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rommel.cuba\Desktop\FORMULARIO 9\2019\Abril\07-05-2019 (ultimo)\"/>
    </mc:Choice>
  </mc:AlternateContent>
  <bookViews>
    <workbookView xWindow="0" yWindow="0" windowWidth="24000" windowHeight="9735" tabRatio="693"/>
  </bookViews>
  <sheets>
    <sheet name="FORM. 9" sheetId="3" r:id="rId1"/>
    <sheet name="bd_lista" sheetId="9" state="hidden" r:id="rId2"/>
    <sheet name="CONCEPTOS." sheetId="24" r:id="rId3"/>
    <sheet name="RESUMEN" sheetId="8" state="hidden" r:id="rId4"/>
    <sheet name="CUT MN" sheetId="25" r:id="rId5"/>
    <sheet name="CUT ME" sheetId="26" r:id="rId6"/>
    <sheet name="TRL MN" sheetId="19" r:id="rId7"/>
    <sheet name="TRL ME" sheetId="20" r:id="rId8"/>
    <sheet name="CDI" sheetId="21" r:id="rId9"/>
    <sheet name="TCR MN" sheetId="27" r:id="rId10"/>
    <sheet name="TCR ME" sheetId="28" r:id="rId11"/>
  </sheets>
  <externalReferences>
    <externalReference r:id="rId12"/>
    <externalReference r:id="rId13"/>
  </externalReferences>
  <definedNames>
    <definedName name="_xlnm._FilterDatabase" localSheetId="1" hidden="1">bd_lista!$A$2:$C$595</definedName>
    <definedName name="_xlnm._FilterDatabase" localSheetId="8" hidden="1">CDI!$A$8:$H$71</definedName>
    <definedName name="_xlnm._FilterDatabase" localSheetId="5" hidden="1">'CUT ME'!$A$8:$Q$370</definedName>
    <definedName name="_xlnm._FilterDatabase" localSheetId="4" hidden="1">'CUT MN'!$A$8:$P$5367</definedName>
    <definedName name="_xlnm._FilterDatabase" localSheetId="3" hidden="1">RESUMEN!$A$10:$AM$602</definedName>
    <definedName name="_xlnm._FilterDatabase" localSheetId="10" hidden="1">'TCR ME'!$A$7:$F$8</definedName>
    <definedName name="_xlnm._FilterDatabase" localSheetId="9" hidden="1">'TCR MN'!$A$7:$F$29</definedName>
    <definedName name="_xlnm._FilterDatabase" localSheetId="7" hidden="1">'TRL ME'!$A$8:$Q$17</definedName>
    <definedName name="_xlnm._FilterDatabase" localSheetId="6" hidden="1">'TRL MN'!$A$8:$O$26</definedName>
    <definedName name="_Key1" localSheetId="8" hidden="1">#REF!</definedName>
    <definedName name="_Key1" localSheetId="5" hidden="1">#REF!</definedName>
    <definedName name="_Key1" localSheetId="3" hidden="1">#REF!</definedName>
    <definedName name="_Key1" localSheetId="10" hidden="1">#REF!</definedName>
    <definedName name="_Key1" localSheetId="9" hidden="1">#REF!</definedName>
    <definedName name="_Key1" hidden="1">#REF!</definedName>
    <definedName name="_Key2" localSheetId="8" hidden="1">#REF!</definedName>
    <definedName name="_Key2" localSheetId="5" hidden="1">#REF!</definedName>
    <definedName name="_Key2" localSheetId="3" hidden="1">#REF!</definedName>
    <definedName name="_Key2" localSheetId="10" hidden="1">#REF!</definedName>
    <definedName name="_Key2" localSheetId="9" hidden="1">#REF!</definedName>
    <definedName name="_Key2" hidden="1">#REF!</definedName>
    <definedName name="_Order1" hidden="1">255</definedName>
    <definedName name="_Order2" hidden="1">255</definedName>
    <definedName name="_Sort" localSheetId="8" hidden="1">#REF!</definedName>
    <definedName name="_Sort" localSheetId="5" hidden="1">#REF!</definedName>
    <definedName name="_Sort" localSheetId="3" hidden="1">#REF!</definedName>
    <definedName name="_Sort" localSheetId="10" hidden="1">#REF!</definedName>
    <definedName name="_Sort" localSheetId="9" hidden="1">#REF!</definedName>
    <definedName name="_Sort" hidden="1">#REF!</definedName>
    <definedName name="_xlnm.Print_Area" localSheetId="8">CDI!$A$1:$H$78</definedName>
    <definedName name="_xlnm.Print_Area" localSheetId="2">CONCEPTOS.!$A$1:$C$54</definedName>
    <definedName name="_xlnm.Print_Area" localSheetId="5">'CUT ME'!$A$1:$Q$413</definedName>
    <definedName name="_xlnm.Print_Area" localSheetId="4">'CUT MN'!$A$1:$P$6320</definedName>
    <definedName name="_xlnm.Print_Area" localSheetId="0">'FORM. 9'!$A$1:$AF$62</definedName>
    <definedName name="_xlnm.Print_Area" localSheetId="3">RESUMEN!$A$1:$AM$605</definedName>
    <definedName name="_xlnm.Print_Area" localSheetId="10">'TCR ME'!$A$1:$F$11</definedName>
    <definedName name="_xlnm.Print_Area" localSheetId="9">'TCR MN'!$A$1:$F$32</definedName>
    <definedName name="_xlnm.Print_Area" localSheetId="7">'TRL ME'!$A$1:$Q$27</definedName>
    <definedName name="_xlnm.Print_Area" localSheetId="6">'TRL MN'!$A$1:$O$96</definedName>
    <definedName name="cod_ent">[1]RESUMEN!$A$11:$A$616</definedName>
    <definedName name="Cuadro_Ent">[1]RESUMEN!$A$11:$C$616</definedName>
    <definedName name="MARZO" localSheetId="8" hidden="1">#REF!</definedName>
    <definedName name="MARZO" localSheetId="5" hidden="1">#REF!</definedName>
    <definedName name="MARZO" localSheetId="3" hidden="1">#REF!</definedName>
    <definedName name="MARZO" localSheetId="10" hidden="1">#REF!</definedName>
    <definedName name="MARZO" localSheetId="9" hidden="1">#REF!</definedName>
    <definedName name="MARZO" hidden="1">#REF!</definedName>
    <definedName name="TCRME" hidden="1">#REF!</definedName>
    <definedName name="_xlnm.Print_Titles" localSheetId="8">CDI!$1:$8</definedName>
    <definedName name="_xlnm.Print_Titles" localSheetId="5">'CUT ME'!$1:$9</definedName>
    <definedName name="_xlnm.Print_Titles" localSheetId="4">'CUT MN'!$1:$9</definedName>
    <definedName name="_xlnm.Print_Titles" localSheetId="3">RESUMEN!$1:$10</definedName>
    <definedName name="_xlnm.Print_Titles" localSheetId="7">'TRL ME'!$1:$7</definedName>
    <definedName name="_xlnm.Print_Titles" localSheetId="6">'TRL MN'!$1:$8</definedName>
  </definedNames>
  <calcPr calcId="152511"/>
</workbook>
</file>

<file path=xl/calcChain.xml><?xml version="1.0" encoding="utf-8"?>
<calcChain xmlns="http://schemas.openxmlformats.org/spreadsheetml/2006/main">
  <c r="H76" i="21" l="1"/>
  <c r="G76" i="21"/>
  <c r="F76" i="21"/>
  <c r="E76" i="21"/>
  <c r="D76" i="21"/>
  <c r="O85" i="19"/>
  <c r="N85" i="19"/>
  <c r="M85" i="19"/>
  <c r="P402" i="26"/>
  <c r="O402" i="26"/>
  <c r="N402" i="26"/>
  <c r="M402" i="26"/>
  <c r="O6309" i="25"/>
  <c r="N6309" i="25"/>
  <c r="F10" i="28" l="1"/>
  <c r="A5" i="28"/>
  <c r="A4" i="28"/>
  <c r="F31" i="27" l="1"/>
  <c r="F12" i="3" l="1"/>
  <c r="Q19" i="20" l="1"/>
  <c r="P19" i="20"/>
  <c r="O19" i="20"/>
  <c r="N19" i="20"/>
  <c r="M19" i="20"/>
  <c r="G604" i="8" l="1"/>
  <c r="AM151" i="8" l="1"/>
  <c r="A5" i="27" l="1"/>
  <c r="A4" i="27"/>
  <c r="A5" i="21"/>
  <c r="A4" i="21"/>
  <c r="A5" i="20"/>
  <c r="A4" i="20"/>
  <c r="A5" i="19"/>
  <c r="A4" i="19"/>
  <c r="A5" i="26"/>
  <c r="A4" i="26"/>
  <c r="AL604" i="8"/>
  <c r="AK604" i="8"/>
  <c r="AJ604" i="8"/>
  <c r="AI604" i="8"/>
  <c r="AH604" i="8"/>
  <c r="AG604" i="8"/>
  <c r="AF604" i="8"/>
  <c r="AE604" i="8"/>
  <c r="AD604" i="8"/>
  <c r="AC604" i="8"/>
  <c r="AB604" i="8"/>
  <c r="AA604" i="8"/>
  <c r="Z604" i="8"/>
  <c r="Y604" i="8"/>
  <c r="X604" i="8"/>
  <c r="W604" i="8"/>
  <c r="V604" i="8"/>
  <c r="U604" i="8"/>
  <c r="T604" i="8"/>
  <c r="S604" i="8"/>
  <c r="R604" i="8"/>
  <c r="Q604" i="8"/>
  <c r="P604" i="8"/>
  <c r="O604" i="8"/>
  <c r="N604" i="8"/>
  <c r="M604" i="8"/>
  <c r="L604" i="8"/>
  <c r="K604" i="8"/>
  <c r="J604" i="8"/>
  <c r="I604" i="8"/>
  <c r="H604" i="8"/>
  <c r="F604" i="8"/>
  <c r="E604" i="8"/>
  <c r="D604" i="8"/>
  <c r="AM602" i="8"/>
  <c r="AM601" i="8"/>
  <c r="AM600" i="8"/>
  <c r="AM599" i="8"/>
  <c r="AM598" i="8"/>
  <c r="AM597" i="8"/>
  <c r="AM596" i="8"/>
  <c r="AM595" i="8"/>
  <c r="AM594" i="8"/>
  <c r="AM593" i="8"/>
  <c r="AM592" i="8"/>
  <c r="AM591" i="8"/>
  <c r="AM590" i="8"/>
  <c r="AM589" i="8"/>
  <c r="AM588" i="8"/>
  <c r="AM587" i="8"/>
  <c r="AM586" i="8"/>
  <c r="AM585" i="8"/>
  <c r="AM584" i="8"/>
  <c r="AM583" i="8"/>
  <c r="AM582" i="8"/>
  <c r="AM581" i="8"/>
  <c r="AM580" i="8"/>
  <c r="AM579" i="8"/>
  <c r="AM578" i="8"/>
  <c r="AM577" i="8"/>
  <c r="AM576" i="8"/>
  <c r="AM575" i="8"/>
  <c r="AM574" i="8"/>
  <c r="AM573" i="8"/>
  <c r="AM572" i="8"/>
  <c r="AM571" i="8"/>
  <c r="AM570" i="8"/>
  <c r="AM569" i="8"/>
  <c r="AM568" i="8"/>
  <c r="AM567" i="8"/>
  <c r="AM566" i="8"/>
  <c r="AM565" i="8"/>
  <c r="AM564" i="8"/>
  <c r="AM563" i="8"/>
  <c r="AM562" i="8"/>
  <c r="AM561" i="8"/>
  <c r="AM560" i="8"/>
  <c r="AM559" i="8"/>
  <c r="AM558" i="8"/>
  <c r="AM557" i="8"/>
  <c r="AM556" i="8"/>
  <c r="AM555" i="8"/>
  <c r="AM554" i="8"/>
  <c r="AM553" i="8"/>
  <c r="AM552" i="8"/>
  <c r="AM551" i="8"/>
  <c r="AM550" i="8"/>
  <c r="AM549" i="8"/>
  <c r="AM548" i="8"/>
  <c r="AM547" i="8"/>
  <c r="AM546" i="8"/>
  <c r="AM545" i="8"/>
  <c r="AM544" i="8"/>
  <c r="AM543" i="8"/>
  <c r="AM542" i="8"/>
  <c r="AM541" i="8"/>
  <c r="AM540" i="8"/>
  <c r="AM539" i="8"/>
  <c r="AM538" i="8"/>
  <c r="AM537" i="8"/>
  <c r="AM536" i="8"/>
  <c r="AM535" i="8"/>
  <c r="AM534" i="8"/>
  <c r="AM533" i="8"/>
  <c r="AM532" i="8"/>
  <c r="AM531" i="8"/>
  <c r="AM530" i="8"/>
  <c r="AM529" i="8"/>
  <c r="AM528" i="8"/>
  <c r="AM527" i="8"/>
  <c r="AM526" i="8"/>
  <c r="AM525" i="8"/>
  <c r="AM524" i="8"/>
  <c r="AM523" i="8"/>
  <c r="AM522" i="8"/>
  <c r="AM521" i="8"/>
  <c r="AM520" i="8"/>
  <c r="AM519" i="8"/>
  <c r="AM518" i="8"/>
  <c r="AM517" i="8"/>
  <c r="AM516" i="8"/>
  <c r="AM515" i="8"/>
  <c r="AM514" i="8"/>
  <c r="AM513" i="8"/>
  <c r="AM512" i="8"/>
  <c r="AM511" i="8"/>
  <c r="AM510" i="8"/>
  <c r="AM509" i="8"/>
  <c r="AM508" i="8"/>
  <c r="AM507" i="8"/>
  <c r="AM506" i="8"/>
  <c r="AM505" i="8"/>
  <c r="AM504" i="8"/>
  <c r="AM503" i="8"/>
  <c r="AM502" i="8"/>
  <c r="AM501" i="8"/>
  <c r="AM500" i="8"/>
  <c r="AM499" i="8"/>
  <c r="AM498" i="8"/>
  <c r="AM497" i="8"/>
  <c r="AM496" i="8"/>
  <c r="AM495" i="8"/>
  <c r="AM494" i="8"/>
  <c r="AM493" i="8"/>
  <c r="AM492" i="8"/>
  <c r="AM491" i="8"/>
  <c r="AM490" i="8"/>
  <c r="AM489" i="8"/>
  <c r="AM488" i="8"/>
  <c r="AM487" i="8"/>
  <c r="AM486" i="8"/>
  <c r="AM485" i="8"/>
  <c r="AM484" i="8"/>
  <c r="AM483" i="8"/>
  <c r="AM482" i="8"/>
  <c r="AM481" i="8"/>
  <c r="AM480" i="8"/>
  <c r="AM479" i="8"/>
  <c r="AM478" i="8"/>
  <c r="AM477" i="8"/>
  <c r="AM476" i="8"/>
  <c r="AM475" i="8"/>
  <c r="AM474" i="8"/>
  <c r="AM473" i="8"/>
  <c r="AM472" i="8"/>
  <c r="AM471" i="8"/>
  <c r="AM470" i="8"/>
  <c r="AM469" i="8"/>
  <c r="AM468" i="8"/>
  <c r="AM467" i="8"/>
  <c r="AM466" i="8"/>
  <c r="AM465" i="8"/>
  <c r="AM464" i="8"/>
  <c r="AM463" i="8"/>
  <c r="AM462" i="8"/>
  <c r="AM461" i="8"/>
  <c r="AM460" i="8"/>
  <c r="AM459" i="8"/>
  <c r="AM458" i="8"/>
  <c r="AM457" i="8"/>
  <c r="AM456" i="8"/>
  <c r="AM455" i="8"/>
  <c r="AM454" i="8"/>
  <c r="AM453" i="8"/>
  <c r="AM452" i="8"/>
  <c r="AM451" i="8"/>
  <c r="AM450" i="8"/>
  <c r="AM449" i="8"/>
  <c r="AM448" i="8"/>
  <c r="AM447" i="8"/>
  <c r="AM446" i="8"/>
  <c r="AM445" i="8"/>
  <c r="AM444" i="8"/>
  <c r="AM443" i="8"/>
  <c r="AM442" i="8"/>
  <c r="AM441" i="8"/>
  <c r="AM440" i="8"/>
  <c r="AM439" i="8"/>
  <c r="AM438" i="8"/>
  <c r="AM437" i="8"/>
  <c r="AM436" i="8"/>
  <c r="AM435" i="8"/>
  <c r="AM434" i="8"/>
  <c r="AM433" i="8"/>
  <c r="AM432" i="8"/>
  <c r="AM431" i="8"/>
  <c r="AM430" i="8"/>
  <c r="AM429" i="8"/>
  <c r="AM428" i="8"/>
  <c r="AM427" i="8"/>
  <c r="AM426" i="8"/>
  <c r="AM425" i="8"/>
  <c r="AM424" i="8"/>
  <c r="AM423" i="8"/>
  <c r="AM422" i="8"/>
  <c r="AM421" i="8"/>
  <c r="AM420" i="8"/>
  <c r="AM419" i="8"/>
  <c r="AM418" i="8"/>
  <c r="AM417" i="8"/>
  <c r="AM416" i="8"/>
  <c r="AM415" i="8"/>
  <c r="AM414" i="8"/>
  <c r="AM413" i="8"/>
  <c r="AM412" i="8"/>
  <c r="AM411" i="8"/>
  <c r="AM410" i="8"/>
  <c r="AM409" i="8"/>
  <c r="AM408" i="8"/>
  <c r="AM407" i="8"/>
  <c r="AM406" i="8"/>
  <c r="AM405" i="8"/>
  <c r="AM404" i="8"/>
  <c r="AM403" i="8"/>
  <c r="AM402" i="8"/>
  <c r="AM401" i="8"/>
  <c r="AM400" i="8"/>
  <c r="AM399" i="8"/>
  <c r="AM398" i="8"/>
  <c r="AM397" i="8"/>
  <c r="AM396" i="8"/>
  <c r="AM395" i="8"/>
  <c r="AM394" i="8"/>
  <c r="AM393" i="8"/>
  <c r="AM392" i="8"/>
  <c r="AM391" i="8"/>
  <c r="AM390" i="8"/>
  <c r="AM389" i="8"/>
  <c r="AM388" i="8"/>
  <c r="AM387" i="8"/>
  <c r="AM386" i="8"/>
  <c r="AM385" i="8"/>
  <c r="AM384" i="8"/>
  <c r="AM383" i="8"/>
  <c r="AM382" i="8"/>
  <c r="AM381" i="8"/>
  <c r="AM380" i="8"/>
  <c r="AM379" i="8"/>
  <c r="AM378" i="8"/>
  <c r="AM377" i="8"/>
  <c r="AM376" i="8"/>
  <c r="AM375" i="8"/>
  <c r="AM374" i="8"/>
  <c r="AM373" i="8"/>
  <c r="AM372" i="8"/>
  <c r="AM371" i="8"/>
  <c r="AM370" i="8"/>
  <c r="AM369" i="8"/>
  <c r="AM368" i="8"/>
  <c r="AM367" i="8"/>
  <c r="AM366" i="8"/>
  <c r="AM365" i="8"/>
  <c r="AM364" i="8"/>
  <c r="AM363" i="8"/>
  <c r="AM362" i="8"/>
  <c r="AM361" i="8"/>
  <c r="AM360" i="8"/>
  <c r="AM359" i="8"/>
  <c r="AM358" i="8"/>
  <c r="AM357" i="8"/>
  <c r="AM356" i="8"/>
  <c r="AM355" i="8"/>
  <c r="AM354" i="8"/>
  <c r="AM353" i="8"/>
  <c r="AM352" i="8"/>
  <c r="AM351" i="8"/>
  <c r="AM350" i="8"/>
  <c r="AM349" i="8"/>
  <c r="AM348" i="8"/>
  <c r="AM347" i="8"/>
  <c r="AM346" i="8"/>
  <c r="AM345" i="8"/>
  <c r="AM344" i="8"/>
  <c r="AM343" i="8"/>
  <c r="AM342" i="8"/>
  <c r="AM341" i="8"/>
  <c r="AM340" i="8"/>
  <c r="AM339" i="8"/>
  <c r="AM338" i="8"/>
  <c r="AM337" i="8"/>
  <c r="AM336" i="8"/>
  <c r="AM335" i="8"/>
  <c r="AM334" i="8"/>
  <c r="AM333" i="8"/>
  <c r="AM332" i="8"/>
  <c r="AM331" i="8"/>
  <c r="AM330" i="8"/>
  <c r="AM329" i="8"/>
  <c r="AM328" i="8"/>
  <c r="AM327" i="8"/>
  <c r="AM326" i="8"/>
  <c r="AM325" i="8"/>
  <c r="AM324" i="8"/>
  <c r="AM323" i="8"/>
  <c r="AM322" i="8"/>
  <c r="AM321" i="8"/>
  <c r="AM320" i="8"/>
  <c r="AM319" i="8"/>
  <c r="AM318" i="8"/>
  <c r="AM317" i="8"/>
  <c r="AM316" i="8"/>
  <c r="AM315" i="8"/>
  <c r="AM314" i="8"/>
  <c r="AM313" i="8"/>
  <c r="AM312" i="8"/>
  <c r="AM311" i="8"/>
  <c r="AM310" i="8"/>
  <c r="AM309" i="8"/>
  <c r="AM308" i="8"/>
  <c r="AM307" i="8"/>
  <c r="AM306" i="8"/>
  <c r="AM305" i="8"/>
  <c r="AM304" i="8"/>
  <c r="AM303" i="8"/>
  <c r="AM302" i="8"/>
  <c r="AM301" i="8"/>
  <c r="AM300" i="8"/>
  <c r="AM299" i="8"/>
  <c r="AM298" i="8"/>
  <c r="AM297" i="8"/>
  <c r="AM296" i="8"/>
  <c r="AM295" i="8"/>
  <c r="AM294" i="8"/>
  <c r="AM293" i="8"/>
  <c r="AM292" i="8"/>
  <c r="AM291" i="8"/>
  <c r="AM290" i="8"/>
  <c r="AM289" i="8"/>
  <c r="AM288" i="8"/>
  <c r="AM287" i="8"/>
  <c r="AM286" i="8"/>
  <c r="AM285" i="8"/>
  <c r="AM284" i="8"/>
  <c r="AM283" i="8"/>
  <c r="AM282" i="8"/>
  <c r="AM281" i="8"/>
  <c r="AM280" i="8"/>
  <c r="AM279" i="8"/>
  <c r="AM278" i="8"/>
  <c r="AM277" i="8"/>
  <c r="AM276" i="8"/>
  <c r="AM275" i="8"/>
  <c r="AM274" i="8"/>
  <c r="AM273" i="8"/>
  <c r="AM272" i="8"/>
  <c r="AM271" i="8"/>
  <c r="AM270" i="8"/>
  <c r="AM269" i="8"/>
  <c r="AM268" i="8"/>
  <c r="AM267" i="8"/>
  <c r="AM266" i="8"/>
  <c r="AM265" i="8"/>
  <c r="AM264" i="8"/>
  <c r="AM263" i="8"/>
  <c r="AM262" i="8"/>
  <c r="AM261" i="8"/>
  <c r="AM260" i="8"/>
  <c r="AM259" i="8"/>
  <c r="AM258" i="8"/>
  <c r="AM257" i="8"/>
  <c r="AM256" i="8"/>
  <c r="AM255" i="8"/>
  <c r="AM254" i="8"/>
  <c r="AM253" i="8"/>
  <c r="AM252" i="8"/>
  <c r="AM251" i="8"/>
  <c r="AM250" i="8"/>
  <c r="AM249" i="8"/>
  <c r="AM248" i="8"/>
  <c r="AM247" i="8"/>
  <c r="AM246" i="8"/>
  <c r="AM245" i="8"/>
  <c r="AM244" i="8"/>
  <c r="AM243" i="8"/>
  <c r="AM242" i="8"/>
  <c r="AM241" i="8"/>
  <c r="AM240" i="8"/>
  <c r="AM239" i="8"/>
  <c r="AM238" i="8"/>
  <c r="AM237" i="8"/>
  <c r="AM236" i="8"/>
  <c r="AM235" i="8"/>
  <c r="AM234" i="8"/>
  <c r="AM233" i="8"/>
  <c r="AM232" i="8"/>
  <c r="AM231" i="8"/>
  <c r="AM230" i="8"/>
  <c r="AM229" i="8"/>
  <c r="AM228" i="8"/>
  <c r="AM227" i="8"/>
  <c r="AM226" i="8"/>
  <c r="AM225" i="8"/>
  <c r="AM224" i="8"/>
  <c r="AM223" i="8"/>
  <c r="AM222" i="8"/>
  <c r="AM221" i="8"/>
  <c r="AM220" i="8"/>
  <c r="AM219" i="8"/>
  <c r="AM218" i="8"/>
  <c r="AM217" i="8"/>
  <c r="AM216" i="8"/>
  <c r="AM215" i="8"/>
  <c r="AM214" i="8"/>
  <c r="AM213" i="8"/>
  <c r="AM212" i="8"/>
  <c r="AM211" i="8"/>
  <c r="AM210" i="8"/>
  <c r="AM209" i="8"/>
  <c r="AM208" i="8"/>
  <c r="AM207" i="8"/>
  <c r="AM206" i="8"/>
  <c r="AM205" i="8"/>
  <c r="AM204" i="8"/>
  <c r="AM203" i="8"/>
  <c r="AM202" i="8"/>
  <c r="AM201" i="8"/>
  <c r="AM200" i="8"/>
  <c r="AM199" i="8"/>
  <c r="AM198" i="8"/>
  <c r="AM197" i="8"/>
  <c r="AM196" i="8"/>
  <c r="AM195" i="8"/>
  <c r="AM194" i="8"/>
  <c r="AM193" i="8"/>
  <c r="AM192" i="8"/>
  <c r="AM191" i="8"/>
  <c r="AM190" i="8"/>
  <c r="AM189" i="8"/>
  <c r="AM188" i="8"/>
  <c r="AM187" i="8"/>
  <c r="AM186" i="8"/>
  <c r="AM185" i="8"/>
  <c r="AM184" i="8"/>
  <c r="AM183" i="8"/>
  <c r="AM182" i="8"/>
  <c r="AM181" i="8"/>
  <c r="AM180" i="8"/>
  <c r="AM179" i="8"/>
  <c r="AM178" i="8"/>
  <c r="AM177" i="8"/>
  <c r="AM176" i="8"/>
  <c r="AM175" i="8"/>
  <c r="AM174" i="8"/>
  <c r="AM173" i="8"/>
  <c r="AM172" i="8"/>
  <c r="AM171" i="8"/>
  <c r="AM170" i="8"/>
  <c r="AM169" i="8"/>
  <c r="AM168" i="8"/>
  <c r="AM167" i="8"/>
  <c r="AM166" i="8"/>
  <c r="AM165" i="8"/>
  <c r="AM164" i="8"/>
  <c r="AM163" i="8"/>
  <c r="AM162" i="8"/>
  <c r="AM161" i="8"/>
  <c r="AM160" i="8"/>
  <c r="AM159" i="8"/>
  <c r="AM158" i="8"/>
  <c r="AM157" i="8"/>
  <c r="AM156" i="8"/>
  <c r="AM155" i="8"/>
  <c r="AM154" i="8"/>
  <c r="AM153" i="8"/>
  <c r="AM152" i="8"/>
  <c r="AM150" i="8"/>
  <c r="AM149" i="8"/>
  <c r="AM148" i="8"/>
  <c r="AM147" i="8"/>
  <c r="AM146" i="8"/>
  <c r="AM145" i="8"/>
  <c r="AM144" i="8"/>
  <c r="AM143" i="8"/>
  <c r="AM142" i="8"/>
  <c r="AM141" i="8"/>
  <c r="AM140" i="8"/>
  <c r="AM139" i="8"/>
  <c r="AM138" i="8"/>
  <c r="AM137" i="8"/>
  <c r="AM136" i="8"/>
  <c r="AM135" i="8"/>
  <c r="AM134" i="8"/>
  <c r="AM133" i="8"/>
  <c r="AM132" i="8"/>
  <c r="AM131" i="8"/>
  <c r="AM130" i="8"/>
  <c r="AM129" i="8"/>
  <c r="AM128" i="8"/>
  <c r="AM127" i="8"/>
  <c r="AM126" i="8"/>
  <c r="AM125" i="8"/>
  <c r="AM124" i="8"/>
  <c r="AM123" i="8"/>
  <c r="AM122" i="8"/>
  <c r="AM121" i="8"/>
  <c r="AM120" i="8"/>
  <c r="AM119" i="8"/>
  <c r="AM118" i="8"/>
  <c r="AM117" i="8"/>
  <c r="AM116" i="8"/>
  <c r="AM115" i="8"/>
  <c r="AM114" i="8"/>
  <c r="AM113" i="8"/>
  <c r="AM112" i="8"/>
  <c r="AM111" i="8"/>
  <c r="AM110" i="8"/>
  <c r="AM109" i="8"/>
  <c r="AM108" i="8"/>
  <c r="AM107" i="8"/>
  <c r="AM106" i="8"/>
  <c r="AM105" i="8"/>
  <c r="AM104" i="8"/>
  <c r="AM103" i="8"/>
  <c r="AM102" i="8"/>
  <c r="AM101" i="8"/>
  <c r="AM100" i="8"/>
  <c r="AM99" i="8"/>
  <c r="AM98" i="8"/>
  <c r="AM97" i="8"/>
  <c r="AM96" i="8"/>
  <c r="AM95" i="8"/>
  <c r="AM94" i="8"/>
  <c r="AM93" i="8"/>
  <c r="AM92" i="8"/>
  <c r="AM91" i="8"/>
  <c r="AM90" i="8"/>
  <c r="AM89" i="8"/>
  <c r="AM88" i="8"/>
  <c r="AM87" i="8"/>
  <c r="AM86" i="8"/>
  <c r="AM85" i="8"/>
  <c r="AM84" i="8"/>
  <c r="AM83" i="8"/>
  <c r="AM82" i="8"/>
  <c r="AM81" i="8"/>
  <c r="AM80" i="8"/>
  <c r="AM79" i="8"/>
  <c r="AM78" i="8"/>
  <c r="AM77" i="8"/>
  <c r="AM76" i="8"/>
  <c r="AM75" i="8"/>
  <c r="AM74" i="8"/>
  <c r="AM73" i="8"/>
  <c r="AM72" i="8"/>
  <c r="AM71" i="8"/>
  <c r="AM70" i="8"/>
  <c r="AM69" i="8"/>
  <c r="AM68" i="8"/>
  <c r="AM67" i="8"/>
  <c r="AM66" i="8"/>
  <c r="AM65" i="8"/>
  <c r="AM64" i="8"/>
  <c r="AM63" i="8"/>
  <c r="AM62" i="8"/>
  <c r="AM61" i="8"/>
  <c r="AM60" i="8"/>
  <c r="AM59" i="8"/>
  <c r="AM58" i="8"/>
  <c r="AM57" i="8"/>
  <c r="AM56" i="8"/>
  <c r="AM55" i="8"/>
  <c r="AM54" i="8"/>
  <c r="AM53" i="8"/>
  <c r="AM52" i="8"/>
  <c r="AM51" i="8"/>
  <c r="AM50" i="8"/>
  <c r="AM49" i="8"/>
  <c r="AM48" i="8"/>
  <c r="AM47" i="8"/>
  <c r="AM46" i="8"/>
  <c r="AM45" i="8"/>
  <c r="AM44" i="8"/>
  <c r="AM43" i="8"/>
  <c r="AM42" i="8"/>
  <c r="AM41" i="8"/>
  <c r="AM40" i="8"/>
  <c r="AM39" i="8"/>
  <c r="AM38" i="8"/>
  <c r="AM37" i="8"/>
  <c r="AM36" i="8"/>
  <c r="AM35" i="8"/>
  <c r="AM34" i="8"/>
  <c r="AM33" i="8"/>
  <c r="AM32" i="8"/>
  <c r="AM31" i="8"/>
  <c r="AM30" i="8"/>
  <c r="AM29" i="8"/>
  <c r="AM28" i="8"/>
  <c r="AM27" i="8"/>
  <c r="AM26" i="8"/>
  <c r="AM25" i="8"/>
  <c r="AM24" i="8"/>
  <c r="AM23" i="8"/>
  <c r="AM22" i="8"/>
  <c r="AM21" i="8"/>
  <c r="AM20" i="8"/>
  <c r="AM19" i="8"/>
  <c r="AM18" i="8"/>
  <c r="AM17" i="8"/>
  <c r="AM16" i="8"/>
  <c r="AM15" i="8"/>
  <c r="AM14" i="8"/>
  <c r="AM13" i="8"/>
  <c r="AM12" i="8"/>
  <c r="AM11" i="8"/>
  <c r="A6" i="8"/>
  <c r="A5" i="8"/>
  <c r="D595" i="9"/>
  <c r="B595" i="9"/>
  <c r="D594" i="9"/>
  <c r="B594" i="9"/>
  <c r="D593" i="9"/>
  <c r="B593" i="9"/>
  <c r="D592" i="9"/>
  <c r="D591" i="9"/>
  <c r="D590" i="9"/>
  <c r="D589" i="9"/>
  <c r="D588" i="9"/>
  <c r="D587" i="9"/>
  <c r="D586" i="9"/>
  <c r="D585" i="9"/>
  <c r="D584" i="9"/>
  <c r="D583" i="9"/>
  <c r="D582" i="9"/>
  <c r="D581" i="9"/>
  <c r="D580" i="9"/>
  <c r="D579" i="9"/>
  <c r="D578" i="9"/>
  <c r="D577" i="9"/>
  <c r="D576" i="9"/>
  <c r="D575" i="9"/>
  <c r="D574" i="9"/>
  <c r="D573" i="9"/>
  <c r="D572" i="9"/>
  <c r="D571" i="9"/>
  <c r="D570" i="9"/>
  <c r="D569" i="9"/>
  <c r="D568" i="9"/>
  <c r="D567" i="9"/>
  <c r="D566" i="9"/>
  <c r="D565" i="9"/>
  <c r="D564" i="9"/>
  <c r="D563" i="9"/>
  <c r="D562" i="9"/>
  <c r="D561" i="9"/>
  <c r="D560" i="9"/>
  <c r="D559" i="9"/>
  <c r="D558" i="9"/>
  <c r="D557" i="9"/>
  <c r="D556" i="9"/>
  <c r="D555" i="9"/>
  <c r="D554" i="9"/>
  <c r="D553" i="9"/>
  <c r="D552" i="9"/>
  <c r="D551" i="9"/>
  <c r="D550" i="9"/>
  <c r="D549" i="9"/>
  <c r="D548" i="9"/>
  <c r="D547" i="9"/>
  <c r="D546" i="9"/>
  <c r="D545" i="9"/>
  <c r="D544" i="9"/>
  <c r="D543" i="9"/>
  <c r="D542" i="9"/>
  <c r="D541" i="9"/>
  <c r="D540" i="9"/>
  <c r="D539" i="9"/>
  <c r="D538" i="9"/>
  <c r="D537" i="9"/>
  <c r="D536" i="9"/>
  <c r="D535" i="9"/>
  <c r="D534" i="9"/>
  <c r="D533" i="9"/>
  <c r="D532" i="9"/>
  <c r="D531" i="9"/>
  <c r="D530" i="9"/>
  <c r="D529" i="9"/>
  <c r="D528" i="9"/>
  <c r="D527" i="9"/>
  <c r="D526" i="9"/>
  <c r="D525" i="9"/>
  <c r="D524" i="9"/>
  <c r="D523" i="9"/>
  <c r="D522" i="9"/>
  <c r="D521" i="9"/>
  <c r="D520" i="9"/>
  <c r="D519" i="9"/>
  <c r="D518" i="9"/>
  <c r="D517" i="9"/>
  <c r="D516" i="9"/>
  <c r="D515" i="9"/>
  <c r="D514" i="9"/>
  <c r="D513" i="9"/>
  <c r="D512" i="9"/>
  <c r="D511" i="9"/>
  <c r="D510" i="9"/>
  <c r="D509" i="9"/>
  <c r="D508" i="9"/>
  <c r="D507" i="9"/>
  <c r="D506" i="9"/>
  <c r="D505" i="9"/>
  <c r="D504" i="9"/>
  <c r="D503" i="9"/>
  <c r="D502" i="9"/>
  <c r="D501" i="9"/>
  <c r="D500" i="9"/>
  <c r="D499" i="9"/>
  <c r="D498" i="9"/>
  <c r="D497" i="9"/>
  <c r="D496" i="9"/>
  <c r="D495" i="9"/>
  <c r="D494" i="9"/>
  <c r="D493" i="9"/>
  <c r="D492" i="9"/>
  <c r="D491" i="9"/>
  <c r="D490" i="9"/>
  <c r="D489" i="9"/>
  <c r="D488" i="9"/>
  <c r="D487" i="9"/>
  <c r="D486" i="9"/>
  <c r="D485" i="9"/>
  <c r="D484" i="9"/>
  <c r="D483" i="9"/>
  <c r="D482" i="9"/>
  <c r="D481" i="9"/>
  <c r="D480" i="9"/>
  <c r="D479" i="9"/>
  <c r="D478" i="9"/>
  <c r="D477" i="9"/>
  <c r="D476" i="9"/>
  <c r="D475" i="9"/>
  <c r="D474" i="9"/>
  <c r="D473" i="9"/>
  <c r="D472" i="9"/>
  <c r="D471" i="9"/>
  <c r="D470" i="9"/>
  <c r="D469" i="9"/>
  <c r="D468" i="9"/>
  <c r="D467" i="9"/>
  <c r="D466" i="9"/>
  <c r="D465" i="9"/>
  <c r="D464" i="9"/>
  <c r="D463" i="9"/>
  <c r="D462" i="9"/>
  <c r="D461" i="9"/>
  <c r="D460" i="9"/>
  <c r="D459" i="9"/>
  <c r="D458" i="9"/>
  <c r="D457" i="9"/>
  <c r="D456" i="9"/>
  <c r="D455" i="9"/>
  <c r="D454" i="9"/>
  <c r="D453" i="9"/>
  <c r="D452" i="9"/>
  <c r="D451" i="9"/>
  <c r="D450" i="9"/>
  <c r="D449" i="9"/>
  <c r="D448" i="9"/>
  <c r="D447" i="9"/>
  <c r="D446" i="9"/>
  <c r="D445" i="9"/>
  <c r="D444" i="9"/>
  <c r="D443" i="9"/>
  <c r="D442" i="9"/>
  <c r="D441" i="9"/>
  <c r="D440" i="9"/>
  <c r="D439" i="9"/>
  <c r="D438" i="9"/>
  <c r="D437" i="9"/>
  <c r="D436" i="9"/>
  <c r="D435" i="9"/>
  <c r="D434" i="9"/>
  <c r="D433" i="9"/>
  <c r="D432" i="9"/>
  <c r="D431" i="9"/>
  <c r="D430" i="9"/>
  <c r="D429" i="9"/>
  <c r="D428" i="9"/>
  <c r="D427" i="9"/>
  <c r="D426" i="9"/>
  <c r="D425" i="9"/>
  <c r="D424" i="9"/>
  <c r="D423" i="9"/>
  <c r="D422" i="9"/>
  <c r="D421" i="9"/>
  <c r="D420" i="9"/>
  <c r="D419" i="9"/>
  <c r="D418" i="9"/>
  <c r="D417" i="9"/>
  <c r="D416" i="9"/>
  <c r="D415" i="9"/>
  <c r="D414" i="9"/>
  <c r="D413" i="9"/>
  <c r="D412" i="9"/>
  <c r="D411" i="9"/>
  <c r="D410" i="9"/>
  <c r="D409" i="9"/>
  <c r="D408" i="9"/>
  <c r="D407" i="9"/>
  <c r="D406" i="9"/>
  <c r="D405" i="9"/>
  <c r="D404" i="9"/>
  <c r="D403" i="9"/>
  <c r="D402" i="9"/>
  <c r="D401" i="9"/>
  <c r="D400" i="9"/>
  <c r="D399" i="9"/>
  <c r="D398" i="9"/>
  <c r="D397" i="9"/>
  <c r="D396" i="9"/>
  <c r="D395" i="9"/>
  <c r="D394" i="9"/>
  <c r="D393" i="9"/>
  <c r="D392" i="9"/>
  <c r="D391" i="9"/>
  <c r="D390" i="9"/>
  <c r="D389" i="9"/>
  <c r="D388" i="9"/>
  <c r="D387" i="9"/>
  <c r="D386" i="9"/>
  <c r="D385" i="9"/>
  <c r="D384" i="9"/>
  <c r="D383" i="9"/>
  <c r="D382" i="9"/>
  <c r="D381" i="9"/>
  <c r="D380" i="9"/>
  <c r="D379" i="9"/>
  <c r="D378" i="9"/>
  <c r="D377" i="9"/>
  <c r="D376" i="9"/>
  <c r="D375" i="9"/>
  <c r="D374" i="9"/>
  <c r="D373" i="9"/>
  <c r="D372" i="9"/>
  <c r="D371" i="9"/>
  <c r="D370" i="9"/>
  <c r="D369" i="9"/>
  <c r="D368" i="9"/>
  <c r="D367" i="9"/>
  <c r="D366" i="9"/>
  <c r="D365" i="9"/>
  <c r="D364" i="9"/>
  <c r="D363" i="9"/>
  <c r="D362" i="9"/>
  <c r="D361" i="9"/>
  <c r="D360" i="9"/>
  <c r="D359" i="9"/>
  <c r="D358" i="9"/>
  <c r="D357" i="9"/>
  <c r="D356" i="9"/>
  <c r="D355" i="9"/>
  <c r="D354" i="9"/>
  <c r="D353" i="9"/>
  <c r="D352" i="9"/>
  <c r="D351" i="9"/>
  <c r="D350" i="9"/>
  <c r="D349" i="9"/>
  <c r="D348" i="9"/>
  <c r="D347" i="9"/>
  <c r="D346" i="9"/>
  <c r="D345" i="9"/>
  <c r="D344" i="9"/>
  <c r="D343" i="9"/>
  <c r="D342" i="9"/>
  <c r="D341" i="9"/>
  <c r="D340" i="9"/>
  <c r="D339" i="9"/>
  <c r="D338" i="9"/>
  <c r="D337" i="9"/>
  <c r="D336" i="9"/>
  <c r="D335" i="9"/>
  <c r="D334" i="9"/>
  <c r="D333" i="9"/>
  <c r="D332" i="9"/>
  <c r="D331" i="9"/>
  <c r="D330" i="9"/>
  <c r="D329" i="9"/>
  <c r="D328" i="9"/>
  <c r="D327" i="9"/>
  <c r="D326" i="9"/>
  <c r="D325" i="9"/>
  <c r="D324" i="9"/>
  <c r="D323" i="9"/>
  <c r="D322" i="9"/>
  <c r="D321" i="9"/>
  <c r="D320" i="9"/>
  <c r="D319" i="9"/>
  <c r="D318" i="9"/>
  <c r="D317" i="9"/>
  <c r="D316" i="9"/>
  <c r="D315" i="9"/>
  <c r="D314" i="9"/>
  <c r="D313" i="9"/>
  <c r="D312" i="9"/>
  <c r="D311" i="9"/>
  <c r="D310" i="9"/>
  <c r="D309" i="9"/>
  <c r="D308" i="9"/>
  <c r="D307" i="9"/>
  <c r="D306" i="9"/>
  <c r="D305" i="9"/>
  <c r="D304" i="9"/>
  <c r="D303" i="9"/>
  <c r="D302" i="9"/>
  <c r="D301" i="9"/>
  <c r="D300" i="9"/>
  <c r="D299" i="9"/>
  <c r="D298" i="9"/>
  <c r="D297" i="9"/>
  <c r="D296" i="9"/>
  <c r="D295" i="9"/>
  <c r="D294" i="9"/>
  <c r="D293" i="9"/>
  <c r="D292" i="9"/>
  <c r="D291" i="9"/>
  <c r="D290" i="9"/>
  <c r="D289" i="9"/>
  <c r="D288" i="9"/>
  <c r="D287" i="9"/>
  <c r="D286" i="9"/>
  <c r="D285" i="9"/>
  <c r="D284" i="9"/>
  <c r="D283" i="9"/>
  <c r="D282" i="9"/>
  <c r="D281" i="9"/>
  <c r="D280" i="9"/>
  <c r="D279" i="9"/>
  <c r="D278" i="9"/>
  <c r="D277" i="9"/>
  <c r="D276" i="9"/>
  <c r="D275" i="9"/>
  <c r="D274" i="9"/>
  <c r="D273" i="9"/>
  <c r="D272" i="9"/>
  <c r="D271" i="9"/>
  <c r="D270" i="9"/>
  <c r="D269" i="9"/>
  <c r="D268" i="9"/>
  <c r="D267" i="9"/>
  <c r="D266" i="9"/>
  <c r="D265" i="9"/>
  <c r="D264" i="9"/>
  <c r="D263" i="9"/>
  <c r="D262" i="9"/>
  <c r="D261" i="9"/>
  <c r="D260" i="9"/>
  <c r="D259" i="9"/>
  <c r="D258" i="9"/>
  <c r="D257" i="9"/>
  <c r="D256" i="9"/>
  <c r="D255" i="9"/>
  <c r="D254" i="9"/>
  <c r="D253" i="9"/>
  <c r="D252" i="9"/>
  <c r="D251" i="9"/>
  <c r="D250" i="9"/>
  <c r="D249" i="9"/>
  <c r="D248" i="9"/>
  <c r="D247" i="9"/>
  <c r="D246" i="9"/>
  <c r="D245" i="9"/>
  <c r="D244" i="9"/>
  <c r="D243" i="9"/>
  <c r="D242" i="9"/>
  <c r="D241" i="9"/>
  <c r="D240" i="9"/>
  <c r="D239" i="9"/>
  <c r="D238" i="9"/>
  <c r="D237" i="9"/>
  <c r="D236" i="9"/>
  <c r="D235" i="9"/>
  <c r="D234" i="9"/>
  <c r="D233" i="9"/>
  <c r="D232" i="9"/>
  <c r="D231" i="9"/>
  <c r="D230" i="9"/>
  <c r="D229" i="9"/>
  <c r="D228" i="9"/>
  <c r="D227" i="9"/>
  <c r="D226" i="9"/>
  <c r="D225" i="9"/>
  <c r="D224" i="9"/>
  <c r="D223" i="9"/>
  <c r="D222" i="9"/>
  <c r="D221" i="9"/>
  <c r="D220" i="9"/>
  <c r="D219" i="9"/>
  <c r="D218" i="9"/>
  <c r="D217" i="9"/>
  <c r="D216" i="9"/>
  <c r="D215" i="9"/>
  <c r="D214" i="9"/>
  <c r="D213" i="9"/>
  <c r="D212" i="9"/>
  <c r="D211" i="9"/>
  <c r="D210" i="9"/>
  <c r="D209" i="9"/>
  <c r="D208" i="9"/>
  <c r="D207" i="9"/>
  <c r="D206" i="9"/>
  <c r="D205" i="9"/>
  <c r="D204" i="9"/>
  <c r="D203" i="9"/>
  <c r="D202" i="9"/>
  <c r="D201" i="9"/>
  <c r="D200" i="9"/>
  <c r="D199" i="9"/>
  <c r="D198" i="9"/>
  <c r="D197" i="9"/>
  <c r="D196" i="9"/>
  <c r="D195" i="9"/>
  <c r="D194" i="9"/>
  <c r="D193" i="9"/>
  <c r="D192" i="9"/>
  <c r="D191" i="9"/>
  <c r="D190" i="9"/>
  <c r="D189" i="9"/>
  <c r="D188" i="9"/>
  <c r="D187" i="9"/>
  <c r="D186" i="9"/>
  <c r="D185" i="9"/>
  <c r="D184" i="9"/>
  <c r="D183" i="9"/>
  <c r="D182" i="9"/>
  <c r="D181" i="9"/>
  <c r="D180" i="9"/>
  <c r="D179" i="9"/>
  <c r="D178" i="9"/>
  <c r="D177" i="9"/>
  <c r="D176" i="9"/>
  <c r="D175" i="9"/>
  <c r="D174" i="9"/>
  <c r="D173" i="9"/>
  <c r="D172" i="9"/>
  <c r="D171"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40"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8" i="9"/>
  <c r="D7" i="9"/>
  <c r="D6" i="9"/>
  <c r="D5" i="9"/>
  <c r="D4" i="9"/>
  <c r="D3" i="9"/>
  <c r="B3" i="9"/>
  <c r="B2" i="9"/>
  <c r="F43" i="3"/>
  <c r="C43" i="3"/>
  <c r="C42" i="3"/>
  <c r="F41" i="3"/>
  <c r="C41" i="3"/>
  <c r="C40" i="3"/>
  <c r="C39" i="3"/>
  <c r="F38" i="3"/>
  <c r="F37" i="3"/>
  <c r="C37" i="3"/>
  <c r="F36" i="3"/>
  <c r="C36" i="3"/>
  <c r="F35" i="3"/>
  <c r="C35" i="3"/>
  <c r="F34" i="3"/>
  <c r="C34" i="3"/>
  <c r="F33" i="3"/>
  <c r="C33" i="3"/>
  <c r="F32" i="3"/>
  <c r="C32" i="3"/>
  <c r="C31" i="3"/>
  <c r="F30" i="3"/>
  <c r="C30" i="3"/>
  <c r="F29" i="3"/>
  <c r="C29" i="3"/>
  <c r="F28" i="3"/>
  <c r="C28" i="3"/>
  <c r="F27" i="3"/>
  <c r="C26" i="3"/>
  <c r="F25" i="3"/>
  <c r="C25" i="3"/>
  <c r="AH1" i="3" l="1"/>
  <c r="AM604" i="8"/>
</calcChain>
</file>

<file path=xl/comments1.xml><?xml version="1.0" encoding="utf-8"?>
<comments xmlns="http://schemas.openxmlformats.org/spreadsheetml/2006/main">
  <authors>
    <author>Eusebio Wilson Callisaya Fernandez</author>
  </authors>
  <commentList>
    <comment ref="H14" authorId="0" shapeId="0">
      <text>
        <r>
          <rPr>
            <b/>
            <i/>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4.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5.xml><?xml version="1.0" encoding="utf-8"?>
<comments xmlns="http://schemas.openxmlformats.org/spreadsheetml/2006/main">
  <authors>
    <author>Pablo Roberto Laura Soto</author>
  </authors>
  <commentList>
    <comment ref="A8" authorId="0" shapeId="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6.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authors>
    <author>Eusebio Wilson Callisaya Fernandez</author>
  </authors>
  <commentList>
    <comment ref="A8" authorId="0" shapeId="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sharedStrings.xml><?xml version="1.0" encoding="utf-8"?>
<sst xmlns="http://schemas.openxmlformats.org/spreadsheetml/2006/main" count="38585" uniqueCount="12507">
  <si>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</si>
  <si>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</si>
  <si>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</si>
  <si>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</si>
  <si>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</si>
  <si>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</si>
  <si>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</si>
  <si>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</si>
  <si>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</si>
  <si>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</si>
  <si>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</si>
  <si>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</si>
  <si>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</si>
  <si>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</si>
  <si>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</si>
  <si>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</si>
  <si>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</si>
  <si>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</si>
  <si>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</si>
  <si>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</si>
  <si>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</si>
  <si>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</si>
  <si>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</si>
  <si>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</si>
  <si>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</si>
  <si>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</si>
  <si>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</si>
  <si>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</si>
  <si>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</si>
  <si>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</si>
  <si>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</si>
  <si>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</si>
  <si>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FORMULARIO DE COMUNICACIÓN DE OPERACIONES PENDIENTES (SIN REGULARIZACIÓN)</t>
  </si>
  <si>
    <t>FORM. Nº9. ACRD/R/V.1</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</si>
  <si>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</si>
  <si>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</si>
  <si>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</si>
  <si>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</si>
  <si>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</si>
  <si>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</si>
  <si>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</si>
  <si>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</si>
  <si>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</si>
  <si>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</si>
  <si>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</si>
  <si>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</si>
  <si>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</si>
  <si>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</si>
  <si>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Salud</t>
  </si>
  <si>
    <t>Ministerio de Desarrollo Rural y Tierras</t>
  </si>
  <si>
    <t>Ministerio de Deportes</t>
  </si>
  <si>
    <t>Ministerio de Culturas y Turismo</t>
  </si>
  <si>
    <t>Ministerio de Planificación del Desarrollo</t>
  </si>
  <si>
    <t>Ministerio de Trabajo, Empleo y Previsión Social</t>
  </si>
  <si>
    <t>Ministerio de Minería y Metalurgia</t>
  </si>
  <si>
    <t>Ministerio de Obras Públicas, Servicios y Vivienda</t>
  </si>
  <si>
    <t>Ministerio de Medio Ambiente y Agua</t>
  </si>
  <si>
    <t>Ministerio de Comunicación</t>
  </si>
  <si>
    <t>Consejo Supremo de Defensa Plurinacional</t>
  </si>
  <si>
    <t>Orquesta Sinfónica Nacional</t>
  </si>
  <si>
    <t>Instituto Boliviano de la Ceguera</t>
  </si>
  <si>
    <t>Comité Nacional de la Persona con Discapacidad</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</si>
  <si>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</si>
  <si>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</si>
  <si>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</si>
  <si>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</si>
  <si>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</si>
  <si>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</si>
  <si>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</si>
  <si>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</si>
  <si>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</si>
  <si>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</si>
  <si>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</si>
  <si>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</si>
  <si>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</si>
  <si>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</si>
  <si>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</si>
  <si>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</si>
  <si>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</si>
  <si>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</si>
  <si>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</si>
  <si>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</si>
  <si>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</si>
  <si>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</si>
  <si>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</si>
  <si>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</si>
  <si>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</si>
  <si>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</si>
  <si>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</si>
  <si>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</si>
  <si>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</si>
  <si>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</si>
  <si>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</si>
  <si>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</si>
  <si>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</si>
  <si>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</si>
  <si>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</si>
  <si>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</si>
  <si>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</si>
  <si>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</si>
  <si>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</si>
  <si>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</si>
  <si>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</si>
  <si>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</si>
  <si>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</si>
  <si>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</si>
  <si>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</si>
  <si>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</si>
  <si>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</si>
  <si>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</si>
  <si>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</si>
  <si>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</si>
  <si>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</si>
  <si>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</si>
  <si>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</si>
  <si>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</si>
  <si>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</si>
  <si>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</si>
  <si>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</si>
  <si>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</si>
  <si>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</si>
  <si>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</si>
  <si>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</si>
  <si>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</si>
  <si>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</si>
  <si>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</si>
  <si>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</si>
  <si>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</si>
  <si>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</si>
  <si>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</si>
  <si>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</si>
  <si>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</si>
  <si>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</si>
  <si>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</si>
  <si>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</si>
  <si>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</si>
  <si>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</si>
  <si>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</si>
  <si>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</si>
  <si>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</si>
  <si>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</si>
  <si>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</si>
  <si>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</si>
  <si>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</si>
  <si>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</si>
  <si>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</si>
  <si>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</si>
  <si>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</si>
  <si>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</si>
  <si>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</si>
  <si>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</si>
  <si>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</si>
  <si>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</si>
  <si>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</si>
  <si>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</si>
  <si>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</si>
  <si>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</si>
  <si>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</si>
  <si>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</si>
  <si>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</si>
  <si>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</si>
  <si>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</si>
  <si>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</si>
  <si>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</si>
  <si>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</si>
  <si>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</si>
  <si>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</si>
  <si>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</si>
  <si>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</si>
  <si>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</si>
  <si>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</si>
  <si>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</si>
  <si>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</si>
  <si>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</si>
  <si>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</si>
  <si>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</si>
  <si>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</si>
  <si>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</si>
  <si>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</si>
  <si>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</si>
  <si>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</si>
  <si>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Almendras y Derivados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</si>
  <si>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</si>
  <si>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</si>
  <si>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</si>
  <si>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</si>
  <si>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</si>
  <si>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</si>
  <si>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</si>
  <si>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</si>
  <si>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</si>
  <si>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</si>
  <si>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</si>
  <si>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</si>
  <si>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</si>
  <si>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</si>
  <si>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</si>
  <si>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</si>
  <si>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</si>
  <si>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</si>
  <si>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</si>
  <si>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</si>
  <si>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</si>
  <si>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</si>
  <si>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</si>
  <si>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</si>
  <si>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</si>
  <si>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</si>
  <si>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</si>
  <si>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</si>
  <si>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</si>
  <si>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</si>
  <si>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</si>
  <si>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</si>
  <si>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</si>
  <si>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</si>
  <si>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</si>
  <si>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</si>
  <si>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</si>
  <si>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</si>
  <si>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</si>
  <si>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</si>
  <si>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</si>
  <si>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</si>
  <si>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</si>
  <si>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</si>
  <si>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</si>
  <si>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</si>
  <si>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</si>
  <si>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</si>
  <si>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</si>
  <si>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</si>
  <si>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</si>
  <si>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</si>
  <si>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</si>
  <si>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</si>
  <si>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</si>
  <si>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</si>
  <si>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</si>
  <si>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</si>
  <si>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</si>
  <si>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</si>
  <si>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</si>
  <si>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</si>
  <si>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</si>
  <si>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</si>
  <si>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</si>
  <si>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</si>
  <si>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</si>
  <si>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</si>
  <si>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</si>
  <si>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</si>
  <si>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</si>
  <si>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</si>
  <si>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</si>
  <si>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</si>
  <si>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</si>
  <si>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</si>
  <si>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</si>
  <si>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</si>
  <si>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</si>
  <si>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</si>
  <si>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</si>
  <si>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</si>
  <si>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</si>
  <si>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</si>
  <si>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</si>
  <si>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</si>
  <si>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</si>
  <si>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</si>
  <si>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</si>
  <si>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</si>
  <si>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</si>
  <si>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</si>
  <si>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</si>
  <si>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</si>
  <si>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</si>
  <si>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</si>
  <si>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</si>
  <si>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</si>
  <si>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</si>
  <si>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</si>
  <si>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</si>
  <si>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</si>
  <si>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</si>
  <si>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</si>
  <si>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</si>
  <si>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</si>
  <si>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</si>
  <si>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</si>
  <si>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</si>
  <si>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</si>
  <si>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</si>
  <si>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</si>
  <si>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</si>
  <si>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</si>
  <si>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</si>
  <si>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</si>
  <si>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</si>
  <si>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</si>
  <si>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</si>
  <si>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</si>
  <si>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</si>
  <si>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</si>
  <si>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</si>
  <si>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</si>
  <si>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</si>
  <si>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</si>
  <si>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</si>
  <si>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</si>
  <si>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</si>
  <si>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</si>
  <si>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</si>
  <si>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</si>
  <si>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</si>
  <si>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</si>
  <si>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</si>
  <si>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</si>
  <si>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</si>
  <si>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</si>
  <si>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</si>
  <si>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</si>
  <si>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</si>
  <si>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</si>
  <si>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</si>
  <si>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</si>
  <si>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</si>
  <si>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</si>
  <si>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</si>
  <si>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</si>
  <si>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</si>
  <si>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</si>
  <si>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</si>
  <si>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</si>
  <si>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</si>
  <si>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</si>
  <si>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</si>
  <si>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</si>
  <si>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</si>
  <si>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</si>
  <si>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</si>
  <si>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</si>
  <si>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</si>
  <si>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</si>
  <si>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</si>
  <si>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</si>
  <si>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</si>
  <si>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</si>
  <si>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</si>
  <si>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</si>
  <si>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</si>
  <si>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</si>
  <si>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</si>
  <si>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</si>
  <si>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</si>
  <si>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</si>
  <si>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</si>
  <si>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</si>
  <si>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</si>
  <si>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</si>
  <si>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</si>
  <si>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</si>
  <si>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</si>
  <si>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</si>
  <si>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</si>
  <si>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</si>
  <si>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</si>
  <si>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</si>
  <si>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</si>
  <si>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</si>
  <si>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</si>
  <si>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</si>
  <si>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</si>
  <si>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</si>
  <si>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</si>
  <si>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</si>
  <si>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</si>
  <si>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</si>
  <si>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</si>
  <si>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</si>
  <si>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</si>
  <si>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</si>
  <si>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</si>
  <si>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</si>
  <si>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</si>
  <si>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</si>
  <si>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</si>
  <si>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</si>
  <si>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</si>
  <si>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</si>
  <si>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</si>
  <si>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</si>
  <si>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</si>
  <si>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</si>
  <si>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</si>
  <si>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</si>
  <si>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</si>
  <si>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</si>
  <si>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</si>
  <si>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</si>
  <si>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</si>
  <si>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</si>
  <si>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</si>
  <si>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</si>
  <si>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</si>
  <si>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</si>
  <si>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</si>
  <si>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</si>
  <si>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</si>
  <si>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</si>
  <si>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</si>
  <si>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</si>
  <si>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</si>
  <si>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</si>
  <si>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</si>
  <si>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</si>
  <si>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</si>
  <si>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</si>
  <si>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</si>
  <si>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</si>
  <si>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</si>
  <si>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</si>
  <si>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</si>
  <si>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</si>
  <si>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</si>
  <si>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</si>
  <si>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</si>
  <si>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</si>
  <si>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</si>
  <si>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</si>
  <si>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</si>
  <si>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</si>
  <si>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</si>
  <si>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</si>
  <si>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</si>
  <si>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</si>
  <si>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</si>
  <si>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</si>
  <si>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</si>
  <si>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</si>
  <si>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</si>
  <si>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</si>
  <si>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</si>
  <si>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</si>
  <si>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</si>
  <si>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</si>
  <si>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</si>
  <si>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</si>
  <si>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</si>
  <si>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</si>
  <si>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</si>
  <si>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</si>
  <si>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</si>
  <si>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</si>
  <si>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</si>
  <si>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</si>
  <si>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</si>
  <si>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</si>
  <si>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</si>
  <si>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</si>
  <si>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</si>
  <si>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</si>
  <si>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</si>
  <si>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</si>
  <si>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</si>
  <si>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</si>
  <si>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</si>
  <si>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</si>
  <si>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</si>
  <si>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</si>
  <si>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</si>
  <si>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</si>
  <si>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</si>
  <si>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</si>
  <si>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</si>
  <si>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</si>
  <si>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</si>
  <si>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</si>
  <si>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</si>
  <si>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</si>
  <si>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</si>
  <si>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</si>
  <si>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</si>
  <si>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</si>
  <si>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</si>
  <si>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</si>
  <si>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</si>
  <si>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</si>
  <si>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</si>
  <si>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</si>
  <si>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</si>
  <si>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</si>
  <si>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</si>
  <si>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</si>
  <si>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</si>
  <si>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</si>
  <si>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</si>
  <si>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</si>
  <si>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</si>
  <si>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</si>
  <si>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</si>
  <si>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</si>
  <si>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</si>
  <si>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</si>
  <si>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</si>
  <si>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</si>
  <si>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</si>
  <si>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</si>
  <si>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</si>
  <si>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</si>
  <si>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</si>
  <si>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</si>
  <si>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</si>
  <si>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</si>
  <si>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</si>
  <si>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</si>
  <si>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</si>
  <si>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</si>
  <si>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</si>
  <si>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</si>
  <si>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</si>
  <si>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</si>
  <si>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</si>
  <si>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</si>
  <si>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</si>
  <si>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</si>
  <si>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</si>
  <si>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</si>
  <si>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</si>
  <si>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</si>
  <si>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</si>
  <si>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</si>
  <si>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</si>
  <si>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</si>
  <si>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</si>
  <si>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</si>
  <si>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</si>
  <si>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</si>
  <si>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</si>
  <si>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</si>
  <si>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</si>
  <si>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</si>
  <si>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</si>
  <si>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</si>
  <si>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</si>
  <si>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</si>
  <si>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</si>
  <si>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</si>
  <si>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</si>
  <si>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</si>
  <si>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</si>
  <si>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</si>
  <si>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</si>
  <si>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</si>
  <si>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</si>
  <si>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</si>
  <si>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</si>
  <si>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</si>
  <si>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</si>
  <si>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</si>
  <si>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</si>
  <si>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</si>
  <si>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</si>
  <si>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</si>
  <si>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</si>
  <si>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</si>
  <si>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</si>
  <si>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</si>
  <si>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Nro. 
LIBRETA</t>
  </si>
  <si>
    <t>Sin  nombre</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</si>
  <si>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</si>
  <si>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</si>
  <si>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</si>
  <si>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</si>
  <si>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</si>
  <si>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</si>
  <si>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</si>
  <si>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</si>
  <si>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</si>
  <si>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</si>
  <si>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</si>
  <si>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</si>
  <si>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</si>
  <si>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</si>
  <si>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</si>
  <si>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</si>
  <si>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</si>
  <si>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</si>
  <si>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</si>
  <si>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</si>
  <si>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</si>
  <si>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</si>
  <si>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</si>
  <si>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</si>
  <si>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</si>
  <si>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</si>
  <si>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</si>
  <si>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</si>
  <si>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</si>
  <si>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</si>
  <si>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</si>
  <si>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</si>
  <si>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</si>
  <si>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</si>
  <si>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</si>
  <si>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TRL  Transferencias entre Libretas</t>
  </si>
  <si>
    <t>• Corresponde a créditos y/o débitos generados a requerimiento de la entidad, previa evaluación de sus analistas.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</si>
  <si>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</si>
  <si>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Universidad Nacional Siglo Xx</t>
  </si>
  <si>
    <t>Empresa Metalúrgica Vinto - Nacionalizada</t>
  </si>
  <si>
    <t>Bolivia Tv</t>
  </si>
  <si>
    <t>Empresa Pública "Quipus"</t>
  </si>
  <si>
    <t>Empresa Pública Yacana</t>
  </si>
  <si>
    <t>Entidad Descentralizada Ummipre Proman</t>
  </si>
  <si>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</si>
  <si>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</si>
  <si>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</si>
  <si>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</si>
  <si>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</si>
  <si>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</si>
  <si>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Dólares
($us) (**)</t>
  </si>
  <si>
    <t>TEC</t>
  </si>
  <si>
    <t>TFD</t>
  </si>
  <si>
    <t>TRL Bs
Crédito</t>
  </si>
  <si>
    <t>TRL Bs
Débito</t>
  </si>
  <si>
    <t>TRL USD
Débito</t>
  </si>
  <si>
    <t>TRL USD
Crédito</t>
  </si>
  <si>
    <t>CDC</t>
  </si>
  <si>
    <t>DAU</t>
  </si>
  <si>
    <t>DVD</t>
  </si>
  <si>
    <t>Transferencias entre Cuentas BCB</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</si>
  <si>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</si>
  <si>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</si>
  <si>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</si>
  <si>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</si>
  <si>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</si>
  <si>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</si>
  <si>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</si>
  <si>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</si>
  <si>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</si>
  <si>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</si>
  <si>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</si>
  <si>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00099021001</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</si>
  <si>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</si>
  <si>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</si>
  <si>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</si>
  <si>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</si>
  <si>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</si>
  <si>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</si>
  <si>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</si>
  <si>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</si>
  <si>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</si>
  <si>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</si>
  <si>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</si>
  <si>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</si>
  <si>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</si>
  <si>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</si>
  <si>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</si>
  <si>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</si>
  <si>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</si>
  <si>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</si>
  <si>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</si>
  <si>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</si>
  <si>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</si>
  <si>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</si>
  <si>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</si>
  <si>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</si>
  <si>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</si>
  <si>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</si>
  <si>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</si>
  <si>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NO_CONCILIADO</t>
  </si>
  <si>
    <t>NTE</t>
  </si>
  <si>
    <t>CTV</t>
  </si>
  <si>
    <t>Nota de Transferencia Electrónica</t>
  </si>
  <si>
    <t>Ministerio de Hidrocarburos</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</si>
  <si>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</si>
  <si>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</si>
  <si>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</si>
  <si>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</si>
  <si>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</si>
  <si>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</si>
  <si>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</si>
  <si>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</si>
  <si>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</si>
  <si>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</si>
  <si>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</si>
  <si>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</si>
  <si>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</si>
  <si>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</si>
  <si>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</si>
  <si>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Registro - Ingresos</t>
  </si>
  <si>
    <t>Registro - Gastos</t>
  </si>
  <si>
    <t>Entidad</t>
  </si>
  <si>
    <t>D.A.</t>
  </si>
  <si>
    <t>C-21 CIP</t>
  </si>
  <si>
    <t>C-31 CIP</t>
  </si>
  <si>
    <t>C-31 SIP</t>
  </si>
  <si>
    <t>C-21 SIP</t>
  </si>
  <si>
    <t>Débitos                                   (Bs)</t>
  </si>
  <si>
    <t>Créditos                                 (Bs)</t>
  </si>
  <si>
    <t>Débitos                                   (USD)</t>
  </si>
  <si>
    <t>Créditos                                 (USD)</t>
  </si>
  <si>
    <t>Importe</t>
  </si>
  <si>
    <t>Descripción</t>
  </si>
  <si>
    <t>Total</t>
  </si>
  <si>
    <t>Fecha</t>
  </si>
  <si>
    <t>Estado Actual</t>
  </si>
  <si>
    <t>Créditos                    (USD)</t>
  </si>
  <si>
    <t>Créditos                    (Bs)</t>
  </si>
  <si>
    <t>Débitos                                 (Bs)</t>
  </si>
  <si>
    <t>N° Libreta</t>
  </si>
  <si>
    <t>IDH</t>
  </si>
  <si>
    <t>00099021001 DEPOSITO DE EFECTIVO, DEPOSITANTE: BRAULIO QUISPE BARRERA, CONCEPTO: DEVOLUCION POR COBRO INDEBIDO, CUENTA DE DEPOSITO: CUENTA UNICA DEL TESORO</t>
  </si>
  <si>
    <t>00099021001 DEPOSITO DE EFECTIVO, DEPOSITANTE: RAIMUNDO ANGEL FERRUFINO EDUARDO, CONCEPTO: DEVOLUCION, CUENTA DE DEPOSITO: CUENTA UNICA DEL TESORO</t>
  </si>
  <si>
    <t>00099021001 DEPOSITO DE EFECTIVO, DEPOSITANTE: VITALIANO MOLINA ERGUETA, CONCEPTO: DEVOLUCION POR COBRO INDEBIDO, CUENTA DE DEPOSITO: CUENTA UNICA DEL TESORO</t>
  </si>
  <si>
    <t>00099021001 DEPOSITO DE EFECTIVO, DEPOSITANTE: FELIPA AYALA DE NINAHUANCA, CONCEPTO: COBRO INDEBIDO, CUENTA DE DEPOSITO: CUENTA UNICA DEL TESORO</t>
  </si>
  <si>
    <t>00099021001 DEPOSITO DE EFECTIVO, DEPOSITANTE: CECILIA FLORES DE CEÑI, CONCEPTO: COBRO INDEBIDO DE SENASIR, CUENTA DE DEPOSITO: CUENTA UNICA DEL TESORO</t>
  </si>
  <si>
    <t>00099021001 DEPOSITO DE EFECTIVO, DEPOSITANTE: LOLA PORFIRIA RODRIGUEZ, CONCEPTO: DOBLE PERCEPCION, CUENTA DE DEPOSITO: CUENTA UNICA DEL TESORO</t>
  </si>
  <si>
    <t>COBRO COSTOS DE PAPELERIA SEGUN TRANSFERENCIA DEL EXTERIOR POR ORDEN DE LIMA GAS S.A. LIB. 00513062001 YPFB-OPERACIONES PLANTA DE SEPARACION DE LIQUIDOS RIO GRANDE</t>
  </si>
  <si>
    <t>COBRO COSTOS DE PAPELERIA SEGUN TRANSFERENCIA DEL EXTERIOR POR ORDEN DE LLAMA GAS S.A. LIB. 00513062001 YPFB-OPERACIONES PLANTA DE SEPARACION DE LIQUIDOS RIO GRANDE</t>
  </si>
  <si>
    <t>CONTABILIZACION ORDENES DE TRANSFERENCIA GRACOS</t>
  </si>
  <si>
    <t>QUE AFECTAN A LA CUENTA ÚNICA DEL TESORO EN DÓLARES (CUT) No. 5970034001</t>
  </si>
  <si>
    <t>Ajuste Manual</t>
  </si>
  <si>
    <t>DETALLE DE OPERACIONES SIN REGULARIZACIÓN POR TRANSFERENCIAS ENTRE LIBRETAS (TRL)</t>
  </si>
  <si>
    <t>00099021001 DEPOSITO DE EFECTIVO, DEPOSITANTE: GERMAN MENA SANTANDER, CONCEPTO: DEVOLUCION DEMASIA HABERES MAXIMA REMUNERACION SECTOR PUBLICO, CUENTA DE DEPOSITO: CUENTA UNICA DEL TESORO</t>
  </si>
  <si>
    <t>RCC</t>
  </si>
  <si>
    <t>MZC</t>
  </si>
  <si>
    <t>Empresa Pública "Editorial del Estado Plurinacional de Bolivia"</t>
  </si>
  <si>
    <t>00099021001 DEPOSITO DE EFECTIVO, DEPOSITANTE: GERONIMO MAYTA ROMERO, CONCEPTO: CONVENIO DE PAGO POR COBRO INDEBIDO N° 029-17, CUENTA DE DEPOSITO: CUENTA UNICA DEL TESORO</t>
  </si>
  <si>
    <t>00099021001 DEPOSITO DE EFECTIVO, DEPOSITANTE: NUEMY PLATA VDA DE LOPEZ, CONCEPTO: DEVOLUCION DE BENEFICIOS DE VIUDEZ, CUENTA DE DEPOSITO: CUENTA UNICA DEL TESORO</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</si>
  <si>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</si>
  <si>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</si>
  <si>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</si>
  <si>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</si>
  <si>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</si>
  <si>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Ministerio de Energias</t>
  </si>
  <si>
    <t>00099021001 DEPOSITO DE EFECTIVO, DEPOSITANTE: IRMA MENESES VDA ALDUNATE, CONCEPTO: DEVOLUCION A SENASIR, CUENTA DE DEPOSITO: CUENTA UNICA DEL TESORO</t>
  </si>
  <si>
    <t>00099021001 DEPOSITO DE EFECTIVO, DEPOSITANTE: LOURDES MONICA CARRASCO MEJIA, CONCEPTO: DEVOLUCION, CUENTA DE DEPOSITO: CUENTA UNICA DEL TESORO</t>
  </si>
  <si>
    <t>00099021001 DEPOSITO DE EFECTIVO, DEPOSITANTE: JOBE LIBORIO ROBLES MAMANI, CONCEPTO: DEVOLUCION POR PERCEPCION INDEBIDA, CUENTA DE DEPOSITO: CUENTA UNICA DEL TESORO</t>
  </si>
  <si>
    <t>00099021001 DEPOSITO DE EFECTIVO, DEPOSITANTE: IRENE BALLADARES VELASQUEZ, CONCEPTO: DEVOLUCION AL SENASIR ( COACTIVO SOCIAL ), CUENTA DE DEPOSITO: CUENTA UNICA DEL TESORO</t>
  </si>
  <si>
    <t>00099021001 DEPOSITO DE EFECTIVO, DEPOSITANTE: MARIA JESUS HOYOS CASTRO, CONCEPTO: COBRO INDEBIDO POR SEGUNDAS NUPCIAS, CUENTA DE DEPOSITO: CUENTA UNICA DEL TESORO</t>
  </si>
  <si>
    <t>CONCILIADO_PARCIAL</t>
  </si>
  <si>
    <t>00099021001 DEPOSITO DE EFECTIVO, DEPOSITANTE: ENRIQUE BOTELLO MONTESINOS, CONCEPTO: DOBLE PERCEPCION, CUENTA DE DEPOSITO: CUENTA UNICA DEL TESORO</t>
  </si>
  <si>
    <t>COBRO COSTOS DE PAPELERIA POR REGULARIZACION DE TRANSFERENCIA DEL EXTERIOR POR ORDEN DE LIMA GAS S.A. LIB. 00513062001 YPFB-OPERACIONES PLANTA DE SEPARACION DE LIQUIDOS RIO GRANDE</t>
  </si>
  <si>
    <t>COBRO COSTOS DE PAPELERIA SEGUN TRANSFERENCIA DEL EXTERIOR POR ORDEN DE HERCO COMBUSTIBLES S.A. LIB. 00513062001 YPFB-OPERACIONES PLANTA DE SEPARACION DE LIQUIDOS RIO GRANDE</t>
  </si>
  <si>
    <t>00099021001 DEPOSITO DE EFECTIVO, DEPOSITANTE: GRACIELA JUDITH GUTIERREZ TAPIA VDA DE DEHEZA, CONCEPTO: DEVOLUCION DE COBROS INDEBIDAMENTE PERCIBIDOS, CUENTA DE DEPOSITO: CUENTA UNICA DEL TESORO</t>
  </si>
  <si>
    <t>COBRO COSTOS DE PAPELERIA POR REGULARIZACION DE TRANSFERENCIA DEL EXTERIOR POR ORDEN DE LLAMA GAS S.A. LIB. 00513062001 YPFB-OPERACIONES PLANTA DE SEPARACION DE LIQUIDOS RIO GRANDE</t>
  </si>
  <si>
    <t>00099021001 DEPOSITO DE EFECTIVO, DEPOSITANTE: FLORA RODRIGUEZ SIRPA, CONCEPTO: DEVOLUCION POR COBRO INDEBIDO, CUENTA DE DEPOSITO: CUENTA UNICA DEL TESORO</t>
  </si>
  <si>
    <t>00099021001 DEPOSITO DE EFECTIVO, DEPOSITANTE: AMELIA APAZA DE APAZA, CONCEPTO: DEVOLUCION POR CONCEPTO "SENASIR", CUENTA DE DEPOSITO: CUENTA UNICA DEL TESORO</t>
  </si>
  <si>
    <t>00099014102</t>
  </si>
  <si>
    <t>00099021001 DEPOSITO DE EFECTIVO, DEPOSITANTE: IRENE BALLADARES VELASQUEZ, CONCEPTO: DEVOLUCION AL SENASIR COACTIVO SOCIAL, CUENTA DE DEPOSITO: CUENTA UNICA DEL TESORO</t>
  </si>
  <si>
    <t>NUMERO DE LIBRETA CUT: 03420102001 OPERACIÓN E18 TRANSFERENCIA DEL SISTEMA FINANCIERO POR CUENTA DE TERCEROS A LA CUT TRANSFERENCIA DE RECURSOS DEL FIDEICOMISO AEVIVIENDA</t>
  </si>
  <si>
    <t>'TRANSFERENCIA DE FONDOS||S/G. NOTA CITE: MH/VTCP/DGT/UO/OB N°1844/2008 DE F.21-10-2008 DEL MIN.DE HACIENDA S/G. DETALLE ADJUNTO. DEBITO DE LA LIBRETA NO.00099021001, REPOSICION UTILES DE ESCRITORIO.</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</si>
  <si>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</si>
  <si>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</si>
  <si>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</si>
  <si>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</si>
  <si>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</si>
  <si>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00099021001 DEPOSITO DE EFECTIVO, DEPOSITANTE: FELICIANO HUANCA LAURA, CONCEPTO: DEVOLUCION DE COBRO INDEVIDO, CUENTA DE DEPOSITO: CUENTA UNICA DEL TESORO</t>
  </si>
  <si>
    <t>COBRO COSTOS DE PAPELERIA SEGUN TRANSFERENCIA DEL EXTERIOR POR ORDEN DE AIR CANADA LIB. 00512012001 AASANA CENTRAL-OFICINA NACIONAL</t>
  </si>
  <si>
    <t>COBRO COSTOS DE PAPELERIA SEGUN TRANSFERENCIA DEL EXTERIOR POR ORDEN DE ARINC INCORPORATED LIB. 00512012001 AASANA CENTRAL-OFICINA NACIONAL</t>
  </si>
  <si>
    <t>COBRO COSTOS DE PAPELERIA SEGUN TRANSFERENCIA DEL EXTERIOR POR ORDEN DE BRITISH AIRWAYS PLC LIB. 00512012001 AASANA CENTRAL-OFICINA NACIONAL</t>
  </si>
  <si>
    <t>Dirección General de Administración y Finanzas Territoriales</t>
  </si>
  <si>
    <t>DETALLE DE OPERACIONES TCR SIN REGULARIZACIÓN</t>
  </si>
  <si>
    <t>CUENTA BANCARIA</t>
  </si>
  <si>
    <t>DENOMINACIÓN</t>
  </si>
  <si>
    <t>CÓD. ENT.</t>
  </si>
  <si>
    <t>DA</t>
  </si>
  <si>
    <t>IMPORTE (Bs)</t>
  </si>
  <si>
    <t>10000004199746</t>
  </si>
  <si>
    <t>TGN - ZONAS FRANCAS</t>
  </si>
  <si>
    <t>10000015534569</t>
  </si>
  <si>
    <t>MINISTERIO DE SALUD INGRESOS VENTA DE VALORES FISCALES A NIVEL NACIONAL</t>
  </si>
  <si>
    <t>10000015534642</t>
  </si>
  <si>
    <t>MINISTERIO DE SALUD PROGRAMA AMPLIADO DE INMUNIZACIONES - INGRESOS A NIVEL NACIONAL</t>
  </si>
  <si>
    <t>10000025427217</t>
  </si>
  <si>
    <t>MINISTERIO DE EDUCACIÓN - ESFM SIMÓN RODRIGUEZ CTA. RECAUDADORA</t>
  </si>
  <si>
    <t>10000026505608</t>
  </si>
  <si>
    <t>Coordinar Automatización C-21's</t>
  </si>
  <si>
    <t>00099021001 DEPOSITO DE EFECTIVO, DEPOSITANTE: MAXIMA CHOQUE CHAMBI C.I. 308861 LP, CONCEPTO: DEVOLUCION COBRO INDEBIDO, CUENTA DE DEPOSITO: CUENTA UNICA DEL TESORO</t>
  </si>
  <si>
    <t>00099021001 DEPOSITO DE EFECTIVO, DEPOSITANTE: ROBERTO FLOR CALZADILLA, CONCEPTO: DEVOLUCION, CUENTA DE DEPOSITO: CUENTA UNICA DEL TESORO</t>
  </si>
  <si>
    <t>00099021001 DEPOSITO DE EFECTIVO, DEPOSITANTE: MARTIN YAHUASI MAMANI, CONCEPTO: POR COBRO INDEBIDO ACUERDO SENASIR, CUENTA DE DEPOSITO: CUENTA UNICA DEL TESORO</t>
  </si>
  <si>
    <t>00099021001 DEPOSITO DE EFECTIVO, DEPOSITANTE: ALEX ALFARO LUJAN, CONCEPTO: DEVOLUCION DEL BENEFICIO COLATERAL DE ASIGNACION AL CARGO, CUENTA DE DEPOSITO: CUENTA UNICA DEL TESORO</t>
  </si>
  <si>
    <t>Dirección General de Crédito Público</t>
  </si>
  <si>
    <t>Autoridad de Supervisión de la Seguridad Social de Corto Plazo</t>
  </si>
  <si>
    <t>Adm.de Aeropuertos y Servicios Auxiliares a la Naveg. Aérea</t>
  </si>
  <si>
    <t>10000028450877</t>
  </si>
  <si>
    <t>VICEPRESIDENCIA DEL ESTADO PLURINACIONAL</t>
  </si>
  <si>
    <t>MINISTERIO DE RELACIONES EXTERIORES</t>
  </si>
  <si>
    <t>MINISTERIO DE GOBIERNO</t>
  </si>
  <si>
    <t>MINISTERIO DE EDUCACIÓN</t>
  </si>
  <si>
    <t>MINISTERIO DE DEFENSA</t>
  </si>
  <si>
    <t>MINISTERIO DE LA PRESIDENCIA</t>
  </si>
  <si>
    <t>MINISTERIO DE JUSTICIA Y TRANSPARENCIA INSTITUCIONAL</t>
  </si>
  <si>
    <t>MINISTERIO DE ECONOMÍA Y FINANZAS PÚBLICAS</t>
  </si>
  <si>
    <t>MINISTERIO DE DESARROLLO PRODUCTIVO Y ECONOMÍA PLURAL</t>
  </si>
  <si>
    <t>MINISTERIO DE SALUD</t>
  </si>
  <si>
    <t>MINISTERIO DE DESARROLLO RURAL Y TIERRAS</t>
  </si>
  <si>
    <t>MINISTERIO DE DEPORTES</t>
  </si>
  <si>
    <t>MINISTERIO DE CULTURAS Y TURISMO</t>
  </si>
  <si>
    <t>MINISTERIO DE PLANIFICACIÓN DEL DESARROLLO</t>
  </si>
  <si>
    <t>MINISTERIO DE TRABAJO, EMPLEO Y PREVISIÓN SOCIAL</t>
  </si>
  <si>
    <t>MINISTERIO DE MINERÍA Y METALURGIA</t>
  </si>
  <si>
    <t>MINISTERIO DE HIDROCARBUROS</t>
  </si>
  <si>
    <t>MINISTERIO DE OBRAS PÚBLICAS, SERVICIOS Y VIVIENDA</t>
  </si>
  <si>
    <t>MINISTERIO DE ENERGIAS</t>
  </si>
  <si>
    <t>MINISTERIO DE MEDIO AMBIENTE Y AGUA</t>
  </si>
  <si>
    <t>MINISTERIO DE COMUNICACIÓN</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</si>
  <si>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</si>
  <si>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</si>
  <si>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</si>
  <si>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</si>
  <si>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</si>
  <si>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</si>
  <si>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</si>
  <si>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</si>
  <si>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</si>
  <si>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</si>
  <si>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</si>
  <si>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</si>
  <si>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</si>
  <si>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</si>
  <si>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</si>
  <si>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</si>
  <si>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</si>
  <si>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</si>
  <si>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</si>
  <si>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</si>
  <si>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</si>
  <si>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</si>
  <si>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</si>
  <si>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</si>
  <si>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</si>
  <si>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</si>
  <si>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</si>
  <si>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</si>
  <si>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</si>
  <si>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</si>
  <si>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</si>
  <si>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</si>
  <si>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</si>
  <si>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</si>
  <si>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</si>
  <si>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</si>
  <si>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</si>
  <si>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</si>
  <si>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</si>
  <si>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</si>
  <si>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</si>
  <si>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</si>
  <si>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</si>
  <si>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</si>
  <si>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</si>
  <si>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</si>
  <si>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</si>
  <si>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</si>
  <si>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</si>
  <si>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</si>
  <si>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</si>
  <si>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</si>
  <si>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</si>
  <si>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</si>
  <si>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</si>
  <si>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</si>
  <si>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</si>
  <si>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</si>
  <si>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</si>
  <si>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</si>
  <si>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</si>
  <si>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</si>
  <si>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</si>
  <si>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</si>
  <si>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</si>
  <si>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</si>
  <si>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</si>
  <si>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</si>
  <si>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</si>
  <si>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</si>
  <si>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</si>
  <si>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</si>
  <si>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</si>
  <si>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</si>
  <si>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</si>
  <si>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</si>
  <si>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</si>
  <si>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</si>
  <si>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</si>
  <si>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</si>
  <si>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</si>
  <si>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</si>
  <si>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</si>
  <si>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</si>
  <si>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</si>
  <si>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</si>
  <si>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</si>
  <si>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</si>
  <si>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</si>
  <si>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</si>
  <si>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</si>
  <si>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</si>
  <si>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</si>
  <si>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</si>
  <si>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</si>
  <si>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</si>
  <si>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</si>
  <si>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</si>
  <si>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</si>
  <si>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</si>
  <si>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</si>
  <si>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</si>
  <si>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</si>
  <si>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</si>
  <si>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</si>
  <si>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</si>
  <si>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</si>
  <si>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</si>
  <si>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</si>
  <si>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COMITÉ ORGANIZADOR DE LOS XI JUEGOS SURAMERICANOS COCHABAMBA 2018</t>
  </si>
  <si>
    <t>AGENCIA BOLIVIANA DE ENERGÍA NUCLEAR</t>
  </si>
  <si>
    <t>SERVICIO NACIONAL TEXTIL</t>
  </si>
  <si>
    <t xml:space="preserve">ESCUELA BOLIVIANA INTERCULTURAL DE DANZA </t>
  </si>
  <si>
    <t>AUTORIDAD DE FISCALIZACIÓN Y CONTROL DEL SISTEMA NACIONAL DE SALUD</t>
  </si>
  <si>
    <t>AGENCIA DE INFRAESTRUCTURA EN SALUD Y EQUIPAMIENTO MÉDICO</t>
  </si>
  <si>
    <t>AGENCIA BOLIVIANA DE CORREOS "CORREOS DE BOLIVIA"</t>
  </si>
  <si>
    <t>COMISIÓN DE LA VERDAD</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</si>
  <si>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</si>
  <si>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</si>
  <si>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</si>
  <si>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</si>
  <si>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</si>
  <si>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</si>
  <si>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</si>
  <si>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</si>
  <si>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</si>
  <si>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</si>
  <si>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</si>
  <si>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</si>
  <si>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</si>
  <si>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</si>
  <si>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</si>
  <si>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</si>
  <si>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</si>
  <si>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</si>
  <si>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</si>
  <si>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</si>
  <si>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</si>
  <si>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</si>
  <si>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EMPRESA DE CORREOS DE BOLIVIA</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</si>
  <si>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</si>
  <si>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</si>
  <si>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</si>
  <si>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</si>
  <si>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</si>
  <si>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</si>
  <si>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LÁCTEOS DE BOLIVIA</t>
  </si>
  <si>
    <t>EMPRESA PÚBLICA NACIONAL ESTRATÉGICA CARTONES DE BOLIVIA</t>
  </si>
  <si>
    <t>BOLIVIANA DE AVIACIÓN</t>
  </si>
  <si>
    <t>DEPÓSITOS ADUANEROS BOLIVIANOS</t>
  </si>
  <si>
    <t>EMPRESA BOLIVIANA DE ALMENDRAS Y DERIVADOS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</si>
  <si>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</si>
  <si>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</si>
  <si>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</si>
  <si>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</si>
  <si>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</si>
  <si>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</si>
  <si>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</si>
  <si>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</si>
  <si>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</si>
  <si>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</si>
  <si>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</si>
  <si>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</si>
  <si>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</si>
  <si>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</si>
  <si>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</si>
  <si>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</si>
  <si>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</si>
  <si>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</si>
  <si>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</si>
  <si>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</si>
  <si>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</si>
  <si>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</si>
  <si>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</si>
  <si>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</si>
  <si>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</si>
  <si>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</si>
  <si>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</si>
  <si>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</si>
  <si>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</si>
  <si>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</si>
  <si>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</si>
  <si>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</si>
  <si>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</si>
  <si>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</si>
  <si>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</si>
  <si>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</si>
  <si>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</si>
  <si>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</si>
  <si>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</si>
  <si>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</si>
  <si>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</si>
  <si>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</si>
  <si>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</si>
  <si>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</si>
  <si>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</si>
  <si>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</si>
  <si>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</si>
  <si>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</si>
  <si>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</si>
  <si>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</si>
  <si>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</si>
  <si>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</si>
  <si>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</si>
  <si>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</si>
  <si>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</si>
  <si>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</si>
  <si>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</si>
  <si>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</si>
  <si>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</si>
  <si>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</si>
  <si>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</si>
  <si>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</si>
  <si>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</si>
  <si>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</si>
  <si>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</si>
  <si>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</si>
  <si>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</si>
  <si>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</si>
  <si>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</si>
  <si>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</si>
  <si>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</si>
  <si>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</si>
  <si>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</si>
  <si>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</si>
  <si>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</si>
  <si>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</si>
  <si>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</si>
  <si>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</si>
  <si>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</si>
  <si>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</si>
  <si>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</si>
  <si>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</si>
  <si>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</si>
  <si>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</si>
  <si>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</si>
  <si>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</si>
  <si>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</si>
  <si>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</si>
  <si>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</si>
  <si>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</si>
  <si>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</si>
  <si>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</si>
  <si>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</si>
  <si>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</si>
  <si>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</si>
  <si>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</si>
  <si>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</si>
  <si>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</si>
  <si>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</si>
  <si>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</si>
  <si>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</si>
  <si>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</si>
  <si>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</si>
  <si>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</si>
  <si>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</si>
  <si>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</si>
  <si>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</si>
  <si>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</si>
  <si>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</si>
  <si>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</si>
  <si>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</si>
  <si>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</si>
  <si>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</si>
  <si>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</si>
  <si>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</si>
  <si>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</si>
  <si>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</si>
  <si>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</si>
  <si>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</si>
  <si>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</si>
  <si>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</si>
  <si>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</si>
  <si>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</si>
  <si>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</si>
  <si>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</si>
  <si>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</si>
  <si>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</si>
  <si>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</si>
  <si>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</si>
  <si>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</si>
  <si>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</si>
  <si>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</si>
  <si>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</si>
  <si>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</si>
  <si>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</si>
  <si>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</si>
  <si>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</si>
  <si>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</si>
  <si>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</si>
  <si>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</si>
  <si>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</si>
  <si>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</si>
  <si>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</si>
  <si>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</si>
  <si>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</si>
  <si>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</si>
  <si>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</si>
  <si>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</si>
  <si>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</si>
  <si>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</si>
  <si>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</si>
  <si>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</si>
  <si>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</si>
  <si>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</si>
  <si>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</si>
  <si>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</si>
  <si>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</si>
  <si>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</si>
  <si>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</si>
  <si>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</si>
  <si>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</si>
  <si>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</si>
  <si>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</si>
  <si>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</si>
  <si>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</si>
  <si>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</si>
  <si>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</si>
  <si>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</si>
  <si>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</si>
  <si>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</si>
  <si>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</si>
  <si>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</si>
  <si>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</si>
  <si>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</si>
  <si>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</si>
  <si>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</si>
  <si>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</si>
  <si>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</si>
  <si>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</si>
  <si>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</si>
  <si>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</si>
  <si>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</si>
  <si>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</si>
  <si>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</si>
  <si>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</si>
  <si>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</si>
  <si>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</si>
  <si>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</si>
  <si>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</si>
  <si>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</si>
  <si>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</si>
  <si>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</si>
  <si>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</si>
  <si>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</si>
  <si>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</si>
  <si>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</si>
  <si>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</si>
  <si>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</si>
  <si>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</si>
  <si>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</si>
  <si>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</si>
  <si>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</si>
  <si>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</si>
  <si>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</si>
  <si>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</si>
  <si>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</si>
  <si>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</si>
  <si>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</si>
  <si>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</si>
  <si>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</si>
  <si>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</si>
  <si>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</si>
  <si>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</si>
  <si>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</si>
  <si>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</si>
  <si>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</si>
  <si>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</si>
  <si>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</si>
  <si>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</si>
  <si>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</si>
  <si>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</si>
  <si>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</si>
  <si>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</si>
  <si>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</si>
  <si>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</si>
  <si>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</si>
  <si>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</si>
  <si>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</si>
  <si>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</si>
  <si>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</si>
  <si>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</si>
  <si>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</si>
  <si>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</si>
  <si>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</si>
  <si>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</si>
  <si>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</si>
  <si>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</si>
  <si>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</si>
  <si>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</si>
  <si>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</si>
  <si>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</si>
  <si>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</si>
  <si>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</si>
  <si>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</si>
  <si>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</si>
  <si>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</si>
  <si>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</si>
  <si>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</si>
  <si>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</si>
  <si>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</si>
  <si>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</si>
  <si>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</si>
  <si>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</si>
  <si>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</si>
  <si>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</si>
  <si>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</si>
  <si>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</si>
  <si>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</si>
  <si>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</si>
  <si>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</si>
  <si>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</si>
  <si>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</si>
  <si>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</si>
  <si>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</si>
  <si>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</si>
  <si>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</si>
  <si>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</si>
  <si>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</si>
  <si>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</si>
  <si>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</si>
  <si>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</si>
  <si>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</si>
  <si>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</si>
  <si>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</si>
  <si>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</si>
  <si>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</si>
  <si>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</si>
  <si>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</si>
  <si>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</si>
  <si>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</si>
  <si>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</si>
  <si>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</si>
  <si>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</si>
  <si>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</si>
  <si>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</si>
  <si>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</si>
  <si>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</si>
  <si>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</si>
  <si>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</si>
  <si>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</si>
  <si>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</si>
  <si>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</si>
  <si>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</si>
  <si>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</si>
  <si>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</si>
  <si>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</si>
  <si>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</si>
  <si>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</si>
  <si>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</si>
  <si>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</si>
  <si>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</si>
  <si>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</si>
  <si>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</si>
  <si>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</si>
  <si>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</si>
  <si>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</si>
  <si>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</si>
  <si>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</si>
  <si>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</si>
  <si>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</si>
  <si>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</si>
  <si>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</si>
  <si>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</si>
  <si>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</si>
  <si>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</si>
  <si>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</si>
  <si>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</si>
  <si>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</si>
  <si>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</si>
  <si>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</si>
  <si>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</si>
  <si>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</si>
  <si>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</si>
  <si>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</si>
  <si>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</si>
  <si>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</si>
  <si>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</si>
  <si>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</si>
  <si>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</si>
  <si>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</si>
  <si>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</si>
  <si>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</si>
  <si>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</si>
  <si>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</si>
  <si>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</si>
  <si>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</si>
  <si>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</si>
  <si>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</si>
  <si>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</si>
  <si>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</si>
  <si>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</si>
  <si>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</si>
  <si>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</si>
  <si>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</si>
  <si>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</si>
  <si>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</si>
  <si>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</si>
  <si>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</si>
  <si>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</si>
  <si>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</si>
  <si>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</si>
  <si>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</si>
  <si>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</si>
  <si>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</si>
  <si>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</si>
  <si>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</si>
  <si>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</si>
  <si>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</si>
  <si>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</si>
  <si>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</si>
  <si>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</si>
  <si>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</si>
  <si>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</si>
  <si>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</si>
  <si>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</si>
  <si>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</si>
  <si>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</si>
  <si>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</si>
  <si>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</si>
  <si>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</si>
  <si>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</si>
  <si>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</si>
  <si>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</si>
  <si>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</si>
  <si>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</si>
  <si>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</si>
  <si>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</si>
  <si>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</si>
  <si>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</si>
  <si>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</si>
  <si>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</si>
  <si>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</si>
  <si>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</si>
  <si>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</si>
  <si>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</si>
  <si>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</si>
  <si>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</si>
  <si>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</si>
  <si>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</si>
  <si>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</si>
  <si>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GAIOC DE CHARAGUA IYAMBAE</t>
  </si>
  <si>
    <t>GOBIERNO AUTÓNOMO REGIONAL DEL GRAN CHACO</t>
  </si>
  <si>
    <t>Dirección General de Pensiones y Jubilaciones</t>
  </si>
  <si>
    <t>Universidad Pública de el Alto</t>
  </si>
  <si>
    <t>Universidad Autónoma del Beni José Ballivián</t>
  </si>
  <si>
    <t>Oficinatécnica para el Fortalecimiento de la Empresa Pública</t>
  </si>
  <si>
    <t>Dirección Estratégica de Reivindicacion Marítima, Silala y Recursos Hídricos Internacionales</t>
  </si>
  <si>
    <t>Direc. Dptal. de Educación la Paz</t>
  </si>
  <si>
    <t>Autoridad de Fiscalización del Juego</t>
  </si>
  <si>
    <t>Autoridad de Fiscalización de Empresas</t>
  </si>
  <si>
    <t>Comité Organizador de los Xi Juegos Suramericanos Cochabamba 2018</t>
  </si>
  <si>
    <t xml:space="preserve">Escuela Boliviana Intercultural de Danza </t>
  </si>
  <si>
    <t>Autoridad de Fiscalización y Control del Sistema Nacional de Salud</t>
  </si>
  <si>
    <t>Agencia de Infraestructura en Salud y Equipamiento Médico</t>
  </si>
  <si>
    <t>Agencia Boliviana de Correos "Correos de Bolivia"</t>
  </si>
  <si>
    <t>Comisión de la Verdad</t>
  </si>
  <si>
    <t>Caja de Salud Cordes</t>
  </si>
  <si>
    <t>Empresa de Correos de Bolivia</t>
  </si>
  <si>
    <t>Corporación de las Fuerzas Armadas P/ el Des. Nacional</t>
  </si>
  <si>
    <t>Empresa Pública Nacional Estratégica Lácteos de Bolivia</t>
  </si>
  <si>
    <t>Empresa Pública Nacional Estratégica Cartones de Bolivia</t>
  </si>
  <si>
    <t>Empresa Estatal de Transporte Por Cable "Mi Teleférico"</t>
  </si>
  <si>
    <t xml:space="preserve">Empresa Pública Transporte Aéreo Militar </t>
  </si>
  <si>
    <t>Empresa Boliviana de Alimentos y Derivados</t>
  </si>
  <si>
    <t>Defensoria del Pueblo</t>
  </si>
  <si>
    <t>Procuraduria General del Estado</t>
  </si>
  <si>
    <t>Gobierno Autónomo Municipal de el Villar</t>
  </si>
  <si>
    <t>Gobierno Autónomo Municipal de el Choro</t>
  </si>
  <si>
    <t>Gobierno Autónomo Municipal de la Rivera</t>
  </si>
  <si>
    <t>Gobierno Autónomo Municipal de Chuquihuta Ayllu Jucumani</t>
  </si>
  <si>
    <t>Gobierno Autónomo Municipal de el Puente</t>
  </si>
  <si>
    <t>Gobierno Autónomo Municipal de Santa Cruz de la Sierra</t>
  </si>
  <si>
    <t>Gobierno Autónomo Municipal de la Guardia</t>
  </si>
  <si>
    <t>Gobierno Autónomo Municipal de el Torno</t>
  </si>
  <si>
    <t>Servicio de Encauzamiento de Rios (Searpi)</t>
  </si>
  <si>
    <t>Empresa Municipal de Agua Potable y Alcantarillado Viacha</t>
  </si>
  <si>
    <t>Entidad Municipal de Aseo Urbano Sucre</t>
  </si>
  <si>
    <t>Empresa Municipal de Areas Verdes Sucre</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</si>
  <si>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</si>
  <si>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</si>
  <si>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</si>
  <si>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</si>
  <si>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</si>
  <si>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</si>
  <si>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</si>
  <si>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</si>
  <si>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Empresa Municipal de Agua Potable y Alcantarillado Sanitario de Uriondo</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</si>
  <si>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</si>
  <si>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</si>
  <si>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</si>
  <si>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</si>
  <si>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</si>
  <si>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</si>
  <si>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</si>
  <si>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Gaioc de Charagua Iyambae</t>
  </si>
  <si>
    <t>Gobierno Autónomo Regional del Gran Chaco</t>
  </si>
  <si>
    <t>CONSEJO SUPREMO DE DEFENSA PLURINACIONAL</t>
  </si>
  <si>
    <t>SECTOR PRIVADO</t>
  </si>
  <si>
    <t>Área de Contabilidad</t>
  </si>
  <si>
    <t/>
  </si>
  <si>
    <t>VCK</t>
  </si>
  <si>
    <t>00292012001 DEPOSITO DE EFECTIVO, DEPOSITANTE: EBER MAMANI, CONCEPTO: CONVENIO ENTRE VIAS BOLIVIA Y FEDERACION 1RO DE MAYO, CUENTA DE DEPOSITO: CUENTA UNICA DEL TESORO</t>
  </si>
  <si>
    <t>COBRO COSTOS DE PAPELERIA SEGUN TRANSFERENCIA DEL EXTERIOR POR ORDEN DE SOLGAS S.A. LIB. 00513062001 YPFB-OPERACIONES PLANTA DE SEPARACION DE LIQUIDOS RIO GRANDE</t>
  </si>
  <si>
    <t>COBRO COSTOS DE PAPELERIA POR REGULARIZACION DE TRANSFERENCIA DEL EXTERIOR POR ORDEN DE SKY LEASE I INC. LIB. 00512012001 AASANA CENTRAL-OFICINA NACIONAL</t>
  </si>
  <si>
    <t>COBRO COSTOS DE PAPELERIA SEGUN TRANSFERENCIA DEL EXTERIOR POR ORDEN DE UNIVERSAL WEATHER + AVIATION INC. LIB. 00512012001 AASANA CENTRAL-OFICINA NACIONAL</t>
  </si>
  <si>
    <t>Impuesto Directo A Los Hidrocarburos</t>
  </si>
  <si>
    <t>(**) Los importes correspondientes a operaciones CUT Dolares, se expresan en Moneda Nacional.</t>
  </si>
  <si>
    <t>00099021001 DEPOSITO DE EFECTIVO, DEPOSITANTE: VICTOR HUGO JOSE BRACAMONTE VALLE, CONCEPTO: DOBLE PERCEPCION, CUENTA DE DEPOSITO: CUENTA UNICA DEL TESORO</t>
  </si>
  <si>
    <t>00512012001</t>
  </si>
  <si>
    <t>10000028891146</t>
  </si>
  <si>
    <t>00099021001 DEPOSITO DE EFECTIVO, DEPOSITANTE: JANETTE JULIETA MEDRANO RODRIGUEZ, CONCEPTO: PAGO PARCIAL SENASIR, CUENTA DE DEPOSITO: CUENTA UNICA DEL TESORO</t>
  </si>
  <si>
    <t>00099021001 DEPOSITO DE EFECTIVO, DEPOSITANTE: FREDY MOISES FLORES MAMANI, CONCEPTO: COBRO INDEVIDO DEL PRA, CUENTA DE DEPOSITO: CUENTA UNICA DEL TESORO</t>
  </si>
  <si>
    <t>00099021001 DEPOSITO DE EFECTIVO, DEPOSITANTE: MARTHA LUCIA GUTIERREZ DE MARCA, CONCEPTO: NUEVAS NUPCIAS, CUENTA DE DEPOSITO: CUENTA UNICA DEL TESORO</t>
  </si>
  <si>
    <t>00099021001 DEPOSITO DE EFECTIVO, DEPOSITANTE: RENE ALBERTO NAVIA MAYER, CONCEPTO: DOBLE PERCEPCION, CUENTA DE DEPOSITO: CUENTA UNICA DEL TESORO</t>
  </si>
  <si>
    <t>00099021001 DEPOSITO DE EFECTIVO, DEPOSITANTE: MARIA A. PEÑARANDA TAPIA, CONCEPTO: SEGUN DOC MPD-UAI-I-N° 169/17 DEP POR RECUPERACIONES EXTRAORDINARIAS MARIA PEÑARANDA, CUENTA DE DEPOSITO: CUENTA UNICA DEL TESORO</t>
  </si>
  <si>
    <t>00099021001 DEPOSITO DE EFECTIVO, DEPOSITANTE: JAVIER LUIS VILLARROEL ROMERO - MDRYT, CONCEPTO: SALDO DE FONDO ROTATIVO MDRYT OFICINA CENTRAL, CUENTA DE DEPOSITO: CUENTA UNICA DEL TESORO</t>
  </si>
  <si>
    <t>COBRO COSTOS DE PAPELERIA SEGUN TRANSFERENCIA DEL EXTERIOR POR ORDEN DE WORLD FUEL SERVICES INC (MIAMI FL) LIB. 00512012001 AASANA CENTRAL-OFICINA NACIONAL</t>
  </si>
  <si>
    <t>00253018009</t>
  </si>
  <si>
    <t>00099018038</t>
  </si>
  <si>
    <t>00046024204</t>
  </si>
  <si>
    <t>00020044201</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</si>
  <si>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</si>
  <si>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</si>
  <si>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t>O16996600002</t>
  </si>
  <si>
    <t>O16996030002</t>
  </si>
  <si>
    <t>O16996000002</t>
  </si>
  <si>
    <t>O16995980002</t>
  </si>
  <si>
    <t>O16995510002</t>
  </si>
  <si>
    <t>O16995360002</t>
  </si>
  <si>
    <t>O16995250002</t>
  </si>
  <si>
    <t>O16995230002</t>
  </si>
  <si>
    <t>O16995200002</t>
  </si>
  <si>
    <t>O16995190002</t>
  </si>
  <si>
    <t>O16995160002</t>
  </si>
  <si>
    <t>O16995090002</t>
  </si>
  <si>
    <t>O16994930002</t>
  </si>
  <si>
    <t>O16994910002</t>
  </si>
  <si>
    <t>B16996390002</t>
  </si>
  <si>
    <t>B16996360002</t>
  </si>
  <si>
    <t>B16996340002</t>
  </si>
  <si>
    <t>O16997330002</t>
  </si>
  <si>
    <t>O16997250002</t>
  </si>
  <si>
    <t>O16997240002</t>
  </si>
  <si>
    <t>O16997210002</t>
  </si>
  <si>
    <t>O16997130002</t>
  </si>
  <si>
    <t>O16997070002</t>
  </si>
  <si>
    <t>O16997020002</t>
  </si>
  <si>
    <t>O16996970002</t>
  </si>
  <si>
    <t>O16996940002</t>
  </si>
  <si>
    <t>O16996890002</t>
  </si>
  <si>
    <t>O16996840002</t>
  </si>
  <si>
    <t>B16995650002</t>
  </si>
  <si>
    <t>B16995590002</t>
  </si>
  <si>
    <t>B16995550002</t>
  </si>
  <si>
    <t>B16995520002</t>
  </si>
  <si>
    <t>B16995490002</t>
  </si>
  <si>
    <t>B16994980002</t>
  </si>
  <si>
    <t>B16994960002</t>
  </si>
  <si>
    <t>B16994940002</t>
  </si>
  <si>
    <t>B16994920002</t>
  </si>
  <si>
    <t>B16994900002</t>
  </si>
  <si>
    <t>B16994890002</t>
  </si>
  <si>
    <t>B16994880002</t>
  </si>
  <si>
    <t>B16994870002</t>
  </si>
  <si>
    <t>B16994850002</t>
  </si>
  <si>
    <t>B16994840002</t>
  </si>
  <si>
    <t>B16994830002</t>
  </si>
  <si>
    <t>B16994790002</t>
  </si>
  <si>
    <t>B16996330002</t>
  </si>
  <si>
    <t>B16996320002</t>
  </si>
  <si>
    <t>B16996300002</t>
  </si>
  <si>
    <t>B16996060002</t>
  </si>
  <si>
    <t>B16996010002</t>
  </si>
  <si>
    <t>B16995990002</t>
  </si>
  <si>
    <t>B16995970002</t>
  </si>
  <si>
    <t>B16995960002</t>
  </si>
  <si>
    <t>B16995950002</t>
  </si>
  <si>
    <t>B16995900002</t>
  </si>
  <si>
    <t>B16995670002</t>
  </si>
  <si>
    <t>B16995680002</t>
  </si>
  <si>
    <t>B16995690002</t>
  </si>
  <si>
    <t>G09287040002</t>
  </si>
  <si>
    <t>G09287070002</t>
  </si>
  <si>
    <t>G09287100002</t>
  </si>
  <si>
    <t>G09287190002</t>
  </si>
  <si>
    <t>G09287330002</t>
  </si>
  <si>
    <t>G09287610002</t>
  </si>
  <si>
    <t>G09287880002</t>
  </si>
  <si>
    <t>G09287920002</t>
  </si>
  <si>
    <t>G09290910002</t>
  </si>
  <si>
    <t>G09292160002</t>
  </si>
  <si>
    <t>G09292310002</t>
  </si>
  <si>
    <t>G09293740002</t>
  </si>
  <si>
    <t>G09296080002</t>
  </si>
  <si>
    <t>Q10660230002</t>
  </si>
  <si>
    <t>Q10660280002</t>
  </si>
  <si>
    <t>F0000388</t>
  </si>
  <si>
    <t>S09441600002</t>
  </si>
  <si>
    <t>O17000440002</t>
  </si>
  <si>
    <t>O17000430002</t>
  </si>
  <si>
    <t>O17000420002</t>
  </si>
  <si>
    <t>O17000330002</t>
  </si>
  <si>
    <t>O17000080002</t>
  </si>
  <si>
    <t>O17000030002</t>
  </si>
  <si>
    <t>O17000020002</t>
  </si>
  <si>
    <t>O16999740002</t>
  </si>
  <si>
    <t>O16999700002</t>
  </si>
  <si>
    <t>O16999540002</t>
  </si>
  <si>
    <t>O16999520002</t>
  </si>
  <si>
    <t>O17000450002</t>
  </si>
  <si>
    <t>O17000460002</t>
  </si>
  <si>
    <t>O17000650002</t>
  </si>
  <si>
    <t>O17000680002</t>
  </si>
  <si>
    <t>O17000700002</t>
  </si>
  <si>
    <t>O17000860002</t>
  </si>
  <si>
    <t>O17000950002</t>
  </si>
  <si>
    <t>O17001170002</t>
  </si>
  <si>
    <t>O17001200002</t>
  </si>
  <si>
    <t>O17001210002</t>
  </si>
  <si>
    <t>O17001260002</t>
  </si>
  <si>
    <t>O17001860002</t>
  </si>
  <si>
    <t>B16999220002</t>
  </si>
  <si>
    <t>B16999290002</t>
  </si>
  <si>
    <t>O16999510002</t>
  </si>
  <si>
    <t>O16999470002</t>
  </si>
  <si>
    <t>O16999450002</t>
  </si>
  <si>
    <t>O16999320002</t>
  </si>
  <si>
    <t>O16999140002</t>
  </si>
  <si>
    <t>O16999130002</t>
  </si>
  <si>
    <t>O16999120002</t>
  </si>
  <si>
    <t>O16999060002</t>
  </si>
  <si>
    <t>B16999970002</t>
  </si>
  <si>
    <t>B16999410002</t>
  </si>
  <si>
    <t>Q10666450002</t>
  </si>
  <si>
    <t>Q10666490002</t>
  </si>
  <si>
    <t>S09441940001</t>
  </si>
  <si>
    <t>O17005750002</t>
  </si>
  <si>
    <t>O17005460002</t>
  </si>
  <si>
    <t>O17005010002</t>
  </si>
  <si>
    <t>O17005000002</t>
  </si>
  <si>
    <t>O17004640002</t>
  </si>
  <si>
    <t>O17004600002</t>
  </si>
  <si>
    <t>O17004580002</t>
  </si>
  <si>
    <t>O17004570002</t>
  </si>
  <si>
    <t>O17005860002</t>
  </si>
  <si>
    <t>O17005870002</t>
  </si>
  <si>
    <t>O17005900002</t>
  </si>
  <si>
    <t>O17005930002</t>
  </si>
  <si>
    <t>O17006370002</t>
  </si>
  <si>
    <t>O17006400002</t>
  </si>
  <si>
    <t>O17006420002</t>
  </si>
  <si>
    <t>O17006520002</t>
  </si>
  <si>
    <t>B17003790002</t>
  </si>
  <si>
    <t>B17003800002</t>
  </si>
  <si>
    <t>B17004430002</t>
  </si>
  <si>
    <t>O17003110002</t>
  </si>
  <si>
    <t>O17003190002</t>
  </si>
  <si>
    <t>O17003250002</t>
  </si>
  <si>
    <t>O17003260002</t>
  </si>
  <si>
    <t>O17004540002</t>
  </si>
  <si>
    <t>O17004480002</t>
  </si>
  <si>
    <t>O17004470002</t>
  </si>
  <si>
    <t>O17004170002</t>
  </si>
  <si>
    <t>O17004020002</t>
  </si>
  <si>
    <t>O17003780002</t>
  </si>
  <si>
    <t>O17003720002</t>
  </si>
  <si>
    <t>O17003690002</t>
  </si>
  <si>
    <t>O17003650002</t>
  </si>
  <si>
    <t>Q10668560002</t>
  </si>
  <si>
    <t>Q10671220002</t>
  </si>
  <si>
    <t>O17007970002</t>
  </si>
  <si>
    <t>O17008080002</t>
  </si>
  <si>
    <t>O17008610002</t>
  </si>
  <si>
    <t>O17009010002</t>
  </si>
  <si>
    <t>O17009090002</t>
  </si>
  <si>
    <t>O17009120002</t>
  </si>
  <si>
    <t>O17009300002</t>
  </si>
  <si>
    <t>O17009460002</t>
  </si>
  <si>
    <t>O17009680002</t>
  </si>
  <si>
    <t>O17009710002</t>
  </si>
  <si>
    <t>O17009740002</t>
  </si>
  <si>
    <t>O17009750002</t>
  </si>
  <si>
    <t>O17010500002</t>
  </si>
  <si>
    <t>B17007950002</t>
  </si>
  <si>
    <t>B17008200002</t>
  </si>
  <si>
    <t>B17008210002</t>
  </si>
  <si>
    <t>B17008400002</t>
  </si>
  <si>
    <t>B17008420002</t>
  </si>
  <si>
    <t>O17007860002</t>
  </si>
  <si>
    <t>O17007760002</t>
  </si>
  <si>
    <t>O17007750002</t>
  </si>
  <si>
    <t>B17008710002</t>
  </si>
  <si>
    <t>B17008690002</t>
  </si>
  <si>
    <t>B17008490002</t>
  </si>
  <si>
    <t>B17008480002</t>
  </si>
  <si>
    <t>S09442740002</t>
  </si>
  <si>
    <t>S09442740003</t>
  </si>
  <si>
    <t>G09327600002</t>
  </si>
  <si>
    <t>G09327610001</t>
  </si>
  <si>
    <t>S09442850001</t>
  </si>
  <si>
    <t>F0000392</t>
  </si>
  <si>
    <t>O17013460002</t>
  </si>
  <si>
    <t>O17013370002</t>
  </si>
  <si>
    <t>O17013360002</t>
  </si>
  <si>
    <t>O17013310002</t>
  </si>
  <si>
    <t>O17013280002</t>
  </si>
  <si>
    <t>O17012840002</t>
  </si>
  <si>
    <t>O17012810002</t>
  </si>
  <si>
    <t>O17012800002</t>
  </si>
  <si>
    <t>O17012790002</t>
  </si>
  <si>
    <t>O17012780002</t>
  </si>
  <si>
    <t>O17012760002</t>
  </si>
  <si>
    <t>O17012710002</t>
  </si>
  <si>
    <t>O17013540002</t>
  </si>
  <si>
    <t>O17013580002</t>
  </si>
  <si>
    <t>O17013770002</t>
  </si>
  <si>
    <t>O17013900002</t>
  </si>
  <si>
    <t>O17014210002</t>
  </si>
  <si>
    <t>O17014220002</t>
  </si>
  <si>
    <t>O17014410002</t>
  </si>
  <si>
    <t>O17014440002</t>
  </si>
  <si>
    <t>O17014490002</t>
  </si>
  <si>
    <t>B17011870002</t>
  </si>
  <si>
    <t>B17012160002</t>
  </si>
  <si>
    <t>B17012180002</t>
  </si>
  <si>
    <t>B17013040002</t>
  </si>
  <si>
    <t>B17013080002</t>
  </si>
  <si>
    <t>B17013100002</t>
  </si>
  <si>
    <t>O17011630002</t>
  </si>
  <si>
    <t>O17011640002</t>
  </si>
  <si>
    <t>O17012620002</t>
  </si>
  <si>
    <t>O17012490002</t>
  </si>
  <si>
    <t>O17012480002</t>
  </si>
  <si>
    <t>O17012470002</t>
  </si>
  <si>
    <t>O17012460002</t>
  </si>
  <si>
    <t>O17012450002</t>
  </si>
  <si>
    <t>O17012420002</t>
  </si>
  <si>
    <t>O17012310002</t>
  </si>
  <si>
    <t>O17012270002</t>
  </si>
  <si>
    <t>O17012260002</t>
  </si>
  <si>
    <t>O17011940002</t>
  </si>
  <si>
    <t>O17011790002</t>
  </si>
  <si>
    <t>O17011750002</t>
  </si>
  <si>
    <t>O17011730002</t>
  </si>
  <si>
    <t>O17011690002</t>
  </si>
  <si>
    <t>J03496990002</t>
  </si>
  <si>
    <t>J03497000002</t>
  </si>
  <si>
    <t>J03497010002</t>
  </si>
  <si>
    <t>G09335810004</t>
  </si>
  <si>
    <t>Q10680270002</t>
  </si>
  <si>
    <t>Q10680360002</t>
  </si>
  <si>
    <t>Q10680340002</t>
  </si>
  <si>
    <t>S09443590003</t>
  </si>
  <si>
    <t>S09443600003</t>
  </si>
  <si>
    <t>F0000394</t>
  </si>
  <si>
    <t>S09443430002</t>
  </si>
  <si>
    <t>O17017170002</t>
  </si>
  <si>
    <t>O17017100002</t>
  </si>
  <si>
    <t>O17017090002</t>
  </si>
  <si>
    <t>O17017070002</t>
  </si>
  <si>
    <t>O17017040002</t>
  </si>
  <si>
    <t>O17017030002</t>
  </si>
  <si>
    <t>O17016740002</t>
  </si>
  <si>
    <t>O17016710002</t>
  </si>
  <si>
    <t>O17016690002</t>
  </si>
  <si>
    <t>O17016680002</t>
  </si>
  <si>
    <t>O17017300002</t>
  </si>
  <si>
    <t>O17017450002</t>
  </si>
  <si>
    <t>O17017460002</t>
  </si>
  <si>
    <t>O17017560002</t>
  </si>
  <si>
    <t>O17017690002</t>
  </si>
  <si>
    <t>O17018080002</t>
  </si>
  <si>
    <t>O17018090002</t>
  </si>
  <si>
    <t>O17018100002</t>
  </si>
  <si>
    <t>O17018110002</t>
  </si>
  <si>
    <t>O17018120002</t>
  </si>
  <si>
    <t>O17018280002</t>
  </si>
  <si>
    <t>O17018320002</t>
  </si>
  <si>
    <t>B17016170002</t>
  </si>
  <si>
    <t>B17016300002</t>
  </si>
  <si>
    <t>B17016340002</t>
  </si>
  <si>
    <t>B17016390002</t>
  </si>
  <si>
    <t>B17016520002</t>
  </si>
  <si>
    <t>B17016540002</t>
  </si>
  <si>
    <t>B17016600002</t>
  </si>
  <si>
    <t>B17016620002</t>
  </si>
  <si>
    <t>B17016630002</t>
  </si>
  <si>
    <t>O17016530002</t>
  </si>
  <si>
    <t>O17016510002</t>
  </si>
  <si>
    <t>O17016360002</t>
  </si>
  <si>
    <t>O17016320002</t>
  </si>
  <si>
    <t>O17016270002</t>
  </si>
  <si>
    <t>O17016220002</t>
  </si>
  <si>
    <t>O17015980002</t>
  </si>
  <si>
    <t>O17015870002</t>
  </si>
  <si>
    <t>O17015850002</t>
  </si>
  <si>
    <t>O17015840002</t>
  </si>
  <si>
    <t>B17016670002</t>
  </si>
  <si>
    <t>G09348420002</t>
  </si>
  <si>
    <t>S09444070002</t>
  </si>
  <si>
    <t>G09348430001</t>
  </si>
  <si>
    <t>S09444080001</t>
  </si>
  <si>
    <t>G09351800002</t>
  </si>
  <si>
    <t>G09351810001</t>
  </si>
  <si>
    <t>S09444170003</t>
  </si>
  <si>
    <t>S09444190001</t>
  </si>
  <si>
    <t>O17021550002</t>
  </si>
  <si>
    <t>O17021470002</t>
  </si>
  <si>
    <t>O17021370002</t>
  </si>
  <si>
    <t>O17021340002</t>
  </si>
  <si>
    <t>O17021220002</t>
  </si>
  <si>
    <t>O17021210002</t>
  </si>
  <si>
    <t>O17021110002</t>
  </si>
  <si>
    <t>O17021090002</t>
  </si>
  <si>
    <t>O17021010002</t>
  </si>
  <si>
    <t>O17021650002</t>
  </si>
  <si>
    <t>O17021960002</t>
  </si>
  <si>
    <t>O17022260002</t>
  </si>
  <si>
    <t>O17022300002</t>
  </si>
  <si>
    <t>O17022540002</t>
  </si>
  <si>
    <t>O17022570002</t>
  </si>
  <si>
    <t>O17022590002</t>
  </si>
  <si>
    <t>B17020810002</t>
  </si>
  <si>
    <t>B17020860002</t>
  </si>
  <si>
    <t>B17020890002</t>
  </si>
  <si>
    <t>B17020900002</t>
  </si>
  <si>
    <t>B17020920002</t>
  </si>
  <si>
    <t>O17019880002</t>
  </si>
  <si>
    <t>O17020840002</t>
  </si>
  <si>
    <t>O17020680002</t>
  </si>
  <si>
    <t>O17020570002</t>
  </si>
  <si>
    <t>O17020560002</t>
  </si>
  <si>
    <t>O17020330002</t>
  </si>
  <si>
    <t>O17020220002</t>
  </si>
  <si>
    <t>O17020200002</t>
  </si>
  <si>
    <t>O17020190002</t>
  </si>
  <si>
    <t>O17020040002</t>
  </si>
  <si>
    <t>O17019900002</t>
  </si>
  <si>
    <t>S09444490002</t>
  </si>
  <si>
    <t>S09444490003</t>
  </si>
  <si>
    <t>Q10690930002</t>
  </si>
  <si>
    <t>Q10690950002</t>
  </si>
  <si>
    <t>S09444570003</t>
  </si>
  <si>
    <t>Q10694060002</t>
  </si>
  <si>
    <t>G09363120004</t>
  </si>
  <si>
    <t>G09363130004</t>
  </si>
  <si>
    <t>G09363140024</t>
  </si>
  <si>
    <t>G09363160004</t>
  </si>
  <si>
    <t>O17025580002</t>
  </si>
  <si>
    <t>O17025460002</t>
  </si>
  <si>
    <t>O17025360002</t>
  </si>
  <si>
    <t>O17025330002</t>
  </si>
  <si>
    <t>O17025030002</t>
  </si>
  <si>
    <t>O17025020002</t>
  </si>
  <si>
    <t>O17025010002</t>
  </si>
  <si>
    <t>O17025000002</t>
  </si>
  <si>
    <t>O17024960002</t>
  </si>
  <si>
    <t>O17024870002</t>
  </si>
  <si>
    <t>O17025840002</t>
  </si>
  <si>
    <t>O17026100002</t>
  </si>
  <si>
    <t>O17026380002</t>
  </si>
  <si>
    <t>O17026390002</t>
  </si>
  <si>
    <t>O17026480002</t>
  </si>
  <si>
    <t>O17026710002</t>
  </si>
  <si>
    <t>O17026720002</t>
  </si>
  <si>
    <t>O17026790002</t>
  </si>
  <si>
    <t>O17026810002</t>
  </si>
  <si>
    <t>O17026820002</t>
  </si>
  <si>
    <t>O17026840002</t>
  </si>
  <si>
    <t>O17026870002</t>
  </si>
  <si>
    <t>O17026890002</t>
  </si>
  <si>
    <t>O17027230002</t>
  </si>
  <si>
    <t>B17023940002</t>
  </si>
  <si>
    <t>B17024250002</t>
  </si>
  <si>
    <t>B17024300002</t>
  </si>
  <si>
    <t>B17024370002</t>
  </si>
  <si>
    <t>B17024380002</t>
  </si>
  <si>
    <t>B17024460002</t>
  </si>
  <si>
    <t>O17024710002</t>
  </si>
  <si>
    <t>O17024620002</t>
  </si>
  <si>
    <t>O17024600002</t>
  </si>
  <si>
    <t>O17024420002</t>
  </si>
  <si>
    <t>O17024410002</t>
  </si>
  <si>
    <t>O17024190002</t>
  </si>
  <si>
    <t>O17024070002</t>
  </si>
  <si>
    <t>O17023950002</t>
  </si>
  <si>
    <t>G09370540070</t>
  </si>
  <si>
    <t>Q10696370002</t>
  </si>
  <si>
    <t>G09375040002</t>
  </si>
  <si>
    <t>G09375050001</t>
  </si>
  <si>
    <t>F0000397</t>
  </si>
  <si>
    <t>S09447510002</t>
  </si>
  <si>
    <t>S09448300003</t>
  </si>
  <si>
    <t>O17030080002</t>
  </si>
  <si>
    <t>O17029970002</t>
  </si>
  <si>
    <t>O17029750002</t>
  </si>
  <si>
    <t>O17029560002</t>
  </si>
  <si>
    <t>O17029540002</t>
  </si>
  <si>
    <t>O17029420002</t>
  </si>
  <si>
    <t>O17029120002</t>
  </si>
  <si>
    <t>O17029110002</t>
  </si>
  <si>
    <t>O17030130002</t>
  </si>
  <si>
    <t>O17030230002</t>
  </si>
  <si>
    <t>O17030270002</t>
  </si>
  <si>
    <t>O17030650002</t>
  </si>
  <si>
    <t>O17030680002</t>
  </si>
  <si>
    <t>O17030950002</t>
  </si>
  <si>
    <t>O17031250002</t>
  </si>
  <si>
    <t>O17031340002</t>
  </si>
  <si>
    <t>O17031390002</t>
  </si>
  <si>
    <t>B17028650002</t>
  </si>
  <si>
    <t>B17029140002</t>
  </si>
  <si>
    <t>B17029170002</t>
  </si>
  <si>
    <t>B17029180002</t>
  </si>
  <si>
    <t>B17029340002</t>
  </si>
  <si>
    <t>B17029350002</t>
  </si>
  <si>
    <t>O17029020002</t>
  </si>
  <si>
    <t>O17028890002</t>
  </si>
  <si>
    <t>O17028850002</t>
  </si>
  <si>
    <t>O17028840002</t>
  </si>
  <si>
    <t>O17028700002</t>
  </si>
  <si>
    <t>O17028690002</t>
  </si>
  <si>
    <t>O17028640002</t>
  </si>
  <si>
    <t>O17028630002</t>
  </si>
  <si>
    <t>O17028620002</t>
  </si>
  <si>
    <t>O17028610002</t>
  </si>
  <si>
    <t>O17028580002</t>
  </si>
  <si>
    <t>O17028470002</t>
  </si>
  <si>
    <t>Q10702800002</t>
  </si>
  <si>
    <t>Q10702790002</t>
  </si>
  <si>
    <t>S09448800001</t>
  </si>
  <si>
    <t>S09448750003</t>
  </si>
  <si>
    <t>Q10705970002</t>
  </si>
  <si>
    <t>Q10706480002</t>
  </si>
  <si>
    <t>Q10706490002</t>
  </si>
  <si>
    <t>S09449110003</t>
  </si>
  <si>
    <t>S09449140003</t>
  </si>
  <si>
    <t>O17033860002</t>
  </si>
  <si>
    <t>O17033890002</t>
  </si>
  <si>
    <t>O17033920002</t>
  </si>
  <si>
    <t>O17033940002</t>
  </si>
  <si>
    <t>O17033960002</t>
  </si>
  <si>
    <t>O17034060002</t>
  </si>
  <si>
    <t>O17034120002</t>
  </si>
  <si>
    <t>O17034170002</t>
  </si>
  <si>
    <t>O17034180002</t>
  </si>
  <si>
    <t>O17034240002</t>
  </si>
  <si>
    <t>O17034430002</t>
  </si>
  <si>
    <t>O17034460002</t>
  </si>
  <si>
    <t>O17034560002</t>
  </si>
  <si>
    <t>O17034570002</t>
  </si>
  <si>
    <t>O17034600002</t>
  </si>
  <si>
    <t>O17034900002</t>
  </si>
  <si>
    <t>B17032850002</t>
  </si>
  <si>
    <t>B17033230002</t>
  </si>
  <si>
    <t>O17032580002</t>
  </si>
  <si>
    <t>O17033270002</t>
  </si>
  <si>
    <t>O17033280002</t>
  </si>
  <si>
    <t>O17033290002</t>
  </si>
  <si>
    <t>O17033410002</t>
  </si>
  <si>
    <t>O17033420002</t>
  </si>
  <si>
    <t>O17033500002</t>
  </si>
  <si>
    <t>O17033850002</t>
  </si>
  <si>
    <t>G09395250004</t>
  </si>
  <si>
    <t>Q10708450002</t>
  </si>
  <si>
    <t>Q10708460002</t>
  </si>
  <si>
    <t>G09399950004</t>
  </si>
  <si>
    <t>S09449450003</t>
  </si>
  <si>
    <t>G09399890004</t>
  </si>
  <si>
    <t>S09449670002</t>
  </si>
  <si>
    <t>S09449640004</t>
  </si>
  <si>
    <t>S09449430001</t>
  </si>
  <si>
    <t>O17037600002</t>
  </si>
  <si>
    <t>O17037440002</t>
  </si>
  <si>
    <t>O17037360002</t>
  </si>
  <si>
    <t>O17037330002</t>
  </si>
  <si>
    <t>O17037310002</t>
  </si>
  <si>
    <t>O17037300002</t>
  </si>
  <si>
    <t>O17037290002</t>
  </si>
  <si>
    <t>O17037260002</t>
  </si>
  <si>
    <t>O17037240002</t>
  </si>
  <si>
    <t>O17037220002</t>
  </si>
  <si>
    <t>O17037200002</t>
  </si>
  <si>
    <t>O17037190002</t>
  </si>
  <si>
    <t>O17037180002</t>
  </si>
  <si>
    <t>O17037620002</t>
  </si>
  <si>
    <t>O17037900002</t>
  </si>
  <si>
    <t>O17038290002</t>
  </si>
  <si>
    <t>O17038590002</t>
  </si>
  <si>
    <t>O17038720002</t>
  </si>
  <si>
    <t>O17039250002</t>
  </si>
  <si>
    <t>O17039260002</t>
  </si>
  <si>
    <t>O17039280002</t>
  </si>
  <si>
    <t>B17036980002</t>
  </si>
  <si>
    <t>B17037390002</t>
  </si>
  <si>
    <t>B17037470002</t>
  </si>
  <si>
    <t>B17037490002</t>
  </si>
  <si>
    <t>B17037540002</t>
  </si>
  <si>
    <t>B17037730002</t>
  </si>
  <si>
    <t>B17037760002</t>
  </si>
  <si>
    <t>B17037810002</t>
  </si>
  <si>
    <t>O17037170002</t>
  </si>
  <si>
    <t>O17037160002</t>
  </si>
  <si>
    <t>O17037150002</t>
  </si>
  <si>
    <t>O17037130002</t>
  </si>
  <si>
    <t>O17036940002</t>
  </si>
  <si>
    <t>O17036910002</t>
  </si>
  <si>
    <t>O17036710002</t>
  </si>
  <si>
    <t>O17036620002</t>
  </si>
  <si>
    <t>O17036600002</t>
  </si>
  <si>
    <t>O17036560002</t>
  </si>
  <si>
    <t>Q10714890002</t>
  </si>
  <si>
    <t>Q10716470002</t>
  </si>
  <si>
    <t>S09450150002</t>
  </si>
  <si>
    <t>G09415640002</t>
  </si>
  <si>
    <t>G09415650001</t>
  </si>
  <si>
    <t>S09450800002</t>
  </si>
  <si>
    <t>S09450670002</t>
  </si>
  <si>
    <t>S09450490002</t>
  </si>
  <si>
    <t>S09450380002</t>
  </si>
  <si>
    <t>S09450730001</t>
  </si>
  <si>
    <t>S09450750001</t>
  </si>
  <si>
    <t>O17042730002</t>
  </si>
  <si>
    <t>O17042720002</t>
  </si>
  <si>
    <t>O17042700002</t>
  </si>
  <si>
    <t>O17042690002</t>
  </si>
  <si>
    <t>O17042660002</t>
  </si>
  <si>
    <t>O17042630002</t>
  </si>
  <si>
    <t>O17042500002</t>
  </si>
  <si>
    <t>O17042460002</t>
  </si>
  <si>
    <t>O17042260002</t>
  </si>
  <si>
    <t>O17042160002</t>
  </si>
  <si>
    <t>O17042750002</t>
  </si>
  <si>
    <t>O17042770002</t>
  </si>
  <si>
    <t>O17042990002</t>
  </si>
  <si>
    <t>O17043050002</t>
  </si>
  <si>
    <t>O17043080002</t>
  </si>
  <si>
    <t>O17043160002</t>
  </si>
  <si>
    <t>O17043190002</t>
  </si>
  <si>
    <t>O17043260002</t>
  </si>
  <si>
    <t>O17043280002</t>
  </si>
  <si>
    <t>O17043360002</t>
  </si>
  <si>
    <t>O17043510002</t>
  </si>
  <si>
    <t>O17040590002</t>
  </si>
  <si>
    <t>O17041000002</t>
  </si>
  <si>
    <t>O17041010002</t>
  </si>
  <si>
    <t>O17042150002</t>
  </si>
  <si>
    <t>O17042140002</t>
  </si>
  <si>
    <t>O17042050002</t>
  </si>
  <si>
    <t>O17041930002</t>
  </si>
  <si>
    <t>O17041910002</t>
  </si>
  <si>
    <t>O17041640002</t>
  </si>
  <si>
    <t>O17041590002</t>
  </si>
  <si>
    <t>O17041560002</t>
  </si>
  <si>
    <t>O17041530002</t>
  </si>
  <si>
    <t>O17041390002</t>
  </si>
  <si>
    <t>O17041360002</t>
  </si>
  <si>
    <t>O17041300002</t>
  </si>
  <si>
    <t>G09418280054</t>
  </si>
  <si>
    <t>G09418300004</t>
  </si>
  <si>
    <t>Q10717910002</t>
  </si>
  <si>
    <t>Q10718030002</t>
  </si>
  <si>
    <t>Q10718040002</t>
  </si>
  <si>
    <t>Q10718140002</t>
  </si>
  <si>
    <t>Q10718210002</t>
  </si>
  <si>
    <t>S09450880003</t>
  </si>
  <si>
    <t>Q10721820002</t>
  </si>
  <si>
    <t>S09451330003</t>
  </si>
  <si>
    <t>O17047370002</t>
  </si>
  <si>
    <t>O17047190002</t>
  </si>
  <si>
    <t>O17047020002</t>
  </si>
  <si>
    <t>O17046730002</t>
  </si>
  <si>
    <t>O17046600002</t>
  </si>
  <si>
    <t>O17046310002</t>
  </si>
  <si>
    <t>O17046290002</t>
  </si>
  <si>
    <t>O17046250002</t>
  </si>
  <si>
    <t>O17046120002</t>
  </si>
  <si>
    <t>O17046100002</t>
  </si>
  <si>
    <t>O17046070002</t>
  </si>
  <si>
    <t>O17046040002</t>
  </si>
  <si>
    <t>O17045900002</t>
  </si>
  <si>
    <t>O17048460002</t>
  </si>
  <si>
    <t>O17048430002</t>
  </si>
  <si>
    <t>O17048410002</t>
  </si>
  <si>
    <t>O17048380002</t>
  </si>
  <si>
    <t>O17048370002</t>
  </si>
  <si>
    <t>O17047770002</t>
  </si>
  <si>
    <t>O17047720002</t>
  </si>
  <si>
    <t>O17047680002</t>
  </si>
  <si>
    <t>O17047660002</t>
  </si>
  <si>
    <t>O17047640002</t>
  </si>
  <si>
    <t>O17047620002</t>
  </si>
  <si>
    <t>O17047610002</t>
  </si>
  <si>
    <t>O17047580002</t>
  </si>
  <si>
    <t>O17047440002</t>
  </si>
  <si>
    <t>O17047430002</t>
  </si>
  <si>
    <t>B17045960002</t>
  </si>
  <si>
    <t>B17045540002</t>
  </si>
  <si>
    <t>B17045470002</t>
  </si>
  <si>
    <t>B17044960002</t>
  </si>
  <si>
    <t>B17044790002</t>
  </si>
  <si>
    <t>B17044760002</t>
  </si>
  <si>
    <t>O17045820002</t>
  </si>
  <si>
    <t>O17045050002</t>
  </si>
  <si>
    <t>O17045130002</t>
  </si>
  <si>
    <t>O17045140002</t>
  </si>
  <si>
    <t>O17045600002</t>
  </si>
  <si>
    <t>O17045630002</t>
  </si>
  <si>
    <t>G09427790005</t>
  </si>
  <si>
    <t>G09427790004</t>
  </si>
  <si>
    <t>Q10724200002</t>
  </si>
  <si>
    <t>Q10724220002</t>
  </si>
  <si>
    <t>Q10725110002</t>
  </si>
  <si>
    <t>S09451870001</t>
  </si>
  <si>
    <t>S09452010003</t>
  </si>
  <si>
    <t>O17051300002</t>
  </si>
  <si>
    <t>O17051180002</t>
  </si>
  <si>
    <t>O17051140002</t>
  </si>
  <si>
    <t>O17051130002</t>
  </si>
  <si>
    <t>O17050810002</t>
  </si>
  <si>
    <t>O17050750002</t>
  </si>
  <si>
    <t>O17050690002</t>
  </si>
  <si>
    <t>O17050680002</t>
  </si>
  <si>
    <t>O17050630002</t>
  </si>
  <si>
    <t>O17052030002</t>
  </si>
  <si>
    <t>O17051900002</t>
  </si>
  <si>
    <t>O17051890002</t>
  </si>
  <si>
    <t>O17051870002</t>
  </si>
  <si>
    <t>O17051850002</t>
  </si>
  <si>
    <t>O17051810002</t>
  </si>
  <si>
    <t>O17051460002</t>
  </si>
  <si>
    <t>O17051420002</t>
  </si>
  <si>
    <t>O17051400002</t>
  </si>
  <si>
    <t>O17051380002</t>
  </si>
  <si>
    <t>B17050400002</t>
  </si>
  <si>
    <t>B17050250002</t>
  </si>
  <si>
    <t>B17050180002</t>
  </si>
  <si>
    <t>B17049970002</t>
  </si>
  <si>
    <t>B17049950002</t>
  </si>
  <si>
    <t>B17049590002</t>
  </si>
  <si>
    <t>O17050280002</t>
  </si>
  <si>
    <t>O17050110002</t>
  </si>
  <si>
    <t>O17050090002</t>
  </si>
  <si>
    <t>O17049650002</t>
  </si>
  <si>
    <t>O17049560002</t>
  </si>
  <si>
    <t>O17055540002</t>
  </si>
  <si>
    <t>O17055290002</t>
  </si>
  <si>
    <t>O17055280002</t>
  </si>
  <si>
    <t>O17054530002</t>
  </si>
  <si>
    <t>O17054500002</t>
  </si>
  <si>
    <t>O17054450002</t>
  </si>
  <si>
    <t>O17054430002</t>
  </si>
  <si>
    <t>O17054420002</t>
  </si>
  <si>
    <t>O17054410002</t>
  </si>
  <si>
    <t>O17055830002</t>
  </si>
  <si>
    <t>O17056150002</t>
  </si>
  <si>
    <t>O17056230002</t>
  </si>
  <si>
    <t>O17056480002</t>
  </si>
  <si>
    <t>O17056510002</t>
  </si>
  <si>
    <t>O17056810002</t>
  </si>
  <si>
    <t>O17056910002</t>
  </si>
  <si>
    <t>B17054230002</t>
  </si>
  <si>
    <t>B17054260002</t>
  </si>
  <si>
    <t>B17054440002</t>
  </si>
  <si>
    <t>B17054590002</t>
  </si>
  <si>
    <t>B17054830002</t>
  </si>
  <si>
    <t>O17054350002</t>
  </si>
  <si>
    <t>O17054340002</t>
  </si>
  <si>
    <t>O17054300002</t>
  </si>
  <si>
    <t>O17054290002</t>
  </si>
  <si>
    <t>O17054210002</t>
  </si>
  <si>
    <t>O17054200002</t>
  </si>
  <si>
    <t>O17054190002</t>
  </si>
  <si>
    <t>O17054180002</t>
  </si>
  <si>
    <t>G09451060001</t>
  </si>
  <si>
    <t>Q10736080002</t>
  </si>
  <si>
    <t>Q10736090002</t>
  </si>
  <si>
    <t>Q10736190002</t>
  </si>
  <si>
    <t>Q10736200002</t>
  </si>
  <si>
    <t>G09457350002</t>
  </si>
  <si>
    <t>G09457360001</t>
  </si>
  <si>
    <t>S09453300003</t>
  </si>
  <si>
    <t>S09453310003</t>
  </si>
  <si>
    <t>S09453480002</t>
  </si>
  <si>
    <t>S09453420003</t>
  </si>
  <si>
    <t>S09453550003</t>
  </si>
  <si>
    <t>S09453480003</t>
  </si>
  <si>
    <t>S09453130001</t>
  </si>
  <si>
    <t>O17059720002</t>
  </si>
  <si>
    <t>O17059980002</t>
  </si>
  <si>
    <t>O17060360002</t>
  </si>
  <si>
    <t>O17060770002</t>
  </si>
  <si>
    <t>B17058430002</t>
  </si>
  <si>
    <t>B17058460002</t>
  </si>
  <si>
    <t>B17058490002</t>
  </si>
  <si>
    <t>B17059050002</t>
  </si>
  <si>
    <t>B17059100002</t>
  </si>
  <si>
    <t>B17059280002</t>
  </si>
  <si>
    <t>O17058550002</t>
  </si>
  <si>
    <t>O17058730002</t>
  </si>
  <si>
    <t>O17058750002</t>
  </si>
  <si>
    <t>O17058770002</t>
  </si>
  <si>
    <t>O17058960002</t>
  </si>
  <si>
    <t>O17058980002</t>
  </si>
  <si>
    <t>O17059200002</t>
  </si>
  <si>
    <t>Q10741060002</t>
  </si>
  <si>
    <t>S09453790002</t>
  </si>
  <si>
    <t>Q10743230002</t>
  </si>
  <si>
    <t>S09454410003</t>
  </si>
  <si>
    <t>S09454480001</t>
  </si>
  <si>
    <t>S09454720003</t>
  </si>
  <si>
    <t>O17064660002</t>
  </si>
  <si>
    <t>O17064210002</t>
  </si>
  <si>
    <t>O17064190002</t>
  </si>
  <si>
    <t>O17064070002</t>
  </si>
  <si>
    <t>O17063790002</t>
  </si>
  <si>
    <t>O17063360002</t>
  </si>
  <si>
    <t>O17063130002</t>
  </si>
  <si>
    <t>O17065720002</t>
  </si>
  <si>
    <t>O17066150002</t>
  </si>
  <si>
    <t>O17066170002</t>
  </si>
  <si>
    <t>O17066210002</t>
  </si>
  <si>
    <t>O17066240002</t>
  </si>
  <si>
    <t>O17066280002</t>
  </si>
  <si>
    <t>O17066320002</t>
  </si>
  <si>
    <t>O17066350002</t>
  </si>
  <si>
    <t>B17062270002</t>
  </si>
  <si>
    <t>B17062400002</t>
  </si>
  <si>
    <t>B17062410002</t>
  </si>
  <si>
    <t>B17062680002</t>
  </si>
  <si>
    <t>B17062850002</t>
  </si>
  <si>
    <t>B17062890002</t>
  </si>
  <si>
    <t>B17062900002</t>
  </si>
  <si>
    <t>B17062910002</t>
  </si>
  <si>
    <t>B17063010002</t>
  </si>
  <si>
    <t>B17063050002</t>
  </si>
  <si>
    <t>B17063240002</t>
  </si>
  <si>
    <t>O17062630002</t>
  </si>
  <si>
    <t>O17062510002</t>
  </si>
  <si>
    <t>O17062370002</t>
  </si>
  <si>
    <t>O17062240002</t>
  </si>
  <si>
    <t>B17063950002</t>
  </si>
  <si>
    <t>B17063930002</t>
  </si>
  <si>
    <t>B17063890002</t>
  </si>
  <si>
    <t>B17063750002</t>
  </si>
  <si>
    <t>G09474400004</t>
  </si>
  <si>
    <t>G09474380004</t>
  </si>
  <si>
    <t>S09454960003</t>
  </si>
  <si>
    <t>S09455640001</t>
  </si>
  <si>
    <t>Q10746010002</t>
  </si>
  <si>
    <t>Q10745990002</t>
  </si>
  <si>
    <t>S09455680001</t>
  </si>
  <si>
    <t>S09455680004</t>
  </si>
  <si>
    <t>S09455830004</t>
  </si>
  <si>
    <t>S09455830001</t>
  </si>
  <si>
    <t>S09455580003</t>
  </si>
  <si>
    <t>S09456190003</t>
  </si>
  <si>
    <t>S09456110002</t>
  </si>
  <si>
    <t>O17069040002</t>
  </si>
  <si>
    <t>O17069030002</t>
  </si>
  <si>
    <t>O17069020002</t>
  </si>
  <si>
    <t>O17069010002</t>
  </si>
  <si>
    <t>O17068900002</t>
  </si>
  <si>
    <t>O17068890002</t>
  </si>
  <si>
    <t>O17068410002</t>
  </si>
  <si>
    <t>O17068270002</t>
  </si>
  <si>
    <t>O17069330002</t>
  </si>
  <si>
    <t>O17069670002</t>
  </si>
  <si>
    <t>O17070020002</t>
  </si>
  <si>
    <t>B17067690002</t>
  </si>
  <si>
    <t>B17068090002</t>
  </si>
  <si>
    <t>B17068100002</t>
  </si>
  <si>
    <t>B17068120002</t>
  </si>
  <si>
    <t>O17067890002</t>
  </si>
  <si>
    <t>O17067860002</t>
  </si>
  <si>
    <t>O17067760002</t>
  </si>
  <si>
    <t>O17067580002</t>
  </si>
  <si>
    <t>O17067560002</t>
  </si>
  <si>
    <t>B17068450002</t>
  </si>
  <si>
    <t>F0000409</t>
  </si>
  <si>
    <t>G09489160004</t>
  </si>
  <si>
    <t>G09489360003</t>
  </si>
  <si>
    <t>G09490620002</t>
  </si>
  <si>
    <t>G09490630001</t>
  </si>
  <si>
    <t>Q10753080002</t>
  </si>
  <si>
    <t>S09457130002</t>
  </si>
  <si>
    <t>O17073960002</t>
  </si>
  <si>
    <t>O17073920002</t>
  </si>
  <si>
    <t>O17073910002</t>
  </si>
  <si>
    <t>O17073890002</t>
  </si>
  <si>
    <t>O17073740002</t>
  </si>
  <si>
    <t>O17073320002</t>
  </si>
  <si>
    <t>O17073310002</t>
  </si>
  <si>
    <t>O17073970002</t>
  </si>
  <si>
    <t>O17074080002</t>
  </si>
  <si>
    <t>O17074090002</t>
  </si>
  <si>
    <t>O17074110002</t>
  </si>
  <si>
    <t>O17074140002</t>
  </si>
  <si>
    <t>O17074150002</t>
  </si>
  <si>
    <t>O17074640002</t>
  </si>
  <si>
    <t>B17072010002</t>
  </si>
  <si>
    <t>B17072100002</t>
  </si>
  <si>
    <t>B17072580002</t>
  </si>
  <si>
    <t>B17072590002</t>
  </si>
  <si>
    <t>B17072610002</t>
  </si>
  <si>
    <t>B17073090002</t>
  </si>
  <si>
    <t>B17073160002</t>
  </si>
  <si>
    <t>B17073210002</t>
  </si>
  <si>
    <t>O17073240002</t>
  </si>
  <si>
    <t>O17072130002</t>
  </si>
  <si>
    <t>O17072060002</t>
  </si>
  <si>
    <t>O17072020002</t>
  </si>
  <si>
    <t>O17071980002</t>
  </si>
  <si>
    <t>O17071840002</t>
  </si>
  <si>
    <t>B17073230002</t>
  </si>
  <si>
    <t>G09504020058</t>
  </si>
  <si>
    <t>G09504050079</t>
  </si>
  <si>
    <t>S09457730003</t>
  </si>
  <si>
    <t>S09457940001</t>
  </si>
  <si>
    <t>F0000412</t>
  </si>
  <si>
    <t>F0000413</t>
  </si>
  <si>
    <t>G09506380004</t>
  </si>
  <si>
    <t>G09508520003</t>
  </si>
  <si>
    <t>S09458340001</t>
  </si>
  <si>
    <t>T03913830001</t>
  </si>
  <si>
    <t>T03913850001</t>
  </si>
  <si>
    <t>T03913870001</t>
  </si>
  <si>
    <t>T03913890001</t>
  </si>
  <si>
    <t>T03913910001</t>
  </si>
  <si>
    <t>T03913930001</t>
  </si>
  <si>
    <t>T03913950001</t>
  </si>
  <si>
    <t>T03913970001</t>
  </si>
  <si>
    <t>T03913990001</t>
  </si>
  <si>
    <t>T03914010001</t>
  </si>
  <si>
    <t>T03914030001</t>
  </si>
  <si>
    <t>T03914050001</t>
  </si>
  <si>
    <t>T03914070001</t>
  </si>
  <si>
    <t>T03914090001</t>
  </si>
  <si>
    <t>T03914110001</t>
  </si>
  <si>
    <t>T03914130001</t>
  </si>
  <si>
    <t>T03914150001</t>
  </si>
  <si>
    <t>T03914170001</t>
  </si>
  <si>
    <t>T03914190001</t>
  </si>
  <si>
    <t>T03914210001</t>
  </si>
  <si>
    <t>T03914230001</t>
  </si>
  <si>
    <t>T03914250001</t>
  </si>
  <si>
    <t>T03914270001</t>
  </si>
  <si>
    <t>T03914290001</t>
  </si>
  <si>
    <t>T03914310001</t>
  </si>
  <si>
    <t>T03914330001</t>
  </si>
  <si>
    <t>T03914350001</t>
  </si>
  <si>
    <t>T03914370001</t>
  </si>
  <si>
    <t>T03914390001</t>
  </si>
  <si>
    <t>T03914410001</t>
  </si>
  <si>
    <t>T03914430001</t>
  </si>
  <si>
    <t>T03914450001</t>
  </si>
  <si>
    <t>T03914470001</t>
  </si>
  <si>
    <t>T03914490001</t>
  </si>
  <si>
    <t>T03914510001</t>
  </si>
  <si>
    <t>T03914530001</t>
  </si>
  <si>
    <t>T03914550001</t>
  </si>
  <si>
    <t>T03914570001</t>
  </si>
  <si>
    <t>T03914590001</t>
  </si>
  <si>
    <t>T03914610001</t>
  </si>
  <si>
    <t>T03914630001</t>
  </si>
  <si>
    <t>T03914650001</t>
  </si>
  <si>
    <t>T03914670001</t>
  </si>
  <si>
    <t>T03914690001</t>
  </si>
  <si>
    <t>T03914710001</t>
  </si>
  <si>
    <t>T03914730001</t>
  </si>
  <si>
    <t>T03914750001</t>
  </si>
  <si>
    <t>T03914770001</t>
  </si>
  <si>
    <t>T03914790001</t>
  </si>
  <si>
    <t>T03914810001</t>
  </si>
  <si>
    <t>T03914830001</t>
  </si>
  <si>
    <t>T03914850001</t>
  </si>
  <si>
    <t>T03914870001</t>
  </si>
  <si>
    <t>T03914890001</t>
  </si>
  <si>
    <t>T03914910001</t>
  </si>
  <si>
    <t>T03914930001</t>
  </si>
  <si>
    <t>T03914950001</t>
  </si>
  <si>
    <t>T03914970001</t>
  </si>
  <si>
    <t>T03914990001</t>
  </si>
  <si>
    <t>T03915010001</t>
  </si>
  <si>
    <t>T03915030001</t>
  </si>
  <si>
    <t>T03915050001</t>
  </si>
  <si>
    <t>T03915070001</t>
  </si>
  <si>
    <t>T03915090001</t>
  </si>
  <si>
    <t>T03915110001</t>
  </si>
  <si>
    <t>T03915130001</t>
  </si>
  <si>
    <t>T03915160001</t>
  </si>
  <si>
    <t>T03915180001</t>
  </si>
  <si>
    <t>T03915200001</t>
  </si>
  <si>
    <t>T03915220001</t>
  </si>
  <si>
    <t>T03915240001</t>
  </si>
  <si>
    <t>T03915260001</t>
  </si>
  <si>
    <t>T03915280001</t>
  </si>
  <si>
    <t>T03915300001</t>
  </si>
  <si>
    <t>T03915320001</t>
  </si>
  <si>
    <t>T03915340001</t>
  </si>
  <si>
    <t>T03915360001</t>
  </si>
  <si>
    <t>T03915380001</t>
  </si>
  <si>
    <t>T03915400001</t>
  </si>
  <si>
    <t>T03915420001</t>
  </si>
  <si>
    <t>T03915440001</t>
  </si>
  <si>
    <t>T03915460001</t>
  </si>
  <si>
    <t>T03915480001</t>
  </si>
  <si>
    <t>T03915500001</t>
  </si>
  <si>
    <t>T03915520001</t>
  </si>
  <si>
    <t>T03915540001</t>
  </si>
  <si>
    <t>T03915560001</t>
  </si>
  <si>
    <t>T03915580001</t>
  </si>
  <si>
    <t>T03915600001</t>
  </si>
  <si>
    <t>T03915620001</t>
  </si>
  <si>
    <t>T03915640001</t>
  </si>
  <si>
    <t>T03915660001</t>
  </si>
  <si>
    <t>T03915680001</t>
  </si>
  <si>
    <t>T03915700001</t>
  </si>
  <si>
    <t>T03915720001</t>
  </si>
  <si>
    <t>T03915740001</t>
  </si>
  <si>
    <t>T03915760001</t>
  </si>
  <si>
    <t>T03915780001</t>
  </si>
  <si>
    <t>T03915800001</t>
  </si>
  <si>
    <t>T03915820001</t>
  </si>
  <si>
    <t>T03915840001</t>
  </si>
  <si>
    <t>T03915860001</t>
  </si>
  <si>
    <t>T03915880001</t>
  </si>
  <si>
    <t>T03915900001</t>
  </si>
  <si>
    <t>T03915920001</t>
  </si>
  <si>
    <t>S09458610003</t>
  </si>
  <si>
    <t>S09458680004</t>
  </si>
  <si>
    <t>O17078150002</t>
  </si>
  <si>
    <t>O17078010002</t>
  </si>
  <si>
    <t>O17077570002</t>
  </si>
  <si>
    <t>O17077170002</t>
  </si>
  <si>
    <t>O17077120002</t>
  </si>
  <si>
    <t>O17078480002</t>
  </si>
  <si>
    <t>O17079010002</t>
  </si>
  <si>
    <t>O17079300002</t>
  </si>
  <si>
    <t>B17076220002</t>
  </si>
  <si>
    <t>B17076410002</t>
  </si>
  <si>
    <t>B17076430002</t>
  </si>
  <si>
    <t>B17076550002</t>
  </si>
  <si>
    <t>B17076590002</t>
  </si>
  <si>
    <t>B17076760002</t>
  </si>
  <si>
    <t>B17077030002</t>
  </si>
  <si>
    <t>B17077130002</t>
  </si>
  <si>
    <t>B17077150002</t>
  </si>
  <si>
    <t>O17076680002</t>
  </si>
  <si>
    <t>O17076670002</t>
  </si>
  <si>
    <t>B17077310002</t>
  </si>
  <si>
    <t>B17077280002</t>
  </si>
  <si>
    <t>B17077240002</t>
  </si>
  <si>
    <t>F0000416</t>
  </si>
  <si>
    <t>S09459690003</t>
  </si>
  <si>
    <t>G09520510004</t>
  </si>
  <si>
    <t>G09520520004</t>
  </si>
  <si>
    <t>G09523300002</t>
  </si>
  <si>
    <t>G09523310001</t>
  </si>
  <si>
    <t>O17082300002</t>
  </si>
  <si>
    <t>O17082290002</t>
  </si>
  <si>
    <t>O17082280002</t>
  </si>
  <si>
    <t>O17082270002</t>
  </si>
  <si>
    <t>O17082070002</t>
  </si>
  <si>
    <t>O17082020002</t>
  </si>
  <si>
    <t>O17082000002</t>
  </si>
  <si>
    <t>O17081970002</t>
  </si>
  <si>
    <t>O17081800002</t>
  </si>
  <si>
    <t>O17081790002</t>
  </si>
  <si>
    <t>O17081770002</t>
  </si>
  <si>
    <t>O17082310002</t>
  </si>
  <si>
    <t>O17082560002</t>
  </si>
  <si>
    <t>O17082580002</t>
  </si>
  <si>
    <t>O17083400002</t>
  </si>
  <si>
    <t>O17083610002</t>
  </si>
  <si>
    <t>O17084370002</t>
  </si>
  <si>
    <t>B17081420002</t>
  </si>
  <si>
    <t>B17081760002</t>
  </si>
  <si>
    <t>O17081640002</t>
  </si>
  <si>
    <t>O17081620002</t>
  </si>
  <si>
    <t>O17081480002</t>
  </si>
  <si>
    <t>O17081190002</t>
  </si>
  <si>
    <t>O17081000002</t>
  </si>
  <si>
    <t>O17080970002</t>
  </si>
  <si>
    <t>O17080760002</t>
  </si>
  <si>
    <t>O17080750002</t>
  </si>
  <si>
    <t>B17082150002</t>
  </si>
  <si>
    <t>F0000424</t>
  </si>
  <si>
    <t>G09527890002</t>
  </si>
  <si>
    <t>J03502950002</t>
  </si>
  <si>
    <t>Q10771550002</t>
  </si>
  <si>
    <t>Q10772770002</t>
  </si>
  <si>
    <t>Q10772780002</t>
  </si>
  <si>
    <t>Q10772790002</t>
  </si>
  <si>
    <t>Q10772830002</t>
  </si>
  <si>
    <t>Q10772850002</t>
  </si>
  <si>
    <t>Q10772870002</t>
  </si>
  <si>
    <t>Q10773530002</t>
  </si>
  <si>
    <t>Q10773560002</t>
  </si>
  <si>
    <t>Q10773580002</t>
  </si>
  <si>
    <t>F0000427</t>
  </si>
  <si>
    <t>F0000432</t>
  </si>
  <si>
    <t>Q10775470002</t>
  </si>
  <si>
    <t>S09460440003</t>
  </si>
  <si>
    <t>S09461990003</t>
  </si>
  <si>
    <t>G09533360004</t>
  </si>
  <si>
    <t>G09533370004</t>
  </si>
  <si>
    <t>00099021001 DEPOSITO DE EFECTIVO, DEPOSITANTE: HILDA AYALA CRUZ, CONCEPTO: DEVOLUCION DE BONO AL CARGO, CUENTA DE DEPOSITO: CUENTA UNICA DEL TESORO</t>
  </si>
  <si>
    <t>00099021001 DEPOSITO DE EFECTIVO, DEPOSITANTE: OTILIA HORTENCIA CONDORI CUNO, CONCEPTO: IMPORTE POR COBRO INDEBIDO DE LOLA CUNO CANASA ( Q.E.P.D. ), CUENTA DE DEPOSITO: CUENTA UNICA DEL TESORO</t>
  </si>
  <si>
    <t>00099021001 DEPOSITO DE EFECTIVO, DEPOSITANTE: MINISTERIO DE EDUCACION, CONCEPTO: DEVOLUCION DE PASAJES, CUENTA DE DEPOSITO: CUENTA UNICA DEL TESORO</t>
  </si>
  <si>
    <t>00099021001 DEPOSITO DE EFECTIVO, DEPOSITANTE: FAUD GENARO RAMOS ESPINOZA C.I. 3088974 OR, CONCEPTO: REVERSION DE GASTOS NO EJECUTADOS DIV-9 P/SERV BASICOS ENERGIA ELECTRICA DIC/18, CUENTA DE DEPOSITO: CUENTA UNICA DEL TESORO</t>
  </si>
  <si>
    <t>00099021001 DEPOSITO DE EFECTIVO, DEPOSITANTE: JIMMY CALLE OCHOA, CONCEPTO: FONDOS EN AVANCE, CUENTA DE DEPOSITO: CUENTA UNICA DEL TESORO</t>
  </si>
  <si>
    <t>00099021001 DEPOSITO DE EFECTIVO, DEPOSITANTE: FRANZ TORREZ ZAMBRANA, CONCEPTO: DEVOLUCION POR DOBLE PERCEPCION, CUENTA DE DEPOSITO: CUENTA UNICA DEL TESORO</t>
  </si>
  <si>
    <t>00099021001 DEPOSITO DE EFECTIVO, DEPOSITANTE: DAVID ROJAS ESCALERA, CONCEPTO: PREVENTIVO # 2217, CUENTA DE DEPOSITO: CUENTA UNICA DEL TESORO</t>
  </si>
  <si>
    <t>00099021001 DEPOSITO DE EFECTIVO, DEPOSITANTE: DAVID ROJAS ESCALERA, CONCEPTO: PREVENTIVO # 2218, CUENTA DE DEPOSITO: CUENTA UNICA DEL TESORO</t>
  </si>
  <si>
    <t>00526012001 DEPOSITO DE EFECTIVO, DEPOSITANTE: HUGO HAROLD MACHICADO, CONCEPTO: DEVOLUCION PASAJES, CUENTA DE DEPOSITO: CUENTA UNICA DEL TESORO</t>
  </si>
  <si>
    <t>00099021001 DEPOSITO DE EFECTIVO, DEPOSITANTE: CARLA ISABEL PANTOJA DURAN-AGBC, CONCEPTO: REVERSION DE FONDOS EN AVANCE PREVENTIVO 553-554, CUENTA DE DEPOSITO: CUENTA UNICA DEL TESORO</t>
  </si>
  <si>
    <t>00099021001 DEPOSITO DE EFECTIVO, DEPOSITANTE: CARLA ISABEL PANTOJA DURAN-AGBC, CONCEPTO: REVERSION DE FONDOS EN AVANCE PREVENTIVO 525-526, CUENTA DE DEPOSITO: CUENTA UNICA DEL TESORO</t>
  </si>
  <si>
    <t>00222012001 DEP.DE CHEQ.AJENOS,RET.DE CAM.,CONCEPTO: PAGO POR INCAPACIDAD TEMPORAL DEL PERSONAL INIAF MES DE JULIO 2018,DEP.: CAJA DE SALUD DE CAMINOS Y R.A. , PROCEDENCIA: BANCO UNION S.A., CHEQUE: 10125, FECHA DE EMISION:28/12/2018</t>
  </si>
  <si>
    <t>00222012001 DEP.DE CHEQ.AJENOS,RET.DE CAM.,CONCEPTO: PAGO POR INCAPACIDAD TEMPORAL DEL PERSONAL INIAF CORRESPONDIENTE MES SEPTIEMBRE 2018,DEP.: CAJA DE SALUD DE CAMINOS Y R.A. , PROCEDENCIA: BANCO UNION S.A., CHEQUE: 10126, FECHA DE EMISION:28/12/2018</t>
  </si>
  <si>
    <t>00222012001 DEP.DE CHEQ.AJENOS,RET.DE CAM.,CONCEPTO: PAGO POR INCAPACIDAD TEMPORAL DEL PERSONAL INIAF MES FEBRERO 2018,DEP.: CAJA DE SALUD DE CAMINOS Y R.A. , PROCEDENCIA: BANCO UNION S.A., CHEQUE: 10110, FECHA DE EMISION:27/12/2018</t>
  </si>
  <si>
    <t>00291014101 DEPOSITO DE EFECTIVO, DEPOSITANTE: ALCANOVA SRL NIT 260326024, CONCEPTO: ABC TRANSFERENCIAS IEDH, CUENTA DE DEPOSITO: CUENTA UNICA DEL TESORO</t>
  </si>
  <si>
    <t>00099021001 DEPOSITO DE EFECTIVO, DEPOSITANTE: JAVIER GONZALO TIRADO, CONCEPTO: DEVOLUCION DE SALDOS NO EJECUTADOS, CUENTA DE DEPOSITO: CUENTA UNICA DEL TESORO</t>
  </si>
  <si>
    <t>00099021001 DEPOSITO DE EFECTIVO, DEPOSITANTE: RUBEN FERNANDEZ QUISBERT, CONCEPTO: DEVOLUCION DE SALDO NO EJECUTADO C31 N2494, CUENTA DE DEPOSITO: CUENTA UNICA DEL TESORO</t>
  </si>
  <si>
    <t>00016018001 DEPOSITO DE EFECTIVO, DEPOSITANTE: OLGA ALARCON MINISTERIO DE EDUCACION, CONCEPTO: DEVOLUCION, CUENTA DE DEPOSITO: CUENTA UNICA DEL TESORO</t>
  </si>
  <si>
    <t>00086084202 DEPOSITO DE EFECTIVO, DEPOSITANTE: UD SUSTENTAR, CONCEPTO: DEVOLUCION DE FONDOS DE PASAJES Y VIATICOS POR PAGO EQUIVOCADO CON LA PARTIDA SERVICIOS MANUALES, CUENTA DE DEPOSITO: CUENTA UNICA DEL TESORO</t>
  </si>
  <si>
    <t>00099021001 DEPOSITO DE EFECTIVO, DEPOSITANTE: MIN DE EDUCACION - LUIS FERRUFINO CALATAYUD, CONCEPTO: DEVOLUCION DE CARGO A CUENTA, CUENTA DE DEPOSITO: CUENTA UNICA DEL TESORO</t>
  </si>
  <si>
    <t>00099021001 DEPOSITO DE EFECTIVO, DEPOSITANTE: RA-S  VERGARA, CONCEPTO: REVERSION ENRG ELC/18, CUENTA DE DEPOSITO: CUENTA UNICA DEL TESORO</t>
  </si>
  <si>
    <t>00086074201 DEPOSITO DE EFECTIVO, DEPOSITANTE: GOB. AUTONOMO MUNICIPAL DE PALCA-SARA APAZA PACASI, CONCEPTO: PLANILLA DE PAGO, CUENTA DE DEPOSITO: CUENTA UNICA DEL TESORO</t>
  </si>
  <si>
    <t>00099021001 DEPOSITO DE EFECTIVO, DEPOSITANTE: HUMBERTO JUAN QUINTANILLA MUÑOZ, CONCEPTO: PAGO EN DEMASIA VACACIONES NO UTILIZADAS, CUENTA DE DEPOSITO: CUENTA UNICA DEL TESORO</t>
  </si>
  <si>
    <t>00015021102 DEP.DE CHEQ.AJENOS,RET.DE CAM.,CONCEPTO: REVERSION DE FONDOS COMANDOS DEPARTAMENTALES FUENTE 11 BATALLON DE SEGURIDAD FISICA GESTION 2018,DEP.: POLICIA BOLIVIANA , PROCEDENCIA: BANCO UNION S.A., CHEQUE: 7643, FECHA DE EMISION:28/12/2018</t>
  </si>
  <si>
    <t>00015021101 DEP.DE CHEQ.AJENOS,RET.DE CAM.,CONCEPTO: DEVOLUCION DAKAR 2018 FUENTE 11,DEP.: POLICIA BOLIVIANA , PROCEDENCIA: BANCO UNION S.A., CHEQUE: 7645, FECHA DE EMISION:28/12/2018</t>
  </si>
  <si>
    <t>00099021001 DEP.DE CHEQ.AJENOS,RET.DE CAM.,CONCEPTO: REVERSION DE RECURSOS COMANDOS DEPARTAMENTALES FUENTE 10 GESTION 2018,DEP.: POLICIA BOLIVIANA , PROCEDENCIA: BANCO UNION S.A., CHEQUE: 7640, FECHA DE EMISION:28/12/2018</t>
  </si>
  <si>
    <t>00015024201 DEP.DE CHEQ.AJENOS,RET.DE CAM.,CONCEPTO: REVERSION DE RECURSOS COMANDOS DEPARTAMENTALES FUENTE 42 GESTION 2018,DEP.: POLICIA BOLIVIANA , PROCEDENCIA: BANCO UNION S.A., CHEQUE: 7642, FECHA DE EMISION:28/12/2018</t>
  </si>
  <si>
    <t>00015021101 DEP.DE CHEQ.AJENOS,RET.DE CAM.,CONCEPTO: REVERSION DE RECURSOS COMANDOS DEPARTAMENTALES FUENTE 11 GESTION 2018,DEP.: POLICIA BOLIVIANA , PROCEDENCIA: BANCO UNION S.A., CHEQUE: 7641, FECHA DE EMISION:28/12/2018</t>
  </si>
  <si>
    <t>00099021001 DEP.DE CHEQ.AJENOS,RET.DE CAM.,CONCEPTO: REVERSION AL COMPROBANTE C-31 ; DEVOLUCION DE VIATICOS FTE.41J,DEP.: SEGIP OF. NACIONAL , PROCEDENCIA: BANCO UNION S.A., CHEQUE: 13243, FECHA DE EMISION:31/12/2018</t>
  </si>
  <si>
    <t>00340012003 DEP.DE CHEQ.AJENOS,RET.DE CAM.,CONCEPTO: RECUPERACION DESCUENTOS PERJUICIOS SIN GOCE DE HABERES MES DE NOVIEMBRE 2018,DEP.: SEGIP OF. NACIONAL , PROCEDENCIA: BANCO UNION S.A., CHEQUE: 13244, FECHA DE EMISION:31/12/2018</t>
  </si>
  <si>
    <t>00099021001 DEP.DE CHEQ.AJENOS,RET.DE CAM.,CONCEPTO: GASTOS OPERATIVOS BONO JUANA AZURDUY GESTION 2018,DEP.: SEGIP OF. NACIONAL , PROCEDENCIA: BANCO UNION S.A., CHEQUE: 13246, FECHA DE EMISION:31/12/2018</t>
  </si>
  <si>
    <t>00340012003 DEP.DE CHEQ.AJENOS,RET.DE CAM.,CONCEPTO: DEPÓSITOS NO IDENTIFICADOS CTA. OPERACIONES VARIAS 2018,DEP.: SEGIP OF. NACIONAL , PROCEDENCIA: BANCO UNION S.A., CHEQUE: 13245, FECHA DE EMISION:31/12/2018</t>
  </si>
  <si>
    <t>00099021001 DEP.DE CHEQ.AJENOS,RET.DE CAM.,CONCEPTO: DEVOLUCION REFRIGERIOS MES DE ABRIL 2017,DEP.: SEGIP OF. NACIONAL , PROCEDENCIA: BANCO UNION S.A., CHEQUE: 13225, FECHA DE EMISION:27/12/2018</t>
  </si>
  <si>
    <t>00099021001 DEP.DE CHEQ.AJENOS,RET.DE CAM.,CONCEPTO: DEVOLUCION REFRIGERIOS MES DE MAYO DE 2017,DEP.: SEGIP OF. NACIONAL , PROCEDENCIA: BANCO UNION S.A., CHEQUE: 13226, FECHA DE EMISION:27/12/2018</t>
  </si>
  <si>
    <t>00099021001 DEP.DE CHEQ.AJENOS,RET.DE CAM.,CONCEPTO: DEV.REFRIGERIOS MES DE ABRIL DE 2018,DEP.: SEGIP OF. NACIONAL , PROCEDENCIA: BANCO UNION S.A., CHEQUE: 13227, FECHA DE EMISION:27/12/2018</t>
  </si>
  <si>
    <t>00340012002 DEP.DE CHEQ.AJENOS,RET.DE CAM.,CONCEPTO: REVERSION CHEQUES DEVOLUCIONES LICENCIAS PARA CONDUCIR 2018,DEP.: SEGIP OF. NACIONAL , PROCEDENCIA: BANCO UNION S.A., CHEQUE: 13239, FECHA DE EMISION:31/12/2018</t>
  </si>
  <si>
    <t>00340012001 DEP.DE CHEQ.AJENOS,RET.DE CAM.,CONCEPTO: REVERSION CHEQUES DEVOLUCIONES CEDULAS 2018,DEP.: SEGIP OF. NACIONAL , PROCEDENCIA: BANCO UNION S.A., CHEQUE: 13241, FECHA DE EMISION:31/12/2018</t>
  </si>
  <si>
    <t>00340012003 DEP.DE CHEQ.AJENOS,RET.DE CAM.,CONCEPTO: REVERSION CHEQUES DEVOLUCIONES EXTRANJERIA 2018,DEP.: SEGIP OF. NACIONAL , PROCEDENCIA: BANCO UNION S.A., CHEQUE: 13240, FECHA DE EMISION:31/12/2018</t>
  </si>
  <si>
    <t>00099021001 DEP.DE CHEQ.AJENOS,RET.DE CAM.,CONCEPTO: DEVOLUCION REFRIGERIOS MES DE DICIEMBRE DE 2017,DEP.: SEGIP OF. NACIONAL , PROCEDENCIA: BANCO UNION S.A., CHEQUE: 13224, FECHA DE EMISION:27/12/2018</t>
  </si>
  <si>
    <t>00099021001 DEP.DE CHEQ.AJENOS,RET.DE CAM.,CONCEPTO: DEVOLUCION DE RECURSOS CAJA PETROLERA E SALUD,DEP.: ADEMAF - MONICA GABRIELA VARGAS RUIZ , PROCEDENCIA: BANCO UNION S.A., CHEQUE: 1397, FECHA DE EMISION:31/12/2018</t>
  </si>
  <si>
    <t>00222012001 DEP.DE CHEQ.AJENOS,RET.DE CAM.,CONCEPTO: PAGO POR INCAPACIDAD TEMPORAL DEL PERSONAL DE INIAF DEL MES DE AGOSTO 2018,DEP.: CAJA DE SALUD DE CAMINOS Y R.A. , PROCEDENCIA: BANCO UNION S.A., CHEQUE: 10127, FECHA DE EMISION:28/12/2018</t>
  </si>
  <si>
    <t>00590012001 DEP.DE CHEQ.AJENOS,RET.DE CAM.,CONCEPTO: PAGO POR INCAPACIDAD TEMPORAL DEL PERSONAL DE LA EMPRESA QUIPUS CORRESPONDIENTE AL MES OCTUBRE 2018,DEP.: CAJA DE SALUD DE CAMINOS Y R.A.</t>
  </si>
  <si>
    <t>00587012001 DEP.DE CHEQ.AJENOS,RET.DE CAM.,CONCEPTO: PAGO POR INCAPACIDAD TEMPORAL DEL PERSONAL DE LA EMPRESA CBC CORRESP. AL MES DE SEPTIEMBRE 2018,DEP.: CAJA DE SALUD DE CAMINOS Y R.A.</t>
  </si>
  <si>
    <t>00591012001 DEP.DE CHEQ.AJENOS,RET.DE CAM.,CONCEPTO: PARA REGISTRAR DEP. NO IDENTIFICADOS GESTIONES 2017 Y 2018 SEGUN HOJAS DE RUTA ADJUNTAS,DEP.: EMPRESA ESTATAL DE TRANSP. POR CABLE MI TELEFERICO</t>
  </si>
  <si>
    <t>00081011101 DEP.DE CHEQ.AJENOS,RET.DE CAM.,CONCEPTO: DEPÓSITO POR SALDOS EN PAGO DE REFRIGERIOS C31 2135,DEP.: M.O.P.S.V. , PROCEDENCIA: BANCO UNION S.A., CHEQUE: 2383, FECHA DE EMISION:28/12/2018</t>
  </si>
  <si>
    <t>00099021001 DEP.DE CHEQ.AJENOS,RET.DE CAM.,CONCEPTO: DEPÓSITO POR SALDOS EN PAGO DE REFRIGERIOS C31 2135,DEP.: M.O.P.S.V. , PROCEDENCIA: BANCO UNION S.A., CHEQUE: 2384, FECHA DE EMISION:28/12/2018</t>
  </si>
  <si>
    <t>00081011108 DEP.DE CHEQ.AJENOS,RET.DE CAM.,CONCEPTO: PAGO POR PROCESO COACTIVO FISCAL  SEGUIDO POR EL M.O.P.S.V. EN CONTRA DE WALDO VALDEZ,DEP.: M.O.P.S.V. , PROCEDENCIA: BANCO UNION S.A., CHEQUE: 11724, FECHA DE EMISION:05/12/2018</t>
  </si>
  <si>
    <t>00099021001 DEP.DE CHEQ.AJENOS,RET.DE CAM.,CONCEPTO: DEVOLUCION DE RECURSOS BONO DISCAPACIDAD,DEP.: GOB.AUTONOMO MUNICIPAL DE AYATA , PROCEDENCIA: BANCO UNION S.A., CHEQUE: 2203, FECHA DE EMISION:28/12/2018</t>
  </si>
  <si>
    <t>00287102001 DEP.DE CHEQ.AJENOS,RET.DE CAM.,CONCEPTO: PAGO EN DEMASIA FONDOS EN AVANCE GASOLINA Y PASAJES,DEP.: FPS-OF. CENTRAL , PROCEDENCIA: BANCO UNION S.A., CHEQUE: 196, FECHA DE EMISION:26/12/2018</t>
  </si>
  <si>
    <t>00287102001 DEP.DE CHEQ.AJENOS,RET.DE CAM.,CONCEPTO: PAGO POR SERVICIO DE TELEFONIA NACIONAL DEL MES OCTUBRE Y NOVIEMBRE DE 2016 "ENTEL",DEP.: FPS-OF. CENTRAL , PROCEDENCIA: BANCO UNION S.A., CHEQUE: 195, FECHA DE EMISION:26/12/2018</t>
  </si>
  <si>
    <t>00099021001 DEP.DE CHEQ.AJENOS,RET.DE CAM.,CONCEPTO: DEVOLUCION DAKAR 2018 FUENTE 10,DEP.: POLICIA BOLIVIANA , PROCEDENCIA: BANCO UNION S.A., CHEQUE: 7644, FECHA DE EMISION:28/12/2018</t>
  </si>
  <si>
    <t>00041014101 DEP.DE CHEQ.AJENOS,RET.DE CAM.,CONCEPTO: TRANSFERENCIA PARA EQUIPOS DE COMPUTACION PARA ESTUDIANTES DE SECUNDARIA FUENTE 41-1131,DEP.: GOBIERNO AUTONOMO MUNICIPAL DE SORATA</t>
  </si>
  <si>
    <t>00099021001 DEP.DE CHEQ.AJENOS,RET.DE CAM.,CONCEPTO: DEVOLUCION DE FONDOS BONO PARA PERSONAS CON DISCAPACIDAD,DEP.: GAMEP ACHOCALLA , PROCEDENCIA: BANCO UNION S.A., CHEQUE: 7114, FECHA DE EMISION:29/12/2018</t>
  </si>
  <si>
    <t>Transf. en aplicacion proceso ANEXO3X de fecha :31/12/2018 lote Nro: 31145 Cuenta Corriente Fiscal Tipo Recaudadora 10000004669020 FPS.HAM LA PAZ</t>
  </si>
  <si>
    <t>Transf. en aplicacion proceso ANEXO3X de fecha :31/12/2018 lote Nro: 31145 Cuenta Corriente Fiscal Tipo Recaudadora 10000004671223 AASANA PACS SONET</t>
  </si>
  <si>
    <t>Transf. en aplicacion proceso ANEXO3X de fecha :31/12/2018 lote Nro: 31145 Cuenta Corriente Fiscal Tipo Recaudadora 10000004675952 ADSIB - RECURSOS PROPIOS</t>
  </si>
  <si>
    <t>Transf. en aplicacion proceso ANEXO3X de fecha :31/12/2018 lote Nro: 31145 Cuenta Corriente Fiscal Tipo Recaudadora 10000004713687 BOLIVIA TV - RECAUDACIONES</t>
  </si>
  <si>
    <t>Transf. en aplicacion proceso ANEXO3X de fecha :31/12/2018 lote Nro: 31145 Cuenta Corriente Fiscal Tipo Recaudadora 10000006035930 FPS.HAM COCHABAMBA</t>
  </si>
  <si>
    <t>Transf. en aplicacion proceso ANEXO3X de fecha :31/12/2018 lote Nro: 31145 Cuenta Corriente Fiscal Tipo Recaudadora 10000015534642 MINISTERIO DE SALUD PROGRAMA AMPLIADO DE INMUNIZACIONES - INGRESOS A NIVEL NACIONAL</t>
  </si>
  <si>
    <t>Transf. en aplicacion proceso ANEXO3X de fecha :31/12/2018 lote Nro: 31145 Cuenta Corriente Fiscal Tipo Recaudadora 10000027517975 ADSIB - PLATAFORMA DE PAGO DE TRAMITES DEL ESTADO - PPTE</t>
  </si>
  <si>
    <t>Transf. en aplicacion proceso ANEXO3X de fecha :31/12/2018 lote Nro: 31145 Cuenta Corriente Fiscal Tipo Recaudadora 10000028449820 ASUSS - CUENTA CORRIENTE FISCAL - RECAUDADORA</t>
  </si>
  <si>
    <t>Transf. en aplicacion proceso ANEXO3X de fecha :2/1/2019 lote Nro: 31153 Cuenta Corriente Fiscal Tipo Recaudadora 10000015534569 MINISTERIO DE SALUD INGRESOS VENTA DE VALORES FISCALES A NIVEL NACIONAL</t>
  </si>
  <si>
    <t>Transf. en aplicacion proceso ANEXO3X de fecha :2/1/2019 lote Nro: 31155 Cuenta Corriente Fiscal Tipo Recaudadora 10000023569524 TGN - RECUPERACION DE CREDITO DS 2979 - MONEDA NACIONAL</t>
  </si>
  <si>
    <t>Transf. en aplicacion proceso ANEXO3X de fecha :2/1/2019 lote Nro: 31155 Cuenta Corriente Fiscal Tipo Recaudadora 10000028891146 MINISTERIO DE EDUCACIÓN -ESFM ÁNGEL MENDOZA JUSTINIANO - CUENTA RECAUDADORA</t>
  </si>
  <si>
    <t>Transf. en aplicacion proceso ANEXO3X de fecha :2/1/2019 lote Nro: 31159 Cuenta Corriente Fiscal Tipo Recaudadora 10000014016914 MIN MINERIA Y METALURGIA - RECURSOS PROPIOS</t>
  </si>
  <si>
    <t>Transf. en aplicacion proceso ANEXO3X de fecha :2/1/2019 lote Nro: 31163 Cuenta Corriente Fiscal Tipo Recaudadora 10000026505608 EMPRESA PUBLICA EDITORIAL DEL ESTADO PLURINACIONAL DE BOLIVIA - PRESTAMO FINPRO</t>
  </si>
  <si>
    <t>COBRO COSTOS DE PAPELERIA SEGUN TRANSFERENCIA DEL EXTERIOR POR ORDEN DE CONSULADO DE BOLIVIA EN BILBAO LIB. 00010011102 MIN.RELACIONES EXTERIORES - GESTORIA CONSULAR LEY Nº 3108</t>
  </si>
  <si>
    <t>NUMERO DE LIBRETA CUT: 00099021001 OPERACIÓN E75 TRANSFERENCIA DE LA CUENTA FISCAL BUN A LA CUT EN MN TRANSF.FDOS.A SOLICITUD DEL G.A.M. PUNA SG.NOTA CITE:G.A.M.PUNA-0662/2018 A CTA.3987 CUT LBRTA.00099021001</t>
  </si>
  <si>
    <t>NUMERO DE LIBRETA CUT: 00099021001 OPERACIÓN E75 TRANSFERENCIA DE LA CUENTA FISCAL BUN A LA CUT EN MN TRANSF.FDOS.A SOLICITUD DEL G.A.M. URIONDO SG.NOTA CONCEPCION 28/12/2018 A CTA.3987 CUT LBRTA.00099021001</t>
  </si>
  <si>
    <t>De: 00287100001 Transferencia por ejecución de garantías por incumplimiento de contrato a favor del TGN, según nota CITE: FPS/GFA/FI/TRL/548/2018, del Fondo Nacional de Inversión Productiva Social - FPS. HR 6-38975-R</t>
  </si>
  <si>
    <t>||TRANSFERENCIA DE FONDOS S/G FORMULARIO CITE: BUN/CF003/19 DE LA FECHA (HRE-TSO-6).POR DEVOLUCIÓN DE SALDOS NO EJECUTADOS, PARA EL PAGO DEL BONO DE AYUDA ECONOMICA PARA PERSONAS CON DISCAPACIDAD GRAVE Y MUY GRAVE EN LA GESTION 2018. SOLICITUD DE GOB.AUT.MCPAL. DE COROCORO, LIBRETA N°00099021001, BUN.</t>
  </si>
  <si>
    <t>00099021001 DEPOSITO DE EFECTIVO, DEPOSITANTE: MERY QUIÑONES GABRIEL, CONCEPTO: DEVOLUCION DE COBRO INDEBIDO, CUENTA DE DEPOSITO: CUENTA UNICA DEL TESORO</t>
  </si>
  <si>
    <t>00099021001 DEPOSITO DE EFECTIVO, DEPOSITANTE: ROXANA PATRICIA VERA ARAYA, CONCEPTO: DEVOLUCION BS. 218, CUENTA DE DEPOSITO: CUENTA UNICA DEL TESORO</t>
  </si>
  <si>
    <t>00020051101 DEPOSITO DE EFECTIVO, DEPOSITANTE: JAVIER EDUARDO AYLLON VARGAS, CONCEPTO: REVERSION SANEAMIENTO DEL PREDIO DN-2 MAMORE REFERENTE A TASAS, CUENTA DE DEPOSITO: CUENTA UNICA DEL TESORO</t>
  </si>
  <si>
    <t>00099021001 DEPOSITO DE EFECTIVO, DEPOSITANTE: CERTIKA SRL, CONCEPTO: MULTA POR RETRASO A PLAZO DE PRESENTACION DE SERVICIOS, CUENTA DE DEPOSITO: CUENTA UNICA DEL TESORO</t>
  </si>
  <si>
    <t>00099021001 DEPOSITO DE EFECTIVO, DEPOSITANTE: MAGALY SANGA MAMANI, CONCEPTO: DEVOLUCION DE BONOS, CUENTA DE DEPOSITO: CUENTA UNICA DEL TESORO</t>
  </si>
  <si>
    <t>00099021001 DEPOSITO DE EFECTIVO, DEPOSITANTE: JOSE JOAQUIN SOLIZ ALANEZ, CONCEPTO: PAGO AL SEDES-ORURO, CUENTA DE DEPOSITO: CUENTA UNICA DEL TESORO</t>
  </si>
  <si>
    <t>00099021001 DEPOSITO DE EFECTIVO, DEPOSITANTE: RI-3 "GRAL. PEREZ", CONCEPTO: REVERSION SERVICIOS BASICOS CORRESPONDIENTE AL MES DE NOVIEMBRE DE 2018, CUENTA DE DEPOSITO: CUENTA UNICA DEL TESORO</t>
  </si>
  <si>
    <t>00592012001 DEPOSITO DE EFECTIVO, DEPOSITANTE: JOSE LUIS MAMANI ESPEJO, CONCEPTO: PENALIDAD INCORRECTA CTA. DIEGO TUSCO - 1108 (2018) ND 230788 (MEDIA JORNADA 31 DIC), CUENTA DE DEPOSITO: CUENTA UNICA DEL TESORO</t>
  </si>
  <si>
    <t>00099021001 DEPOSITO DE EFECTIVO, DEPOSITANTE: MINISTERIO DE LA PRESIDENCIA, CONCEPTO: DEVOLUCION VIATICOS Y GASTOS DE REPRESENTACION, CUENTA DE DEPOSITO: CUENTA UNICA DEL TESORO</t>
  </si>
  <si>
    <t>00099021001 DEPOSITO DE EFECTIVO, DEPOSITANTE: B.E.E. - I DR MARTIN CARDENAS, CONCEPTO: REVERSION ENERGIA ELECTRICA MES DICIEMBRE 2018, CUENTA DE DEPOSITO: CUENTA UNICA DEL TESORO</t>
  </si>
  <si>
    <t>00099021001 DEPOSITO DE EFECTIVO, DEPOSITANTE: MINISTERIO DE EDUCACION - LUIS FERRUFINO C., CONCEPTO: DEVOLUCION CARGO A CUENTA, CUENTA DE DEPOSITO: CUENTA UNICA DEL TESORO</t>
  </si>
  <si>
    <t>00512012001 DEPOSITO DE EFECTIVO, DEPOSITANTE: JAVIER ELOY CABAS YANARICO, CONCEPTO: DEPÓSITO SALDO, CUENTA DE DEPOSITO: CUENTA UNICA DEL TESORO</t>
  </si>
  <si>
    <t>00591012001 DEPOSITO DE EFECTIVO, DEPOSITANTE: SOFIA ROQUE CHOQUE, CONCEPTO: PAGO SERVICIO DE ENERGIA ELECTRICA, CUENTA DE DEPOSITO: CUENTA UNICA DEL TESORO</t>
  </si>
  <si>
    <t>00591012001 DEPOSITO DE EFECTIVO, DEPOSITANTE: SOFIA ROQUE CHOQUE, CONCEPTO: PAGO SERVICIO AGUA POTABLE, CUENTA DE DEPOSITO: CUENTA UNICA DEL TESORO</t>
  </si>
  <si>
    <t>00133012001 DEPOSITO DE EFECTIVO, DEPOSITANTE: LOTERIA NACIONAL DE B Y S, CONCEPTO: SALDO DE PAGOS DE PREMIOS MENORES GESTION 2018, CUENTA DE DEPOSITO: CUENTA UNICA DEL TESORO</t>
  </si>
  <si>
    <t>00099021001 DEPOSITO DE EFECTIVO, DEPOSITANTE: JORGE LUIS INFANTES MACUAGA, CONCEPTO: REVERSION DE PASAJES PREV. 5056, CUENTA DE DEPOSITO: CUENTA UNICA DEL TESORO</t>
  </si>
  <si>
    <t>00271022001 DEP.DE CHEQ.AJENOS,RET.DE CAM.,CONCEPTO: PANIAGUA DAZA OSCAR,DEP.: BANCO UNION SA , PROCEDENCIA: BANCO UNION S.A., CHEQUE: 160276, FECHA DE EMISION:03/01/2019</t>
  </si>
  <si>
    <t>00099021001 DEP.DE CHEQ.AJENOS,RET.DE CAM.,CONCEPTO: DEVOLUCION COMBUSTIBLE YPFB,DEP.: MINISTERIO DE EDUCACION , PROCEDENCIA: BANCO UNION S.A., CHEQUE: 23984, FECHA DE EMISION:31/12/2018</t>
  </si>
  <si>
    <t>00592012001 DEPOSITO DE EFECTIVO, DEPOSITANTE: JOSE LUIS MAMANI ESPEJO, CONCEPTO: EMISIVO ENTIDAD - MIN. JUSTICIA Y TRANSPARENCIA - 2018 (MEDIA JORNADA DEL 31 DIC), CUENTA DE DEPOSITO: CUENTA UNICA DEL TESORO</t>
  </si>
  <si>
    <t>00592012001 DEPOSITO DE EFECTIVO, DEPOSITANTE: JOSE LUIS MAMANI ESPEJO, CONCEPTO: EMISIVO ENTIDAD - PROGRAMA DE DINAMINIZACION TURISTICA DEL SALAR DE UYUNI - 2018 (MEDIA JORNADA DEL, CUENTA DE DEPOSITO: CUENTA UNICA DEL TESORO</t>
  </si>
  <si>
    <t>00099021001 DEPOSITO DE EFECTIVO, DEPOSITANTE: ARMANDO JOSE BLONDEL RENGEL 2063935LP, CONCEPTO: DEVOLUCION DE 2 DUODECIMAS DE AGUINALDO, CUENTA DE DEPOSITO: CUENTA UNICA DEL TESORO</t>
  </si>
  <si>
    <t>00015011108 DEPOSITO DE EFECTIVO, DEPOSITANTE: MIN. GOBIERNO, CONCEPTO: DEVOLUCION DE FONDOS, CUENTA DE DEPOSITO: CUENTA UNICA DEL TESORO</t>
  </si>
  <si>
    <t>00670012002 DEPOSITO DE EFECTIVO, DEPOSITANTE: MARCELO ARANIBAR SAINZ, CONCEPTO: DEVOLUCION SALDO GASOLINA, CUENTA DE DEPOSITO: CUENTA UNICA DEL TESORO</t>
  </si>
  <si>
    <t>00099021001 DEPOSITO DE EFECTIVO, DEPOSITANTE: CARLENA DE LA TORRE MUJAES, CONCEPTO: DEVOLUCION VIATICOS, CUENTA DE DEPOSITO: CUENTA UNICA DEL TESORO</t>
  </si>
  <si>
    <t>00099021001 DEPOSITO DE EFECTIVO, DEPOSITANTE: CARLOS JEMIO BACARREZA, CONCEPTO: DEVOLUCION DE VIATICOS, CUENTA DE DEPOSITO: CUENTA UNICA DEL TESORO</t>
  </si>
  <si>
    <t>00099021001 DEPOSITO DE EFECTIVO, DEPOSITANTE: LANDELINO RAFAEL BANDEIRA ARZE, CONCEPTO: DEVOLUCION DE GASTOS NO RECONOCIDOS COMO OBLIGACIONES DEL ESTADO, CUENTA DE DEPOSITO: CUENTA UNICA DEL TESORO</t>
  </si>
  <si>
    <t>00099021001 DEPOSITO DE EFECTIVO, DEPOSITANTE: MIN.DE DEPORTES-WILDER LOPEZ AYALA, CONCEPTO: DEVOLUCION DE VIATICOS NO USADOS VIAJE A COCHABAMBA, CUENTA DE DEPOSITO: CUENTA UNICA DEL TESORO</t>
  </si>
  <si>
    <t>00212082004 DEP.DE CHEQ.AJENOS,RET.DE CAM.,CONCEPTO: APORTES VOLUNTARIOS MES DICIEMBRE 2018 INRA LA PAZ,DEP.: INRA LA PAZ APORTES VOLUNTARIOS DICIEMBRE 2018 , PROCEDENCIA: BANCO UNION S.A., CHEQUE: 3859, FECHA DE EMISION:02/01/2019</t>
  </si>
  <si>
    <t>00099021001 DEP.DE CHEQ.AJENOS,RET.DE CAM.,CONCEPTO: DEVOLUCION DE PASAJES AEREOS,DEP.: MINISTERIO DE EDUCACION , PROCEDENCIA: BANCO UNION S.A., CHEQUE: 23988, FECHA DE EMISION:31/12/2018</t>
  </si>
  <si>
    <t>NUMERO DE LIBRETA CUT: 00099021001 OPERACIÓN E75 TRANSFERENCIA DE LA CUENTA FISCAL BUN A LA CUT EN MN TRANSF.FDOS.A SOLICITUD DEL G.A.M. SANTUARIO DE QUILLACAS SG.NOTA ORURO 31/12/2018 A CTA.3987 LBRTA.00099021001</t>
  </si>
  <si>
    <t>NUMERO DE LIBRETA CUT: 00099021001 OPERACIÓN E75 TRANSFERENCIA DE LA CUENTA FISCAL BUN A LA CUT EN MN TRANSF.FDOS.A SOLICITUD DEL G.A.M. CAPINOTA SG.NOTA CITE:GAMC/MAE-502/2018 A CTA.3987 LBRTA.00099021001</t>
  </si>
  <si>
    <t>||COMISION TRANSFERENCIA DE FONDOS AL EXTERIOR 0,10% S/USD 669.635,20 REEMBOLSO GASTOS DE COMUNICACION BS220 Y EMISION DE COMPROBANTE CONTABLE BS50 REF.: PAGO N°2 LC I-2018-002 P/C AASANA A/F DE ITURRI S.A. EN COMPLEMENTO A CBTE. ADJUNTO DE LA FECHA LIB. 00512012001 LPB- AASANA PAC SONET (403 0004676) REF.: COMISIONES PAGO N°2 LC I-2018-002</t>
  </si>
  <si>
    <t>00099021001 DEPOSITO DE EFECTIVO, DEPOSITANTE: GRISEL VALESKA LUNA ARANIBAR, CONCEPTO: DEV.DE SALDO POR HOSPEDAJE Y ALIMENTACION DEL 1ER ENCUENTRO NAL. ATENCION SOCIAL Y LEGAL PARA PCD´S, CUENTA DE DEPOSITO: CUENTA UNICA DEL TESORO</t>
  </si>
  <si>
    <t>00099021001 DEPOSITO DE EFECTIVO, DEPOSITANTE: JORGE TORRICO PEREDO, CONCEPTO: DEVOLUCION PASAJES, CUENTA DE DEPOSITO: CUENTA UNICA DEL TESORO</t>
  </si>
  <si>
    <t>00099021001 DEPOSITO DE EFECTIVO, DEPOSITANTE: ROBERTO P. DELGADILLO VASQUEZ, CONCEPTO: DEVOLUCION PASAJES, CUENTA DE DEPOSITO: CUENTA UNICA DEL TESORO</t>
  </si>
  <si>
    <t>00020031101 DEPOSITO DE EFECTIVO, DEPOSITANTE: JHONNY FERNANDO TORRICO ORTUÑO, CONCEPTO: POR CONCEPTO DE GASTOS DE ALIMENTACION, CUENTA DE DEPOSITO: CUENTA UNICA DEL TESORO</t>
  </si>
  <si>
    <t>00099021001 DEPOSITO DE EFECTIVO, DEPOSITANTE: ANGEL GARNICA COPA, CONCEPTO: DOBLE PERCEPCION, CUENTA DE DEPOSITO: CUENTA UNICA DEL TESORO</t>
  </si>
  <si>
    <t>00099021001 DEPOSITO DE EFECTIVO, DEPOSITANTE: MARIANA ELIAS CARRAZANA, CONCEPTO: PAGO DEUDA SENASIR, CUENTA DE DEPOSITO: CUENTA UNICA DEL TESORO</t>
  </si>
  <si>
    <t>00190012003 DEPOSITO DE EFECTIVO, DEPOSITANTE: EVA ESTHER REVOLLO AGUILAR, CONCEPTO: DEVOLUCION DE FONDOS EN AVANCE, CUENTA DE DEPOSITO: CUENTA UNICA DEL TESORO</t>
  </si>
  <si>
    <t>00099021001 DEPOSITO DE EFECTIVO, DEPOSITANTE: MIN. DE DEPORTES XIMENA ALEIDA MORALES CALLEX, CONCEPTO: DEVOLUCION DE VIATICOS NO UTILIZADOS DEL 4 AL 6 DE JULIO GESTION 2018 A FAVOR DEL MIN DE DEPORTES, CUENTA DE DEPOSITO: CUENTA UNICA DEL TESORO</t>
  </si>
  <si>
    <t>00099021001 DEPOSITO DE EFECTIVO, DEPOSITANTE: MIN. DE DEPORTES XIMENA ALEIDA MORALES CALLEX, CONCEPTO: DEVOLUCION DE VIATICOS NO UTILIZADOS DEL 23 AL 27 DE JULIO GESTION 2018 A FAVOR DEL MIN DE DEPORTES, CUENTA DE DEPOSITO: CUENTA UNICA DEL TESORO</t>
  </si>
  <si>
    <t>00592012001 DEPOSITO DE EFECTIVO, DEPOSITANTE: ELIAS VIDAURRE, CONCEPTO: PAGO SALDO GESTION 2015, CUENTA DE DEPOSITO: CUENTA UNICA DEL TESORO</t>
  </si>
  <si>
    <t>00592012001 DEPOSITO DE EFECTIVO, DEPOSITANTE: MARIELA APAZA MAYTA, CONCEPTO: PAGO NOTA DE DEBITO 59742 CORRESPONDIENTE AL 2016, CUENTA DE DEPOSITO: CUENTA UNICA DEL TESORO</t>
  </si>
  <si>
    <t>00592012001 DEPOSITO DE EFECTIVO, DEPOSITANTE: JOSE LUIS MAMANI ESPEJO, CONCEPTO: VENTA EMISIVO PARTICULARES GEST 2018 (PERCIBIDOS ENTRE EL 02 Y 03 ENERO 2019), CUENTA DE DEPOSITO: CUENTA UNICA DEL TESORO</t>
  </si>
  <si>
    <t>00592012001 DEPOSITO DE EFECTIVO, DEPOSITANTE: JOSE LUIS MAMANI ESPEJO, CONCEPTO: VENTA RECEPTIVO PAQUETES TURISTICOS 2019, CUENTA DE DEPOSITO: CUENTA UNICA DEL TESORO</t>
  </si>
  <si>
    <t>00212012001 DEPOSITO DE EFECTIVO, DEPOSITANTE: MACARIO LAHOR CORTEZ CHAVEZ, CONCEPTO: DEVOLUCION DE PASAJES AEREOS, CUENTA DE DEPOSITO: CUENTA UNICA DEL TESORO</t>
  </si>
  <si>
    <t>00099021001 DEP.DE CHEQ.AJENOS,RET.DE CAM.,CONCEPTO: MARTINEZ VELASQUEZ YOLA ISABEL,DEP.: BANCO UNION  S.A. , PROCEDENCIA: BANCO UNION S.A., CHEQUE: 160278, FECHA DE EMISION:04/01/2019</t>
  </si>
  <si>
    <t>00099021001 DEP.DE CHEQ.AJENOS,RET.DE CAM.,CONCEPTO: CECILIA FERRUFINO SERRANO,DEP.: BANCO UNION  S.A. , PROCEDENCIA: BANCO UNION S.A., CHEQUE: 160277, FECHA DE EMISION:04/01/2019</t>
  </si>
  <si>
    <t>00099021001 DEP.DE CHEQ.AJENOS,RET.DE CAM.,CONCEPTO: DEVOLUCION DE CC NO COBRADO SEPTIEMBRE 2018,DEP.: LA VITALICIA SEGUROS Y REASEGUROS DE VIDA SA , PROCEDENCIA: BANCO BISA S.A., CHEQUE: 50247, FECHA DE EMISION:04/01/2019</t>
  </si>
  <si>
    <t>00099021001 DEPOSITO DE EFECTIVO, DEPOSITANTE: NANCY VDA. DE PINTO, CONCEPTO: DEVOLUCION, CUENTA DE DEPOSITO: CUENTA UNICA DEL TESORO</t>
  </si>
  <si>
    <t>00512012001 DEPOSITO DE EFECTIVO, DEPOSITANTE: JUAN CARLOS  GODOY ORELLANA, CONCEPTO: DEVOLUCION PASAJES TERRESTRES PREVENTIVO 2914, CUENTA DE DEPOSITO: CUENTA UNICA DEL TESORO</t>
  </si>
  <si>
    <t>00099021001 DEPOSITO DE EFECTIVO, DEPOSITANTE: JUAN CARLOS GUTIERREZ SILVA, CONCEPTO: DOBLE PERCEPCION, CUENTA DE DEPOSITO: CUENTA UNICA DEL TESORO</t>
  </si>
  <si>
    <t>00099021001 DEPOSITO DE EFECTIVO, DEPOSITANTE: IVAN PATRICIO INCHAUSTE RIOJA, CONCEPTO: REVERSION POR SERVICIO ENERGIA ELECTRICA MES DICIEMBRE 2018, CUENTA DE DEPOSITO: CUENTA UNICA DEL TESORO</t>
  </si>
  <si>
    <t>00099021001 DEPOSITO DE EFECTIVO, DEPOSITANTE: WALTER VILLARROEL CHUQUIMIA, CONCEPTO: DEVOLUCION  COBRO INDEBIDO, CUENTA DE DEPOSITO: CUENTA UNICA DEL TESORO</t>
  </si>
  <si>
    <t>00099021001 DEPOSITO DE EFECTIVO, DEPOSITANTE: GALO GUSTAVO AMUSQUIVAR TORRICO, CONCEPTO: DEVOLUCION DE GASTOS OBS, INFORME CITE:GM-DGAA-UFI-CF-NSE-303/2018/CONSULADO EN SEVILLA,SEP-DIC-2017, CUENTA DE DEPOSITO: CUENTA UNICA DEL TESORO</t>
  </si>
  <si>
    <t>00099021001 DEPOSITO DE EFECTIVO, DEPOSITANTE: MARY ISABEL MITA BUSTILLOS, CONCEPTO: DEVOLUCION DE PAGO EN EXCESO, CUENTA DE DEPOSITO: CUENTA UNICA DEL TESORO</t>
  </si>
  <si>
    <t>00099021001 DEPOSITO DE EFECTIVO, DEPOSITANTE: GIOVANA MANTILLA CASTRO-SEPDAVI, CONCEPTO: PAGO POR SERVICIOS BASICOS-SEPDAVI NOVIEMBRE 2018, CUENTA DE DEPOSITO: CUENTA UNICA DEL TESORO</t>
  </si>
  <si>
    <t>00020011103 DEPOSITO DE EFECTIVO, DEPOSITANTE: INSTITUTO GEOGRAFICO MILITAR, CONCEPTO: REVERSION GASTOS NO EJECUTADOS PARTIDA 81300 DEL PREV 9629, CUENTA DE DEPOSITO: CUENTA UNICA DEL TESORO</t>
  </si>
  <si>
    <t>00340012003 DEPOSITO DE EFECTIVO, DEPOSITANTE: RAUL WILSON CALIZAYA FERNANDEZ, CONCEPTO: PRIMER PAGO AL C-31 N 830/18 DEVOLUCION NO PRESENTACION LCV  GESTION 2011, CUENTA DE DEPOSITO: CUENTA UNICA DEL TESORO</t>
  </si>
  <si>
    <t>00099021001 DEPOSITO DE EFECTIVO, DEPOSITANTE: MINISTERIO DE DEPORTES-EVANS LIONEL PINTO CORDOVA, CONCEPTO: DEVOLUCION 1 DIA DE VIATICOS COPA ESTADO PLURINACIONAL DE BOLIVIA, CUENTA DE DEPOSITO: CUENTA UNICA DEL TESORO</t>
  </si>
  <si>
    <t>NUMERO DE LIBRETA CUT: 00514010011 OPERACIÓN E18 TRANSFERENCIA DEL SISTEMA FINANCIERO POR CUENTA DE TERCEROS A LA CUT TRANSFERENCIA DEVOLUCION PARA CUSTODIA DE FONDOS SOLICITUD ENDE CORANI</t>
  </si>
  <si>
    <t>NUMERO DE LIBRETA CUT: 00086011109 OPERACIÓN E18 TRANSFERENCIA DEL SISTEMA FINANCIERO POR CUENTA DE TERCEROS A LA CUT EJECUCION DE BOLETA DE GARANTIA N 34508</t>
  </si>
  <si>
    <t>00099021001 DEPOSITO DE EFECTIVO, DEPOSITANTE: JUAN GASTON COCA SOLIS, CONCEPTO: DEVOLUCION DEL FONDO ROTATIVO, CUENTA DE DEPOSITO: CUENTA UNICA DEL TESORO</t>
  </si>
  <si>
    <t>00592012001 DEPOSITO DE EFECTIVO, DEPOSITANTE: SUSANA MAMANI HUANACO, CONCEPTO: DEVOLUCION FONDO EN AVANCE-DEVENGADO PAGO A PREVEEDORES IATA-TRANSOFT 4TA SEMANA, CUENTA DE DEPOSITO: CUENTA UNICA DEL TESORO</t>
  </si>
  <si>
    <t>00099021001 DEPOSITO DE EFECTIVO, DEPOSITANTE: VICENTE MONTOYA MAMANI, CONCEPTO: DOS DUODECIMAS DE AGUINALDO, CUENTA DE DEPOSITO: CUENTA UNICA DEL TESORO</t>
  </si>
  <si>
    <t>00099021001 DEPOSITO DE EFECTIVO, DEPOSITANTE: MINISTERIO DE DEFENSA, CONCEPTO: POR REVERSION DE LOS SERVICIOS BASICOS DEL MES DE DICIEMBRE, CUENTA DE DEPOSITO: CUENTA UNICA DEL TESORO</t>
  </si>
  <si>
    <t>00099021001 DEPOSITO DE EFECTIVO, DEPOSITANTE: IVAN PATRICIO INCHAUSTE RIOJA, CONCEPTO: REVERSION POR CONCEPTO DE TELEFONIA MES DICIEMBRE-2018 DEL COLEGIO MILITAR DEL EJERCITO, CUENTA DE DEPOSITO: CUENTA UNICA DEL TESORO</t>
  </si>
  <si>
    <t>00099021001 DEPOSITO DE EFECTIVO, DEPOSITANTE: NOGALES DORADO VICTOR HUGO, CONCEPTO: REVERSION AL TGN-RECURSOS ORDINARIOS - SERVICIOS BASICOS (DICIEMBRE), CUENTA DE DEPOSITO: CUENTA UNICA DEL TESORO</t>
  </si>
  <si>
    <t>00099021001 DEPOSITO DE EFECTIVO, DEPOSITANTE: ALFONSO - ALFREDO - MARCA - MURILLO, CONCEPTO: DOBLE PERCEPCION, CUENTA DE DEPOSITO: CUENTA UNICA DEL TESORO</t>
  </si>
  <si>
    <t>00132022002 DEPOSITO DE EFECTIVO, DEPOSITANTE: RENAN JUVER SILES SAGARDIA, CONCEPTO: DEVOLUCION DE FONDOS NO UTILIZADOS C31-F68, CUENTA DE DEPOSITO: CUENTA UNICA DEL TESORO</t>
  </si>
  <si>
    <t>00132022002 DEPOSITO DE EFECTIVO, DEPOSITANTE: RENAN JUVER SILES SAGARDIA, CONCEPTO: DEVOLUCION DE FONDOS NO UTILIZADOS C31-350, CUENTA DE DEPOSITO: CUENTA UNICA DEL TESORO</t>
  </si>
  <si>
    <t>00099021001 DEPOSITO DE EFECTIVO, DEPOSITANTE: WENCESLAO SIMON ADUVIRI ARGUEDAS, CONCEPTO: POR GASTOS DE COMBUSTIBLE, CUENTA DE DEPOSITO: CUENTA UNICA DEL TESORO</t>
  </si>
  <si>
    <t>00099021001 DEPOSITO DE EFECTIVO, DEPOSITANTE: POLICIA BOLIVIANA-WILLIAMS RODRIGO DIAZ TRONCOSO, CONCEPTO: DEVOLUCION DE SUELDO INDEBIDO, CUENTA DE DEPOSITO: CUENTA UNICA DEL TESORO</t>
  </si>
  <si>
    <t>00099021001 DEPOSITO DE EFECTIVO, DEPOSITANTE: RI-17 "INDEPENDENCIA", CONCEPTO: REVERSION DE SERVICIOS BASICOS (AGUA), CUENTA DE DEPOSITO: CUENTA UNICA DEL TESORO</t>
  </si>
  <si>
    <t>00340012003 DEP.DE CHEQ.AJENOS,RET.DE CAM.,CONCEPTO: EJECUCION DE BOLETA DE GARANTIA DE CUMPLIMIENTO DE CONTRATO,DEP.: SEGIP OFICINA NACIONAL , PROCEDENCIA: BANCO BISA S.A., CHEQUE: 213530, FECHA DE EMISION:24/12/2018</t>
  </si>
  <si>
    <t>00099021001 DEP.DE CHEQ.AJENOS,RET.DE CAM.,CONCEPTO: REVERSION DE FONDOS,DEP.: SERNAP CARRASCO , PROCEDENCIA: BANCO UNION S.A., CHEQUE: 1272, FECHA DE EMISION:11/12/2018</t>
  </si>
  <si>
    <t>00099021001 DEP.DE CHEQ.AJENOS,RET.DE CAM.,CONCEPTO: REVERSION DE FONDOS,DEP.: SERNAP CARRASCO , PROCEDENCIA: BANCO UNION S.A., CHEQUE: 1273, FECHA DE EMISION:11/12/2018</t>
  </si>
  <si>
    <t>00099021001 DEP.DE CHEQ.AJENOS,RET.DE CAM.,CONCEPTO: DEVOLUCION DE RECURSOS,DEP.: AGENCIA NACIONAL DE HIDROCARBUROS , PROCEDENCIA: BANCO UNION S.A., CHEQUE: 5509, FECHA DE EMISION:28/12/2018</t>
  </si>
  <si>
    <t>00099021001 DEP.DE CHEQ.AJENOS,RET.DE CAM.,CONCEPTO: DEVOLUCION DE RECURSOS,DEP.: AGENCIA NACIONAL DE HIDROCARBUROS , PROCEDENCIA: BANCO UNION S.A., CHEQUE: 5510, FECHA DE EMISION:28/12/2018</t>
  </si>
  <si>
    <t>00099021001 DEPOSITO DE EFECTIVO, DEPOSITANTE: GUIDO SIMON CRESPO VALLEJOS, CONCEPTO: DEVOLUCION  PRA, CUENTA DE DEPOSITO: CUENTA UNICA DEL TESORO</t>
  </si>
  <si>
    <t>00099021001 DEPOSITO DE EFECTIVO, DEPOSITANTE: WILFREDO RIVERO RIVERO, CONCEPTO: REVERSION SERVICIOS BASICOS TELEFONIA DIC/18 DEL  RIS-12 MANCHEGO, CUENTA DE DEPOSITO: CUENTA UNICA DEL TESORO</t>
  </si>
  <si>
    <t>00099021001 DEPOSITO DE EFECTIVO, DEPOSITANTE: TCNL DAEM. MARCO ANTONIO GOMEZ VACA, CONCEPTO: REVERCION DE SERVICIOS BASICOS DEL MES DE DICIEMBRE DEL 2018, CUENTA DE DEPOSITO: CUENTA UNICA DEL TESORO</t>
  </si>
  <si>
    <t>00592012001 DEP.DE CHEQ.AJENOS,RET.DE CAM.,CONCEPTO: TRANSFERENCIA DE RECURSOS DEL 28 AL 31 DE DICIEMBRE 2018,DEP.: BOLTUR , PROCEDENCIA: BANCO UNION S.A., CHEQUE: 657, FECHA DE EMISION:04/01/2019</t>
  </si>
  <si>
    <t>00592012001 DEP.DE CHEQ.AJENOS,RET.DE CAM.,CONCEPTO: TRANSFERENCIA DE RECURSOS DEL 24 AL 27 DE DICIEMBRE 2018,DEP.: BOLTUR , PROCEDENCIA: BANCO UNION S.A., CHEQUE: 656, FECHA DE EMISION:03/01/2019</t>
  </si>
  <si>
    <t>00015021102 DEP.DE CHEQ.AJENOS,RET.DE CAM.,CONCEPTO: QUISPE RAMOS SIMEON,DEP.: BANCO UNION SA , PROCEDENCIA: BANCO UNION S.A., CHEQUE: 160279, FECHA DE EMISION:07/01/2019</t>
  </si>
  <si>
    <t>00099021001 DEP.DE CHEQ.AJENOS,RET.DE CAM.,CONCEPTO: DEVOLUCION DE TRES PASAJES AEREOS A TRAVEZ DE LA AGENCIA BOLTUR GESTION 2016,DEP.: MINISTERIO DE COMUNICACION , PROCEDENCIA: BANCO UNION S.A., CHEQUE: 9833, FECHA DE EMISION:31/12/2018</t>
  </si>
  <si>
    <t>||REGULARIZACIÓN DE NUESTRA OPERACIÓN NRO. 0944224 DE F. 03/01/2019 EN ATENCIÓN A CORREO ELECTRÓNICO DE INIAF DE F. 04/01/2019. LIB.00222018014 INIAF - CIMMYT PLATAFORMA DE FENOTIPADO EN CAMPO PARA PYRICULARIA;P/CTA. CIMMYT.</t>
  </si>
  <si>
    <t>||REGULARIZACIÓN DE NUESTRA OPERACIÓN NRO. 0944224 DE F. 03/01/2019 EN ATENCIÓN A CORREO ELECTRÓNICO DE INIAF DE F. 04/01/2019. DEBITO DE LA LIBRETA 00222012001 INIAF- A NIVEL NACIONAL; COBRO UTILES DE ESCRITORIO.</t>
  </si>
  <si>
    <t>TRANSFERENCIA DEL EXTERIOR SEGUN SWIFT 00122 DE FECHA 07/01/2019 ORDENANTE: CONSULADO DE BOLIVIA EN CALAMA CL REF.: RECAUDACION DICIEMBRE 2018 LIB. 00340012005 SEGIP - RECAUDACION EXTERIOR - CEDULAS DE IDENTIDAD</t>
  </si>
  <si>
    <t>COBRO COSTOS DE PAPELERIA SEGUN TRANSFERENCIA DEL EXTERIOR POR ORDEN DE CONSULADO DE BOLIVIA EN CALAMA CL REF.: RECAUDACION DICIEMBRE 2018 LIB. 00340012003 RECAUDACION EXTRANJERIA - C.I. -L.C.</t>
  </si>
  <si>
    <t>||REG. COBRO PARCIAL COM. EMISION LC 0,05%S/USD167.115.200.- X 365 DIAS (CORRESP. GESTION 2019) Y EMISION CBTE. CBLE. BS50.- REF.: I-2018-05 OC ABEN AF JOINT STOCK COMPANY STATE SPECIALIZED DESIGN INST. LIB. 00099021001 TGN RECURSOS ORDINARIOS REF.: COMISION EMISION LC I-2018-05 (GESTION 2019)</t>
  </si>
  <si>
    <t>A:00041014101 Débito Automático por incumplimiento del Gobierno Autónomo Municipal de Atocha (GAM ATO), al Convenio Intergubernativo de fecha 05 de octubre de 2017, suscrito entre el Ministerio de Desarrollo Productivo y Economía Plural y el GAM ATO para el programa “Educación con Revolución Tecnológica”.</t>
  </si>
  <si>
    <t>00591012001 DEPOSITO DE EFECTIVO, DEPOSITANTE: GABRIEL ULO ARTEAGA, CONCEPTO: PAGO DE AGUA DICIEMBRE 2018, CUENTA DE DEPOSITO: CUENTA UNICA DEL TESORO</t>
  </si>
  <si>
    <t>00099021001 DEPOSITO DE EFECTIVO, DEPOSITANTE: BERGMAN NICOLAS ZUBIETA ROSAS, CONCEPTO: ADQUISICION SOAT GESTION 2019 DIFERENTES VEHICULOS OPERATIVOS Y ADMINISTRATIVOS DE ARMADA BOLIVIANA, CUENTA DE DEPOSITO: CUENTA UNICA DEL TESORO</t>
  </si>
  <si>
    <t>00020051101 DEPOSITO DE EFECTIVO, DEPOSITANTE: BERGMAN NICOLAS ZUBIETA ROSAS, CONCEPTO: INSPECCION VEHICULAR 2018 DEL PARQUE AUTOMOTOR DE LA ARMADA BOLIVIANA, CUENTA DE DEPOSITO: CUENTA UNICA DEL TESORO</t>
  </si>
  <si>
    <t>00099021001 DEPOSITO DE EFECTIVO, DEPOSITANTE: JORGE REY CUBA AKIYAMA CI: 2317012 LP, CONCEPTO: DEVOLUCION DE RECURSOS POR EXCESO DE CONSUMO DE TELEFONIA CELULAR, CUENTA DE DEPOSITO: CUENTA UNICA DEL TESORO</t>
  </si>
  <si>
    <t>00099021001 DEPOSITO DE EFECTIVO, DEPOSITANTE: ROSMERY SOSSA TOLEDO, CONCEPTO: DEVOLUCION DE RENTA, CUENTA DE DEPOSITO: CUENTA UNICA DEL TESORO</t>
  </si>
  <si>
    <t>00099021001 DEPOSITO DE EFECTIVO, DEPOSITANTE: BATALLON DE TRANSPORTES III "SOF RAUL CORNEJO", CONCEPTO: REVERSION TELEFONIA MES DICIEMBRE, CUENTA DE DEPOSITO: CUENTA UNICA DEL TESORO</t>
  </si>
  <si>
    <t>00099021001 DEPOSITO DE EFECTIVO, DEPOSITANTE: BATALLON DE TRANSPORTES III "SOF RAUL CORNEJO", CONCEPTO: REVERSION AGUA MES DICIEMBRE, CUENTA DE DEPOSITO: CUENTA UNICA DEL TESORO</t>
  </si>
  <si>
    <t>00099021001 DEPOSITO DE EFECTIVO, DEPOSITANTE: BORIS EIVER GUTIERREZ NAVA, CONCEPTO: REVERSION DE MONTOS NO EJECUTADOS POR MEDICAMENTOS EN MARISCALERIA, CUENTA DE DEPOSITO: CUENTA UNICA DEL TESORO</t>
  </si>
  <si>
    <t>00099021001 DEPOSITO DE EFECTIVO, DEPOSITANTE: BATALLON DE TRANSPORTES III "SOF RAUL CORNEJO", CONCEPTO: REVERSION COMUNICACIONES MES DICIEMBRE, CUENTA DE DEPOSITO: CUENTA UNICA DEL TESORO</t>
  </si>
  <si>
    <t>00099021001 DEPOSITO DE EFECTIVO, DEPOSITANTE: BATALLON DE TRANSPORTES III "SOF RAUL CORNEJO", CONCEPTO: REVERSION ENERGIA ELECTRICA MES DICIEMBRE, CUENTA DE DEPOSITO: CUENTA UNICA DEL TESORO</t>
  </si>
  <si>
    <t>00020011103 DEPOSITO DE EFECTIVO, DEPOSITANTE: NELSON VARGAS CHARCAS, CONCEPTO: DEVOL POR LA ADQ DE BIENES Y SERV PARA EL EQUIPAMIENTO DEL SALON VIP BRIG AE-CBBA PREVENTIVO N° 9901, CUENTA DE DEPOSITO: CUENTA UNICA DEL TESORO</t>
  </si>
  <si>
    <t>00592012001 DEPOSITO DE EFECTIVO, DEPOSITANTE: DANIELA GUZMAN, CONCEPTO: PAGO SALDO ND 187012 - GESTION 2018 (CHAMBI JUANIQUINA FRANCISCO), CUENTA DE DEPOSITO: CUENTA UNICA DEL TESORO</t>
  </si>
  <si>
    <t>00099021001 DEPOSITO DE EFECTIVO, DEPOSITANTE: MILENKA PINTO FLORES, CONCEPTO: DEVOLUCION DE SALDO DE FONDOS EN AVANCE, CUENTA DE DEPOSITO: CUENTA UNICA DEL TESORO</t>
  </si>
  <si>
    <t>00099021001 DEPOSITO DE EFECTIVO, DEPOSITANTE: LOURDES MATILDE BAUTISTA ALIAGA, CONCEPTO: DEPÓSITO POR REPOSICION DE DOS PAQUETES EXTRAVIADOS EN MUNICIPIO APOLO, CUENTA DE DEPOSITO: CUENTA UNICA DEL TESORO</t>
  </si>
  <si>
    <t>00099021001 DEPOSITO DE EFECTIVO, DEPOSITANTE: MIN.DE EDUCACION-LUIS ALBERTO MARAÑON CONDORI, CONCEPTO: DEVOLUCION DE SALDO, CUENTA DE DEPOSITO: CUENTA UNICA DEL TESORO</t>
  </si>
  <si>
    <t>00344012001 DEPOSITO DE EFECTIVO, DEPOSITANTE: I.P.E.L.C., CONCEPTO: DEVOLUCION PREVENTIVO # 719, CUENTA DE DEPOSITO: CUENTA UNICA DEL TESORO</t>
  </si>
  <si>
    <t>00099021001 DEPOSITO DE EFECTIVO, DEPOSITANTE: RENE MARTINEZ-MINISTERIO DE DEPORTES, CONCEPTO: DEVOLUCION FONDOS EN AVANCE DICIEMBRE 2017, CUENTA DE DEPOSITO: CUENTA UNICA DEL TESORO</t>
  </si>
  <si>
    <t>00099021001 DEPOSITO DE EFECTIVO, DEPOSITANTE: PERCY CARRASCO-MINISTERIO DE DEPORTES, CONCEPTO: DEVOLUCION SOAT, CUENTA DE DEPOSITO: CUENTA UNICA DEL TESORO</t>
  </si>
  <si>
    <t>00099021001 DEPOSITO DE EFECTIVO, DEPOSITANTE: AGBC MONICA QUISPE, CONCEPTO: DEVOLUCION DE FONDOS POR EXAMEN PRE OCUPACIONAL, CUENTA DE DEPOSITO: CUENTA UNICA DEL TESORO</t>
  </si>
  <si>
    <t>00099021001 DEP.DE CHEQ.AJENOS,RET.DE CAM.,CONCEPTO: RECUPERACION POR PAGO EN EXCESO DEL AGUINALDO 2018 RAMIRO ESPINOZA TRUJILLO,DEP.: ORGANO JUDICIAL-DAF NACIONAL , PROCEDENCIA: BANCO UNION S.A., CHEQUE: 2784, FECHA DE EMISION:04/01/2019</t>
  </si>
  <si>
    <t>00099021001 DEP.DE CHEQ.AJENOS,RET.DE CAM.,CONCEPTO: MARCOS MARIANO CHOQUE MAMANI,DEP.: BANCO UNION SA , PROCEDENCIA: BANCO UNION S.A., CHEQUE: 160281, FECHA DE EMISION:08/01/2019</t>
  </si>
  <si>
    <t>00099021001 DEP.DE CHEQ.AJENOS,RET.DE CAM.,CONCEPTO: MARCOS MARIANO CHOQUE MAMANI,DEP.: BANCO UNION SA , PROCEDENCIA: BANCO UNION S.A., CHEQUE: 160282, FECHA DE EMISION:08/01/2019</t>
  </si>
  <si>
    <t>00099021001 DEP.DE CHEQ.AJENOS,RET.DE CAM.,CONCEPTO: DEVOLUCION DE FONDOS CUSTODIA GESTIONES ANTERIORES,DEP.: TRIBUNAL SUPREMO ELECTORAL , PROCEDENCIA: BANCO UNION S.A., CHEQUE: 10619, FECHA DE EMISION:31/12/2018</t>
  </si>
  <si>
    <t>00670012002 DEP.DE CHEQ.AJENOS,RET.DE CAM.,CONCEPTO: DEVOLUCION POR BAJA DE FONDOS EN CUSTODIA DE GESTIONES ANTERIORES,DEP.: TRIBUNAL SUPREMO ELECTORAL , PROCEDENCIA: BANCO UNION S.A., CHEQUE: 10617, FECHA DE EMISION:31/12/2018</t>
  </si>
  <si>
    <t>00670012002 DEP.DE CHEQ.AJENOS,RET.DE CAM.,CONCEPTO: DEVOLUCION POR BAJA DE FONDOS EN CUSTODIA DE GESTIONES ANTERIORES,DEP.: TRIBUNAL SUPREMO ELECTORAL , PROCEDENCIA: BANCO UNION S.A., CHEQUE: 10622, FECHA DE EMISION:31/12/2018</t>
  </si>
  <si>
    <t>00099021001 DEPOSITO DE EFECTIVO, DEPOSITANTE: FRANCISCO CHOQUE MARQUEZ 3331981LP, CONCEPTO: REVERSION SERVICIOS BASICOS (TELEFONIA) DICIEMBRE N° PREVENTIVO 6090, CUENTA DE DEPOSITO: CUENTA UNICA DEL TESORO</t>
  </si>
  <si>
    <t>00099021001 DEPOSITO DE EFECTIVO, DEPOSITANTE: OCTAVIO WALDIR ROCHA CALDERON, CONCEPTO: REVERSION SERVICIOS BASICOS (TELEFONIA) DICIEMBRE N° PREVENTIVO 6125, CUENTA DE DEPOSITO: CUENTA UNICA DEL TESORO</t>
  </si>
  <si>
    <t>00099021001 DEPOSITO DE EFECTIVO, DEPOSITANTE: MARIOLA HUAYHUA CHOQUE, CONCEPTO: DEVOLUCION DE SERVICIOS BASICOS, CUENTA DE DEPOSITO: CUENTA UNICA DEL TESORO</t>
  </si>
  <si>
    <t>00099021001 DEPOSITO DE EFECTIVO, DEPOSITANTE: ESCUELA MILITAR DE TOPOGRAFIA DEL EJERCITO, CONCEPTO: REVERSION SERVICIO ENERGIA ELECTRICA CORRESPONDIENTE AL MES DIC/18, CUENTA DE DEPOSITO: CUENTA UNICA DEL TESORO</t>
  </si>
  <si>
    <t>00099021001 DEPOSITO DE EFECTIVO, DEPOSITANTE: ESCUELA MILITAR DE TOPOGRAFIA DEL EJERCITO, CONCEPTO: REVERSION SERVICIO DE AGUA CORRESPONDIENTE AL MES DE DIC/18, CUENTA DE DEPOSITO: CUENTA UNICA DEL TESORO</t>
  </si>
  <si>
    <t>00099021001 DEPOSITO DE EFECTIVO, DEPOSITANTE: CGMMB-III-SCZ, CONCEPTO: SALDO NO EJECUTADO DE TELEFONO MES DE DICIEMBRE/18, CUENTA DE DEPOSITO: CUENTA UNICA DEL TESORO</t>
  </si>
  <si>
    <t>00099021001 DEPOSITO DE EFECTIVO, DEPOSITANTE: ESCUELA MILITAR DE TOPOGRAFIA DEL EJERCITO, CONCEPTO: REVERSION SERVICIO DE TELEFONIA CORRESPONDIENTE AL MES DE DIC/18, CUENTA DE DEPOSITO: CUENTA UNICA DEL TESORO</t>
  </si>
  <si>
    <t>00099021001 DEPOSITO DE EFECTIVO, DEPOSITANTE: CGMMB-III -SCZ, CONCEPTO: SALDO NO EJECUTADO DE LUZ  MES DE DICIEMBRE/18, CUENTA DE DEPOSITO: CUENTA UNICA DEL TESORO</t>
  </si>
  <si>
    <t>00099021001 DEPOSITO DE EFECTIVO, DEPOSITANTE: CGMM-III  SCZ, CONCEPTO: SALDO NO EJECUTADO DE AGUA MES DE DICIEMBRE/18, CUENTA DE DEPOSITO: CUENTA UNICA DEL TESORO</t>
  </si>
  <si>
    <t>00099021001 DEPOSITO DE EFECTIVO, DEPOSITANTE: ESCUELA MILITAR DE INTELIGENCIA DEL EJERCITO, CONCEPTO: REVERSION POR SERVICIOS BASICOS ENERGIA ELECTRICA AGUA TELEFONIA, CUENTA DE DEPOSITO: CUENTA UNICA DEL TESORO</t>
  </si>
  <si>
    <t>00020011103 DEPOSITO DE EFECTIVO, DEPOSITANTE: DEYNAR SAN MARTIN URQUIDI, CONCEPTO: REVERSION VIAJE MALASIA SEGUN PREVENTIVO 7986 TF SAN MARTIN, CUENTA DE DEPOSITO: CUENTA UNICA DEL TESORO</t>
  </si>
  <si>
    <t>00020011103 DEPOSITO DE EFECTIVO, DEPOSITANTE: DIEGO MORATO DEL AGUILA -RIBB, CONCEPTO: REVERSION VIAJE MALASIA SEGUN PREVENTIVO  N 7985,1  TN DIEGO MORATO DEL AGUILA, CUENTA DE DEPOSITO: CUENTA UNICA DEL TESORO</t>
  </si>
  <si>
    <t>00099021001 DEPOSITO DE EFECTIVO, DEPOSITANTE: LUCRECIA VELARDE VDA DE FLORES, CONCEPTO: PARA DEPARTAMENTO SENASIR, CUENTA DE DEPOSITO: CUENTA UNICA DEL TESORO</t>
  </si>
  <si>
    <t>00099021001 DEPOSITO DE EFECTIVO, DEPOSITANTE: STEPHANIE ALEJANDRA MONTAÑO ZUÑIGA, CONCEPTO: DEVOLUCION DE RECURSOS PARA REVERTIR EL C-31 N° 2027, CUENTA DE DEPOSITO: CUENTA UNICA DEL TESORO</t>
  </si>
  <si>
    <t>00099021001 DEPOSITO DE EFECTIVO, DEPOSITANTE: RCM-5 LANZA, CONCEPTO: POR GASTOS NO UTILIZADOS POR ADQUISICION COMBUSTIBLE, CUENTA DE DEPOSITO: CUENTA UNICA DEL TESORO</t>
  </si>
  <si>
    <t>00099021001 DEPOSITO DE EFECTIVO, DEPOSITANTE: RCM-5 LANZA, CONCEPTO: DEVOLUCION GASTOS NO UTILIZADOS POR ENERGIA ELECTRICA, CUENTA DE DEPOSITO: CUENTA UNICA DEL TESORO</t>
  </si>
  <si>
    <t>00099021001 DEPOSITO DE EFECTIVO, DEPOSITANTE: JOSE ANTONIO ARCE VELASQUEZ, CONCEPTO: REVERSION GASTOS NO EJECUTADOS DE ENERGIA ELECTRICA MES DE DICIEMBRE, CUENTA DE DEPOSITO: CUENTA UNICA DEL TESORO</t>
  </si>
  <si>
    <t>A:00099021001 Transferencia de recursos de Fondos en Custodia (FC) en cumplimiento al Art. 18 del "Reg. Específico para la Adm. de CCF, Operaciones, Servicios Financieros y Sistema de Pagos del Tesoro", aprobado por la R.M. N°153 del 6 de abril del 2016, establece que los recursos registrados por las entidades públicas en el TGN en calidad de FC por más de dos años, se constituyen de forma automática en recursos de libre disponibilidad. H.R. 6-30856-R.</t>
  </si>
  <si>
    <t>A:00099021001 A requerimiento de la Unidad de Administración e Información Salarial (UAIS), con nota interna CITE: MEFP/VTCP/DGPOT/UAIS/N° 7/2019, en la cual solicita la reversión definitiva de las boletas consignadas en el Comprobante de Pago N° 18778, Instituto Nacional de Innovación Agropecuaria y Forestal y Ministerio de Salud H.R. 6-38715-R/60.</t>
  </si>
  <si>
    <t>A:00046057005 A requerimiento de la Unidad de Administración e Información Salarial (UAIS), con nota interna CITE: MEFP/VTCP/DGPOT/UAIS/N°7/2019, en la cual solicita la reversión definitiva de las boletas consignadas en el Comprobante de Pago N° 18778, del Ministerio de Salud H.R. 6-38715-R/60.</t>
  </si>
  <si>
    <t>VENTA DE DIVISAS A SOLICITUD DE MINISTERIO DE LA PRESIDENCIA SEGUN SOLICITUD 7044 REF: DIVISAS USD 37,000.00 REQUERIMIENTO PARA VIAJE AL EXTERIOR QUE REALIZARA EL SR. PRESIDENTE ESTADO PLURINACIONAL DE BOLIVIA Y COMITIVA A REPUBLICA DE VENEZUELA EL 10 ENERO DE 2019. LOS FONDOS SERAN ENTREGADOS AL LIB. 00099021001 TGN-RECURSOS ORDINARIOS (3987)</t>
  </si>
  <si>
    <t>NUMERO DE LIBRETA CUT: 00670014101 OPERACIÓN E75 TRANSFERENCIA DE LA CUENTA FISCAL BUN A LA CUT EN MN TRANSF.FDOS.A SOLICITUD DEL G.A.M.BOLPEBRA SG.NOTA CITE:GAMB/SMAF/001/2019 A CTA.3987 CUT LBRTA.00670014101</t>
  </si>
  <si>
    <t>NUMERO DE LIBRETA CUT: 00099021001 OPERACIÓN E75 TRANSFERENCIA DE LA CUENTA FISCAL BUN A LA CUT EN MN TRANSF.FDOS.A SOLICITUD DEL G.A.M.COTAGAITA SG.NOTA CITE:GAMC-002/2019 A CTA.3987 CUT LBRTA.00099021001</t>
  </si>
  <si>
    <t>NUMERO DE LIBRETA CUT: 00099021001 OPERACIÓN E75 TRANSFERENCIA DE LA CUENTA FISCAL BUN A LA CUT EN MN TRANSF.FDOS.A SOLICITUD DEL G.A.M.ARANI SG.NOTA G.A.M.A 388/2019 A CTA.3987 CUT LBRTA.00099021001</t>
  </si>
  <si>
    <t>||TRANSFERENCIA DE FONDOS S/G. MENSAJE SWIFT NRO. 00172 DE LA FECHA. (SECTOR PÚBLICO - SOBREVUELOS). DEBITO DE LA LIBRETA 00117012001 DGAC, REPOSICION UTILES DE ESCRITORIO.</t>
  </si>
  <si>
    <t>||TRANSFERENCIA DE FONDOS S/G. MENSAJE SWIFT NRO. 00176 DE LA FECHA. (SECTOR PÚBLICO - SOBREVUELOS). DEBITO DE LA LIBRETA 00117012001 DGAC, REPOSICION UTILES DE ESCRITORIO.</t>
  </si>
  <si>
    <t>A:00099021001 El concepto de la mencionada operación corresponde a la transferencia de capital al TGN, por el mes de Diciembre de 2018 del Fideicomiso Programa de Reconversión Productiva y Comercial TGN 9º.</t>
  </si>
  <si>
    <t>A:00099021001 El concepto de la mencionada operación corresponde a la transferencia de capital por el mes de Diciembre/2018, de Cooperativa Sudamérica al TGN.</t>
  </si>
  <si>
    <t>||TRANSFERENCIA DE FONDOS SEGUN NOTA DEL FONDESIF CITE: FSFADM002/19 RECIBIDA EN LA FECHA (TRAM-TSO-41) REF: TRANSFERENCIA AL TGN LA AMORTIZACION DE CAPITAL DE COOP. PAULO VI DICIEMBRE /2018 DEL PRPC TGN 9° ABONO EN LA LIB. N° 00099021001 TGN RECURSOS ORDINARIOS</t>
  </si>
  <si>
    <t>00099021001 DEPOSITO DE EFECTIVO, DEPOSITANTE: EJERCITO DE BOLIVIA RCB-1 "CALAMA", CONCEPTO: BOLETA DE REVERSION POR CONCEPTO DE SS.BB. ENERGIA ELECTRICA DICIEMBRE, CUENTA DE DEPOSITO: CUENTA UNICA DEL TESORO</t>
  </si>
  <si>
    <t>00099021001 DEPOSITO DE EFECTIVO, DEPOSITANTE: GCAE - I A. SANTIAGO, CONCEPTO: SALDO NO EJECUTADO AGUA, CUENTA DE DEPOSITO: CUENTA UNICA DEL TESORO</t>
  </si>
  <si>
    <t>00099021001 DEPOSITO DE EFECTIVO, DEPOSITANTE: GCAE - I A. SANTIAGO, CONCEPTO: SALDO NO EJECUTADO ENERGIA ELECTRICA, CUENTA DE DEPOSITO: CUENTA UNICA DEL TESORO</t>
  </si>
  <si>
    <t>00099021001 DEPOSITO DE EFECTIVO, DEPOSITANTE: GCAE- I A. SANTIAGO, CONCEPTO: SALDO NO EJECUTADO TELEFONIA, CUENTA DE DEPOSITO: CUENTA UNICA DEL TESORO</t>
  </si>
  <si>
    <t>00020011103 DEPOSITO DE EFECTIVO, DEPOSITANTE: INSTITUTO GEOGRAFICO MILITAR, CONCEPTO: REVERSION TELEFONIA, CUENTA DE DEPOSITO: CUENTA UNICA DEL TESORO</t>
  </si>
  <si>
    <t>00020011103 DEPOSITO DE EFECTIVO, DEPOSITANTE: INSTITUTO GEOGRAFICO MILITAR, CONCEPTO: REVERSION COMUNICACIONES, CUENTA DE DEPOSITO: CUENTA UNICA DEL TESORO</t>
  </si>
  <si>
    <t>00020011103 DEPOSITO DE EFECTIVO, DEPOSITANTE: INSTITUTO GEOGRAFICO MILITAR, CONCEPTO: REVERSION ENERGIA ELECTRICA, CUENTA DE DEPOSITO: CUENTA UNICA DEL TESORO</t>
  </si>
  <si>
    <t>00020011103 DEPOSITO DE EFECTIVO, DEPOSITANTE: INSTITUTO GEOGRAFICO MILITAR, CONCEPTO: REVERSION AGUA POTABLE, CUENTA DE DEPOSITO: CUENTA UNICA DEL TESORO</t>
  </si>
  <si>
    <t>00099021001 DEPOSITO DE EFECTIVO, DEPOSITANTE: VIRGINIA VILLCA QUISPE, CONCEPTO: REVERSION SERVICIOS BASICOS (ENERGIA ELECTRICA), CUENTA DE DEPOSITO: CUENTA UNICA DEL TESORO</t>
  </si>
  <si>
    <t>00512012001 DEPOSITO DE EFECTIVO, DEPOSITANTE: OSCAR QUISPE CHAVEZ - AASANA, CONCEPTO: DEVOLUCION, CUENTA DE DEPOSITO: CUENTA UNICA DEL TESORO</t>
  </si>
  <si>
    <t>00099021001 DEPOSITO DE EFECTIVO, DEPOSITANTE: JUAN JAVIER ZEBALLOS CABALLERO, CONCEPTO: REVERSION DE SALDOS NO EFECTUADOS, CUENTA DE DEPOSITO: CUENTA UNICA DEL TESORO</t>
  </si>
  <si>
    <t>00099021001 DEPOSITO DE EFECTIVO, DEPOSITANTE: RIM -30 MURILLO, CONCEPTO: REVERSION DE SERVICIOS BASICOS POR GASTOS NO EJECUTADOS, CUENTA DE DEPOSITO: CUENTA UNICA DEL TESORO</t>
  </si>
  <si>
    <t>00099021001 DEPOSITO DE EFECTIVO, DEPOSITANTE: IVAN ANTONIO HONOR FERRUFINO, CONCEPTO: REVERSION PASAJES PREV 5462/18 N CARGO DE CUENTA, CUENTA DE DEPOSITO: CUENTA UNICA DEL TESORO</t>
  </si>
  <si>
    <t>00020011103 DEPOSITO DE EFECTIVO, DEPOSITANTE: CARLOS ROGER MITA RODRIGUEZ RIBB, CONCEPTO: PREV 7731 REVERSION GASTOS DE FUNCIONAMEINTO SEPTIEMBRE, CUENTA DE DEPOSITO: CUENTA UNICA DEL TESORO</t>
  </si>
  <si>
    <t>00020011103 DEPOSITO DE EFECTIVO, DEPOSITANTE: CARLOS ROGER MITA RODRIGUEZ RIBB, CONCEPTO: PREV. 7732 REVERSION GASTOS DE FUNCIONAMIENTO SEPTIEMBRE, CUENTA DE DEPOSITO: CUENTA UNICA DEL TESORO</t>
  </si>
  <si>
    <t>00020011103 DEPOSITO DE EFECTIVO, DEPOSITANTE: CARLOS ROGER MITA RODRIGUEZ RIBB, CONCEPTO: PREV. 8891 REVERSION GASTOS DE FUNCIONAMIENTO NOVIEMBRE, CUENTA DE DEPOSITO: CUENTA UNICA DEL TESORO</t>
  </si>
  <si>
    <t>00020011103 DEPOSITO DE EFECTIVO, DEPOSITANTE: CARLOS ROGER MITA RODRIGUEZ RIBB, CONCEPTO: PREV 8892 REVERSION GASTOS DE FUNCIONAMIENTO NOVIEMBRE, CUENTA DE DEPOSITO: CUENTA UNICA DEL TESORO</t>
  </si>
  <si>
    <t>00099021001 DEPOSITO DE EFECTIVO, DEPOSITANTE: MIN DE DEPORTES, CONCEPTO: DEV DE FONDOS EN AVANCE DE LA 94° CARRERA INTERNACIONAL SAN SILVESTRE SAO PAULO BRASIL 2018, CUENTA DE DEPOSITO: CUENTA UNICA DEL TESORO</t>
  </si>
  <si>
    <t>00099021001 DEPOSITO DE EFECTIVO, DEPOSITANTE: FANNY LOPEZ MIRANDA -CAJERA DE LA EAAT, CONCEPTO: REVERSION DE SERVICIOS BASICOS, CUENTA DE DEPOSITO: CUENTA UNICA DEL TESORO</t>
  </si>
  <si>
    <t>00099021001 DEP.DE CHEQ.AJENOS,RET.DE CAM.,CONCEPTO: SUBSIDIO POR BAJAS MEDICAS DE INCAPACIDAD TEMPORAL DE OCTUBRE DE 2018 M.S.,DEP.: CAJA BANCARIA ESTATAL DE SALUD , PROCEDENCIA: BANCO UNION S.A., CHEQUE: 30146, FECHA DE EMISION:26/12/2018</t>
  </si>
  <si>
    <t>00099021001 DEP.DE CHEQ.AJENOS,RET.DE CAM.,CONCEPTO: DEV POR DIFERENCIA DE COSTO POR CAMBIO DE RUTA DE PASAJE AEREO NOEMI DIAZ,DEP.: CAMARA DE SENADORES , PROCEDENCIA: BANCO UNION S.A., CHEQUE: 7232, FECHA DE EMISION:09/01/2019</t>
  </si>
  <si>
    <t>00099021001 DEP.DE CHEQ.AJENOS,RET.DE CAM.,CONCEPTO: DEV POR DIFERENCIA DE COSTO POR CAMBIO DE RUTA DE PASAJE AEREO NOEMI DIAZ,DEP.: CAMARA DE SENADORES , PROCEDENCIA: BANCO UNION S.A., CHEQUE: 7231, FECHA DE EMISION:09/01/2019</t>
  </si>
  <si>
    <t>00086074101 DEP.DE CHEQ.AJENOS,RET.DE CAM.,CONCEPTO: RECURSOS DE CONTRAPARTE GAM CAMATAQUI-VILLA ABECIA,DEP.: UCEP-MMAYA , PROCEDENCIA: BANCO UNION S.A., CHEQUE: 1555, FECHA DE EMISION:30/12/2018</t>
  </si>
  <si>
    <t>00099021001 DEP.DE CHEQ.AJENOS,RET.DE CAM.,CONCEPTO: REEMBOLSO POR BAJAS MEDICAS ENFERMEDAD DE CAJA DE SALUD CORDES A MINISTERIO DE MEDIO AMBIENTE Y AGUA,DEP.: CAJA DE SALUD CORDES , PROCEDENCIA: BANCO UNION S.A., CHEQUE: 10654, FECHA DE EMISION:31/12/2018</t>
  </si>
  <si>
    <t>00099021001 DEP.DE CHEQ.AJENOS,RET.DE CAM.,CONCEPTO: REEMBOLSO POR BAJAS MEDICAS P/ENF. DE CAJA DE SALUD CORDES A AUTORIDAD REGULACION Y FISC. Y TRANSP.,DEP.: CAJA DE SALUD CORDES , PROCEDENCIA: BANCO UNION S.A., CHEQUE: 10651, FECHA DE EMISION:31/12/2018</t>
  </si>
  <si>
    <t>00099021001 DEP.DE CHEQ.AJENOS,RET.DE CAM.,CONCEPTO: REEMBOLSO BAJAS MEDICAS DE CAJA DE SALUD CORDES A UNIVERSIDAD PUBLICA DE EL ALTO (UPEA),DEP.: CAJA DE SALUD CORDES , PROCEDENCIA: BANCO UNION S.A., CHEQUE: 10659, FECHA DE EMISION:31/12/2018</t>
  </si>
  <si>
    <t>00099021001 DEP.DE CHEQ.AJENOS,RET.DE CAM.,CONCEPTO: REEMBOLSO POR BAJAS MEDICAS DE CAJA DE SALUD CORDES A MIN. DE OBRAS PUBLICAS SERVICIOS Y VIVIENDA,DEP.: CAJA DE SALUD CORDES , PROCEDENCIA: BANCO UNION S.A., CHEQUE: 10655, FECHA DE EMISION:31/12/2018</t>
  </si>
  <si>
    <t>00099021001 DEP.DE CHEQ.AJENOS,RET.DE CAM.,CONCEPTO: REEMBOLSO POR BAJAS MEDICAS DE CAJA DE SALUD CORDES A UNIDAD DE COORD. DE PROGR. Y PROYECTOS (UCPP),DEP.: CAJA DE SALUD CORDES , PROCEDENCIA: BANCO UNION S.A., CHEQUE: 10656, FECHA DE EMISION:31/12/2018</t>
  </si>
  <si>
    <t>00016011101 DEPOSITO DE EFECTIVO, DEPOSITANTE: ESTANISLAO PACHECO ACEVO, CONCEPTO: DEVOLUCION SALDO COMBUSTIBLE MIN DE EDUCACION, CUENTA DE DEPOSITO: CUENTA UNICA DEL TESORO</t>
  </si>
  <si>
    <t>00099021001 DEPOSITO DE EFECTIVO, DEPOSITANTE: MARITZA AMALIA GUZMAN SALAZAR, CONCEPTO: DEVOLUCION DOBLE PERCEPCION, CUENTA DE DEPOSITO: CUENTA UNICA DEL TESORO</t>
  </si>
  <si>
    <t>00099021001 DEPOSITO DE EFECTIVO, DEPOSITANTE: SENASIR-NICOLASA HUANCA INCA, CONCEPTO: DEVOLUCION DE DUODECIMAS DE AGUINALDO, CUENTA DE DEPOSITO: CUENTA UNICA DEL TESORO</t>
  </si>
  <si>
    <t>00099021001 DEPOSITO DE EFECTIVO, DEPOSITANTE: EBERTH LUIS FLORES CONDARCO, CONCEPTO: REVERSION DE SEV BAS. AGUA POTABLE CORRESPONDIENTE AL MES DE DICIEMBRE, CUENTA DE DEPOSITO: CUENTA UNICA DEL TESORO</t>
  </si>
  <si>
    <t>00099021001 DEPOSITO DE EFECTIVO, DEPOSITANTE: EBERTH LUIS FLORES CONDARCO, CONCEPTO: REVERSION DE SERVICIOS BASICOS ENERGIA ELECTRICA CORRESPONDIENTE AL MES DE DICIEMBRE, CUENTA DE DEPOSITO: CUENTA UNICA DEL TESORO</t>
  </si>
  <si>
    <t>00099021001 DEPOSITO DE EFECTIVO, DEPOSITANTE: LOURDES ALIAGA ZAPATA, CONCEPTO: DOBLE PERCEPCION DEL MES DE ENERO DEL 2019, CUENTA DE DEPOSITO: CUENTA UNICA DEL TESORO</t>
  </si>
  <si>
    <t>00099021001 DEPOSITO DE EFECTIVO, DEPOSITANTE: CAMARA DE SENADORES, CONCEPTO: DEVOLUCION POR EXAMEN PREOCUPACIONAL, CUENTA DE DEPOSITO: CUENTA UNICA DEL TESORO</t>
  </si>
  <si>
    <t>00099021001 DEPOSITO DE EFECTIVO, DEPOSITANTE: RADIO BATALLON TOPATER, CONCEPTO: REVERSION POR EL PAGO DE SERVICIO DE AGUA NOVIEMBRE/18, CUENTA DE DEPOSITO: CUENTA UNICA DEL TESORO</t>
  </si>
  <si>
    <t>00099021001 DEPOSITO DE EFECTIVO, DEPOSITANTE: RADIO BATALLON TOPATER, CONCEPTO: REVERSION POR EL PAGO DEL SERVICIO DE ENERGIA ELECTRICA NOVIEMBRE/18, CUENTA DE DEPOSITO: CUENTA UNICA DEL TESORO</t>
  </si>
  <si>
    <t>00099021001 DEPOSITO DE EFECTIVO, DEPOSITANTE: RADIO BATALLON TOPATER, CONCEPTO: REVERSION POR EL PAGO DEL SERVICIO DE TELEFONIA/18 NOVIEMBRE/18, CUENTA DE DEPOSITO: CUENTA UNICA DEL TESORO</t>
  </si>
  <si>
    <t>00099021001 DEP.DE CHEQ.AJENOS,RET.DE CAM.,CONCEPTO: REEMBOLSO POR BAJAS MEDICAS DE CAJA DE SALUD CORDES A MINISTERIO DE ENERGIAS,DEP.: CAJA DE SALUD CORDES , PROCEDENCIA: BANCO UNION S.A., CHEQUE: 10657, FECHA DE EMISION:31/12/2018</t>
  </si>
  <si>
    <t>TRANSFERENCIA DEL EXTERIOR SEGUN SWIFT 00216 DE FECHA 09/01/2019 ORDENANTE: CONSULADO DE BOLIVIA EN MADRID ESPAÑA REF.: DICIEMBRE 2018 LIB. 00340012004 SEGIP-RECAUDACION EXTERIOR-LICENCIAS DE CONDUCIR</t>
  </si>
  <si>
    <t>||TRANSFERENCIA DE FONDOS SEGUN NOTA DEL MINISTERIO DE ECONOMIA Y FINANZAS PUBLICAS MEFP/VTCP/DGPOT/UPCFTGN/N°111/2019 DE FECHA 09-01-2019 LIB. 00099021001 TGN-RECURSOS ORDINARIOS (3987)</t>
  </si>
  <si>
    <t>COBRO COSTOS DE PAPELERIA SEGUN TRANSFERENCIA DEL EXTERIOR POR ORDEN DE CONSULADO DE BOLIVIA EN MADRID ESPAÑA REF.: DICIEMBRE 2018 LIB. 00340012003 RECAUDACION EXTRANJERIA - C.I. -L.C.</t>
  </si>
  <si>
    <t>||COMISIONES BANCARIAS POR TRANSFERENCIA DE FONDOS SEGUN NOTA DEL MINISTERIO DE ECONOMIA Y FINANZAS PUBLICAS MEFP/VTCP/DGPOT/UPCFTGN/N°111/2019 DE FECHA 09-01-2019 LIB. 00099021001 TGN-RECURSOS ORDINARIOS (3987) REF.: UTILES DE ESCRITORIO</t>
  </si>
  <si>
    <t>TRANSFERENCIA DEL EXTERIOR SEGUN SWIFT 00217 DE FECHA 09/01/2019 ORDENANTE: CONSULADO DE BOLIVIA EN MADRID LIB. 00340012005 SEGIP - RECAUDACION EXTERIOR - CEDULAS DE IDENTIDAD</t>
  </si>
  <si>
    <t>COBRO COSTOS DE PAPELERIA SEGUN TRANSFERENCIA DEL EXTERIOR POR ORDEN DE CONSULADO DE BOLIVIA EN MADRID LIB. 00340012003 RECAUDACION EXTRANJERIA - C.I. -L.C.</t>
  </si>
  <si>
    <t>||TRANSFERENCIA DE FONDOS S/G. MENSAJE SWIFT NRO. 00245 DE LA FECHA. (SECTOR PÚBLICO-SOBREVUELOS). DEBITO DE LA LIBRETA 00117012001 DGAC, REPOSICION UTILES DE ESCRITORIO.</t>
  </si>
  <si>
    <t>COBRO DE||COSTO UTILES DE ESCRITORIO POR LA ELABORACION DEL COMPROBANTE CONTABLE NRO. 0944418 DE LA FECHA DE LA LIB. N° 00099021001 TGN RECURSOS ORDINARIOS (3987)</t>
  </si>
  <si>
    <t>00099021001 DEPOSITO DE EFECTIVO, DEPOSITANTE: EDGAR EDWIN PELAEZ YUJRA, CONCEPTO: DEVOLUCION DE SUBCIDIO, CUENTA DE DEPOSITO: CUENTA UNICA DEL TESORO</t>
  </si>
  <si>
    <t>00099021001 DEPOSITO DE EFECTIVO, DEPOSITANTE: MIRIAM ZUBIETA MORALES, CONCEPTO: DOBLE PERCEPCION, CUENTA DE DEPOSITO: CUENTA UNICA DEL TESORO</t>
  </si>
  <si>
    <t>00670012002 DEPOSITO DE EFECTIVO, DEPOSITANTE: ANTONIO JOSE IVAN COSTAS SITIC, CONCEPTO: DEVOLUCION VIATICOS - TRIBUNAL SUPREMO ELECTORAL - OEP, CUENTA DE DEPOSITO: CUENTA UNICA DEL TESORO</t>
  </si>
  <si>
    <t>00099021001 DEPOSITO DE EFECTIVO, DEPOSITANTE: RIM - 8 " AYACUCHO ", CONCEPTO: REVERSION POR CONCEPTO DE SERVICIOS BASICOS(TELEFONO Y LUZ)POR EL MES DE DICIEMBRE DE 2018, CUENTA DE DEPOSITO: CUENTA UNICA DEL TESORO</t>
  </si>
  <si>
    <t>00099021001 DEPOSITO DE EFECTIVO, DEPOSITANTE: INGRID MAGALI CASTRO ÑUCO, CONCEPTO: DEVOLUCION DE HABERES DIC 2018, CUENTA DE DEPOSITO: CUENTA UNICA DEL TESORO</t>
  </si>
  <si>
    <t>00099021001 DEPOSITO DE EFECTIVO, DEPOSITANTE: INGRID MAGALI CASTRO ÑUCO, CONCEPTO: DEVOLUCION DE HABERES NOV 2018, CUENTA DE DEPOSITO: CUENTA UNICA DEL TESORO</t>
  </si>
  <si>
    <t>00099021001 DEPOSITO DE EFECTIVO, DEPOSITANTE: LEANDRO GOMEZ CRUZ, CONCEPTO: REVERSION HABERES DIAS NO TRABAJADOS CORRESPONDIENTE AL AGUINALDO DE LA GESTION 2016, CUENTA DE DEPOSITO: CUENTA UNICA DEL TESORO</t>
  </si>
  <si>
    <t>00373024103 DEPOSITO DE EFECTIVO, DEPOSITANTE: INTERES DEL PROYECTO FDPPIOYCC, CONCEPTO: FDI-CIERRE PROYECTOS VIGENTES, CUENTA DE DEPOSITO: CUENTA UNICA DEL TESORO</t>
  </si>
  <si>
    <t>00099021001 DEPOSITO DE EFECTIVO, DEPOSITANTE: CNL DAEN CESAR VICTOR TORREZ PEREIRA, CONCEPTO: DEVOLUCION PASAJES DE EXTERIOR DEL PAIS, CUENTA DE DEPOSITO: CUENTA UNICA DEL TESORO</t>
  </si>
  <si>
    <t>00373024101 DEPOSITO DE EFECTIVO, DEPOSITANTE: VIVIANA SAAVEDRA PEREIRA, CONCEPTO: DEVOLUCION 40% DE COSTO DE PASAJE AEREO POR DEVOLUCION, CUENTA DE DEPOSITO: CUENTA UNICA DEL TESORO</t>
  </si>
  <si>
    <t>00099021001 DEPOSITO DE EFECTIVO, DEPOSITANTE: WILLMA BAPTISTA, CONCEPTO: REPOSICION  CREDENCIAL INSTITUCIONAL -PGE, CUENTA DE DEPOSITO: CUENTA UNICA DEL TESORO</t>
  </si>
  <si>
    <t>00099021001 DEPOSITO DE EFECTIVO, DEPOSITANTE: NOE SOTO LOPEZ, CONCEPTO: DEVOLUCION DE PASAJE AEREO, CUENTA DE DEPOSITO: CUENTA UNICA DEL TESORO</t>
  </si>
  <si>
    <t>00099021001 DEPOSITO DE EFECTIVO, DEPOSITANTE: RITA PAULINA JIMENEZ HUANCOLLO, CONCEPTO: DEVOLUCION COBRO INDEBIDO POR NUEVAS NUPCIAS, CUENTA DE DEPOSITO: CUENTA UNICA DEL TESORO</t>
  </si>
  <si>
    <t>00592012001 DEPOSITO DE EFECTIVO, DEPOSITANTE: JOSE LUIS MAMANI ESPEJO, CONCEPTO: VENTA EMISIVOS PARTICULARES GEST. 2018 (PERCIBIDOS ENTRE 04 AL 08 ENERO 2019), CUENTA DE DEPOSITO: CUENTA UNICA DEL TESORO</t>
  </si>
  <si>
    <t>00592012001 DEPOSITO DE EFECTIVO, DEPOSITANTE: JOSE LUIS MAMANI ESPEJO, CONCEPTO: EMISIVO ENTIDAD - FUNDACION CULTURAL BCB - 2018, CUENTA DE DEPOSITO: CUENTA UNICA DEL TESORO</t>
  </si>
  <si>
    <t>00592012001 DEPOSITO DE EFECTIVO, DEPOSITANTE: JOSE LUIS MAMANI ESPEJO, CONCEPTO: EMISIVO ENTIDAD - MIN. DESARROLLO RURAL Y TIERRAS - 2018, CUENTA DE DEPOSITO: CUENTA UNICA DEL TESORO</t>
  </si>
  <si>
    <t>00592012001 DEPOSITO DE EFECTIVO, DEPOSITANTE: JOSE LUIS MAMANI ESPEJO, CONCEPTO: VENTA RECEPTIVO DE PAQUETES TURISTICOS 2019, CUENTA DE DEPOSITO: CUENTA UNICA DEL TESORO</t>
  </si>
  <si>
    <t>00592012001 DEPOSITO DE EFECTIVO, DEPOSITANTE: JOSE LUIS MAMANI ESPEJO, CONCEPTO: VENTA RECEPTIVO - BOLETOS TKT 2019, CUENTA DE DEPOSITO: CUENTA UNICA DEL TESORO</t>
  </si>
  <si>
    <t>00099021001 DEP.DE CHEQ.AJENOS,RET.DE CAM.,CONCEPTO: DEVOLUCION DE PASAJES AEREOS INTERNACIONALES ZULEMA JIMENEZ EXFUNCIONARIA,DEP.: MARIA ANGELICA TARIFA BORDA ATT , PROCEDENCIA: BANCO UNION S.A., CHEQUE: 5499, FECHA DE EMISION:09/01/2019</t>
  </si>
  <si>
    <t>00099021001 DEP.DE CHEQ.AJENOS,RET.DE CAM.,CONCEPTO: DEVOLUCION POR MULTAS TERESA DE LA RIVA EX FUNCIONARIA,DEP.: MARIA ANGELICA TARIFA BORDA ATT , PROCEDENCIA: BANCO UNION S.A., CHEQUE: 5497, FECHA DE EMISION:09/01/2019</t>
  </si>
  <si>
    <t>00099021001 DEP.DE CHEQ.AJENOS,RET.DE CAM.,CONCEPTO: REVERSION FRACCION SOLIDARIA CC/TGN,DEP.: SEGUROS PROVIDA S.A. , PROCEDENCIA: BANCO NACIONAL DE BOLIVIA S.A., CHEQUE: 2312774, FECHA DE EMISION:31/12/2018</t>
  </si>
  <si>
    <t>00099021001 DEP.DE CHEQ.AJENOS,RET.DE CAM.,CONCEPTO: REVERSION FRACCION CC/TGN,DEP.: SEGUROS PROVIDA S.A. , PROCEDENCIA: BANCO NACIONAL DE BOLIVIA S.A., CHEQUE: 4350285, FECHA DE EMISION:31/12/2018</t>
  </si>
  <si>
    <t>00099021001 DEP.DE CHEQ.AJENOS,RET.DE CAM.,CONCEPTO: REVERSION CC/TGN,DEP.: SEGUROS PROVIDA S.A. , PROCEDENCIA: BANCO NACIONAL DE BOLIVIA S.A., CHEQUE: 2312775, FECHA DE EMISION:08/01/2019</t>
  </si>
  <si>
    <t>00099021001 DEPOSITO DE EFECTIVO, DEPOSITANTE: CARLOS JAVIER VALVERDE FERRUFINO-RI -1 COLORADOS, CONCEPTO: REVERSION DE SERVICIOS BASICOS( ENERGIA ELECTRICA)CORRESPONDIENTE A DICIEMBRE 2018, CUENTA DE DEPOSITO: CUENTA UNICA DEL TESORO</t>
  </si>
  <si>
    <t>00099021001 DEPOSITO DE EFECTIVO, DEPOSITANTE: PATRICIA LEONOR PERALTA FERNANDEZ, CONCEPTO: DEVOLUCION DE DUODECIMA DE AGUINALDO / 2018, CUENTA DE DEPOSITO: CUENTA UNICA DEL TESORO</t>
  </si>
  <si>
    <t>00587012011 DEPOSITO DE EFECTIVO, DEPOSITANTE: RENE SURCO, CONCEPTO: DEVOLUCION DE FONDOS NO UTILIZADOS, CUENTA DE DEPOSITO: CUENTA UNICA DEL TESORO</t>
  </si>
  <si>
    <t>00587012011 DEPOSITO DE EFECTIVO, DEPOSITANTE: FRANCISCO MORAL CARVAJAL, CONCEPTO: DEVOLUCION DE SALDO DE FONDOS EN AVANCE, CUENTA DE DEPOSITO: CUENTA UNICA DEL TESORO</t>
  </si>
  <si>
    <t>00099021001 DEPOSITO DE EFECTIVO, DEPOSITANTE: ERNESTO VICTOR GUARACHI CALLISAYA, CONCEPTO: PAGO POR DEMAS DEL AGUINALDO 2018, CUENTA DE DEPOSITO: CUENTA UNICA DEL TESORO</t>
  </si>
  <si>
    <t>00099021001 DEPOSITO DE EFECTIVO, DEPOSITANTE: RAUL HURTADO LAZO, CONCEPTO: REVERSION AL TGN RECURSOS ORDINARIOS SERVICIOS BASICOS, CUENTA DE DEPOSITO: CUENTA UNICA DEL TESORO</t>
  </si>
  <si>
    <t>00592012001 DEPOSITO DE EFECTIVO, DEPOSITANTE: SARA SUZAN TORREZ CORDOVA, CONCEPTO: SALDO DE FONDO EN AVANCE CIERRE DE GESTION 2018 AREA RECEPTIVO S/N GE-JTR - RVDNR0172-NI/18 HR 5446, CUENTA DE DEPOSITO: CUENTA UNICA DEL TESORO</t>
  </si>
  <si>
    <t>00016018001 DEPOSITO DE EFECTIVO, DEPOSITANTE: LENCY ROSA MARIA GUERRERO ORTIZ, CONCEPTO: DEVOLUCION VIATICOS, CUENTA DE DEPOSITO: CUENTA UNICA DEL TESORO</t>
  </si>
  <si>
    <t>00099021001 DEPOSITO DE EFECTIVO, DEPOSITANTE: VICTORIA CARMEN RIVAS VDA DE COCHI, CONCEPTO: COBROS INDEBIDOS POR NUEVAS NUPCIAS, CUENTA DE DEPOSITO: CUENTA UNICA DEL TESORO</t>
  </si>
  <si>
    <t>||TRANSFERENCIA A LA CUENTA UNICA DEL TESORO IMPORTES RETENIDOS A WALTER PEREZ Y JULIO HUMEREZ POR REMUNERACION MAXIMA CORRESPONDIENTE AL MES DE DICIEMBRE/2018 - LIBRETA N° 00099021001 SEGUN DOCUMENTOS ADJUNTOS Y ROC N° 014/19 DEL DCR TRANS. POR REMUNERACION MAXIMA DE WALTER ABRAHAM PEREZ ALANDIA DICIEMBRE/18 LIBRETA 00099021001</t>
  </si>
  <si>
    <t>||TRANSFERENCIA A LA CUENTA UNICA DEL TESORO IMPORTES RETENIDOS A WALTER PEREZ Y JULIO HUMEREZ POR REMUNERACION MAXIMA CORRESPONDIENTE AL MES DE DICIEMBRE/2018 - LIBRETA N° 00099021001 SEGUN DOCUMENTOS ADJUNTOS Y ROC N° 014/19 DEL DCR TRANS. POR REMUNERACION MAXIMA DE JULIO HUMEREZ QUIROZ DICIEMBRE/18 LIBRETA 00099021001</t>
  </si>
  <si>
    <t>NUMERO DE LIBRETA CUT: 00099021001 OPERACIÓN E75 TRANSFERENCIA DE LA CUENTA FISCAL BUN A LA CUT EN MN TRANSF.FDOS.A SOLICITUD G.A.M. RIVERALTA SG.NOTA G.A.M.R./LOC/BANCARIA/DESP/001/19 A CTA.3987 CUT LBRTA.00099021001</t>
  </si>
  <si>
    <t>NUMERO DE LIBRETA CUT: 00099021001 OPERACIÓN E75 TRANSFERENCIA DE LA CUENTA FISCAL BUN A LA CUT EN MN TRANSF.FDOS.A SOLICITUD DEL G.A.M. EL VILLAR SG.NOTA CITE GAMV.OMAF.OF 252/2018 A CTA.3987 CUT LBRTA.00099021001</t>
  </si>
  <si>
    <t>||TRANSFERENCIA DE FONDOS S/G. MENSAJES SWIFT NROS. 00273 Y 00270 DE LA FECHA. (SECTOR PÚBLICO - SOBREVUELOS). DEBITO DE LA LIBRETA 00117012001 DGAC, REPOSICION UTILES DE ESCRITORIO.</t>
  </si>
  <si>
    <t>NUMERO DE LIBRETA CUT: 00099021001 OPERACIÓN E18 TRANSFERENCIA DEL SISTEMA FINANCIERO POR CUENTA DE TERCEROS A LA CUT Devolucion pagos en Exceso</t>
  </si>
  <si>
    <t>VENTA DE DIVISAS CON TRANSFERENCIA DE FONDOS A SOLICITUD DE MINISTERIO DE RELACIONES EXTERIORES SEGUN SOLICITUD 7061 REF: PAGO DE HABERES Y COSTO DE VIDA PARA EL PERSONAL DEL SERVICIO EXTERIOR PERSONAS CON DISCAPACIDAD CORRESPONDIENTE AL MES DE DICIEMBRE SG PLANILLA 121807 LIB. 00099021001 TGN-RECURSOS ORDINARIOS (3987)</t>
  </si>
  <si>
    <t>VENTA DE DIVISAS CON TRANSFERENCIA DE FONDOS A SOLICITUD DE MINISTERIO DE RELACIONES EXTERIORES SEGUN SOLICITUD 7065 REF: PAGO DE HABERES Y COSTO DE VIDA PARA EL PERSONAL DEL SERVICIO EXTERIOR AUXILIARES II CORRESPONDIENTE AL MES DE DICIEMBRE SG PLANILLA 121802 LIB. 00010011102 MIN.RELACIONES EXTERIORES - GESTORIA CONSULAR LEY Nº 3108</t>
  </si>
  <si>
    <t>VENTA DE DIVISAS CON TRANSFERENCIA DE FONDOS A SOLICITUD DE MINISTERIO DE RELACIONES EXTERIORES SEGUN SOLICITUD 7062 REF: PAGO DE COSTO DE VIDA PARA EL PERSONAL DEL SERVICIO EXTERIOR CORRESPONDIENTE AL MES DE DICIEMBRE SG PLANILLA 121806 LIB. 00099021001 TGN-RECURSOS ORDINARIOS (3987)</t>
  </si>
  <si>
    <t>VENTA DE DIVISAS CON TRANSFERENCIA DE FONDOS A SOLICITUD DE MINISTERIO DE RELACIONES EXTERIORES SEGUN SOLICITUD 7064 REF: PAGO DE HABERES Y COSTO DE VIDA PARA EL PERSONAL DEL SERVICIO EXTERIOR EMIPAS MADRID CORRESPONDIENTE AL MES DE DICIEMBRE SG PLANILLA 121803 LIB. 00099021001 TGN-RECURSOS ORDINARIOS (3987)</t>
  </si>
  <si>
    <t>COBRO COSTOS DE PAPELERIA SEGUN TRANSFERENCIA DEL EXTERIOR POR ORDEN DE AMARILLA GAS S.A. LIB. 00513062001 YPFB-OPERACIONES PLANTA DE SEPARACION DE LIQUIDOS RIO GRANDE</t>
  </si>
  <si>
    <t>00099021001 DEPOSITO DE EFECTIVO, DEPOSITANTE: FREDDY JHAMIR SALAS RODO, CONCEPTO: DEVOLUCION EXAMEN PREOCUPACIONAL, CUENTA DE DEPOSITO: CUENTA UNICA DEL TESORO</t>
  </si>
  <si>
    <t>00099021001 DEPOSITO DE EFECTIVO, DEPOSITANTE: IVAN ANTONIO HONOR FERRUFINO, CONCEPTO: REVERSION DE PASAJES PREVENTIVO 7697, CUENTA DE DEPOSITO: CUENTA UNICA DEL TESORO</t>
  </si>
  <si>
    <t>00099021001 DEPOSITO DE EFECTIVO, DEPOSITANTE: FONADIN, CONCEPTO: DEVOLUCION DE REFRIGERIO CONSULTOR DE LINEA TROPICO DE CBBA -DICIEMBRE, CUENTA DE DEPOSITO: CUENTA UNICA DEL TESORO</t>
  </si>
  <si>
    <t>00099021001 DEPOSITO DE EFECTIVO, DEPOSITANTE: FONADIN, CONCEPTO: DEVOLUCION DE REFRIGERIOS PERSONAL EVENTUAL LA PAZ -DICIEMBRE, CUENTA DE DEPOSITO: CUENTA UNICA DEL TESORO</t>
  </si>
  <si>
    <t>00099021001 DEPOSITO DE EFECTIVO, DEPOSITANTE: FONADIN, CONCEPTO: DEVOLUCION REFRIGERIO CONSULTORES DE LINEA LA PAZ MIGUILLAS Y SAP DICIEMBRE, CUENTA DE DEPOSITO: CUENTA UNICA DEL TESORO</t>
  </si>
  <si>
    <t>00099021001 DEPOSITO DE EFECTIVO, DEPOSITANTE: FONADIN, CONCEPTO: DEVOLUCION REFRIGERIO REG TROPICO DE CBBA DICIEMBRE, CUENTA DE DEPOSITO: CUENTA UNICA DEL TESORO</t>
  </si>
  <si>
    <t>00099021001 DEPOSITO DE EFECTIVO, DEPOSITANTE: FONADIN, CONCEPTO: DEVOLUCION DE REFRIGERIO CONSULTOR DE LINEA REGIONAL CBBA DICIEMBRE, CUENTA DE DEPOSITO: CUENTA UNICA DEL TESORO</t>
  </si>
  <si>
    <t>00099021001 DEPOSITO DE EFECTIVO, DEPOSITANTE: ROYAL TOURS SRL, CONCEPTO: DEVOLUCION DE PASAJES AEREOS NO UTILIZADOS AL MINISTERIO PUBLICO GESTION 2018, CUENTA DE DEPOSITO: CUENTA UNICA DEL TESORO</t>
  </si>
  <si>
    <t>00099021001 DEPOSITO DE EFECTIVO, DEPOSITANTE: GUALBERTO ROCHA VILLARROEL, CONCEPTO: PAGO POR DEMAS DE AGUINALDO 2018, CUENTA DE DEPOSITO: CUENTA UNICA DEL TESORO</t>
  </si>
  <si>
    <t>00591012001 DEPOSITO DE EFECTIVO, DEPOSITANTE: FAMILIA ALCANZANDO LAS NACIONES, CONCEPTO: PAGO POR SERVICIO DE AGUA POTABLE, CUENTA DE DEPOSITO: CUENTA UNICA DEL TESORO</t>
  </si>
  <si>
    <t>00099021001 DEPOSITO DE EFECTIVO, DEPOSITANTE: ROBERTO MAMANI LIMACHI, CONCEPTO: DIFERENCIA REVERSION HABERES ABRIL/18. PROFA. MARTHA FERNANDEZ PINAYA, CUENTA DE DEPOSITO: CUENTA UNICA DEL TESORO</t>
  </si>
  <si>
    <t>00099021001 DEPOSITO DE EFECTIVO, DEPOSITANTE: ROLANDO RUBEN ROSALES DAZA, CONCEPTO: DEVOLUCION EXAMEN PREOCUPACIONAL GESTION 2018, CUENTA DE DEPOSITO: CUENTA UNICA DEL TESORO</t>
  </si>
  <si>
    <t>00099021001 DEPOSITO DE EFECTIVO, DEPOSITANTE: NIRZA VARGAS ROSAS, CONCEPTO: MES DE ENERO DE LA GESTION 2017 POR DEFUNCION IMELDA VARGAS ROSAS, CUENTA DE DEPOSITO: CUENTA UNICA DEL TESORO</t>
  </si>
  <si>
    <t>00212012001 DEPOSITO DE EFECTIVO, DEPOSITANTE: OLGA LINARES LAURA, CONCEPTO: PROCESO ADMINISTRATIVO DISCIPLINARIO 10%, CUENTA DE DEPOSITO: CUENTA UNICA DEL TESORO</t>
  </si>
  <si>
    <t>00212012001 DEPOSITO DE EFECTIVO, DEPOSITANTE: OLGA LINARES LAURA, CONCEPTO: PROCESO ADMINISTRATIVO DISCIPLINARIO 7%, CUENTA DE DEPOSITO: CUENTA UNICA DEL TESORO</t>
  </si>
  <si>
    <t>00099021001 DEPOSITO DE EFECTIVO, DEPOSITANTE: YUJRA PAUCARA RUBEN INRA, CONCEPTO: DEVOLUCION DE VIATICOS, CUENTA DE DEPOSITO: CUENTA UNICA DEL TESORO</t>
  </si>
  <si>
    <t>00099021001 DEPOSITO DE EFECTIVO, DEPOSITANTE: RENJIFO POMA MARISABEL INRA, CONCEPTO: DEVOLUCION DE VIATICOS, CUENTA DE DEPOSITO: CUENTA UNICA DEL TESORO</t>
  </si>
  <si>
    <t>00099021001 DEPOSITO DE EFECTIVO, DEPOSITANTE: QUISPE ARTOBAR RAUL INRA, CONCEPTO: DEVOLUCION DE VIATICOS, CUENTA DE DEPOSITO: CUENTA UNICA DEL TESORO</t>
  </si>
  <si>
    <t>00099021001 DEPOSITO DE EFECTIVO, DEPOSITANTE: GUTIERREZ QUISPE FERNANDO INRA, CONCEPTO: DEVOLUCION DE VIATICOS, CUENTA DE DEPOSITO: CUENTA UNICA DEL TESORO</t>
  </si>
  <si>
    <t>00099021001 DEPOSITO DE EFECTIVO, DEPOSITANTE: CHACHAHUAYNA LIPA GROVER INRA, CONCEPTO: DEVOLUCION DE VIATICOS, CUENTA DE DEPOSITO: CUENTA UNICA DEL TESORO</t>
  </si>
  <si>
    <t>00099021001 DEPOSITO DE EFECTIVO, DEPOSITANTE: GROVER QUIROZ MATTA INST NACIONAL DE REF AGRARIA, CONCEPTO: DEVOLUCION DE VIATICOS Y GASTOS OPERATIVOS, CUENTA DE DEPOSITO: CUENTA UNICA DEL TESORO</t>
  </si>
  <si>
    <t>00592012001 DEPOSITO DE EFECTIVO, DEPOSITANTE: SARA SUZAN TORREZ CORDOVA, CONCEPTO: CYTED-YLB GASTOS POR REPOSICION DE DIFERENCIA BANCARIA, CUENTA DE DEPOSITO: CUENTA UNICA DEL TESORO</t>
  </si>
  <si>
    <t>00099021001 DEP.DE CHEQ.AJENOS,RET.DE CAM.,CONCEPTO: DEVOLUCION DE FONDOS,DEP.: MINISTERIO DE CULTURAS Y TURISMO , PROCEDENCIA: BANCO UNION S.A., CHEQUE: 3893, FECHA DE EMISION:11/01/2019</t>
  </si>
  <si>
    <t>00660012005 DEP.DE CHEQ.AJENOS,RET.DE CAM.,CONCEPTO: PAGO REALIZADO POR AMABOL CORRESP. A CXC DE GESTIONES PASADAS,DEP.: ORGANO JUDICIAL - DAF NACIONAL , PROCEDENCIA: BANCO UNION S.A., CHEQUE: 2789, FECHA DE EMISION:09/01/2019</t>
  </si>
  <si>
    <t>00099021001 DEP.DE CHEQ.AJENOS,RET.DE CAM.,CONCEPTO: DEVOLUCION DE PASAJES AEREOS NACIONALES SEGUN HOJA DE RUTA EX/2019-00006,DEP.: PROCURADURIA GENERAL DEL ESTADO , PROCEDENCIA: BANCO UNION S.A., CHEQUE: 1920, FECHA DE EMISION:10/01/2019</t>
  </si>
  <si>
    <t>00046021109 DEP.DE CHEQ.AJENOS,RET.DE CAM.,CONCEPTO: REVERSION DE FONDOS,DEP.: MINISTERIO DE SALUD , PROCEDENCIA: BANCO UNION S.A., CHEQUE: 17, FECHA DE EMISION:28/12/2018</t>
  </si>
  <si>
    <t>00046021109 DEP.DE CHEQ.AJENOS,RET.DE CAM.,CONCEPTO: REVERSION DE FONDOS,DEP.: MINISTERIO DE SALUD , PROCEDENCIA: BANCO UNION S.A., CHEQUE: 102, FECHA DE EMISION:07/01/2019</t>
  </si>
  <si>
    <t>00099021001 DEP.DE CHEQ.AJENOS,RET.DE CAM.,CONCEPTO: CARDOZO URIBE AIDEE LOURDES,DEP.: BANCO UNION S.A. , PROCEDENCIA: BANCO UNION S.A., CHEQUE: 160287, FECHA DE EMISION:11/01/2019</t>
  </si>
  <si>
    <t>00099021001 DEPOSITO DE EFECTIVO, DEPOSITANTE: CLAUDIA ALEJANDRA TEJADA, CONCEPTO: PREV. 2467, CUENTA DE DEPOSITO: CUENTA UNICA DEL TESORO</t>
  </si>
  <si>
    <t>00099021001 DEPOSITO DE EFECTIVO, DEPOSITANTE: " CODESUR ", CONCEPTO: DEVOLUCION DIFERENCIA PRIMER AGUINALDO - CODESUR - JOSE CERVANTES, CUENTA DE DEPOSITO: CUENTA UNICA DEL TESORO</t>
  </si>
  <si>
    <t>00099021001 DEPOSITO DE EFECTIVO, DEPOSITANTE: " CODESUR ", CONCEPTO: DEVOLUCION DE SUELDO OCTUBRE 2018 - CODESUR - PAOLA SEJAS FERRUFINO, CUENTA DE DEPOSITO: CUENTA UNICA DEL TESORO</t>
  </si>
  <si>
    <t>00099021001 DEPOSITO DE EFECTIVO, DEPOSITANTE: AUGUSTO ENRIQUE AREVALO OBLITAS, CONCEPTO: REVERSION  IVA, CUENTA DE DEPOSITO: CUENTA UNICA DEL TESORO</t>
  </si>
  <si>
    <t>00099021001 DEPOSITO DE EFECTIVO, DEPOSITANTE: ECHALAR VACA ALBARO ROGELIO, CONCEPTO: DEVOLUCION SERVICIOS BASICOS, CUENTA DE DEPOSITO: CUENTA UNICA DEL TESORO</t>
  </si>
  <si>
    <t>00099021001 DEPOSITO DE EFECTIVO, DEPOSITANTE: ODILON ROJAS ALANOCA, CONCEPTO: REVERSION DE BOLETA DE HABER MENSUAL, CUENTA DE DEPOSITO: CUENTA UNICA DEL TESORO</t>
  </si>
  <si>
    <t>00099021001 DEPOSITO DE EFECTIVO, DEPOSITANTE: OSCAR LUIS ROJAS VARGAS, CONCEPTO: DOBLE PERCEPCION, CUENTA DE DEPOSITO: CUENTA UNICA DEL TESORO</t>
  </si>
  <si>
    <t>00099021001 DEPOSITO DE EFECTIVO, DEPOSITANTE: 4TA DIVISION EJTO, CONCEPTO: REVERSION ENERGIA ELECTRICA Y TELEFONIA MES DIC/18, CUENTA DE DEPOSITO: CUENTA UNICA DEL TESORO</t>
  </si>
  <si>
    <t>VENTA DE DIVISAS CON TRANSFERENCIA DE FONDOS A SOLICITUD DE MINISTERIO DE RELACIONES EXTERIORES SEGUN SOLICITUD 7066 REF: PAGO DE HABERES Y COSTO DE VIDA PARA EL PERSONAL DEL SERVICIO EXTERIOR CORRESPONDIENTE AL MES DE DICIEMBRE SG PLANILLA 121801 LIB. 00099021001 TGN-RECURSOS ORDINARIOS (3987)</t>
  </si>
  <si>
    <t>NUMERO DE LIBRETA CUT: 00099021001 OPERACIÓN E75 TRANSFERENCIA DE LA CUENTA FISCAL BUN A LA CUT EN MN TRANSF.FDOS.A SOLICITUD DEL G.A.M. PUCARA SG.NOTA CITE GAM-PCR MAE 189/2018 A CTA.3987 CUT LBRTA.00099021001</t>
  </si>
  <si>
    <t>REGULARIZACION DE TRANSFERENCIA DEL EXTERIOR SEGUN SWIFT 00218 DE FECHA 11/01/2019 ORDENANTE: EMBAJADA DE BOLIVIA EN LONDRES LIB. 00010011101 MRE-MIN.RELACIONES EXTERIORES-OTROS INGRESOS (0660-03C300)</t>
  </si>
  <si>
    <t>COBRO COSTOS DE PAPELERIA POR REGULARIZACION DE TRANSFERENCIA DEL EXTERIOR POR ORDEN DE EMBAJADA DE BOLIVIA EN LONDRES LIB. 00010011101 MRE-MIN.RELACIONES EXTERIORES-OTROS INGRESOS (0660-03C300)</t>
  </si>
  <si>
    <t>A:00041014101 Débito automático solicitado por el Ministerio de Desarrollo Productivo y Economía Plural (MIN DPEP) al Gobierno Autónomo Municipal de Santa Rosa del Abuná (GAM SRO), por incumplimiento de obligaciones emergentes del Convenio Intergubernativo (Equipos de Computación) del Programa “Educación con Revolución Tecnológica” de fecha 26 de octubre de 2017.</t>
  </si>
  <si>
    <t>A:00041014101 Débito Automático por incumplimiento del Gobierno Autónomo Municipal de Coripata (GAM CRI), al Convenio Intergubernativo (Equipos de Computación) de fecha 11 de octubre de 2017, suscrito entre el Ministerio de Desarrollo Productivo y Economía Plural y el GAM CRI para el programa “Educación con Revolución Tecnológica”.</t>
  </si>
  <si>
    <t>A:00041014101 Débito Automático por incumplimiento del Gobierno Autónomo Municipal de Chuquihuta Ayllu Jucumani (GAM JUC), al Convenio Intergubernativo (Equipos de Computación) de fecha 11 de septiembre de 2014, suscrito entre el Ministerio de Desarrollo Productivo y Economía Plural y el GAM JUC para el programa “Educación con Revolución Tecnológica”.</t>
  </si>
  <si>
    <t>||TRANSFERENCIA DE FONDOS SEGÚN NOTA EMPRESA NACIONAL DE ELECTRICIDAD CITE: ENDE-DGFN-11/6-18, RECIBIDA EN LA FECHA (TRAM-TSO-347) REF: TRANSFERENCIA DE RECURSOS PARA EFECTUAR PAGOS DEL PROYECTO. ABONO EN LA LIBRETA N° 00514019203 ENDE-DESEMB.BCB PROY PLANTA GEOT LAGUNA COLORADA</t>
  </si>
  <si>
    <t>||TRANSFERENCIA DE FONDOS S/G. MENSAJES SWIFT NROS. 00383 Y 00382 DE LA FECHA. (SECTOR PÚBLICO - SOBREVUELOS). DEBITO DE LA LIBRETA 00117012001 DGAC, REPOSICION UTILES DE ESCRITORIO.</t>
  </si>
  <si>
    <t>00099021001 DEPOSITO DE EFECTIVO, DEPOSITANTE: GOBIERNO AUTONOMO MUNICIPAL DE VILLA MOJOCOYA, CONCEPTO: DEVOLUCION DE SALDOS NO EJECUTADOS DEL BONO DE DISCAPACIDAD, CUENTA DE DEPOSITO: CUENTA UNICA DEL TESORO</t>
  </si>
  <si>
    <t>00099021001 DEPOSITO DE EFECTIVO, DEPOSITANTE: SEGUNDA DIVISION DEL EJERCITO, CONCEPTO: REVERSION SERVICIOS BASICOS MES DICIEMBRE 2018, CUENTA DE DEPOSITO: CUENTA UNICA DEL TESORO</t>
  </si>
  <si>
    <t>00099021001 DEPOSITO DE EFECTIVO, DEPOSITANTE: IVETT PATRICIA CHAVEZ CRUZ, CONCEPTO: DEVOLUCION PARCIAL POR LA COMPRA DE SOAT DE LOS VEHICULOS DEL MINISTERIO DE OBRAS PUBLICAS SERVICIOS, CUENTA DE DEPOSITO: CUENTA UNICA DEL TESORO</t>
  </si>
  <si>
    <t>00234014201 DEPOSITO DE EFECTIVO, DEPOSITANTE: DIRECCION ADMINISTRATIVA-SERGEOMIN, CONCEPTO: DEVOLUCION AL C-31 N° 574, PARTIDA N° 31110, CUENTA DE DEPOSITO: CUENTA UNICA DEL TESORO</t>
  </si>
  <si>
    <t>00670012002 DEPOSITO DE EFECTIVO, DEPOSITANTE: ROXANA YBERNEGARAY PONCE, CONCEPTO: DEVOLUCION DE VIATICOS DE LA LIC  ROXANA YBERNEGARAY PONCE, CUENTA DE DEPOSITO: CUENTA UNICA DEL TESORO</t>
  </si>
  <si>
    <t>00590012001 DEPOSITO DE EFECTIVO, DEPOSITANTE: LEYDA ISABEL GUACHALLA GUTIERREZ, CONCEPTO: DEVOLUCION  NO EJECUTADO, CUENTA DE DEPOSITO: CUENTA UNICA DEL TESORO</t>
  </si>
  <si>
    <t>00099021001 DEPOSITO DE EFECTIVO, DEPOSITANTE: OCTAVA DIVISION DE EJERCITO, CONCEPTO: C-31 REVERSION AGUA DIC/18, CUENTA DE DEPOSITO: CUENTA UNICA DEL TESORO</t>
  </si>
  <si>
    <t>00099021001 DEPOSITO DE EFECTIVO, DEPOSITANTE: OCTAVA DIVISION DE EJERCITO, CONCEPTO: C-31 REVERSION TELEFONICA DIC/18, CUENTA DE DEPOSITO: CUENTA UNICA DEL TESORO</t>
  </si>
  <si>
    <t>00099021001 DEPOSITO DE EFECTIVO, DEPOSITANTE: JOSE JORDAN FLORES, CONCEPTO: REVERSION SOBRANTES SER BASICOS ENERGIA ELECTRICA COMPROBANTE 6051, CUENTA DE DEPOSITO: CUENTA UNICA DEL TESORO</t>
  </si>
  <si>
    <t>00099021001 DEPOSITO DE EFECTIVO, DEPOSITANTE: FREDDY FELIPE MAMANI, CONCEPTO: PREVENTIVO # 2765, CUENTA DE DEPOSITO: CUENTA UNICA DEL TESORO</t>
  </si>
  <si>
    <t>00099021001 DEPOSITO DE EFECTIVO, DEPOSITANTE: LUZ MERY ALFARO UZQUEDA, CONCEPTO: DEVOLUCION POR DOBLE PERCEPCION, CUENTA DE DEPOSITO: CUENTA UNICA DEL TESORO</t>
  </si>
  <si>
    <t>00599042001 DEPOSITO DE EFECTIVO, DEPOSITANTE: LIMBER CARABALLO SANCHES, CONCEPTO: DEVOLUCION DE FONDOS EN AVANCE ASIGNADOS PARA LA COMPRA DE MATERIA PRIMA, CUENTA DE DEPOSITO: CUENTA UNICA DEL TESORO</t>
  </si>
  <si>
    <t>00099021001 DEPOSITO DE EFECTIVO, DEPOSITANTE: JOSE LUIS ACEBEDO ALIAGA, CONCEPTO: EXCEDENTE POR SERVICIO DE LLAMADAS TELEFONICAS MOVIL, CUENTA DE DEPOSITO: CUENTA UNICA DEL TESORO</t>
  </si>
  <si>
    <t>00099021001 DEPOSITO DE EFECTIVO, DEPOSITANTE: MIGUEL ANGEL CORONADO SANJINES, CONCEPTO: REVERSION POR SALDOS DE SERVICIOS BASICOS MES DICIEMBRE 2018, CUENTA DE DEPOSITO: CUENTA UNICA DEL TESORO</t>
  </si>
  <si>
    <t>00099021001 DEPOSITO DE EFECTIVO, DEPOSITANTE: CAERO CASTRO JOSE DAVID, CONCEPTO: DEVOLUCION POR MULTA PROCESO DE ADQUISICION DE MATERIALES DE CONSTRUCCION SEDE SOCIAL TACUARAL, CUENTA DE DEPOSITO: CUENTA UNICA DEL TESORO</t>
  </si>
  <si>
    <t>00099021001 DEPOSITO DE EFECTIVO, DEPOSITANTE: CAERO CASTRO JOSE DAVID, CONCEPTO: DEV.  MULTA PROCESOS DE ADQUISICION DE MAT DE CONST  P/AMPLIACION SEDE SOCIAL SIND. COPACABANA  ALTO, CUENTA DE DEPOSITO: CUENTA UNICA DEL TESORO</t>
  </si>
  <si>
    <t>00099021001 DEP.DE CHEQ.AJENOS,RET.DE CAM.,CONCEPTO: DEVOLUCION DE RECURSOS NO EJECUTADOS,DEP.: INE-PFCEBIPBE , PROCEDENCIA: BANCO UNION S.A., CHEQUE: 3334, FECHA DE EMISION:14/01/2019</t>
  </si>
  <si>
    <t>00099021001 DEP.DE CHEQ.AJENOS,RET.DE CAM.,CONCEPTO: SARAVIA GONZALES AMILCAR RODRIGO,DEP.: BANCO UNION SA , PROCEDENCIA: BANCO UNION S.A., CHEQUE: 160289, FECHA DE EMISION:14/01/2019</t>
  </si>
  <si>
    <t>00572012001 DEP.DE CHEQ.AJENOS,RET.DE CAM.,CONCEPTO: FLORES AULATE RENE,DEP.: BANCO UNION SA , PROCEDENCIA: BANCO UNION S.A., CHEQUE: 160290, FECHA DE EMISION:14/01/2019</t>
  </si>
  <si>
    <t>00099021001 DEP.DE CHEQ.AJENOS,RET.DE CAM.,CONCEPTO: HUANCA ANCASI GLORIA,DEP.: BANCO UNION SA , PROCEDENCIA: BANCO UNION S.A., CHEQUE: 160291, FECHA DE EMISION:14/01/2019</t>
  </si>
  <si>
    <t>00680012001 DEP.DE CHEQ.AJENOS,RET.DE CAM.,CONCEPTO: DEVOLUCION DE VIATICOS,DEP.: CONTRALORIA GENERAL DEL ESTADO , PROCEDENCIA: BANCO UNION S.A., CHEQUE: 6039, FECHA DE EMISION:07/01/2019</t>
  </si>
  <si>
    <t>00680012001 DEP.DE CHEQ.AJENOS,RET.DE CAM.,CONCEPTO: DEVOLUCION DE PASAJE,DEP.: CONTRALORIA GENERAL DEL ESTADO , PROCEDENCIA: BANCO UNION S.A., CHEQUE: 6038, FECHA DE EMISION:07/01/2019</t>
  </si>
  <si>
    <t>00099021001 DEPOSITO DE EFECTIVO, DEPOSITANTE: LAUREANA QUISPE VDA DE CANAVIRI, CONCEPTO: COBRO INDEBIDO DEL MES DICIEMBRE 2018, CUENTA DE DEPOSITO: CUENTA UNICA DEL TESORO</t>
  </si>
  <si>
    <t>00099021001 DEPOSITO DE EFECTIVO, DEPOSITANTE: EJERCITO DE BOLIVIA, CONCEPTO: REVERSION POR MONTO NO EJECUTADO EN TELEFONIA DE LA DIV 3 MES DE DICIEMBRE DE 2018, CUENTA DE DEPOSITO: CUENTA UNICA DEL TESORO</t>
  </si>
  <si>
    <t>00099021001 DEPOSITO DE EFECTIVO, DEPOSITANTE: BEATRIZ VICTORIA MURILLO GUTIERREZ, CONCEPTO: DOBLE PERCEPCION, CUENTA DE DEPOSITO: CUENTA UNICA DEL TESORO</t>
  </si>
  <si>
    <t>00099021001 DEPOSITO DE EFECTIVO, DEPOSITANTE: MINISTERIO DE DEPORTES-EVANS PINTO, CONCEPTO: DEVOLUCION SALDOS NO UTILIZADOS COPA ESTADO PLURINACIONAL DE BOLIVIA, CUENTA DE DEPOSITO: CUENTA UNICA DEL TESORO</t>
  </si>
  <si>
    <t>00099021001 DEPOSITO DE EFECTIVO, DEPOSITANTE: MINISTERIO DE DEPORTES-FERNANDO GOMEZ SANCHEZ P, CONCEPTO: DEVOLUCION SALDOS NO UTILIZADOS COPA ESTADO PLURINACIONAL DE BOLIVIA, CUENTA DE DEPOSITO: CUENTA UNICA DEL TESORO</t>
  </si>
  <si>
    <t>00099021001 DEPOSITO DE EFECTIVO, DEPOSITANTE: ESCUELA DE COMANDO Y ESTADO MAYOR, CONCEPTO: REVERSION POR CONCEPTO DE SERVICIOS TELEFONICOS MES DE DICIEMBRE 2018, CUENTA DE DEPOSITO: CUENTA UNICA DEL TESORO</t>
  </si>
  <si>
    <t>00099021001 DEPOSITO DE EFECTIVO, DEPOSITANTE: ESCUELA DE COMANDO Y ESTADO MAYOR, CONCEPTO: REVERSION POR CONCEPTO SERVICIO DE AGUA MES DE DICIEMBRE 2018, CUENTA DE DEPOSITO: CUENTA UNICA DEL TESORO</t>
  </si>
  <si>
    <t>00099021001 DEPOSITO DE EFECTIVO, DEPOSITANTE: ESCUELA DE COMANDO Y ESTADO MAYOR, CONCEPTO: REVERSION  POR CONCEPTO COMUNICACION MES DICIEMBRE 2018, CUENTA DE DEPOSITO: CUENTA UNICA DEL TESORO</t>
  </si>
  <si>
    <t>00099021001 DEPOSITO DE EFECTIVO, DEPOSITANTE: ESCUELA DE COMANDO Y ESTADO MAYOR, CONCEPTO: REVERSION POR CONCEPTO ENERGIA ELECTRICA MES DE DICIEMBRE 2018, CUENTA DE DEPOSITO: CUENTA UNICA DEL TESORO</t>
  </si>
  <si>
    <t>00020011103 DEPOSITO DE EFECTIVO, DEPOSITANTE: CN DAEN JOSE ANTONIO SALAZAR HERRERA (RIBB), CONCEPTO: REVERSION PASAJE A LA LOCALIDAD DE PUERTO QUIJARRO-SANTA CRUZ CON N° DE PREVENTIVO 9286, CUENTA DE DEPOSITO: CUENTA UNICA DEL TESORO</t>
  </si>
  <si>
    <t>00099021001 DEPOSITO DE EFECTIVO, DEPOSITANTE: ANGELA CAPA RAMOS, CONCEPTO: DEVOLUCION DE GASTOS POR VIATICOS DEL  C-31    931, CUENTA DE DEPOSITO: CUENTA UNICA DEL TESORO</t>
  </si>
  <si>
    <t>NUMERO DE LIBRETA CUT: 00990201001 OPERACIÓN E75 TRANSFERENCIA DE LA CUENTA FISCAL BUN A LA CUT EN MN TRANSF.FDOS.A SOLICITUD DE LA UNIV.SAN FRANCISCO XAVIER SG.NOTA ADM.FCA OF.0018 A CTA.3987 CUT LBRTA.00990201001</t>
  </si>
  <si>
    <t>NUMERO DE LIBRETA CUT: 00990204115 OPERACIÓN E75 TRANSFERENCIA DE LA CUENTA FISCAL BUN A LA CUT EN MN TRANSF.FDOS.A SOLICITUD DEL G.A.M. ORURO SG.NOTA TESORERIA TR-S 001-19 A CTA.3987 CUT LBRTA.00990204115</t>
  </si>
  <si>
    <t>COBRO DE||COSTO UTILES DE ESCRITORIO POR LA ELABORACION DEL COMPROBANTE CONTABLE NRO. 0944879 DE LA FECHA DE LA LIB. N° 00099021001 TGN RECURSOS ORDINARIOS MONEDA NACIONAL COSTO UTILES DE ESCRITORIO</t>
  </si>
  <si>
    <t>||TRANSFERENCIA DE FONDOS S/G. MENSAJE SWIFT NROS. 00466 DE LA FECHA. (SECTOR PÚBLICO - SOBREVUELOS). DEBITO DE LA LIBRETA 00117012001 DGAC, REPOSICION UTILES DE ESCRITORIO.</t>
  </si>
  <si>
    <t>NUMERO DE LIBRETA CUT: 00099021001 OPERACIÓN E18 TRANSFERENCIA DEL SISTEMA FINANCIERO POR CUENTA DE TERCEROS A LA CUT Pago pension por riesgos profesionales</t>
  </si>
  <si>
    <t>NUMERO DE LIBRETA CUT: 00099021001 OPERACIÓN E18 TRANSFERENCIA DEL SISTEMA FINANCIERO POR CUENTA DE TERCEROS A LA CUT TRANSFERENCIA DE FONDOS PO PAGO ACREEDORES ORGANISMOS SINDICALES A SOLICITUD AFP FUTURO DE BOLIVIA</t>
  </si>
  <si>
    <t>||TRANSFERENCIA DE FONDOS S/G. MENSAJES SWIFT NROS. 00518 Y 00520 DE LA FECHA. (SECTOR PÚBLICO - SOBREVUELOS). DEBITO DE LA LIBRETA 00117012001 DGAC, REPOSICION UTILES DE ESCRITORIO.</t>
  </si>
  <si>
    <t>||TRANSFERENCIA DE FONDOS S/G. MENSAJE SWIFT NRO. 00470 Y CORREOS ELECTRÓNICOS DE LA DGAC Y AASANA DE LA FECHA. (SECTOR PÚBLICO - SOBREVUELOS). DEBITO DE LA LIBRETA 00117012001 DGAC, REPOSICION UTILES DE ESCRITORIO.</t>
  </si>
  <si>
    <t>00099021001 DEPOSITO DE EFECTIVO, DEPOSITANTE: ESCONBOL, CONCEPTO: REVERSION  TELEFONIA MES DIC/18, CUENTA DE DEPOSITO: CUENTA UNICA DEL TESORO</t>
  </si>
  <si>
    <t>00099021001 DEPOSITO DE EFECTIVO, DEPOSITANTE: ESCONBOL, CONCEPTO: REVERSION ENERGIA ELECTRICA MES DIC/18, CUENTA DE DEPOSITO: CUENTA UNICA DEL TESORO</t>
  </si>
  <si>
    <t>00099021001 DEPOSITO DE EFECTIVO, DEPOSITANTE: RIS - 16 JORDAN, CONCEPTO: REVERSION DE SERVICIOS BASICOS ENERGIA Y TELEFONIA MES DIC/18, CUENTA DE DEPOSITO: CUENTA UNICA DEL TESORO</t>
  </si>
  <si>
    <t>00099021001 DEPOSITO DE EFECTIVO, DEPOSITANTE: RA-3 PISAGUA, CONCEPTO: REVERSION POR TELEFONIA, CUENTA DE DEPOSITO: CUENTA UNICA DEL TESORO</t>
  </si>
  <si>
    <t>00099021001 DEPOSITO DE EFECTIVO, DEPOSITANTE: DIV-6, CONCEPTO: REVERSION POR SERVICIOS BASICOS ENERGIA ELECTRICA, CUENTA DE DEPOSITO: CUENTA UNICA DEL TESORO</t>
  </si>
  <si>
    <t>00099021001 DEPOSITO DE EFECTIVO, DEPOSITANTE: MIN.DE EDUCACION-ANA GABRIELA LARA NAVARRO, CONCEPTO: DEVOLUCION DE PASAJES AEREOS DE FLORENCIO FERNANDEZ TRI-LP-TRI 2017 REUNION COMITE ACADEMICO, CUENTA DE DEPOSITO: CUENTA UNICA DEL TESORO</t>
  </si>
  <si>
    <t>00099021001 DEPOSITO DE EFECTIVO, DEPOSITANTE: MARIA ROSA VARGAS LAIME, CONCEPTO: DEVOLUCION DE DOBLE PERCEPCION DE SALARIO, CUENTA DE DEPOSITO: CUENTA UNICA DEL TESORO</t>
  </si>
  <si>
    <t>00512022001 DEPOSITO DE EFECTIVO, DEPOSITANTE: FERNANDO QUISPE CONDORI, CONCEPTO: DEVOLUCION DE EXCEDENTE PREVENTIVO N° 819, CUENTA DE DEPOSITO: CUENTA UNICA DEL TESORO</t>
  </si>
  <si>
    <t>00512022001 DEPOSITO DE EFECTIVO, DEPOSITANTE: FERNANDO QUISPE CONDORI, CONCEPTO: DEVOLUCION DE EXCEDENTE PREVENTIVO N° 818, CUENTA DE DEPOSITO: CUENTA UNICA DEL TESORO</t>
  </si>
  <si>
    <t>00099021001 DEPOSITO DE EFECTIVO, DEPOSITANTE: RAQUEL CHOQUE CHOQUEHUANCA, CONCEPTO: DEVOLUCION DE AGUINALDO, CUENTA DE DEPOSITO: CUENTA UNICA DEL TESORO</t>
  </si>
  <si>
    <t>00099021001 DEPOSITO DE EFECTIVO, DEPOSITANTE: MARIANA ELSIE MACHICAO ELIAS, CONCEPTO: DEVOLUCION DEPÓSITO DOS DUODECIMAS DE AGUINALDO, CUENTA DE DEPOSITO: CUENTA UNICA DEL TESORO</t>
  </si>
  <si>
    <t>00221012001 DEPOSITO DE EFECTIVO, DEPOSITANTE: JUAN SEVERO QUISPE RAMIREZ, CONCEPTO: DEVOLUCION DE PAGO REFRIGERIO LIC. JUAN SEVERO QUISPE RAMIREZ, CUENTA DE DEPOSITO: CUENTA UNICA DEL TESORO</t>
  </si>
  <si>
    <t>00099021001 DEPOSITO DE EFECTIVO, DEPOSITANTE: EDIFICIO CONAVI COOPROPIETARIOS, CONCEPTO: PAGO EPSAS - DICIEMBRE - 2018, CUENTA DE DEPOSITO: CUENTA UNICA DEL TESORO</t>
  </si>
  <si>
    <t>00099021001 DEPOSITO DE EFECTIVO, DEPOSITANTE: MINISTERIO DE CULTURAS Y TURISMO, CONCEPTO: DEVOLUCION RETROACTIVO, CUENTA DE DEPOSITO: CUENTA UNICA DEL TESORO</t>
  </si>
  <si>
    <t>00099021001 DEPOSITO DE EFECTIVO, DEPOSITANTE: MINISTERIO DE SALUD FUENTE 41, CONCEPTO: DEVOLUCION, CUENTA DE DEPOSITO: CUENTA UNICA DEL TESORO</t>
  </si>
  <si>
    <t>00660012006 DEP.DE CHEQ.AJENOS,RET.DE CAM.,CONCEPTO: DEVOLUCION DE SALDO PASAJES NO UTILIZADOS,DEP.: ORGANO JUDICIAL - DISTRITO BENI , PROCEDENCIA: BANCO UNION S.A., CHEQUE: 842, FECHA DE EMISION:08/01/2019</t>
  </si>
  <si>
    <t>00099021001 DEP.DE CHEQ.AJENOS,RET.DE CAM.,CONCEPTO: DEVOLUCION SALDO NO EJECUTADO DE LA CTA 1-4669939 POR CIERRE DE GESTION 2018,DEP.: MINISTERIO DE TRABAJO , PROCEDENCIA: BANCO UNION S.A., CHEQUE: 171, FECHA DE EMISION:31/12/2018</t>
  </si>
  <si>
    <t>00099021001 DEPOSITO DE EFECTIVO, DEPOSITANTE: JAVIER FLORES MARIACA, CONCEPTO: DOBLE PERCEPCION, CUENTA DE DEPOSITO: CUENTA UNICA DEL TESORO</t>
  </si>
  <si>
    <t>00591012001 DEPOSITO DE EFECTIVO, DEPOSITANTE: NELSON AGUIRRE ALARCON, CONCEPTO: PAGO DE SERVICIO DE AGUA POTABLE, CUENTA DE DEPOSITO: CUENTA UNICA DEL TESORO</t>
  </si>
  <si>
    <t>00512022001 DEPOSITO DE EFECTIVO, DEPOSITANTE: SOLEDAD CORTEZ ESQUIVEL, CONCEPTO: GARANTIA DE PROPUESTA DE SERIEDAD ARRENDAMIENTO REGIONAL LA PAZ, CUENTA DE DEPOSITO: CUENTA UNICA DEL TESORO</t>
  </si>
  <si>
    <t>00512022001 DEPOSITO DE EFECTIVO, DEPOSITANTE: JULIAN CALLISAYA ARUQUIPA, CONCEPTO: DEVOLUCION DE EXCEDENTE PREVENTIVO N° 841, CUENTA DE DEPOSITO: CUENTA UNICA DEL TESORO</t>
  </si>
  <si>
    <t>00099021001 DEPOSITO DE EFECTIVO, DEPOSITANTE: BATALLON DE INGENIERIA  II GRAL FEDERICO ROMAN, CONCEPTO: REVERSION  SERVICIOS BASICOS TELEFONIA, CUENTA DE DEPOSITO: CUENTA UNICA DEL TESORO</t>
  </si>
  <si>
    <t>00099021001 DEPOSITO DE EFECTIVO, DEPOSITANTE: BATALLON DE INGENIERIA  II GRAL FEDERICO ROMAN, CONCEPTO: REVERSION SERVICIOS BASICOS ENERGIA ELECTRICA, CUENTA DE DEPOSITO: CUENTA UNICA DEL TESORO</t>
  </si>
  <si>
    <t>00155012001 DEPOSITO DE EFECTIVO, DEPOSITANTE: RONALD HUGO NEMER SAENZ, CONCEPTO: DEVOLUCION DE FONDOS EN AVANCE RECIBIDOS EN NOVIEMBRE 2018, CUENTA DE DEPOSITO: CUENTA UNICA DEL TESORO</t>
  </si>
  <si>
    <t>00591012001 DEPOSITO DE EFECTIVO, DEPOSITANTE: MI DULCE CABINITA, CONCEPTO: SERVICIOS BASICOS, CUENTA DE DEPOSITO: CUENTA UNICA DEL TESORO</t>
  </si>
  <si>
    <t>VENTA DE DIVISAS CON TRANSFERENCIA DE FONDOS A SOLICITUD DE AUTORIDAD DE FISCALIZACION Y CONTROL DE PENSIONES Y SEGUROS SEGUN SOLICITUD 7072 REF: DEVENGADO DEL 7 PORCIENTO DE LA DEVOLUCION PARA EL PAGO A THE BRATTLE POR LA CONTRATACION DE UN ESPECIALISTA PROFESIONAL INTERNACIONAL EN INVERSIONES PARA LIB. 00099021001 TGN-RECURSOS ORDINARIOS (3987)</t>
  </si>
  <si>
    <t>NUMERO DE LIBRETA CUT: 00099021001 OPERACIÓN E75 TRANSFERENCIA DE LA CUENTA FISCAL BUN A LA CUT EN MN TRANSF.FDOS.A SOLICITUD DEL G.A.M. TACACHI SG.NOTA CITE:GAMT-02-2019 A CTA.3987 CUT LBRTA.00099021001</t>
  </si>
  <si>
    <t>NUMERO DE LIBRETA CUT: 00099021001 OPERACIÓN E75 TRANSFERENCIA DE LA CUENTA FISCAL BUN A LA CUT EN MN TRANSF.FDOS A SOLICITUD DEL G.A.M. VITICHI SG.NOTA GAMVDESP. 0002-2019 A CTA.3987 CUT LBRTA.00099021001</t>
  </si>
  <si>
    <t>VENTA DE DIVISAS CON TRANSFERENCIA DE FONDOS A SOLICITUD DE MINISTERIO DE DESARROLLO PRODUCTIVO Y ECONOMIA PLURAL SEGUN SOLICITUD 7074 REF: ADQUISICION DE DIVISAS PARA PAGO AL CENTRO NACIONAL DE METROLOGIA CENAM DE LA REPUBLICA DE MEXICO POR CALIBRACION DE EQUIPOS PATRONES NACIONALES DE MEDICION PRO LIB. 00041031107 MPM-INSTITUTO BOLIVIANO DE METROLOGIA</t>
  </si>
  <si>
    <t>||TRANSFERENCIA DE FONDOS S/G. MENSAJES SWIFT NROS. 00531 Y 00532 DE LA FECHA. (SECTOR PÚBLICO - SOBREVUELOS). DEBITO DE LA LIBRETA 00117012001 DGAC, REPOSICION UTILES DE ESCRITORIO.</t>
  </si>
  <si>
    <t>VENTA DE DIVISAS CON TRANSFERENCIA DE FONDOS A SOLICITUD DE AUTORIDAD DE FISCALIZACION Y CONTROL DE PENSIONES Y SEGUROS SEGUN SOLICITUD 7073 REF: DEVENGADO DEL TERCER PRODUCTO DE PAGO A THE BRATTLE POR LA CONTRATACION DE UN ESPECIALISTA PROFESIONAL INTERNACIONAL EN INVERSIONES PARA LA EVALUACION DE LIB. 00099021001 TGN-RECURSOS ORDINARIOS (3987)</t>
  </si>
  <si>
    <t>||TRANSFERENCIA DE FONDOS S/G. FORMULARIO CITE: BUN/CF024/19 DE LA FECHA.(HRE-TSO-376), SALDOS BONO PARA PERSONAS CON DISCAPACIDAD-GAM HUATAJATA. A SOLICITUD GOB.AUT. MCPAL.HUATAJATA, LIBRETA 00099021001: BUN.</t>
  </si>
  <si>
    <t>||VENTA DE DIVISAS C/TRANSF.DE FDOS.AL EXT.Y COMIS.TRANSF.FDOS.AL EXT.0,10% S/USD2.530.176.-,REEMB.GSTS.COM.BS220.-Y EMISION COMP.CONT.BS50.-REF.:PAGO 2 LC I-2018-05 P/C ABEN A/F JOINT-STOCK COMPANY,S/G NOTA ABEN/DGE/NE/Nº024/2019,11/01/19 Y AUT.VTA.DIV.COD.017297-7006. LIB.00099021001 TGN RECURSOS ORDINARIOS REF.:COMISIONES PAGO 2 LC I-2018-05</t>
  </si>
  <si>
    <t>COBRO DE||ÚTILES DE ESCRITORIO POR LA ELABORACIÓN DEL COMPROBANTE CONTABLE N° 0944942 DE LA FECHA DE LA LIBRETA N° 00099021001 TGN RECURSOS ORDINARIOS, COSTO ÚTILES DE ESCRITORIO</t>
  </si>
  <si>
    <t>00099021001 DEPOSITO DE EFECTIVO, DEPOSITANTE: GROVER ALBERTO TERAN GAMBOA, CONCEPTO: DEVOLUCION POR OBSERVACIONES DE GASTOS DE FUNCIONAMIENTO EMBAJADA DE BOLIVIA EN ITALIA, CUENTA DE DEPOSITO: CUENTA UNICA DEL TESORO</t>
  </si>
  <si>
    <t>00099021001 DEPOSITO DE EFECTIVO, DEPOSITANTE: HUGO VILA ARAMAYO, CONCEPTO: DEVOLUCION DE BENEFICIO COLATERAL DE ASIGNACION AL CARGO, CUENTA DE DEPOSITO: CUENTA UNICA DEL TESORO</t>
  </si>
  <si>
    <t>00099021001 DEPOSITO DE EFECTIVO, DEPOSITANTE: MINISTERIO DE ECONOMIA Y FINANZAS PUBLICAS, CONCEPTO: DEVOLUCION REFRIGERIO SEPTIEMBRE / 18 POR AJUSTE, CUENTA DE DEPOSITO: CUENTA UNICA DEL TESORO</t>
  </si>
  <si>
    <t>00099021001 DEPOSITO DE EFECTIVO, DEPOSITANTE: MINISTERIO DE EONOMIA Y FINANZAS PUBLICAS, CONCEPTO: DEVOLUCION REFRIGERIO NOVIEMBRE / 18 KATHERINE EDITH GONZALES CAPIONA, CUENTA DE DEPOSITO: CUENTA UNICA DEL TESORO</t>
  </si>
  <si>
    <t>00099021001 DEPOSITO DE EFECTIVO, DEPOSITANTE: WILKINSON ORTIZ MARY SONIA, CONCEPTO: DEVOLUCION REFRIGERIO NOVIEMBRE / 18, CUENTA DE DEPOSITO: CUENTA UNICA DEL TESORO</t>
  </si>
  <si>
    <t>00099021001 DEPOSITO DE EFECTIVO, DEPOSITANTE: HERNAN YUJRA CHIPANA, CONCEPTO: DEVOLUCION REFRIGERIO NOVIEMBRE / 18, CUENTA DE DEPOSITO: CUENTA UNICA DEL TESORO</t>
  </si>
  <si>
    <t>00099021001 DEPOSITO DE EFECTIVO, DEPOSITANTE: VERONICA VALDIVIA PAREDES, CONCEPTO: DEVOLUCION REFRIGERIO NOVIEMBRE / 18, CUENTA DE DEPOSITO: CUENTA UNICA DEL TESORO</t>
  </si>
  <si>
    <t>00099021001 DEPOSITO DE EFECTIVO, DEPOSITANTE: RICARDO TINTAYA ALVAREZ, CONCEPTO: DEVOLUCION REFRIGERIO NOVIEMBRE / 18, CUENTA DE DEPOSITO: CUENTA UNICA DEL TESORO</t>
  </si>
  <si>
    <t>00099021001 DEPOSITO DE EFECTIVO, DEPOSITANTE: JHASMANY ROQUE CHAMBI, CONCEPTO: DEVOLUCION REFRIGERIO NOVIEMBRE / 18, CUENTA DE DEPOSITO: CUENTA UNICA DEL TESORO</t>
  </si>
  <si>
    <t>00099021001 DEPOSITO DE EFECTIVO, DEPOSITANTE: MARIA ROSA PEREZ LINARES, CONCEPTO: DEVOLUCION REFRIGERIO NOVIEMBRE / 18, CUENTA DE DEPOSITO: CUENTA UNICA DEL TESORO</t>
  </si>
  <si>
    <t>00099021001 DEPOSITO DE EFECTIVO, DEPOSITANTE: EDWIN MAMANI JAICO, CONCEPTO: DEVOLUCION REFRIGERIO NOVIEMBRE / 18, CUENTA DE DEPOSITO: CUENTA UNICA DEL TESORO</t>
  </si>
  <si>
    <t>00099021001 DEPOSITO DE EFECTIVO, DEPOSITANTE: JIMENA IRAHOLA GONZALES, CONCEPTO: DEVOLUCION REFRIGERIO NOVIEMBRE / 18, CUENTA DE DEPOSITO: CUENTA UNICA DEL TESORO</t>
  </si>
  <si>
    <t>00099021001 DEPOSITO DE EFECTIVO, DEPOSITANTE: CLAUDIA HUANCA CATARI, CONCEPTO: DEVOLUCION REFRIGERIO NOVIEMBRE / 18, CUENTA DE DEPOSITO: CUENTA UNICA DEL TESORO</t>
  </si>
  <si>
    <t>00099021001 DEPOSITO DE EFECTIVO, DEPOSITANTE: MIN.DE PLANIFICACION DEL DESARROLLO - UAP - VIPFE, CONCEPTO: DEVOLUCION DE UTILES DE ESCRITORIO POR TRANSFERENCIA DE FONDOS CUENTA 5921 AYUDA EN MERCANCIAS III, CUENTA DE DEPOSITO: CUENTA UNICA DEL TESORO</t>
  </si>
  <si>
    <t>00099021001 DEPOSITO DE EFECTIVO, DEPOSITANTE: JORGE BASILIO ARROYO, CONCEPTO: DEVOLUCION DOBLE PERCEPCION, CUENTA DE DEPOSITO: CUENTA UNICA DEL TESORO</t>
  </si>
  <si>
    <t>00016078001 DEPOSITO DE EFECTIVO, DEPOSITANTE: ADELA MARIBEL ZAPANA CALDERON, CONCEPTO: FONDOS NO EJECUTADOS, CUENTA DE DEPOSITO: CUENTA UNICA DEL TESORO</t>
  </si>
  <si>
    <t>00099021001 DEPOSITO DE EFECTIVO, DEPOSITANTE: PATRICIA RAQUEL LIMACHI LEON, CONCEPTO: DEVOLUCION BS 100 CARGO A CUENTA A PATRICIA LIMACHI, CUENTA DE DEPOSITO: CUENTA UNICA DEL TESORO</t>
  </si>
  <si>
    <t>00212012001 DEPOSITO DE EFECTIVO, DEPOSITANTE: MILTON CHAMBI ZABALETA, CONCEPTO: REPOSICION DE CREDENCIAL, CUENTA DE DEPOSITO: CUENTA UNICA DEL TESORO</t>
  </si>
  <si>
    <t>00099021001 DEPOSITO DE EFECTIVO, DEPOSITANTE: WILSON SANCHEZ CABERO, CONCEPTO: DIFERENCIA A LA REVERSION DEFINITIVA AL PAGO DE SUPLENCIA DE MATERNIDAD PROF WILSON SANCHEZ CABERO, CUENTA DE DEPOSITO: CUENTA UNICA DEL TESORO</t>
  </si>
  <si>
    <t>00099021001 DEPOSITO DE EFECTIVO, DEPOSITANTE: R1-21 ILLIMANI, CONCEPTO: REVERSION, CUENTA DE DEPOSITO: CUENTA UNICA DEL TESORO</t>
  </si>
  <si>
    <t>00099021001 DEP.DE CHEQ.AJENOS,RET.DE CAM.,CONCEPTO: RESTITUCION A LA CUT POR EJECUCION DE BOLETAS DE GARANTIA EMP.JOLYMOR Y AL SR. ROBERTO C.AGUILERA L.,DEP.: MINISTERIOS DE GOBIERNO - UELICN</t>
  </si>
  <si>
    <t>00035011104 DEP.DE CHEQ.AJENOS,RET.DE CAM.,CONCEPTO: VENTA DE LIBROS 12 AÑOS DE ESTABILIDAD ECONOMICA BOLIVIA EN EL MES DE DICIEMBRE / 18,DEP.: DIRECCION GENERAL DE PLANIFICACION , PROCEDENCIA: BANCO UNION S.A., CHEQUE: 777, FECHA DE EMISION:11/01/2019</t>
  </si>
  <si>
    <t>00099021001 DEP.DE CHEQ.AJENOS,RET.DE CAM.,CONCEPTO: DEV.DE RECURSOS POR EXTRAVIO DE CREDENCIALES(JULIA MAMANI-WALTER CONDORI LAZCANO),DEP.: CAMARA DE SENADORES , PROCEDENCIA: BANCO UNION S.A., CHEQUE: 7238, FECHA DE EMISION:16/01/2019</t>
  </si>
  <si>
    <t>00099021001 DEP.DE CHEQ.AJENOS,RET.DE CAM.,CONCEPTO: TRIBUNAL CONSTITUCIONAL SUCRE - DEVOL. INCAPACIDAD TEMP.,DEP.: CAJA PETROLERA DE SALUD SUCRE , PROCEDENCIA: BANCO UNION S.A., CHEQUE: 19057, FECHA DE EMISION:31/12/2018</t>
  </si>
  <si>
    <t>00099021001 DEP.DE CHEQ.AJENOS,RET.DE CAM.,CONCEPTO: VELASCO AGUILERA EDUARDO,DEP.: BANCO UNION S.A. , PROCEDENCIA: BANCO UNION S.A., CHEQUE: 160293, FECHA DE EMISION:16/01/2019</t>
  </si>
  <si>
    <t>00130012002 DEP.DE CHEQ.AJENOS,RET.DE CAM.,CONCEPTO: POR INCAPACIDAD TEMPORAL DEL PERSONAL FOFIM CORRESPONDIENTE A LOS MESES DE JUNIO Y AGOSTO 2018,DEP.: CAJA DE SALUD DE CAMINOS , PROCEDENCIA: BANCO UNION S.A., CHEQUE: 10198, FECHA DE EMISION:11/01/2019</t>
  </si>
  <si>
    <t>00099021001 DEP.DE CHEQ.AJENOS,RET.DE CAM.,CONCEPTO: COMPENSACION MENSUAL DE COTIZACIONES,DEP.: FUTURO DE BOLIVIA  SA AFP , PROCEDENCIA: BANCO DE CREDITO DE BOLIVIA S.A., CHEQUE: 57062, FECHA DE EMISION:15/01/2019</t>
  </si>
  <si>
    <t>00099021001 DEP.DE CHEQ.AJENOS,RET.DE CAM.,CONCEPTO: FRACCION COMPLEMENTARIA MENSUAL,DEP.: FUTURO DE  BOLIVIA  SA   AFP , PROCEDENCIA: BANCO DE CREDITO DE BOLIVIA S.A., CHEQUE: 57063, FECHA DE EMISION:15/01/2019</t>
  </si>
  <si>
    <t>00099021001 DEPOSITO DE EFECTIVO, DEPOSITANTE: ROGER DAZA CABA, CONCEPTO: DEVOLUCION REFRIGERIO NOVIEMBRE / 18, CUENTA DE DEPOSITO: CUENTA UNICA DEL TESORO</t>
  </si>
  <si>
    <t>00099021001 DEPOSITO DE EFECTIVO, DEPOSITANTE: ALAN RODRIGO CORINI GUARACHI, CONCEPTO: DEVOLUCION REFRIGERIO NOVIEMBRE / 18, CUENTA DE DEPOSITO: CUENTA UNICA DEL TESORO</t>
  </si>
  <si>
    <t>00099021001 DEPOSITO DE EFECTIVO, DEPOSITANTE: CONSUELO CHOQUETARQUI HUANCA, CONCEPTO: DEVOLUCION REFRIGERIO NOVIEMBRE / 18, CUENTA DE DEPOSITO: CUENTA UNICA DEL TESORO</t>
  </si>
  <si>
    <t>00099021001 DEPOSITO DE EFECTIVO, DEPOSITANTE: MARIA SOLEDAD ARCE ALARCON, CONCEPTO: DEVOLUCION REFRIGERIO NOVIEMBRE / 18, CUENTA DE DEPOSITO: CUENTA UNICA DEL TESORO</t>
  </si>
  <si>
    <t>00099021001 DEPOSITO DE EFECTIVO, DEPOSITANTE: WILLIAMS GUZMAN NOGALES, CONCEPTO: DEVOLUCION DE VIATICOS, CUENTA DE DEPOSITO: CUENTA UNICA DEL TESORO</t>
  </si>
  <si>
    <t>00099021001 DEPOSITO DE EFECTIVO, DEPOSITANTE: JULIA FLORES QUISPE, CONCEPTO: DUODECIMA DE AGUINALDO, CUENTA DE DEPOSITO: CUENTA UNICA DEL TESORO</t>
  </si>
  <si>
    <t>00592012001 DEPOSITO DE EFECTIVO, DEPOSITANTE: MINISTERIO DE DESARROLLO RURAL Y TIERRAS, CONCEPTO: MINISTERIO DE DESARROLLO RURAL Y TIERRAS GEST.2015-PAGO ND 38347,38351,41549,41740 Y 40823, CUENTA DE DEPOSITO: CUENTA UNICA DEL TESORO</t>
  </si>
  <si>
    <t>00099021001 DEPOSITO DE EFECTIVO, DEPOSITANTE: JUAN JAVIER ZEBALLOS CABALLERO, CONCEPTO: REVERSION DE FONDOS NO EJECUTADOS, CUENTA DE DEPOSITO: CUENTA UNICA DEL TESORO</t>
  </si>
  <si>
    <t>00099021001 DEPOSITO DE EFECTIVO, DEPOSITANTE: SAE SANTA CRUZ CAP. CAB. MARCOS VASQUEZ ARTEAGA, CONCEPTO: REVERSION SERVICIOS BASICOS DEL MES DE DICIEMBRE DE 2018, CUENTA DE DEPOSITO: CUENTA UNICA DEL TESORO</t>
  </si>
  <si>
    <t>00572012001 DEPOSITO DE EFECTIVO, DEPOSITANTE: VICTOR HUGO ILLANES MARTINEZ, CONCEPTO: DEVOLUCION, CUENTA DE DEPOSITO: CUENTA UNICA DEL TESORO</t>
  </si>
  <si>
    <t>NUMERO DE LIBRETA CUT: 00099021001 OPERACIÓN E75 TRANSFERENCIA DE LA CUENTA FISCAL BUN A LA CUT EN MN TRANSF.FDOS.A SOLICITUD DEL G.A.M. SAN TINGUIPAYA SG.NOTA CITE:DESP G.A.M.T. 012/2019 A CTA.3987 CUT LBRTA.00099021001</t>
  </si>
  <si>
    <t>NUMERO DE LIBRETA CUT: 00514010010 OPERACIÓN E18 TRANSFERENCIA DEL SISTEMA FINANCIERO POR CUENTA DE TERCEROS A LA CUT TRANSFERENCIA CONTRATO DE SERVICIO DE GESTION DE TESORERIA Y SEGUIMIENTO FINANCIERO DE LA EJECUCION DEL PROYECTO HIDROELECTRICO IVIRIZU</t>
  </si>
  <si>
    <t>||TRANSFERENCIA DE FONDOS PARA LA EMPRESA DE APOYO A LA PRODUCCION DE ALIMENTOS-EMAPA"IMPLEMENTACIÓN DEL COMPLEJO PSCICOLA EN EL TROPICO DE COCHABAMBA" (13° DESEMBOLSO), ABONO A LA CUT LIBRETA N° 00572019201 S/G NOTA CITE: BDP/GO/CART/0207/2019 DE 15/01/19 LIBRETA 00572019201 EMAPA "IMPLEMENTACIÓN DEL COMPLEJO PSCICOLA EN EL TROPICO DE COCHABAMBA"</t>
  </si>
  <si>
    <t>TRANSFERENCIA DEL EXTERIOR SEGUN SWIFT 00619 DE FECHA 16/01/2019 ORDENANTE: CONSULADO GENERAL DE BOLIVIA EN WASHINGTON DC REF.: DICIEMBRE LIB. 00340012005 SEGIP - RECAUDACION EXTERIOR - CEDULAS DE IDENTIDAD</t>
  </si>
  <si>
    <t>COBRO COSTOS DE PAPELERIA SEGUN TRANSFERENCIA DEL EXTERIOR POR ORDEN DE CONSULADO GENERAL DE BOLIVIA EN WASHINGTON DC REF.: DICIEMBRE LIB. 00340012003 RECAUDACION EXTRANJERIA - C.I. -L.C.</t>
  </si>
  <si>
    <t>||DEVOLUCION IMPORTE NO UTILIZADO DE LA CARTA DE CREDITO I-2018-15 EMITIDA POR CUENTA DE SENATEX A FAVOR DE INCOTEX SRL. LIB. 00378014201 - SENATEX - FIDEICOMISO - BANCO UNION REF. DEVOLUCION SALDO L/C I-2018-15</t>
  </si>
  <si>
    <t>||TRANSFERENCIA DE FONDOS SEGÚN NOTA DE ENDE CITE: ENDE-DGFN-11/44-18 RECIBIDA EN LA FECHA (TRAM-TSO-379) REF: TRANSFERENCIA DE RECURSOS PARA EFECTUAR PAGOS DEL PROYECTO ABONO EN LA LIBRETA N° 00514019207 ENDE - DESEMB. BCB. PROY. CONST. PARQUE EÓLICO WARNES</t>
  </si>
  <si>
    <t>||TRANSFERENCIA DE FONDOS SEGÚN NOTA EMPRESA NACIONAL DE ELECTRICIDAD CITE: ENDE-DGFN-11/46-18, RECIBIDA EN LA FECHA REF: TRANSFERENCIA DE RECURSOS PARA EFECTUAR PAGOS DEL PROYECTO (TRAM-TSO-384) ABONO EN LA LIBRETA N° 00514019205 ENDE-DESEMB.BCB. PROY. CONST. PARQUE EÓLICO DORADO.</t>
  </si>
  <si>
    <t>||TRANSFERENCIA DE FONDOS SG. SOLICITUD DE LA EMPRESA NACIONAL DE ENERGIA ELECTRICA CITE: ENDE DGFN 11/45-18, RECIBIDA EN LA FECHA (TRAM-TSO-382) REF: TRANSFERENCIA DE RECURSOS PARA EFECTUAR PAGOS DEL PROYECTO. ABONO EN LA LIBRETA N° 00514019206 ENDE DESEMB.BCB.PROY.CONST. PARQUE EÓLICO SAN JULIAN</t>
  </si>
  <si>
    <t>||COBRO COMISION ALADI CARTA DE CREDITO I-2018-15 0,0015% S/USD 170.933,60 LIB. 00378012002 SENATEX ADM. CENTRAL REF.: COM. ALADI LC I-2018-15 A/F INCOTEX SRL P/C SENATEX</t>
  </si>
  <si>
    <t>'COBRO DE UTILES DE ESCRITORIO POR´||POR REGISTRO DEL PAGO LC I-2018-15 EN COMPLEMENTO A CBTE. ADJUNTO DE LA FECHA. LIB. 00378012002 SENATEX ADM. CENTRAL REF.: COMISION DE EMISION CBTE. CONTABLE REF.:PAGO I-2018-15</t>
  </si>
  <si>
    <t>00099021001 DEPOSITO DE EFECTIVO, DEPOSITANTE: GOBIERNO AUTONOMO MUNICIPAL DE PALCA, CONCEPTO: SALDOS BONO PARA PERSONAS CON DISCAPACIDAD, CUENTA DE DEPOSITO: CUENTA UNICA DEL TESORO</t>
  </si>
  <si>
    <t>00190012003 DEPOSITO DE EFECTIVO, DEPOSITANTE: ERICK DENNIS CALDERA TORRICO, CONCEPTO: DEVOLUCION DE VIATICOS POR VIAJE AL MUNICIPIO PALOS BLANCOS EL 23 DE NOVIEMBRE/2018, CUENTA DE DEPOSITO: CUENTA UNICA DEL TESORO</t>
  </si>
  <si>
    <t>00190012003 DEPOSITO DE EFECTIVO, DEPOSITANTE: ERICK DENNIS CALDERA TORRICO, CONCEPTO: DEVOLUCION DE VIATICOS POR VIAJE AL MUNICIPIO CHULUMANI EL 22 DE NOVIEMBRE/2018, CUENTA DE DEPOSITO: CUENTA UNICA DEL TESORO</t>
  </si>
  <si>
    <t>00190012003 DEPOSITO DE EFECTIVO, DEPOSITANTE: MARCO DAVID OCAMPO VIDAURRE, CONCEPTO: DEVOLUCION DE VIATICOS POR VIAJE A LA COMUNIDAD PALQUIYOC EL 20 DE NOVIEMBRE/2018, CUENTA DE DEPOSITO: CUENTA UNICA DEL TESORO</t>
  </si>
  <si>
    <t>00190012003 DEPOSITO DE EFECTIVO, DEPOSITANTE: VLADIMIR JOSE POMA YAMPASI, CONCEPTO: DEVOLUCION DE VIATICOS POR VIAJE AL MUNICIPIO TEOPONTE EL 25 DE NOVIEMBRE/2018, CUENTA DE DEPOSITO: CUENTA UNICA DEL TESORO</t>
  </si>
  <si>
    <t>00099021001 DEPOSITO DE EFECTIVO, DEPOSITANTE: GAMEA, CONCEPTO: BONO DE DISCAPACIDAD NO COBRADOS ENERO 2018, CUENTA DE DEPOSITO: CUENTA UNICA DEL TESORO</t>
  </si>
  <si>
    <t>00212012001 DEPOSITO DE EFECTIVO, DEPOSITANTE: FERNANDO HERRERA MACIAS, CONCEPTO: REPOSICION DE CREDENCIAL, CUENTA DE DEPOSITO: CUENTA UNICA DEL TESORO</t>
  </si>
  <si>
    <t>00099021001 DEPOSITO DE EFECTIVO, DEPOSITANTE: SERVICIO DEPARTAMENTAL DE SALUD, CONCEPTO: DEVOLUCION, CUENTA DE DEPOSITO: CUENTA UNICA DEL TESORO</t>
  </si>
  <si>
    <t>00212012001 DEPOSITO DE EFECTIVO, DEPOSITANTE: ALINA ELIANA MAMANI MAMANI, CONCEPTO: REPOSICION DE CREDENCIAL, CUENTA DE DEPOSITO: CUENTA UNICA DEL TESORO</t>
  </si>
  <si>
    <t>00099021001 DEPOSITO DE EFECTIVO, DEPOSITANTE: MONICA GUZMAN MORALES, CONCEPTO: DEVOLUCION, CUENTA DE DEPOSITO: CUENTA UNICA DEL TESORO</t>
  </si>
  <si>
    <t>00190012003 DEPOSITO DE EFECTIVO, DEPOSITANTE: ERICK DENNIS CALDERA TORRICO, CONCEPTO: DEVOLUCION DE VIATICOS POR VIAJE AL MUNICIPIOS DE GUANAY Y CARANAVI EL 21 DE NOVIEMBRE/2018, CUENTA DE DEPOSITO: CUENTA UNICA DEL TESORO</t>
  </si>
  <si>
    <t>00190012003 DEPOSITO DE EFECTIVO, DEPOSITANTE: ERICK DENNIS CALDERA TORRICO, CONCEPTO: DEVOLUCION DE VIATICOS POR VIAJE A LOS MUNICIPIOS DE QUIME Y SICA SICA EL 16 DE NOVIEMBRE/2018, CUENTA DE DEPOSITO: CUENTA UNICA DEL TESORO</t>
  </si>
  <si>
    <t>00099021001 DEPOSITO DE EFECTIVO, DEPOSITANTE: RI-20 REGIMIENTO DE INFANTERIA PADILLA, CONCEPTO: DEVOLUCION RETROACTIVO, CUENTA DE DEPOSITO: CUENTA UNICA DEL TESORO</t>
  </si>
  <si>
    <t>00099021001 DEPOSITO DE EFECTIVO, DEPOSITANTE: TOMAS TINTA MAMANI, CONCEPTO: DEVOLUCION DEL COBRO DE PAGO UNICO, CUENTA DE DEPOSITO: CUENTA UNICA DEL TESORO</t>
  </si>
  <si>
    <t>00526012001 DEPOSITO DE EFECTIVO, DEPOSITANTE: BOLIVIA TV - DAVID ALANOCA QUINTEROS, CONCEPTO: DEVOLUCION DE VIATICOS, CUENTA DE DEPOSITO: CUENTA UNICA DEL TESORO</t>
  </si>
  <si>
    <t>00099021001 DEPOSITO DE EFECTIVO, DEPOSITANTE: MINISTERIO PUBLICO, CONCEPTO: DEVOLUCION DE PASAJES POR EL DR. FERNANDO MARCELO LEA PLAZA, CUENTA DE DEPOSITO: CUENTA UNICA DEL TESORO</t>
  </si>
  <si>
    <t>00099021001 DEPOSITO DE EFECTIVO, DEPOSITANTE: MINISTERIO PUBLICO, CONCEPTO: DEVOLUCION DE AGUINALDO 2018 POR CAROLINA VALVERDE BECERRA, CUENTA DE DEPOSITO: CUENTA UNICA DEL TESORO</t>
  </si>
  <si>
    <t>00599049202 DEPOSITO DE EFECTIVO, DEPOSITANTE: FLORENTINA CONDORI HUARACHI, CONCEPTO: GASTOS NO EFECTUADOS ( DEVOLUCION ), CUENTA DE DEPOSITO: CUENTA UNICA DEL TESORO</t>
  </si>
  <si>
    <t>00512022001 DEPOSITO DE EFECTIVO, DEPOSITANTE: PABLO HUAYLLAS LOPEZ, CONCEPTO: DEVOLUCION DE EFECTIVOPREV. 606, CUENTA DE DEPOSITO: CUENTA UNICA DEL TESORO</t>
  </si>
  <si>
    <t>00099021001 DEPOSITO DE EFECTIVO, DEPOSITANTE: MINISTERIO DE DEPORTES MARCELO SEGURONDO, CONCEPTO: DEVOLUCION SALDOS NO UTILIZADOS COPA ESTADO PLURINACIONAL SUB-18 4TA VERSION, CUENTA DE DEPOSITO: CUENTA UNICA DEL TESORO</t>
  </si>
  <si>
    <t>00020011103 DEPOSITO DE EFECTIVO, DEPOSITANTE: INSTITUTO GEOGRAFICO MILITAR, CONCEPTO: REVERSION POR REFRIGERIO Y GASTOS ADMINISTRATIVOS, CUENTA DE DEPOSITO: CUENTA UNICA DEL TESORO</t>
  </si>
  <si>
    <t>00099021001 DEPOSITO DE EFECTIVO, DEPOSITANTE: ROMAN CRUZ QUISPE, CONCEPTO: 2 DUODECIMAS DE AGUINALDO, CUENTA DE DEPOSITO: CUENTA UNICA DEL TESORO</t>
  </si>
  <si>
    <t>00099021001 DEPOSITO DE EFECTIVO, DEPOSITANTE: VALERIANO MACIAS QUENTA, CONCEPTO: DEVOLUCION DE RECURSOS, CUENTA DE DEPOSITO: CUENTA UNICA DEL TESORO</t>
  </si>
  <si>
    <t>00099021001 DEPOSITO DE EFECTIVO, DEPOSITANTE: SRA JUANA ESCOLASTICA CARI DE MIRANDA, CONCEPTO: DEVOLUCION DEL MES DE DICIEMBRE, CUENTA DE DEPOSITO: CUENTA UNICA DEL TESORO</t>
  </si>
  <si>
    <t>00099021001 DEPOSITO DE EFECTIVO, DEPOSITANTE: SRA. JUANA ESCOLASTICA CARI DE MIRANDA, CONCEPTO: DEVOLUCION DE AGUINALDO, CUENTA DE DEPOSITO: CUENTA UNICA DEL TESORO</t>
  </si>
  <si>
    <t>00099021001 DEPOSITO DE EFECTIVO, DEPOSITANTE: GOB AUTONOMO MUNICIPAL DE NAZACARA DE PACAJES, CONCEPTO: DEVOLUCION DE RECURSOS, CUENTA DE DEPOSITO: CUENTA UNICA DEL TESORO</t>
  </si>
  <si>
    <t>00212082001 DEPOSITO DE EFECTIVO, DEPOSITANTE: ELIZARDO OJEDA SANTOS, CONCEPTO: DEVOLUCION DE GASTOS MECANICOS, CUENTA DE DEPOSITO: CUENTA UNICA DEL TESORO</t>
  </si>
  <si>
    <t>00212082001 DEPOSITO DE EFECTIVO, DEPOSITANTE: ELIZARDO OJEDA SANTOS, CONCEPTO: DEVOLUCION DE PASAJES, CUENTA DE DEPOSITO: CUENTA UNICA DEL TESORO</t>
  </si>
  <si>
    <t>00099021001 DEPOSITO DE EFECTIVO, DEPOSITANTE: NAVIA ESCALERA MILTON FREDDY, CONCEPTO: REVERSION SERVICIOS BASICOS, CUENTA DE DEPOSITO: CUENTA UNICA DEL TESORO</t>
  </si>
  <si>
    <t>00099021001 DEPOSITO DE EFECTIVO, DEPOSITANTE: BETANCOURT RIVERA JUAN CARLOS, CONCEPTO: REVERSION SERVICIOS BASICOS, CUENTA DE DEPOSITO: CUENTA UNICA DEL TESORO</t>
  </si>
  <si>
    <t>00099021001 DEPOSITO DE EFECTIVO, DEPOSITANTE: POLICIA MILITAR 2 " TTE. AMEZAGA ", CONCEPTO: PAGO DEL SERVICIO DE AGUA, CUENTA DE DEPOSITO: CUENTA UNICA DEL TESORO</t>
  </si>
  <si>
    <t>00099021001 DEPOSITO DE EFECTIVO, DEPOSITANTE: POLICIA MILITAR 2 " TTE. AMEZAGA ", CONCEPTO: PAGO DEL SERVICIO DE TELEFONO, CUENTA DE DEPOSITO: CUENTA UNICA DEL TESORO</t>
  </si>
  <si>
    <t>00099021001 DEPOSITO DE EFECTIVO, DEPOSITANTE: IVAN LUCHO MENA YUJRA, CONCEPTO: SALDO NO CONSUMIDO SERVICIOS BASICOS, CUENTA DE DEPOSITO: CUENTA UNICA DEL TESORO</t>
  </si>
  <si>
    <t>00099021001 DEPOSITO DE EFECTIVO, DEPOSITANTE: IVAN LUCHO MENA YUJRA, CONCEPTO: DOBLE PERCEPCION DE SERVICIOS BASICOS, CUENTA DE DEPOSITO: CUENTA UNICA DEL TESORO</t>
  </si>
  <si>
    <t>00099021001 DEPOSITO DE EFECTIVO, DEPOSITANTE: CELESTINO ANTONIO NINA LARUTA, CONCEPTO: REVERSION DE ELECTRICIDAD, CUENTA DE DEPOSITO: CUENTA UNICA DEL TESORO</t>
  </si>
  <si>
    <t>VENTA DE DIVISAS CON TRANSFERENCIA DE FONDOS A SOLICITUD DE MINISTERIO DE RELACIONES EXTERIORES SEGUN SOLICITUD 7082 REF: PAGO DE SEGUNDO AGUINALDOS ESFUERZO POR BOLIVIA AL PERSONAL DEL SERVICIO DIPLOMATICO CONSULAR Y AGREGADOS COMERCIALES CORRESPONDIENTE AL MES DE DICIEMBRE 2018 SEGUN PLANILLA DE R LIB. 00099021001 TGN-RECURSOS ORDINARIOS (3987)</t>
  </si>
  <si>
    <t>VENTA DE DIVISAS CON TRANSFERENCIA DE FONDOS A SOLICITUD DE MINISTERIO DE RELACIONES EXTERIORES SEGUN SOLICITUD 7083 REF: PAGO DE SEGUNDO AGUINALDOS ESFUERZO POR BOLIVIA AL PERSONAL DE EMIPAS MADRID CORRESPONDIENTE AL MES DE DICIEMBRE 2018 SEGUN PLANILLA DE RRHH N 121822. LIB. 00099021001 TGN-RECURSOS ORDINARIOS (3987)</t>
  </si>
  <si>
    <t>NUMERO DE LIBRETA CUT: 00099021001 OPERACIÓN E75 TRANSFERENCIA DE LA CUENTA FISCAL BUN A LA CUT EN MN TRANSF.FDOS.A SOLICITUD DEL G.A.M. TARVITA SG.NOTA CITE: MAE GAMT 001/2019 A CTA.3987 CUT LBRTA.00099021001</t>
  </si>
  <si>
    <t>NUMERO DE LIBRETA CUT: 00099021001 OPERACIÓN E75 TRANSFERENCIA DE LA CUENTA FISCAL BUN A LA CUT EN MN TRANSF.FDOS.A SOLICITUD DEL G.A.M. CHAQUI SG.NOTA CITE: GAM-CHQ-EJSAF- 0003/2019 A CTA.3987 CUT LBRTA.00099021001</t>
  </si>
  <si>
    <t>NUMERO DE LIBRETA CUT: 00099021001 OPERACIÓN E75 TRANSFERENCIA DE LA CUENTA FISCAL BUN A LA CUT EN MN TRANSF.FDOS.A SOLICITUD DEL G.A.M. YOTALA SG.NOTA CITE: OFF.GMAY 10/2019 A CTA.3987 CUT LBRTA.00099021001</t>
  </si>
  <si>
    <t>NUMERO DE LIBRETA CUT: 00099021001 OPERACIÓN E75 TRANSFERENCIA DE LA CUENTA FISCAL BUN A LA CUT EN MN TRANSF.FDOS.A SOLICITUD DEL G.A.M. SUCRE SG.NOTA DIR.FINANCIERA CITE 008/2019 A CTA.3987 CUT LBRTA.00099021001</t>
  </si>
  <si>
    <t>NUMERO DE LIBRETA CUT: 00099021001 OPERACIÓN E75 TRANSFERENCIA DE LA CUENTA FISCAL BUN A LA CUT EN MN TRANSF.FDOS.A SOLICITUD DEL G.A.M. RAVELO SG.NOTA GAMR/OE/009/2019 A CTA.3987 CUT LBRTA.00099021001</t>
  </si>
  <si>
    <t>||TRANSFERENCIA DE FONDOS S/G. MENSAJES SWIFT NROS. 00637 Y 00638 DE LA FECHA. (SECTOR PÚBLICO - SOBREVUELOS). DEBITO DE LA LIBRETA 00117012001 DGAC, REPOSICION UTILES DE ESCRITORIO.</t>
  </si>
  <si>
    <t>NUMERO DE LIBRETA CUT: 00099021001 OPERACIÓN E18 TRANSFERENCIA DEL SISTEMA FINANCIERO POR CUENTA DE TERCEROS A LA CUT Reversion aporte patronal para la vivienda TGN agosto 2018</t>
  </si>
  <si>
    <t>||TRANSFERENCIA DE FONDOS S/G. MENSAJE SWIFT NRO. 00722 DE LA FECHA. (SECTOR PÚBLICO - SOBREVUELOS). DEBITO DE LA LIBRETA 00117012001 DGAC, REPOSICION UTILES DE ESCRITORIO.</t>
  </si>
  <si>
    <t>00099021001 DEPOSITO DE EFECTIVO, DEPOSITANTE: BORIS OMAR SOLARES MENDIZABAL, CONCEPTO: REVERSION ANTICIPADA, CUENTA DE DEPOSITO: CUENTA UNICA DEL TESORO</t>
  </si>
  <si>
    <t>00099021001 DEPOSITO DE EFECTIVO, DEPOSITANTE: DIV - MEC - 1, CONCEPTO: REVERSION ENERGIA ELECTRICA 542,50,TELEFONIA 20,50 E INTERNET  78,33 MES DIC / 18, CUENTA DE DEPOSITO: CUENTA UNICA DEL TESORO</t>
  </si>
  <si>
    <t>00099021001 DEPOSITO DE EFECTIVO, DEPOSITANTE: RUBEN EDDY SALVATIERRA FUENTES, CONCEPTO: COBRO POR EXCEDENTE EN EL CONSUMO DE LLAMADA MOVIL MES NOVIEMBRE 2018, CUENTA DE DEPOSITO: CUENTA UNICA DEL TESORO</t>
  </si>
  <si>
    <t>00041021101 DEPOSITO DE EFECTIVO, DEPOSITANTE: SAMUEL MITA HUANCA, CONCEPTO: DEVOLUCION POR PAGSAJES AEREOS NO UTILIZADOS, CUENTA DE DEPOSITO: CUENTA UNICA DEL TESORO</t>
  </si>
  <si>
    <t>00133012001 DEPOSITO DE EFECTIVO, DEPOSITANTE: LOTERIA NACIONAL DE B Y S, CONCEPTO: V.C. SALDO PAGO DE TERMINACIONES SORTEO " MI AMIGO FIEL ", CUENTA DE DEPOSITO: CUENTA UNICA DEL TESORO</t>
  </si>
  <si>
    <t>00099021001 DEPOSITO DE EFECTIVO, DEPOSITANTE: DANIEL GUZMAN BARZOLA, CONCEPTO: DEVOLUCION DE 2 DIAS DE HABER DE DICIEMBRE 2016 DEL SEÑOR DANIEL GUZMAN BARZOLA (APORTE PATRONAL), CUENTA DE DEPOSITO: CUENTA UNICA DEL TESORO</t>
  </si>
  <si>
    <t>00099021001 DEPOSITO DE EFECTIVO, DEPOSITANTE: MERCEDES NOZA MORENO, CONCEPTO: DEPÓSITO POR CIERRE DE FONDO ROTATORIO - CAJA CHICA VDRA - MDRYT, CUENTA DE DEPOSITO: CUENTA UNICA DEL TESORO</t>
  </si>
  <si>
    <t>00099021001 DEPOSITO DE EFECTIVO, DEPOSITANTE: JUAN MANUEL ANDA ROCABADO, CONCEPTO: DEVOLUCION UNA DUODECIMA DE AGUINALDO DE 2018, CUENTA DE DEPOSITO: CUENTA UNICA DEL TESORO</t>
  </si>
  <si>
    <t>00099021001 DEPOSITO DE EFECTIVO, DEPOSITANTE: JUAN MANUEL ANDA ROCABADO, CONCEPTO: DEVOLUCION RENTA DICIEMBRE DE 2018, CUENTA DE DEPOSITO: CUENTA UNICA DEL TESORO</t>
  </si>
  <si>
    <t>00099021001 DEPOSITO DE EFECTIVO, DEPOSITANTE: NORAH JARANDILLA NISTTAHUZ, CONCEPTO: DEVOLUCION POR DOBLE PERCEPCION, CUENTA DE DEPOSITO: CUENTA UNICA DEL TESORO</t>
  </si>
  <si>
    <t>00132012005 DEPOSITO DE EFECTIVO, DEPOSITANTE: CARLOS LUJAN FERRUFINO, CONCEPTO: FONDOS  NO UTILIZADOS, CUENTA DE DEPOSITO: CUENTA UNICA DEL TESORO</t>
  </si>
  <si>
    <t>00041031107 DEPOSITO DE EFECTIVO, DEPOSITANTE: WILBERG BANTIN, CONCEPTO: DEVOLUCION COMBUSTIBLE MAYO, CUENTA DE DEPOSITO: CUENTA UNICA DEL TESORO</t>
  </si>
  <si>
    <t>00041031107 DEPOSITO DE EFECTIVO, DEPOSITANTE: WILBERG BANTIN, CONCEPTO: DEVOLUCION COMBUSTIBLE JUNIO, CUENTA DE DEPOSITO: CUENTA UNICA DEL TESORO</t>
  </si>
  <si>
    <t>00041031107 DEPOSITO DE EFECTIVO, DEPOSITANTE: WILBERG BANTIN, CONCEPTO: DEVOLUCION COMBUSTIBLE AGOSTO, CUENTA DE DEPOSITO: CUENTA UNICA DEL TESORO</t>
  </si>
  <si>
    <t>00132079201 DEPOSITO DE EFECTIVO, DEPOSITANTE: MIGUEL CALDERON MEDRANO, CONCEPTO: DEVOLUCION DE FONDOS NO UTILIZADOS, CUENTA DE DEPOSITO: CUENTA UNICA DEL TESORO</t>
  </si>
  <si>
    <t>00132079201 DEPOSITO DE EFECTIVO, DEPOSITANTE: DEMBY GUAMAN LEDEZMA, CONCEPTO: DEVOLUCION DE FONDOS NO UTILIZADOS, CUENTA DE DEPOSITO: CUENTA UNICA DEL TESORO</t>
  </si>
  <si>
    <t>00591012001 DEPOSITO DE EFECTIVO, DEPOSITANTE: COMPAÑIA DE ALIMENTOS LTDA., CONCEPTO: DEPÓSITO POR PAGO DE SERVICIO DE AGUA POTABLE A MI TELEFERICO, CUENTA DE DEPOSITO: CUENTA UNICA DEL TESORO</t>
  </si>
  <si>
    <t>00591012001 DEPOSITO DE EFECTIVO, DEPOSITANTE: MARIA EUGENIA LAURA CUSI, CONCEPTO: SERVICIO DE AGUA POTABLE MAYO 2017, CUENTA DE DEPOSITO: CUENTA UNICA DEL TESORO</t>
  </si>
  <si>
    <t>00591012001 DEPOSITO DE EFECTIVO, DEPOSITANTE: MARIA EUGENIA LAURA CUSI, CONCEPTO: SERVICIO DE AGUA POTABLE JUNIO 2017, CUENTA DE DEPOSITO: CUENTA UNICA DEL TESORO</t>
  </si>
  <si>
    <t>00591012001 DEPOSITO DE EFECTIVO, DEPOSITANTE: MARIA EUGENIA LAURA CUSI, CONCEPTO: SERVICIO DE AGUA POTABLE JULIO 2017, CUENTA DE DEPOSITO: CUENTA UNICA DEL TESORO</t>
  </si>
  <si>
    <t>00591012001 DEPOSITO DE EFECTIVO, DEPOSITANTE: MARIA EUGENIA LAURA CUSI, CONCEPTO: SERVICIO DE AGUA POTABLE, CUENTA DE DEPOSITO: CUENTA UNICA DEL TESORO</t>
  </si>
  <si>
    <t>00591012001 DEPOSITO DE EFECTIVO, DEPOSITANTE: MARIA EUGENIA LAURA CUSI, CONCEPTO: SERVICIO DE AGUA POTABLE AGOSTO2017, CUENTA DE DEPOSITO: CUENTA UNICA DEL TESORO</t>
  </si>
  <si>
    <t>00591012001 DEPOSITO DE EFECTIVO, DEPOSITANTE: MARIA EUGENIA LAURA CUSI, CONCEPTO: SERVICIO DE AGUA POTABLE SEPTIEMBRE2017, CUENTA DE DEPOSITO: CUENTA UNICA DEL TESORO</t>
  </si>
  <si>
    <t>00590012001 DEPOSITO DE EFECTIVO, DEPOSITANTE: SURLINK TECHNOLOGY, CONCEPTO: DEVOLUCION POR DESCUENTO DE MATERIAL CONTRATO N° 028.17, CUENTA DE DEPOSITO: CUENTA UNICA DEL TESORO</t>
  </si>
  <si>
    <t>00099021001 DEPOSITO DE EFECTIVO, DEPOSITANTE: JAVIER L. VILLARROEL ROMERO MDRYT, CONCEPTO: SALDO FONDO ROTATIVO MDRYT  OFICINA CENTRAL, CUENTA DE DEPOSITO: CUENTA UNICA DEL TESORO</t>
  </si>
  <si>
    <t>00099021001 DEPOSITO DE EFECTIVO, DEPOSITANTE: JAVIER L. VILLARROEL ROMERO MDRYT, CONCEPTO: SALDO FONDO ROTATIVO MDRYT OFICINA CENTRAL, CUENTA DE DEPOSITO: CUENTA UNICA DEL TESORO</t>
  </si>
  <si>
    <t>00099021001 DEP.DE CHEQ.AJENOS,RET.DE CAM.,CONCEPTO: DESCUENTO SR. DIEGO TAPIA JIMENEZ C 31 N° 1439/2018,DEP.: WILY DIEGO TAPIA JIMENEZ , PROCEDENCIA: BANCO UNION S.A., CHEQUE: 1338, FECHA DE EMISION:17/01/2019</t>
  </si>
  <si>
    <t>00099021001 DEP.DE CHEQ.AJENOS,RET.DE CAM.,CONCEPTO: FLORES HUARACHI EFRAIN,DEP.: BANCO UNION  S.A. , PROCEDENCIA: BANCO UNION S.A., CHEQUE: 160295, FECHA DE EMISION:18/01/2019</t>
  </si>
  <si>
    <t>00099021001 DEP.DE CHEQ.AJENOS,RET.DE CAM.,CONCEPTO: DEVOLUCION DE RECURSOS NO EJECUTADOS,DEP.: GOBIERNO AUTONOMO MUNICIPAL DE PUERTO PEREZ , PROCEDENCIA: BANCO UNION S.A., CHEQUE: 3242, FECHA DE EMISION:16/01/2019</t>
  </si>
  <si>
    <t>00099021001 DEP.DE CHEQ.AJENOS,RET.DE CAM.,CONCEPTO: PAGO POR DESCUENTO MONTOS EXCEDENTES POR DOBLE PERCEPCION DE RECURSOS PUBLICOS,DEP.: CAJA NACIONAL DE SALUD , PROCEDENCIA: BANCO UNION S.A., CHEQUE: 40356, FECHA DE EMISION:17/01/2019</t>
  </si>
  <si>
    <t>00099021001 DEP.DE CHEQ.AJENOS,RET.DE CAM.,CONCEPTO: DEVOLUCION DE SALDO NO EJECUTADO PARA LA CUENTA 3987 CUENTA UNICA DEL TESORO,DEP.: GAM PORCO , PROCEDENCIA: BANCO UNION S.A., CHEQUE: 3283, FECHA DE EMISION:16/01/2019</t>
  </si>
  <si>
    <t>00130012001 DEP.DE CHEQ.AJENOS,RET.DE CAM.,CONCEPTO: PAGO DE CAPITAL E INTERESES COMERMIN R.L.,DEP.: COMERMIN RL , PROCEDENCIA: BANCO NACIONAL DE BOLIVIA S.A., CHEQUE: 1109412, FECHA DE EMISION:17/01/2019</t>
  </si>
  <si>
    <t>00099021001 DEPOSITO DE EFECTIVO, DEPOSITANTE: MINISTERIO DE SALUD, CONCEPTO: REVERSION DE FONDOS, CUENTA DE DEPOSITO: CUENTA UNICA DEL TESORO</t>
  </si>
  <si>
    <t>00099021001 DEPOSITO DE EFECTIVO, DEPOSITANTE: ENDE FLAVIA ANTONIETA ALARCON ALARCON, CONCEPTO: CUMPLIMIENTO DS 3034 REMUNERACION MAX DIC/18 WILFREDO OVANDO ROJAS, CUENTA DE DEPOSITO: CUENTA UNICA DEL TESORO</t>
  </si>
  <si>
    <t>00212082001 DEPOSITO DE EFECTIVO, DEPOSITANTE: JUAN CARLOS QUISPE PERALTA, CONCEPTO: ASIGNACION DE FONDOS EN AVANCE PARA GASTOS OPERATIVOS "GESTION 2018", CUENTA DE DEPOSITO: CUENTA UNICA DEL TESORO</t>
  </si>
  <si>
    <t>00099021001 DEPOSITO DE EFECTIVO, DEPOSITANTE: MILENKA PAOLA DELGADO CAMEO, CONCEPTO: REVERSION DEFINITIVA CAMARA DE DIPUTADOS, CUENTA DE DEPOSITO: CUENTA UNICA DEL TESORO</t>
  </si>
  <si>
    <t>00099021001 DEPOSITO DE EFECTIVO, DEPOSITANTE: RADIO MOVIL EL TURISTA-ROGER CORTEZ AGUILAR, CONCEPTO: DEVOLUCION DE FONDOS POR SERVICIOS, CUENTA DE DEPOSITO: CUENTA UNICA DEL TESORO</t>
  </si>
  <si>
    <t>00099021001 DEPOSITO DE EFECTIVO, DEPOSITANTE: GOB. AUTONOMO MUNICIPAL COLQUENCHA NIT 1029795029, CONCEPTO: DEVOLUCION DE RECURSOS BONO MENSUAL PARA PERSONAS CON DISCAPACIDAD, CUENTA DE DEPOSITO: CUENTA UNICA DEL TESORO</t>
  </si>
  <si>
    <t>VENTA DE DIVISAS CON TRANSFERENCIA DE FONDOS A SOLICITUD DE EMPRESA BOLIVIANA DE ALIMENTOS Y DERIVADOS - EBA SEGUN SOLICITUD 7086 REF: PAGO A INTERNACIONAL NUT AND DRIEDFRUIT POR CONCEPTO DE ACTUALIZACION DE REGISTRO INTERNACIONAL EN MERCADOS INTERNACIONALES SEGUN NOTA NI GCL UMEX 2018-0029 I 2018 LIB. 00599022001 EBA-COMERCIALIZACION PRODUCTOS MERCADO INTERNO Y EXPORTACION</t>
  </si>
  <si>
    <t>VENTA DE DIVISAS CON TRANSFERENCIA DE FONDOS A SOLICITUD DE EMPRESA BOLIVIANA DE ALIMENTOS Y DERIVADOS - EBA SEGUN SOLICITUD 7086 REF: PAGO A INTERNACIONAL NUT AND DRIEDFRUIT POR CONCEPTO DE ACTUALIZACION DE REGISTRO INTERNACIONAL EN MERCADOS INTERNACIONALES SEGUN NOTA NI GCL UMEX 2018-0029 I 2018 LIB. 00599022001 EBA-COMERCIALIZACION PRODUCTOS MERCADO INTERNO Y EXPORTACION POR DIFERENCIAL CAMBIARIO</t>
  </si>
  <si>
    <t>NUMERO DE LIBRETA CUT: 00099021001 OPERACIÓN E75 TRANSFERENCIA DE LA CUENTA FISCAL BUN A LA CUT EN MN TRANSF.FDOS.A SOLICITUD DEL G.A.M. SAN LUCAS SG.NOTA CITE: G.A.M.S.L. 11/2019 A CTA.3987 CUT LBRTA.00099021001</t>
  </si>
  <si>
    <t>NUMERO DE LIBRETA CUT: 0009921001 OPERACIÓN E75 TRANSFERENCIA DE LA CUENTA FISCAL BUN A LA CUT EN MN TRANSF.FDOS.A SOLICITUD DEL G.A.M. POJO SG.NOTA CITE:GAMP-MAE 09/2019 A CTA.3987 CUT LBRTA.00099021001</t>
  </si>
  <si>
    <t>NUMERO DE LIBRETA CUT: 00086051101 OPERACIÓN E18 TRANSFERENCIA DEL SISTEMA FINANCIERO POR CUENTA DE TERCEROS A LA CUT ABONO PARA CUT 3987069001LIBRETA 00086051101DE MINISTERIO DE MEDIO AMBIENTE Y AGUA A SOLICITUD DE EMPRESA PUBLICA SOCIAL DE AGUA Y SANEAMIENTO SA</t>
  </si>
  <si>
    <t>COBRO DE||ÚTILES DE ESCRITORIO POR LA ELABORACIÓN DEL COMPROBANTE CONTABLE N° 0945186 DE LA FECHA DE LA LIBRETA N° 00099021001 TGN - RECURSOS ORDINARIOS - MONEDA NACIONAL, COSTO ÚTILES DE ESCRITORIO</t>
  </si>
  <si>
    <t>||TRANSFERENCIA DE FONDOS S/G. MENSAJE SWIFT NRO. 00727 Y CORREOS ELECTRÓNICOS DE LA DGAC Y AASANA. (SECTOR PÚBLICO - SOBREVUELOS). DEBITO DE LA LIBRETA 00117012001 DGAC, REPOSICION UTILES DE ESCRITORIO.</t>
  </si>
  <si>
    <t>00099021001 DEPOSITO DE EFECTIVO, DEPOSITANTE: VIC.DEL ESTADO PLURINAC.-ROSEMARY CASTILLO LARICO, CONCEPTO: REPOSICION DE CREDENCIAL INSTITUCIONAL POR EXTRAVIO, CUENTA DE DEPOSITO: CUENTA UNICA DEL TESORO</t>
  </si>
  <si>
    <t>00099021001 DEPOSITO DE EFECTIVO, DEPOSITANTE: LUIS CHAVEZ RODRIGUEZ, CONCEPTO: DEVOLUCION DE BONO AL CARGO, CUENTA DE DEPOSITO: CUENTA UNICA DEL TESORO</t>
  </si>
  <si>
    <t>00132079201 DEPOSITO DE EFECTIVO, DEPOSITANTE: JULIO VALENTINO ANDRE HERBAS, CONCEPTO: DEVOLUCION SALDO DE FONDOS EN AVANCE, CUENTA DE DEPOSITO: CUENTA UNICA DEL TESORO</t>
  </si>
  <si>
    <t>00099021001 DEPOSITO DE EFECTIVO, DEPOSITANTE: RCB -2 ""TARAPACA"", CONCEPTO: SERVICIOS BASICOS, CUENTA DE DEPOSITO: CUENTA UNICA DEL TESORO</t>
  </si>
  <si>
    <t>00099021001 DEPOSITO DE EFECTIVO, DEPOSITANTE: FONADIN, CONCEPTO: DEVOLUCION REFRIGERIO PERSONAL EVENTUAL COCHABAMBA, DICIEMBRE, CUENTA DE DEPOSITO: CUENTA UNICA DEL TESORO</t>
  </si>
  <si>
    <t>00020051101 DEPOSITO DE EFECTIVO, DEPOSITANTE: CPMY. BERMEJO, CONCEPTO: REVERSION POR GASTOS NO EJECUTADOS DE LA CP MY BERMEJO  CONCEPTO DE COMUNICACIONES SERVICIOS BASICOS, CUENTA DE DEPOSITO: CUENTA UNICA DEL TESORO</t>
  </si>
  <si>
    <t>00099021001 DEPOSITO DE EFECTIVO, DEPOSITANTE: ANTONIO TRIGUERO ICHUTA, CONCEPTO: REVERSION DE HABER MENSUAL (12-18) NOMBRE: CARLOS RODRIGO CHAMBI CONDE CI. 6073356 CON ITEM 8548, CUENTA DE DEPOSITO: CUENTA UNICA DEL TESORO</t>
  </si>
  <si>
    <t>00572012001 DEPOSITO DE EFECTIVO, DEPOSITANTE: RAMIRO MAMANI ESCOBAR, CONCEPTO: DEVOLUCION DE SUELDO, CUENTA DE DEPOSITO: CUENTA UNICA DEL TESORO</t>
  </si>
  <si>
    <t>00572012001 DEPOSITO DE EFECTIVO, DEPOSITANTE: WILDER CHAVEZ TERRAZAS, CONCEPTO: DEVOLUCION DE SUELDO, CUENTA DE DEPOSITO: CUENTA UNICA DEL TESORO</t>
  </si>
  <si>
    <t>00572012001 DEPOSITO DE EFECTIVO, DEPOSITANTE: WILSON MAMANI QUILLE, CONCEPTO: DEVOLUCION DE SUELDO, CUENTA DE DEPOSITO: CUENTA UNICA DEL TESORO</t>
  </si>
  <si>
    <t>00572012001 DEPOSITO DE EFECTIVO, DEPOSITANTE: WILLAMS QUISPE NINA, CONCEPTO: DEVOLUCION DE SUELDO, CUENTA DE DEPOSITO: CUENTA UNICA DEL TESORO</t>
  </si>
  <si>
    <t>00099021001 DEPOSITO DE EFECTIVO, DEPOSITANTE: GENARA LOZA GUTIERREZ, CONCEPTO: DEVOLUCION DE SENASIR, CUENTA DE DEPOSITO: CUENTA UNICA DEL TESORO</t>
  </si>
  <si>
    <t>00099021001 DEPOSITO DE EFECTIVO, DEPOSITANTE: EJERCITO DE BOLIVIA 147956025, CONCEPTO: SALDOS NO EJECUTADOS EN SERVICIOS BASICOS TELEFONIA MES DE NOVIEMBRE DEL 2018, CUENTA DE DEPOSITO: CUENTA UNICA DEL TESORO</t>
  </si>
  <si>
    <t>00099021001 DEPOSITO DE EFECTIVO, DEPOSITANTE: EJERCITO DE BOLIVIA 147956025, CONCEPTO: REVERSION EN LA PARTIDA METALICOS CORRESPONDIENTE AL MES DE NOVIEMBRE DE 2018, CUENTA DE DEPOSITO: CUENTA UNICA DEL TESORO</t>
  </si>
  <si>
    <t>00099021001 DEPOSITO DE EFECTIVO, DEPOSITANTE: EJERCITO DE BOLIVIA 147956025, CONCEPTO: SALDOS NO EJECUTADOS EN TELEFONIA DICIEMBRE DEL 2018, CUENTA DE DEPOSITO: CUENTA UNICA DEL TESORO</t>
  </si>
  <si>
    <t>00099021001 DEPOSITO DE EFECTIVO, DEPOSITANTE: EJERCITO DE BOLIVIA 147956025, CONCEPTO: SALDOS NO EJECUTADOS POR ENERGIA ELECTRICA MES DE DICIEMBRE DEL 2018, CUENTA DE DEPOSITO: CUENTA UNICA DEL TESORO</t>
  </si>
  <si>
    <t>00099021001 DEP.DE CHEQ.AJENOS,RET.DE CAM.,CONCEPTO: DEV. VIATICOS INCLUYE RC-IVA POR DESCUENTO (DICIEMBRE/2018)REALIZADO A DELINA CUMANDIRI,DEP.: CAMARA DE SENADORES , PROCEDENCIA: BANCO UNION S.A., CHEQUE: 7245, FECHA DE EMISION:21/01/2019</t>
  </si>
  <si>
    <t>00099021001 DEP.DE CHEQ.AJENOS,RET.DE CAM.,CONCEPTO: BAJAS MEDICAS DE INCAPACIDAD TEMPORAL MES NOVIEMBRE 2018,DEP.: UNIDAD DE INVESTIGACIONES FINANCIERAS , PROCEDENCIA: BANCO UNION S.A., CHEQUE: 30457, FECHA DE EMISION:31/12/2018</t>
  </si>
  <si>
    <t>00099021001 DEP.DE CHEQ.AJENOS,RET.DE CAM.,CONCEPTO: ANTEQUERA ROMERO JUAN ALVARO,DEP.: BANCO UNION SA , PROCEDENCIA: BANCO UNION S.A., CHEQUE: 160296, FECHA DE EMISION:21/01/2019</t>
  </si>
  <si>
    <t>00099021001 DEP.DE CHEQ.AJENOS,RET.DE CAM.,CONCEPTO: DEVOLUCION INCAPACIDAD TEMPORAL CSBP COCHABAMBA,DEP.: CONTRALORIA GENERAL DEL ESTADO , PROCEDENCIA: BANCO NACIONAL DE BOLIVIA S.A., CHEQUE: 6889351, FECHA DE EMISION:10/01/2019</t>
  </si>
  <si>
    <t>00099021001 DEP.DE CHEQ.AJENOS,RET.DE CAM.,CONCEPTO: REMBOLSO SUBSIDIO INCAPACIDAD TEMPORAL CSBP,DEP.: CONTRALORIA GENERAL DEL ESTADO , PROCEDENCIA: BANCO UNION S.A., CHEQUE: 6042, FECHA DE EMISION:14/01/2019</t>
  </si>
  <si>
    <t>00099021001 DEP.DE CHEQ.AJENOS,RET.DE CAM.,CONCEPTO: DEP POR REVERSIONES FONDOS POR AVANCE,DEP.: AGENCIA BOLIVIANA DE CORREOS , PROCEDENCIA: BANCO UNION S.A., CHEQUE: 32, FECHA DE EMISION:17/01/2019</t>
  </si>
  <si>
    <t>00099021001 DEPOSITO DE EFECTIVO, DEPOSITANTE: TEREZA NORA BOHORQUEZ, CONCEPTO: ACUERDO ENTRE LA SEÑORA TEREZA NORA BOHORQUEZ, CUENTA DE DEPOSITO: CUENTA UNICA DEL TESORO</t>
  </si>
  <si>
    <t>00132052001 DEPOSITO DE EFECTIVO, DEPOSITANTE: SEDEM-SEMILLAS, CONCEPTO: DEVOLUCION EXCEDENTE PAGO SEGUNDO AGUINALDO ESFUERZO POR BOLIVIA, CUENTA DE DEPOSITO: CUENTA UNICA DEL TESORO</t>
  </si>
  <si>
    <t>00099021001 DEPOSITO DE EFECTIVO, DEPOSITANTE: RODRIGO MULLISACA MAMANI, CONCEPTO: REVERSION CAMARA DE DIPUTADOS, CUENTA DE DEPOSITO: CUENTA UNICA DEL TESORO</t>
  </si>
  <si>
    <t>00599032003 DEPOSITO DE EFECTIVO, DEPOSITANTE: SAUL CHINO QUISPE, CONCEPTO: FONDOS NO UTILIZADOS, CUENTA DE DEPOSITO: CUENTA UNICA DEL TESORO</t>
  </si>
  <si>
    <t>00099021001 DEPOSITO DE EFECTIVO, DEPOSITANTE: CARLOS ALBERTO TORRICO BORJA, CONCEPTO: DEVOLUCION  VIATICOS NO UTILIZADOS CARLOS TORRICO MEMO 1242 C31-3277/18, CUENTA DE DEPOSITO: CUENTA UNICA DEL TESORO</t>
  </si>
  <si>
    <t>00099021001 DEPOSITO DE EFECTIVO, DEPOSITANTE: FREDDY TORRES TORRES, CONCEPTO: DEVOLUCION DE HORAS SUPERAVIT, CUENTA DE DEPOSITO: CUENTA UNICA DEL TESORO</t>
  </si>
  <si>
    <t>00340012003 DEPOSITO DE EFECTIVO, DEPOSITANTE: WILSON CALIZAYA FERNANDEZ, CONCEPTO: SEGUNDO PAGO AL C-31 N 830/2018 DEVOLUCION NO PRESENTACION LCV GESTION 2011, CUENTA DE DEPOSITO: CUENTA UNICA DEL TESORO</t>
  </si>
  <si>
    <t>00099021001 DEPOSITO DE EFECTIVO, DEPOSITANTE: GEHISON MIGUEL MENDOZA CORTEZ, CONCEPTO: REVERSION FONDOS 2018 PARTIDA 2,1,2 ENERGIA ELECTRICA, CUENTA DE DEPOSITO: CUENTA UNICA DEL TESORO</t>
  </si>
  <si>
    <t>00099021001 DEPOSITO DE EFECTIVO, DEPOSITANTE: GEHISON MIGUEL MENDOZA CORTEZ, CONCEPTO: REVERSION FONDOS 2018 PARTIDA 2.1.4 TELEFONIA, CUENTA DE DEPOSITO: CUENTA UNICA DEL TESORO</t>
  </si>
  <si>
    <t>00099021001 DEPOSITO DE EFECTIVO, DEPOSITANTE: NANCY SANTUSA HUAYCANI TIÑINI, CONCEPTO: DEVOLUCION PARA REVERSION DESCUENTOS NOVIEMBRE 902207, CUENTA DE DEPOSITO: CUENTA UNICA DEL TESORO</t>
  </si>
  <si>
    <t>00099021001 DEPOSITO DE EFECTIVO, DEPOSITANTE: NANCY SANTUSA HUAYCANI TIÑINI, CONCEPTO: DEVOLUCION PARA REVERSION NOVIEMBRE 902207, CUENTA DE DEPOSITO: CUENTA UNICA DEL TESORO</t>
  </si>
  <si>
    <t>00099021001 DEPOSITO DE EFECTIVO, DEPOSITANTE: NANCY SANTUSA HUAYCANI TIÑINI, CONCEPTO: DEVOLUCION PARA REVERSION AGUINALDO 902226, CUENTA DE DEPOSITO: CUENTA UNICA DEL TESORO</t>
  </si>
  <si>
    <t>00099021001 DEPOSITO DE EFECTIVO, DEPOSITANTE: NANCY SANTUSA HUAYCANI TIÑINI, CONCEPTO: DEVOLUCION PARA REVERSION AGUINALDO ESFUERZO POR BOLIVIA  902228, CUENTA DE DEPOSITO: CUENTA UNICA DEL TESORO</t>
  </si>
  <si>
    <t>00099021001 DEPOSITO DE EFECTIVO, DEPOSITANTE: ESCUELA INTERCULTURAL BOLIVIANA DE DANZA, CONCEPTO: DEVOLUCION DE SEGUNDO AGUINALDO, CUENTA DE DEPOSITO: CUENTA UNICA DEL TESORO</t>
  </si>
  <si>
    <t>00212012001 DEPOSITO DE EFECTIVO, DEPOSITANTE: JOHNNY DARWIN CONTRERAS SANCHEZ, CONCEPTO: PAGO DE LA ACTUALIZACION DE DEUDA E INTERES AL INRA, CUENTA DE DEPOSITO: CUENTA UNICA DEL TESORO</t>
  </si>
  <si>
    <t>00099021001 DEPOSITO DE EFECTIVO, DEPOSITANTE: KARIDUEN ROSSIO VILLAFUERTE ALFARO, CONCEPTO: DEVOLUCION DE PASAJE AEREO N° 0453031936905 TRABAJO LA PAZ- LIMA, CUENTA DE DEPOSITO: CUENTA UNICA DEL TESORO</t>
  </si>
  <si>
    <t>00099021001 DEPOSITO DE EFECTIVO, DEPOSITANTE: ELOY REYNOLDS MOLINA, CONCEPTO: DOBLE PERCEPCION, CUENTA DE DEPOSITO: CUENTA UNICA DEL TESORO</t>
  </si>
  <si>
    <t>00587012001 DEPOSITO DE EFECTIVO, DEPOSITANTE: ADALID H. GUACHALLA VELASQUEZ, CONCEPTO: DEVOLUCION DE FONDOS NO UTILIZADOS, CUENTA DE DEPOSITO: CUENTA UNICA DEL TESORO</t>
  </si>
  <si>
    <t>00086084202 DEPOSITO DE EFECTIVO, DEPOSITANTE: DALIA BELTRAN MANO, CONCEPTO: DEVOLUCION FLETES ALMACENACMIENTO OTROS ALQUILERES SERVICIOS MANUALES, CUENTA DE DEPOSITO: CUENTA UNICA DEL TESORO</t>
  </si>
  <si>
    <t>00086084202 DEPOSITO DE EFECTIVO, DEPOSITANTE: GUSTAVO UZQUIANO ESPINOZA, CONCEPTO: DEVOLUCION DE COMBUSTIBLES Y LUBRICANTES PRODUCTOS QUIMICOS Y FARMACEUTICOS, CUENTA DE DEPOSITO: CUENTA UNICA DEL TESORO</t>
  </si>
  <si>
    <t>00099021001 DEPOSITO DE EFECTIVO, DEPOSITANTE: CAMARA DE SENADORES, CONCEPTO: PAGO DE TELEFONIA MOVIL, CUENTA DE DEPOSITO: CUENTA UNICA DEL TESORO</t>
  </si>
  <si>
    <t>00592012001 DEPOSITO DE EFECTIVO, DEPOSITANTE: ELIAS VIDAURRE, CONCEPTO: DEP. SALDO FONDO DE AVANCE, CUENTA DE DEPOSITO: CUENTA UNICA DEL TESORO</t>
  </si>
  <si>
    <t>00099021001 DEP.DE CHEQ.AJENOS,RET.DE CAM.,CONCEPTO: DEVOLUCION DE INCENTIVO DE BACHILLERES DESTACADOS,DEP.: MINISTERIO DE EDUCACION , PROCEDENCIA: BANCO UNION S.A., CHEQUE: 24039, FECHA DE EMISION:18/01/2019</t>
  </si>
  <si>
    <t>00099021001 DEP.DE CHEQ.AJENOS,RET.DE CAM.,CONCEPTO: DEVOLUCION DE PASAJES,DEP.: MINISTERIO DE EDUCACION , PROCEDENCIA: BANCO UNION S.A., CHEQUE: 24040, FECHA DE EMISION:18/01/2019</t>
  </si>
  <si>
    <t>00099021001 DEP.DE CHEQ.AJENOS,RET.DE CAM.,CONCEPTO: OROPEZA CAMACHO ERCILIA,DEP.: BANCO UNION SA , PROCEDENCIA: BANCO UNION S.A., CHEQUE: 160298, FECHA DE EMISION:23/01/2019</t>
  </si>
  <si>
    <t>00099021001 DEP.DE CHEQ.AJENOS,RET.DE CAM.,CONCEPTO: DEVOLUCION RECURSOS BONO PERSONAS CON DISCAPACIDAD,DEP.: GOBIERNO AUTONOMO MUNICIPAL DE COMBAYA , PROCEDENCIA: BANCO UNION S.A., CHEQUE: 1516, FECHA DE EMISION:31/12/2018</t>
  </si>
  <si>
    <t>00099021001 DEP.DE CHEQ.AJENOS,RET.DE CAM.,CONCEPTO: DEVOLUCION FONDOS - USO DE 10 DIAS SIN GOCE DE HABERES SR. JULIO CESAR BEYER PACHECO DIC/2018,DEP.: MIN DE LA PRESIDENCIA RR-HH , PROCEDENCIA: BANCO UNION S.A., CHEQUE: 5834, FECHA DE EMISION:21/01/2019</t>
  </si>
  <si>
    <t>00099021001 DEPOSITO DE EFECTIVO, DEPOSITANTE: ORLANDO MONTAÑO MOLINA, CONCEPTO: DOBLE PERCEPCION SENASIR, CUENTA DE DEPOSITO: CUENTA UNICA DEL TESORO</t>
  </si>
  <si>
    <t>00670192001 DEPOSITO DE EFECTIVO, DEPOSITANTE: PATRICIA BARRON OCAÑA, CONCEPTO: POR DEVOLUCION DE REFRIGERIO CANCELACION EN EXCESO, CUENTA DE DEPOSITO: CUENTA UNICA DEL TESORO</t>
  </si>
  <si>
    <t>00099021001 DEPOSITO DE EFECTIVO, DEPOSITANTE: GUADALUPE EULALIA PACO MACHICADO, CONCEPTO: DEVOLUCION DE LAS DUODECIMAS DEL AGUINALDO 2018, CUENTA DE DEPOSITO: CUENTA UNICA DEL TESORO</t>
  </si>
  <si>
    <t>00099021001 DEPOSITO DE EFECTIVO, DEPOSITANTE: FRANKLIN GUTIERREZ LIMACHI, CONCEPTO: DEVOLUCION DUODECIMAS AGUINALDO, CUENTA DE DEPOSITO: CUENTA UNICA DEL TESORO</t>
  </si>
  <si>
    <t>00099021001 DEPOSITO DE EFECTIVO, DEPOSITANTE: MARIA ELIZABETH MULLER SANTA CRUZ, CONCEPTO: NOTA DE RECUPERACION MPD-UAI-C-N 566/15 INFORME INTERNO MPD-UAI-II-0004/2018, CUENTA DE DEPOSITO: CUENTA UNICA DEL TESORO</t>
  </si>
  <si>
    <t>00099021001 DEPOSITO DE EFECTIVO, DEPOSITANTE: JUAN CARLOS ALCON POMA, CONCEPTO: DEVOLUCION 1ER AGUINALDO 2018, CUENTA DE DEPOSITO: CUENTA UNICA DEL TESORO</t>
  </si>
  <si>
    <t>00099021001 DEPOSITO DE EFECTIVO, DEPOSITANTE: TANIA MACHICADO ROJAS, CONCEPTO: DEVOLUCION UNA DUODECIMA DE AGUINALDO, CUENTA DE DEPOSITO: CUENTA UNICA DEL TESORO</t>
  </si>
  <si>
    <t>00099021001 DEPOSITO DE EFECTIVO, DEPOSITANTE: ALVARO MARCO ANTONIO CABA OLIVAREZ CI 2377522 LP, CONCEPTO: CITE: MEFP/VTCP/DGPOT/UAIS-CPJ/N°030/2016 REGULARIZACION: SEPTIEMBRE-OCTUBRE 2018, CUENTA DE DEPOSITO: CUENTA UNICA DEL TESORO</t>
  </si>
  <si>
    <t>PAGO A EXIMBANK CHINA POPUL PRÉSTAMO PBC 2017 (31) 457 VCTO. 21-01-2019 POR CUENTA DE ES-MUTUN , NTI. 011776 VALOR 23-01-2019 INTERESES USD 117.932,19 COMISIONES USD 216.924,66 CTA. 00573012002 CONTRAPARTE PLANTA SIDERURGICA DEL MUTUN</t>
  </si>
  <si>
    <t>NUMERO DE LIBRETA CUT: 00514010002 OPERACIÓN E18 TRANSFERENCIA DEL SISTEMA FINANCIERO POR CUENTA DE TERCEROS A LA CUT TRANSFERENCIA DEVOLUCION PARA CUSTODIA DE FONDOS SOLICITUD ENDE TRANSMISION SA PROYECTO LINEA ANILLO ENERGETICO DEL SUR</t>
  </si>
  <si>
    <t>REGULARIZACION DE TRANSFERENCIA DEL EXTERIOR SEGUN SWIFT 00632 DE FECHA 23/01/2019 ORDENANTE: EMBAJADA DE BOLIVIA EN BEIJING CHINA LIB. 00099021001 TGN-RECURSOS ORDINARIOS (3987)</t>
  </si>
  <si>
    <t>COBRO COSTOS DE PAPELERIA POR REGULARIZACION DE TRANSFERENCIA DEL EXTERIOR POR ORDEN DE EMBAJADA DE BOLIVIA EN BEIJING CHINA LIB. 00099021001 TGN-RECURSOS ORDINARIOS (3987)</t>
  </si>
  <si>
    <t>||TRANSFERENCIA DE FONDOS S/G. MENSAJES SWIFT NROS. 00829 Y 00834 DE LA FECHA. (SECTOR PÚBLICO - SOBREVUELOS). DEBITO DE LA LIBRETA 00117012001 DGAC, REPOSICION UTILES DE ESCRITORIO.</t>
  </si>
  <si>
    <t>||TRANSFERENCIA DE FONDOS S/G. MENSAJE SWIFT NRO. 00821 DE LA FECHA. (SECTOR PÚBLICO - SOBREVUELOS). DEBITO DE LA LIBRETA 00117012001 DGAC, REPOSICION UTILES DE ESCRITORIO.</t>
  </si>
  <si>
    <t>||REGULARIZACIÓN DE NUESTRA OPERACIÓN NRO. 0944984 DE F. 15/01/19 EN ATENCIÓN A NOTA DE LA FUNDACIÓN CULTURAL BANCO CENTRAL, CITE' FC.BCB.PDCIA.N°009/2019 DE LA FECHA (HRE-TGL-1065). A LA LIBRETA 00293038001 DONACION AECID-PARA AMPLIACION DEL MUSEO NACIONAL DE ARTE; P/CTA. AECID.</t>
  </si>
  <si>
    <t>||TRANSFERENCIA DE FONDOS S/G. MENSAJE SWIFT NRO. 00807 Y CORREOS ELECTRÓNICOS DE LA DGAC Y AASANA. (SECTOR PÚBLICO - SOBREVUELOS). DEBITO DE LA LIBRETA 00117012001 DGAC, REPOSICION UTILES DE ESCRITORIO.</t>
  </si>
  <si>
    <t>||TRANSFERENCIA DE FONDOS S/G. MENSAJE SWIFT NRO. 00856 DE LA FECHA. (SECTOR PÚBLICO - SOBREVUELOS). DEBITO DE LA LIBRETA 00117012001 DGAC, REPOSICION UTILES DE ESCRITORIO.</t>
  </si>
  <si>
    <t>||REGULARIZACIÓN DE NUESTRA OPERACIÓN NRO. 0944984 DE F. 15/01/19 EN ATENCIÓN A NOTA DE LA FUNDACIÓN CULTURAL BANCO CENTRAL, CITE' FC.BCB.PDCIA.N°009/2019 DE LA FECHA (HRE-TGL-1065). DE LA LIBR.00293038001 DONACION AECID-PARA AMPL.MUSEO NACIONAL DE ARTE; COBRO UTILES DE ESCRITORIO.</t>
  </si>
  <si>
    <t>||COBRO UTILES DE ESCRITORIO POR REGULARIZACION DE COMPROBANTE S-0944815 DEL 11/01/2019 POR COBRO DE COMISIONES EFECTUADO POR EL MUFG BANK LTD. POR EL DESEMBOLSO DEL PRESTAMO JICA BV-P5, SEGUN NOTA MEFP/VTCP/DGCP/UODP-89/2019 DEL 21/01/2019 LIB. N° 00099021001 TGN RECURSOS ORDINARIOS (3987)</t>
  </si>
  <si>
    <t>00099021001 DEPOSITO DE EFECTIVO, DEPOSITANTE: LEONOR MAMANI QUISPE CI. 3444895 LP, CONCEPTO: DEVOLUCION DE UNA DUODECIMA DE AGUINALDO 2018, CUENTA DE DEPOSITO: CUENTA UNICA DEL TESORO</t>
  </si>
  <si>
    <t>00099021001 DEPOSITO DE EFECTIVO, DEPOSITANTE: VICE PRESIDENCIA PLURI JUAN CARLOS CUBA VARGAS, CONCEPTO: DEVOLUCION POR CONCEPTO DE PASAJES C.31 N°205 Y C31 N°259, CUENTA DE DEPOSITO: CUENTA UNICA DEL TESORO</t>
  </si>
  <si>
    <t>00081161101 DEPOSITO DE EFECTIVO, DEPOSITANTE: JOSE JOAQUIN PEÑA TORREZ, CONCEPTO: FONDOS EN AVANCE PREV. 173-2018, CUENTA DE DEPOSITO: CUENTA UNICA DEL TESORO</t>
  </si>
  <si>
    <t>00221012001 DEP.DE CHEQ.AJENOS,RET.DE CAM.,CONCEPTO: DEVOLUCION A C-31 N° 896/2016 TATIANA QUIRUCHI CITE DE 244/ULE/42/2018,DEP.: SENARECOM , PROCEDENCIA: BANCO UNION S.A., CHEQUE: 1353, FECHA DE EMISION:23/01/2019</t>
  </si>
  <si>
    <t>00221012001 DEP.DE CHEQ.AJENOS,RET.DE CAM.,CONCEPTO: RECAUDACION EN DICIEMBRE /18 POR INSTRUCTIVO DE 120/18,DEP.: SENARECOM , PROCEDENCIA: BANCO UNION S.A., CHEQUE: 1354, FECHA DE EMISION:23/01/2019</t>
  </si>
  <si>
    <t>00221012001 DEP.DE CHEQ.AJENOS,RET.DE CAM.,CONCEPTO: RECAUDACION EN DICIEMBRE/18 POR INSTRUCTIVO DE 120/18,DEP.: SENARECOM , PROCEDENCIA: BANCO UNION S.A., CHEQUE: 1355, FECHA DE EMISION:23/01/2019</t>
  </si>
  <si>
    <t>00132022002 DEP.DE CHEQ.AJENOS,RET.DE CAM.,CONCEPTO: DEVOLUCION FONDOS EN AVANCE - PAPELBOL PREV. 47,DEP.: LUIS LEDEZMA , PROCEDENCIA: BANCO UNION S.A., CHEQUE: 2196, FECHA DE EMISION:23/01/2019</t>
  </si>
  <si>
    <t>00132022002 DEP.DE CHEQ.AJENOS,RET.DE CAM.,CONCEPTO: DEVOLUCION FONDOS EN AVANCE -PAPELBOL,DEP.: LUIS LEDEZMA , PROCEDENCIA: BANCO UNION S.A., CHEQUE: 2195, FECHA DE EMISION:23/01/2019</t>
  </si>
  <si>
    <t>00512012001 DEP.DE CHEQ.AJENOS,RET.DE CAM.,CONCEPTO: LPB-AASANA-PACSSONET (4030004676) COMISION CARTA DE CREDITO RURRENABAQUE,DEP.: TRADINTER BOLIVIA SRL. , PROCEDENCIA: BANCO UNION S.A., CHEQUE: 26, FECHA DE EMISION:24/01/2019</t>
  </si>
  <si>
    <t>00099021001 DEPOSITO DE EFECTIVO, DEPOSITANTE: VICEPRESIDENCIA DEL ESTADO PLURINACIONAL, CONCEPTO: DEVOLUCION POR CONCEPTO DE UN DIA DE VIATICO C-31 N° 2041 C-31 N°2210, CUENTA DE DEPOSITO: CUENTA UNICA DEL TESORO</t>
  </si>
  <si>
    <t>00099021001 DEPOSITO DE EFECTIVO, DEPOSITANTE: CIPRIAN ZAPATA ARIAS, CONCEPTO: REVERSION PARCIAL ABRIL, CUENTA DE DEPOSITO: CUENTA UNICA DEL TESORO</t>
  </si>
  <si>
    <t>00099021001 DEPOSITO DE EFECTIVO, DEPOSITANTE: CIPRIAN ZAPATA ARIAS, CONCEPTO: REVERSION POR TRUNCAMIENTO, CUENTA DE DEPOSITO: CUENTA UNICA DEL TESORO</t>
  </si>
  <si>
    <t>00099021001 DEPOSITO DE EFECTIVO, DEPOSITANTE: CIPRIAN ZAPATA ARIAS, CONCEPTO: REVERSION PARCIAL MARZO, CUENTA DE DEPOSITO: CUENTA UNICA DEL TESORO</t>
  </si>
  <si>
    <t>00099021001 DEPOSITO DE EFECTIVO, DEPOSITANTE: VPEP-PALP-PAULA ESTEFANE VASQUEZ BAUER, CONCEPTO: DEVOLUCION POR CONCEPTO DE 1 DIA DE VIATICO C-31 2284, CUENTA DE DEPOSITO: CUENTA UNICA DEL TESORO</t>
  </si>
  <si>
    <t>00099021001 DEPOSITO DE EFECTIVO, DEPOSITANTE: VPEP-PALP - HECTOR RAMIREZ SANTIESTEBAN, CONCEPTO: DEVOLUCION DE VIATICO POR VIAJE A POTOSI C-31 1053, CUENTA DE DEPOSITO: CUENTA UNICA DEL TESORO</t>
  </si>
  <si>
    <t>00212012001 DEPOSITO DE EFECTIVO, DEPOSITANTE: INRA-GIOVANA VEIZAGA CASAZOLA, CONCEPTO: REPOSICION DE CREDENCIAL, CUENTA DE DEPOSITO: CUENTA UNICA DEL TESORO</t>
  </si>
  <si>
    <t>COBRO COSTOS DE PAPELERIA SEGUN TRANSFERENCIA DEL EXTERIOR POR ORDEN DE FERTISUR SPA LIB. 00597012001 RECURSOS PROPIOS VENTAS YLB</t>
  </si>
  <si>
    <t>NUMERO DE LIBRETA CUT: 00099021001 OPERACIÓN E75 TRANSFERENCIA DE LA CUENTA FISCAL BUN A LA CUT EN MN TRANSF.FDOS.A SOLICITUD DEL G.A.M. SERRANO SG.NOTA GAMVS 015/2019 A CTA.3987 CUT LBRTA.00099021001</t>
  </si>
  <si>
    <t>||TRANSFERENCIA DE FONDOS PARA LA EMPRESA DE APOYO A LA PRODUCCION DE ALIMENTOS-EMAPA"IMPLEMENTACIÓN DEL COMPLEJO PSCICOLA EN EL TROPICO DE COCHABAMBA" (14° DESEMBOLSO), ABONO A LA CUT LIBRETA N° 00572019201 S/G NOTA CITE: BDP/GO/CART/0286/2019 DE 21/01/19 LIBRETA N° 00572019201 EMAPA"IMPLEMENTACIÓN DEL COMPLEJO PSCICOLA EN EL TROPICO DE COCHABAMBA"</t>
  </si>
  <si>
    <t>NUMERO DE LIBRETA CUT: 00099021001 OPERACIÓN E18 TRANSFERENCIA DEL SISTEMA FINANCIERO POR CUENTA DE TERCEROS A LA CUT Devolucion de pagos CC no cobrados por afiliados civiles y militares correspondiente al periodo de septiembre 2018</t>
  </si>
  <si>
    <t>||TRANSFERENCIA DE FONDOS S/G MENSAJES SWIFT NROS. 00897 Y 00899 DE LA FECHA. (SECTOR PÚBLICO - SOBREVUELOS). DEBITO DE LA LIBRETA 00117012001 DGAC, REPOSICION UTILES DE ESCRITORIO.</t>
  </si>
  <si>
    <t>'COBRO DE'||UTILES DE ESCRITORIO POR EL COMPROBANTE CONTABLE NRO. 0945444 DE LA FECHA, SEGÚN NOTA DE SENATEX, CITE' SENATEX/DGE/CAR/0306/2017 DE F. 21/07/2017 (HRE-TGL-10945). DEBITO DE LA LIBRETA 00378012002 SENATEX ADMINISTRACION CENTRAL.</t>
  </si>
  <si>
    <t>||TRANSFERENCIA DE FONDOS S/G. MENSAJES SWIFT NROS. 00921 Y 00924 DE LA FECHA. (SECTOR PÚBLICO - SOBREVUELOS). DEBITO DE LA LIBRETA 00117012001 DGAC, REPOSICION UTILES DE ESCRITORIO.</t>
  </si>
  <si>
    <t>00099021001 DEPOSITO DE EFECTIVO, DEPOSITANTE: VPEP PALP ALVARO GARCIA LINERA, CONCEPTO: DEVOLUCION DE VIATICOS POR VIAJE A COCHABAMBA Y SANTA CRUZ C-31 2285, CUENTA DE DEPOSITO: CUENTA UNICA DEL TESORO</t>
  </si>
  <si>
    <t>00591012001 DEPOSITO DE EFECTIVO, DEPOSITANTE: SOCIEDAD SALESIANA EDITORIAL DON BOSCO, CONCEPTO: PAGO POR SERVICIO DE AGUA POTABLE, CUENTA DE DEPOSITO: CUENTA UNICA DEL TESORO</t>
  </si>
  <si>
    <t>00099021001 DEPOSITO DE EFECTIVO, DEPOSITANTE: MINISTERIO DE DEPORTES DENIS SALINAS CRUZ, CONCEPTO: DEVOLUCION SALDO NO UTILIZADOS COPA ESTADO PLURINACIONAL 2018, CUENTA DE DEPOSITO: CUENTA UNICA DEL TESORO</t>
  </si>
  <si>
    <t>00099021001 DEPOSITO DE EFECTIVO, DEPOSITANTE: ANA LILIAN PATIÑO SANDOVAL, CONCEPTO: DEVOLUCION DE SEGUNDO AGUINALDO, CUENTA DE DEPOSITO: CUENTA UNICA DEL TESORO</t>
  </si>
  <si>
    <t>00099021001 DEPOSITO DE EFECTIVO, DEPOSITANTE: EVA URIA DE VALDIVIA, CONCEPTO: COBRO INDEBIDO, CUENTA DE DEPOSITO: CUENTA UNICA DEL TESORO</t>
  </si>
  <si>
    <t>00512012001 DEPOSITO DE EFECTIVO, DEPOSITANTE: JAVIER M. AREVALO CABRERA - A.A.S.A.N.A., CONCEPTO: DEV. VIATICO PREV. 19B, CUENTA DE DEPOSITO: CUENTA UNICA DEL TESORO</t>
  </si>
  <si>
    <t>00099021001 DEPOSITO DE EFECTIVO, DEPOSITANTE: MOSSE QUISPE VIQUE, CONCEPTO: DEVOLUCION DE RECURSOS C31 N° 2835, CUENTA DE DEPOSITO: CUENTA UNICA DEL TESORO</t>
  </si>
  <si>
    <t>00155012001 DEPOSITO DE EFECTIVO, DEPOSITANTE: CARLOS JAVIER FERNANDEZ ESCOBAR, CONCEPTO: DEVOLUCION DE FONDOS 2018 DIRIGIDO, CUENTA DE DEPOSITO: CUENTA UNICA DEL TESORO</t>
  </si>
  <si>
    <t>00592012001 DEPOSITO DE EFECTIVO, DEPOSITANTE: JOSE LUIS MAMANI ESPEJO, CONCEPTO: VENTA EMISIVO PARTICULARES GESTION 2018 PERCIBIDOS EL 18 ENERO 2019, CUENTA DE DEPOSITO: CUENTA UNICA DEL TESORO</t>
  </si>
  <si>
    <t>00592012001 DEPOSITO DE EFECTIVO, DEPOSITANTE: JOSE LUIS MAMANI ESPEJO, CONCEPTO: PAGO DE CHURNING 2019 ND 233562 TKT 0546450560 MARIA MERCADO, CUENTA DE DEPOSITO: CUENTA UNICA DEL TESORO</t>
  </si>
  <si>
    <t>00592012001 DEPOSITO DE EFECTIVO, DEPOSITANTE: JOSE LUIS MAMANI ESPEJO, CONCEPTO: EMISIVO ENTIDAD MIN JUSTICIA Y TRANSPARENCIA GESTION 2018, CUENTA DE DEPOSITO: CUENTA UNICA DEL TESORO</t>
  </si>
  <si>
    <t>00592012001 DEPOSITO DE EFECTIVO, DEPOSITANTE: JOSE LUIS MAMANI ESPEJO, CONCEPTO: EMISIVO ORDEN DE SERVICIO Y COMPRA GESTION 2018, CUENTA DE DEPOSITO: CUENTA UNICA DEL TESORO</t>
  </si>
  <si>
    <t>00592012001 DEPOSITO DE EFECTIVO, DEPOSITANTE: JOSE LUIS MAMANI ESPEJO, CONCEPTO: EMISIVO MING CONSTRUCCIONES GESTION 2018, CUENTA DE DEPOSITO: CUENTA UNICA DEL TESORO</t>
  </si>
  <si>
    <t>00592012001 DEPOSITO DE EFECTIVO, DEPOSITANTE: HERBERT HEINZ ALARCON ACHA, CONCEPTO: PAGO ND 211846 TKT 0546450509 CUENTAS POR COBRAR 2018, CUENTA DE DEPOSITO: CUENTA UNICA DEL TESORO</t>
  </si>
  <si>
    <t>00592012001 DEPOSITO DE EFECTIVO, DEPOSITANTE: GLEM TROCHE ALMEDIA, CONCEPTO: PAGO DE SALDO DEL BOLETO N°2555739 DE LA ND 200432 GESTION 2018, CUENTA DE DEPOSITO: CUENTA UNICA DEL TESORO</t>
  </si>
  <si>
    <t>00099021001 DEP.DE CHEQ.AJENOS,RET.DE CAM.,CONCEPTO: DEVOLUCION RECURSOS PREV 331/2018 (DAI),DEP.: ADEMAF-MONICA GABRIELA VARGAS RUIZ , PROCEDENCIA: BANCO UNION S.A., CHEQUE: 1402, FECHA DE EMISION:24/01/2019</t>
  </si>
  <si>
    <t>00099021001 DEP.DE CHEQ.AJENOS,RET.DE CAM.,CONCEPTO: REEMBOLSO SUBSIDIOS DE INCAPACIDAD TEMPORAL MES DE NOVIEMBRE,DEP.: CAJA BANCARIA ESTATAL DE SALUD , PROCEDENCIA: BANCO UNION S.A., CHEQUE: 30455, FECHA DE EMISION:31/12/2018</t>
  </si>
  <si>
    <t>00035011105 DEP.DE CHEQ.AJENOS,RET.DE CAM.,CONCEPTO: REEMBOLSO SUBSIDIOS DE INCAPACIDAD TEMPORAL CAS MES DE NOVIEMBRE /18,DEP.: CAJA BANCARIA ESTATAL DE SALUD , PROCEDENCIA: BANCO UNION S.A., CHEQUE: 30456, FECHA DE EMISION:31/12/2018</t>
  </si>
  <si>
    <t>00099021001 DEP.DE CHEQ.AJENOS,RET.DE CAM.,CONCEPTO: DEVOLUCION DEUDA AL TGN POR PARTE DEL SR GUILLERMO ARAMAYO HERRERA DEL MES DE DICIEMBRE 2018,DEP.: SENASIR , PROCEDENCIA: BANCO UNION S.A., CHEQUE: 8264, FECHA DE EMISION:18/01/2019</t>
  </si>
  <si>
    <t>00099021001 DEP.DE CHEQ.AJENOS,RET.DE CAM.,CONCEPTO: DEV RECURSOS POR USO DE TELEFONIA MOVIL MESES NOVIEMBRE Y DICIEMBRE 2018 EFRAIN JORGE ZEQUEIROS,DEP.: CAMARA DE SENADORES , PROCEDENCIA: BANCO UNION S.A., CHEQUE: 7247, FECHA DE EMISION:25/01/2019</t>
  </si>
  <si>
    <t>00099021001 DEP.DE CHEQ.AJENOS,RET.DE CAM.,CONCEPTO: DEV. POR DESCUENTO DE PLANILLA DIC/2018 POR DEV. DE VIATICOS MAS RC-IVA (JONATAN CONDORI),DEP.: CAMARA DE SENADORES , PROCEDENCIA: BANCO UNION S.A., CHEQUE: 7248, FECHA DE EMISION:25/01/2019</t>
  </si>
  <si>
    <t>00015011108 DEP.DE CHEQ.AJENOS,RET.DE CAM.,CONCEPTO: DEVOLUCION DE FONDOS,DEP.: MIN. GOBIERNO , PROCEDENCIA: BANCO UNION S.A., CHEQUE: 51255, FECHA DE EMISION:31/12/2018</t>
  </si>
  <si>
    <t>00099021001 DEP.DE CHEQ.AJENOS,RET.DE CAM.,CONCEPTO: DEV. RECURSOS POR EXTRAVIO DE CREDENCIALES (CARLA GUTIERREZ-OLIVER CHOQUE-RURY BALLADARES),DEP.: CAMARA DE SENADORES , PROCEDENCIA: BANCO UNION S.A., CHEQUE: 7249, FECHA DE EMISION:25/01/2019</t>
  </si>
  <si>
    <t>00099021001 DEP.DE CHEQ.AJENOS,RET.DE CAM.,CONCEPTO: SANDOVAL LA SERNA JORGE,DEP.: BANCO UNION SA , PROCEDENCIA: BANCO UNION S.A., CHEQUE: 160299, FECHA DE EMISION:25/01/2019</t>
  </si>
  <si>
    <t>00099021001 DEP.DE CHEQ.AJENOS,RET.DE CAM.,CONCEPTO: JUAN CARLOS MEDRANO IRAIZOS,DEP.: BANCO UNION SA , PROCEDENCIA: BANCO UNION S.A., CHEQUE: 160300, FECHA DE EMISION:25/01/2019</t>
  </si>
  <si>
    <t>00599022002 DEP.DE CHEQ.AJENOS,RET.DE CAM.,CONCEPTO: DEVOLUCION DE RENE MEDRANO PINTO,DEP.: EMP BOLIVIANA DE ALIMENTOS Y DERIVADOS EBA , PROCEDENCIA: BANCO UNION S.A., CHEQUE: 72, FECHA DE EMISION:16/01/2019</t>
  </si>
  <si>
    <t>00373024101 DEPOSITO DE EFECTIVO, DEPOSITANTE: VICTOR ESCOBAR CARDONA, CONCEPTO: DEVOLUCION DE RECURSOS, CUENTA DE DEPOSITO: CUENTA UNICA DEL TESORO</t>
  </si>
  <si>
    <t>00099021001 DEPOSITO DE EFECTIVO, DEPOSITANTE: CHRISTIAN MARCELO GUTIERREZ URQUIZO, CONCEPTO: DEVOLUCION  DE RECURSOS POR NO EJECUCION, CUENTA DE DEPOSITO: CUENTA UNICA DEL TESORO</t>
  </si>
  <si>
    <t>00099021001 DEPOSITO DE EFECTIVO, DEPOSITANTE: ODILON ROJAS ALANOCA, CONCEPTO: REVERSION DE HABER MENSUAL DE UN DIA, CUENTA DE DEPOSITO: CUENTA UNICA DEL TESORO</t>
  </si>
  <si>
    <t>00099021001 DEPOSITO DE EFECTIVO, DEPOSITANTE: EJERCITO DE BOLIVIA, CONCEPTO: REVERSION POR CONCEPTO DE SERVICIO BASICO MES DIC/18, CUENTA DE DEPOSITO: CUENTA UNICA DEL TESORO</t>
  </si>
  <si>
    <t>00587012008 DEP.DE CHEQ.AJENOS,RET.DE CAM.,CONCEPTO: CERT. DE PAGO NRO  2 Y DEVOLUCION DEL 7 % POR EL MEJORAMIENTO EN PAVIMENTO PISTA 14/12 DEL A.I.J.W.,DEP.: SABSA , PROCEDENCIA: BANCO UNION S.A., CHEQUE: 1319, FECHA DE EMISION:23/01/2019</t>
  </si>
  <si>
    <t>00587012008 DEP.DE CHEQ.AJENOS,RET.DE CAM.,CONCEPTO: CERTIFICADO DE PAGO POR TRATAMIENTO  SUPERFICIAL DOBLE CON CAPA BASE,DEP.: TADE  SRL , PROCEDENCIA: BANCO UNION S.A., CHEQUE: 1320, FECHA DE EMISION:24/01/2019</t>
  </si>
  <si>
    <t>00587012006 DEP.DE CHEQ.AJENOS,RET.DE CAM.,CONCEPTO: CERTIFICADO DE PAGO NRO 27 CONSTRUCCION OBRAS DE CONCLUSION PISCINA OLIMPICA DEPARTAMENTAL T.,DEP.: GOBIERNO AUTONOMO DEPARTAMENTAL DE TARIJA</t>
  </si>
  <si>
    <t>00041014101 DEP.DE CHEQ.AJENOS,RET.DE CAM.,CONCEPTO: DEP. EFECTUADO POR EL GAM DE ACASIO-POTOSI SEGUN CONVENIO Y D.S. 2812,DEP.: MDPYEP , PROCEDENCIA: BANCO UNION S.A., CHEQUE: 1065, FECHA DE EMISION:23/01/2019</t>
  </si>
  <si>
    <t>VENTA DE DIVISAS CON TRANSFERENCIA DE FONDOS A SOLICITUD DE ADMINISTRACION DE SERVICIOS PORTUARIOS BOLIVIA SEGUN SOLICITUD 7099 REF: H.R. 231 - ENVIO DE FONDOS EN AVANCE AL PUERTO DE ARICA POR APERTURA 2019 - GASTOS DE FUNCIONAMIENTO Y GATE OUT, SEGUN INFORME ASP-B/DOP-UAP/INF-1/2019 Y DEMAS DOCUMEN LIB. 00594012001 ASP-B FONDO DE OPERACIONES</t>
  </si>
  <si>
    <t>VENTA DE DIVISAS CON TRANSFERENCIA DE FONDOS A SOLICITUD DE ADMINISTRACION DE SERVICIOS PORTUARIOS BOLIVIA SEGUN SOLICITUD 7100 REF: H.R. 227 - ENVIO DE FONDOS EN AVANCE PARA EL PUERTO DE ANTOFAGASTA, POR APERTURA 2019 DE GASTOS DE FUNCIONAMIENTO, SEGUN INFORME TECNICO ASP-B/DOP-UAP/INF-2/2019 Y DEM LIB. 00594012001 ASP-B FONDO DE OPERACIONES</t>
  </si>
  <si>
    <t>||REGULARIZACIÓN DE NUESTRA OPERACIÓN NRO. 0945479 DE F. 24/01/2019 EN ATENCION A CORREOS ELECTRÓNICOS DE LA DGAC Y AASANA. DEBITO DE LA LIBRETA 00117012001 DGAC, REPOSICION UTILES DE ESCRITORIO.</t>
  </si>
  <si>
    <t>COBRO DE||COSTO UTILES DE ESCRITORIO POR LA ELABORACION DEL COMPROBANTE CONTABLE NRO. 0945546 DE LA FECHA DE LA LIBRETA NRO. 00099021001 TGN RECURSOS ORDINARIOS MN COBRO COSTO UTILES DE ESCRITORIO</t>
  </si>
  <si>
    <t>NUMERO DE LIBRETA CUT: 00099021001 OPERACIÓN E75 TRANSFERENCIA DE LA CUENTA FISCAL BUN A LA CUT EN MN TRANSF.FDOS. A SOLICITUD DEL G.A.M. VILLA TUNARI SG.NOTA CITE G.A.M. - V.T. 34/2019 A CTA.3987 CUT LBRTA.00099021001</t>
  </si>
  <si>
    <t>NUMERO DE LIBRETA CUT: 00086014407 OPERACIÓN E75 TRANSFERENCIA DE LA CUENTA FISCAL BUN A LA CUT EN MN TRANSF.FDOS.A SOLICITUD DEL G.A.M. POCOATA SG.NOTA POCOATA 23/01/2019 A CTA.3987 CUT LBRTA.00086014407</t>
  </si>
  <si>
    <t>||RESPUESTA A DEBITO DEL BANQUERO SEG. SWIFT 00940 DE LA FECHA . REF.: COBRO COMISION POR TRANSF. DE EUR 500.- VALOR 16/08/2018 SEG. SOLICITUD DEL MEFP. PAGO A DEXIA BANQUE INTERNATIONALE LUXEMBOURG LIBRETA 00099021001 TGN-RECURSOS ORDINARIOS. REF. COMISION BANQUERO EUR 8.-</t>
  </si>
  <si>
    <t>||RESPUESTA A DEBITO DEL BANQUERO SEG. SWIFT 00940 DE LA FECHA . REF.: COBRO COMISION POR TRANSF. DE EUR 500.- VALOR 16/08/2018 SEG. SOLICITUD DEL MEFP. PAGO A DEXIA BANQUE INTERNATIONALE LUXEMBOURG LIBRETA 00099021001 TGN-RECURSOS ORDINARIOS. REF.: UTILES DE ESCRITORIO</t>
  </si>
  <si>
    <t>||RESPUESTA DEBITO DEL BANQUERO SG/ SWIFT 00941 DE LA FECHA REF: COBRO COMISION POR TRANSFERENCIA DE EUR 500,00 DEL 29/10/18 SG/ SOLICITUD DEL MEFP, PAGO A/F THE BANK OF NEW YORK MELLON LIB. NO. 00099021001 TGN-RECURSOS ORDINARIOS (COBRO UTILES DE ESCRITORIO)</t>
  </si>
  <si>
    <t>||RESPUESTA DEBITO DEL BANQUERO SG/ SWIFT 00941 DE LA FECHA REF: COBRO COMISION POR TRANSFERENCIA DE EUR 500,00 DEL 29/10/18 SG/ SOLICITUD DEL MEFP, PAGO A/F THE BANK OF NEW YORK MELLON LIB. NO. 00099021001 TGN-RECURSOS ORDINARIOS (COMIS. DEL BANQUERO EQUIV. EUR 8,00)</t>
  </si>
  <si>
    <t>||TRANSFERENCIA DE FONDOS S/G. MENSAJES SWIFT NROS. 00946 Y 00950 DE LA FECHA. (SECTOR PÚBLICO - SOBREVUELOS). DEBITO DE LA LIBRETA 00117012001 DGAC, REPOSICION UTILES DE ESCRITORIO.</t>
  </si>
  <si>
    <t>||TRANSFERENCIA DE FONDOS S/G. MENSAJES SWIFT NROS. 00988 Y 00990 DE LA FECHA. (SECTOR PÚBLICO - SOBREVUELOS). DEBITO DE LA LIBRETA 00117012001 DGAC, REPOSICION UTILES DE ESCRITORIO.</t>
  </si>
  <si>
    <t>||TRANSFERENCIA DE FONDOS S/G. FORMULARIO CITE: BUN/CF039/19 DE LA FECHA.(HRE-TSO-443), DEVOLUCION DE SALDO NO EJECUTADO EN LA GESTION 2018 PROYECTO "DESARROLLO DE CAPACIDADES EN GIRH-MIC EN LA CUENCA PEDAGOGICA CHOQUECOTA.MCPIO.DE PALCA. A SOLICITUD UNIVERSIDAD MAYOR DE SAN ANDRES, LIBRETA N° 00099021001 RECURSOS ORDINARIOS; BUN.</t>
  </si>
  <si>
    <t>00099021001 DEPOSITO DE EFECTIVO, DEPOSITANTE: BAT. COM. I "CNL VIDAURRE", CONCEPTO: DEVOLUCION DE GASTO NO EJECUTADO DE SERVICIO BASICO ENERGIA ELECTRICA MES DICIEMBRE, CUENTA DE DEPOSITO: CUENTA UNICA DEL TESORO</t>
  </si>
  <si>
    <t>00099021001 DEPOSITO DE EFECTIVO, DEPOSITANTE: BAT. COM. I "CNL VIDAURRE", CONCEPTO: DEVOLUCION DE GASTO NO EJECUTADO DE SERVICIO BASICO AGUA DEL MES DE DICIEMBRE, CUENTA DE DEPOSITO: CUENTA UNICA DEL TESORO</t>
  </si>
  <si>
    <t>00099021001 DEPOSITO DE EFECTIVO, DEPOSITANTE: BPE-II "CNL. OSCAR MOSCOSO" ROLANDO CONDORI P., CONCEPTO: REVERSION ENERGIA ELECTRICA DIC/18, CUENTA DE DEPOSITO: CUENTA UNICA DEL TESORO</t>
  </si>
  <si>
    <t>00099021001 DEPOSITO DE EFECTIVO, DEPOSITANTE: DECIMA DIVISION DEL EJERCITO RICHARD MITA G., CONCEPTO: REVERSION DE ENERGIA ELECTRICA DIV-10, CUENTA DE DEPOSITO: CUENTA UNICA DEL TESORO</t>
  </si>
  <si>
    <t>00099021001 DEPOSITO DE EFECTIVO, DEPOSITANTE: DECIMA DIVISION DEL EJERCITO RICHARD MITA G., CONCEPTO: REVERSION DE AGUA DIV- 10, CUENTA DE DEPOSITO: CUENTA UNICA DEL TESORO</t>
  </si>
  <si>
    <t>00016011101 DEPOSITO DE EFECTIVO, DEPOSITANTE: SIRLEY LUPA BERNAL, CONCEPTO: DEVOLUCION SALDO POR PAGO DE PASAJES Y VIATICOS, CUENTA DE DEPOSITO: CUENTA UNICA DEL TESORO</t>
  </si>
  <si>
    <t>00099021001 DEPOSITO DE EFECTIVO, DEPOSITANTE: EDGAR AYALA ROMERO, CONCEPTO: COBRO DE DOBLE PERCEPCION POR EL PERIODO DE DICIEMBRE DE 2018, CUENTA DE DEPOSITO: CUENTA UNICA DEL TESORO</t>
  </si>
  <si>
    <t>00590012001 DEPOSITO DE EFECTIVO, DEPOSITANTE: EMPRESA PUBLICA QUIPUS, CONCEPTO: DEVOLUCION NO EJECUTADO, CUENTA DE DEPOSITO: CUENTA UNICA DEL TESORO</t>
  </si>
  <si>
    <t>00099021001 DEPOSITO DE EFECTIVO, DEPOSITANTE: EDIFICIO CONAVI COOPROPIETARIOS, CONCEPTO: PAGO EPSAS ENERO 2019, CUENTA DE DEPOSITO: CUENTA UNICA DEL TESORO</t>
  </si>
  <si>
    <t>00514012002 DEP.DE CHEQ.AJENOS,RET.DE CAM.,CONCEPTO: TRANSFERENCIA DE FONDOS PARA PAGOS AL EXTERIOR,DEP.: ENDE , PROCEDENCIA: BANCO UNION S.A., CHEQUE: 3989, FECHA DE EMISION:25/01/2019</t>
  </si>
  <si>
    <t>00099021001 DEP.DE CHEQ.AJENOS,RET.DE CAM.,CONCEPTO: MARTINEZ FLORES JHOVANNA LESLY,DEP.: BANCO UNION S.A. , PROCEDENCIA: BANCO UNION S.A., CHEQUE: 160303, FECHA DE EMISION:28/01/2019</t>
  </si>
  <si>
    <t>00078031104 DEP.DE CHEQ.AJENOS,RET.DE CAM.,CONCEPTO: TANIA FABRICA GABRIEL,DEP.: BANCO UNION S.A. , PROCEDENCIA: BANCO UNION S.A., CHEQUE: 160302, FECHA DE EMISION:28/01/2019</t>
  </si>
  <si>
    <t>00078031104 DEP.DE CHEQ.AJENOS,RET.DE CAM.,CONCEPTO: BISMARK GONZALES LEDEZMA,DEP.: BANCO UNION S.A. , PROCEDENCIA: BANCO UNION S.A., CHEQUE: 160301, FECHA DE EMISION:28/01/2019</t>
  </si>
  <si>
    <t>00155012001 DEPOSITO DE EFECTIVO, DEPOSITANTE: FREDDY ROCHA CAZORLA, CONCEPTO: DEVOLUCION DE FONDOS GESTION 2018, CUENTA DE DEPOSITO: CUENTA UNICA DEL TESORO</t>
  </si>
  <si>
    <t>00099021001 DEPOSITO DE EFECTIVO, DEPOSITANTE: CAROLA M. SAAVEDRA VARGAS, CONCEPTO: DEVOLUCION POR 16 HORAS NO TRABAJADAS EN EL MES DE MAYO 2017, CUENTA DE DEPOSITO: CUENTA UNICA DEL TESORO</t>
  </si>
  <si>
    <t>00099021001 DEPOSITO DE EFECTIVO, DEPOSITANTE: JAVIER LUIS VILLARROEL ROMERO, CONCEPTO: SALDO FONDO ROTATIVO MDRYT OFICINA CENTRAL, CUENTA DE DEPOSITO: CUENTA UNICA DEL TESORO</t>
  </si>
  <si>
    <t>00099021001 DEPOSITO DE EFECTIVO, DEPOSITANTE: RIAEROTRANS -18 VICTORIA, CONCEPTO: REVERSION POR CONCEPTO  DE ENERGIA  MES DICIEMBRE 2018, CUENTA DE DEPOSITO: CUENTA UNICA DEL TESORO</t>
  </si>
  <si>
    <t>00099021001 DEPOSITO DE EFECTIVO, DEPOSITANTE: RIAEROTRANS -18 VICTORIA, CONCEPTO: REVERSION POR CONCEPTO DE SERVICIO, CUENTA DE DEPOSITO: CUENTA UNICA DEL TESORO</t>
  </si>
  <si>
    <t>00287102001 DEP.DE CHEQ.AJENOS,RET.DE CAM.,CONCEPTO: DEVOLUCION DE SALDOS FONDO EN AVANCE PARA REFRIGERIO CON C-31:11,DEP.: FPS-OF CENTRAL , PROCEDENCIA: BANCO UNION S.A., CHEQUE: 256, FECHA DE EMISION:18/01/2019</t>
  </si>
  <si>
    <t>A:00099021001 TRANSFERENCIA DE RECUPERACIONES SEGÚN NOTA GEF-LIN-MCM-0047-NOT/19 PARA PAGO DE INTERESES DE ACUERDO A CONTRATO DE FIDEICOMISO “ACCESOS SEGUROS VIVIR BIEN” CORRESPONDIENTE AL GAD ORURO</t>
  </si>
  <si>
    <t>A:00099021001 TRANSFERENCIA DE RECUPERACIONES SEGÚN NOTA GEF-LIN-MCM-0047-NOT/19 PARA PAGO DE CAPITAL E INTERESES DE ACUERDO A CONTRATO DE FIDEICOMISO “ACCESOS SEGUROS VIVIR BIEN” CORRESPONDIENTE AL GAD LA PAZ</t>
  </si>
  <si>
    <t>VENTA DE DIVISAS CON TRANSFERENCIA DE FONDOS A SOLICITUD DE SERVICIO NACIONAL TEXTIL-SENATEX SEGUN SOLICITUD 7109 REF: PAGO A BERNARDO EDELMAN DIMAND POR LOS SERVICIOS DE REPRESENTACION COMERCIAL EN LA REPUBLICA DE ARGENTINA, SEGUN INFORME INF-UGC-0227-2018 Y NOTA INTERNA NI-UGC-005-2019, CONTRATO S LIB. 00378012002 SENATEX - ADMINISTRACION CENTRAL</t>
  </si>
  <si>
    <t>PROVISION DE FONDOS A SOLICITUD DE YACIMIENTOS PETROLIFEROS FISCALES BOLIVIANOS SEGUN SOLICITUD YPFB-0011-2019 REF: PAGO REGALIAS OCTUBRE 2018 A TESORO GENERAL DE LA NACION LIB. 00099021001 TGN YPFB PARTICIPACION 6% PRODUCCIÓN BRUTA DE HIDROCARBUROS BOCA DE POZO</t>
  </si>
  <si>
    <t>TRANSFERENCIA DEL EXTERIOR SEGUN SWIFT 00999-00996 DE FECHA 28/01/2019 ORDENANTE: CONSULADO GENERAL DE BOLIVIA EN BUENOS AIRES ARG. LIB. 00340012005 SEGIP - RECAUDACION EXTERIOR - CEDULAS DE IDENTIDAD</t>
  </si>
  <si>
    <t>COBRO COSTOS DE PAPELERIA SEGUN TRANSFERENCIA DEL EXTERIOR POR ORDEN DE CONSULADO GENERAL DE BOLIVIA EN BUENOS AIRES ARG. LIB. 00340012003 RECAUDACION EXTRANJERIA - C.I. -L.C.</t>
  </si>
  <si>
    <t>NUMERO DE LIBRETA CUT: 00099021001 OPERACIÓN E75 TRANSFERENCIA DE LA CUENTA FISCAL BUN A LA CUT EN MN TRANSF.FDOS.A SOLICITUD DEL G.A.M. TACOBAMBA SG.NOTA TACOBAMBA 24/01/2019 A CTA.3987 CUT LBRTA.00099021001</t>
  </si>
  <si>
    <t>||TRANSFERENCIA DE FONDOS SEGUN NOTA DEL MINISTERIO DE ECONOMIA Y FINANZAS PUBLICAS CITE: MEFP/VTCP/DGPOT/UPCFTGN/N° 170/2019 RECIBIDA EN LA FECHA (TRAM-TSO-449) REF: SOLICITANTE MINISTERIO DE MEDIO AMBIENTE Y AGUA (MMAYA) LOS COSTOS DE UTILES SON CANCELADAS EN EFECTIVO ABONO EN LA LIB.N°00086018051 MMAYA-BS FORT. INST. APOYO EXPERTICIA ASISTENCIA TECNICA MAYA</t>
  </si>
  <si>
    <t>00190012003 DEPOSITO DE EFECTIVO, DEPOSITANTE: JUAN CARLOS MOREJON MENDOZA, CONCEPTO: DEVOLUCION DE VIATICOS POR VIAJE A LA COMUNIDAD MOCHARA EL 28 DE NOVIEMBRE/2018, CUENTA DE DEPOSITO: CUENTA UNICA DEL TESORO</t>
  </si>
  <si>
    <t>00190012003 DEPOSITO DE EFECTIVO, DEPOSITANTE: JAIR GONZALES DELGADILLO, CONCEPTO: DEVOLUCION DE VIATICOS POR VIAJE AL MUNICIPIO GUANAY DEL 28 AL 30 DE NOVIEMBRE/2018, CUENTA DE DEPOSITO: CUENTA UNICA DEL TESORO</t>
  </si>
  <si>
    <t>00190012003 DEPOSITO DE EFECTIVO, DEPOSITANTE: JOSE VLADIMIR POMA YAMPASI, CONCEPTO: DEVOLUCION DE VIATICOS POR VIAJE AL MUNICIPIO ICHOCA EL 22 DE NOVIEMBRE/2018, CUENTA DE DEPOSITO: CUENTA UNICA DEL TESORO</t>
  </si>
  <si>
    <t>00190012003 DEPOSITO DE EFECTIVO, DEPOSITANTE: JAIR GONZALES DELGADILLO, CONCEPTO: DEVOLUCION DE VIATICOS POR VIAJE AL MUNICIPIO VIACHA EL 13 DE NOVIEMBRE/2018, CUENTA DE DEPOSITO: CUENTA UNICA DEL TESORO</t>
  </si>
  <si>
    <t>00099021001 DEPOSITO DE EFECTIVO, DEPOSITANTE: MINISTERIO  PUBLICO, CONCEPTO: DEVOLUCION FONDOS POR LA EMPRESA SAGUAPAC RL, CUENTA DE DEPOSITO: CUENTA UNICA DEL TESORO</t>
  </si>
  <si>
    <t>00378012002 DEPOSITO DE EFECTIVO, DEPOSITANTE: SENATEX-JULIA CLAUDIA RAMOS SUAREZ, CONCEPTO: DEVOLUCION AL C31 # 5 POR SALDO NO EJECUTADO, CUENTA DE DEPOSITO: CUENTA UNICA DEL TESORO</t>
  </si>
  <si>
    <t>00378012002 DEPOSITO DE EFECTIVO, DEPOSITANTE: SENATEX-JULIA CLAUDIA RAMOS SUAREZ, CONCEPTO: DEVOLUCION DE RETENCIONES IMPOSITIVAS AL C31 # 5, CUENTA DE DEPOSITO: CUENTA UNICA DEL TESORO</t>
  </si>
  <si>
    <t>00190012003 DEPOSITO DE EFECTIVO, DEPOSITANTE: MICHAEL JANKO TERAN SATOR, CONCEPTO: DEVOLUCION DE GASTOS DE ALIMENTACION POR VIAJE AL MUNICIPIO PELECHUCO EL 19 DE NOVIEMBRE/2018, CUENTA DE DEPOSITO: CUENTA UNICA DEL TESORO</t>
  </si>
  <si>
    <t>00099021001 DEPOSITO DE EFECTIVO, DEPOSITANTE: COOP. RURAL DE ELECTRIFICACION NIT: 1028399028, CONCEPTO: REVERSION PAGO ENERGIA ELECTRICA NOV./18, CUENTA DE DEPOSITO: CUENTA UNICA DEL TESORO</t>
  </si>
  <si>
    <t>00099021001 DEPOSITO DE EFECTIVO, DEPOSITANTE: COOP. DE SERVICIOS PUBLICOS "SANTA CRUZ" R.L., CONCEPTO: REVERSION PAGO SERVICIO DE AGUA NOV./18, CUENTA DE DEPOSITO: CUENTA UNICA DEL TESORO</t>
  </si>
  <si>
    <t>00099021001 DEPOSITO DE EFECTIVO, DEPOSITANTE: ROQUE LIPE OSCAR FREDY, CONCEPTO: REVERSION PAGO ENERGIA ELECTRICA DIC./18, CUENTA DE DEPOSITO: CUENTA UNICA DEL TESORO</t>
  </si>
  <si>
    <t>00099021001 DEPOSITO DE EFECTIVO, DEPOSITANTE: ROQUE LIPE OSCAR FREDY C.I 4269505 LP, CONCEPTO: REVERSION PAGO SERVICIO DE AGUA DIC./18, CUENTA DE DEPOSITO: CUENTA UNICA DEL TESORO</t>
  </si>
  <si>
    <t>00099021001 DEPOSITO DE EFECTIVO, DEPOSITANTE: BERNARDO ABATH VARGAS RIVERA VPEP-PALP, CONCEPTO: REPOSICION DE CREDENCIAL INSTITUCIONAL POR EXTRAVIO, CUENTA DE DEPOSITO: CUENTA UNICA DEL TESORO</t>
  </si>
  <si>
    <t>00099021001 DEPOSITO DE EFECTIVO, DEPOSITANTE: JENNY GABRIELA MOGRO MANCILLA, CONCEPTO: CANCELACION DE DUODECIMAS DE AGUINALDO, CUENTA DE DEPOSITO: CUENTA UNICA DEL TESORO</t>
  </si>
  <si>
    <t>00086031101 DEP.DE CHEQ.AJENOS,RET.DE CAM.,CONCEPTO: PAGO DE SINIESTRO,DEP.: BISA SEGUROS Y REASEGUROS S.A. , PROCEDENCIA: BANCO BISA S.A., CHEQUE: 209871, FECHA DE EMISION:23/01/2019</t>
  </si>
  <si>
    <t>00010011101 DEP.DE CHEQ.AJENOS,RET.DE CAM.,CONCEPTO: EJECUCION DE LA GARANTIA,DEP.: BANCO MERCANTIL SANTA CRUZ S.A. , PROCEDENCIA: BANCO MERCANTIL SANTA CRUZ SA., CHEQUE: 214264, FECHA DE EMISION:28/01/2019</t>
  </si>
  <si>
    <t>00099021001 DEP.DE CHEQ.AJENOS,RET.DE CAM.,CONCEPTO: REEMBOLSO POR BAJAS MEDICAS DE: CAJA DE SALUD CORDES A: AGENCIA BOLIVIANA DE ENERGIA NUCLEAR,DEP.: CAJA DE SALUD CORDES , PROCEDENCIA: BANCO UNION S.A., CHEQUE: 10962, FECHA DE EMISION:28/01/2019</t>
  </si>
  <si>
    <t>00099021001 DEP.DE CHEQ.AJENOS,RET.DE CAM.,CONCEPTO: PAGO DE SINIESTRO ASEGURADO AGENCIA NACIONAL DE HIDROCARBUROS,DEP.: ASEGURADORA FORTALEZA SA , PROCEDENCIA: BANCO FORTALEZA SOCIEDAD ANONIMA (BANCO FORTALEZA S.A.), CHEQUE: 9631, FECHA DE EMISIO</t>
  </si>
  <si>
    <t>00099021001 DEP.DE CHEQ.AJENOS,RET.DE CAM.,CONCEPTO: PAGO DE SINIESTRO ASEGURADO AGENCIA NACIONAL DE HIDROCARBUROS,DEP.: ASEGURADORA FORTALEZA SA , PROCEDENCIA: BANCO FORTALEZA SOCIEDAD ANONIMA (BANCO FORTALEZA S.A.), CHEQUE: 9632, FECHA DE EMISIO</t>
  </si>
  <si>
    <t>00099021001 DEP.DE CHEQ.AJENOS,RET.DE CAM.,CONCEPTO: MIN COMUNICACION-DEVOL. INCAP. TEMP.-NOV./2018,DEP.: CAJA PETROLERA DE SALUD , PROCEDENCIA: BANCO UNION S.A., CHEQUE: 14811, FECHA DE EMISION:29/01/2019</t>
  </si>
  <si>
    <t>00099021001 DEP.DE CHEQ.AJENOS,RET.DE CAM.,CONCEPTO: AUT. IMPUG. TRIBUTARIA-DEV. INCAP. TEMP.-NOV/2018,DEP.: CAJA PETROLERA DE SALUD , PROCEDENCIA: BANCO UNION S.A., CHEQUE: 14814, FECHA DE EMISION:29/01/2019</t>
  </si>
  <si>
    <t>00099021001 DEP.DE CHEQ.AJENOS,RET.DE CAM.,CONCEPTO: MIN. SALUD-DEV. INCAP. TEMP.-NOV./2018,DEP.: CAJA PETROLERA DE SALUD , PROCEDENCIA: BANCO UNION S.A., CHEQUE: 14829, FECHA DE EMISION:29/01/2019</t>
  </si>
  <si>
    <t>00099021001 DEPOSITO DE EFECTIVO, DEPOSITANTE: RENE MARTINEZ PRADO MINISTERIO DE DEPORTES, CONCEPTO: DEVOLUCION SALDOS NO UTILIZADOS VIAJE COCHABAMBA FA COMBUSTIBLE, CUENTA DE DEPOSITO: CUENTA UNICA DEL TESORO</t>
  </si>
  <si>
    <t>00099021001 DEPOSITO DE EFECTIVO, DEPOSITANTE: PABLO GUZMAN LAUGIER, CONCEPTO: DEVOLUCION DE GASTOS NO RECONOCIDOS, CUENTA DE DEPOSITO: CUENTA UNICA DEL TESORO</t>
  </si>
  <si>
    <t>00099021001 DEPOSITO DE EFECTIVO, DEPOSITANTE: ESTACION DE SERVICIO COSTANERA SRL., CONCEPTO: DEVOLUCION POR EXCESO DE PAGO DEL SERVICIO DE COMBUSTIBLE CONTRATO ATT-DJ-CON-LP 108/2018 DICIEMBRE, CUENTA DE DEPOSITO: CUENTA UNICA DEL TESORO</t>
  </si>
  <si>
    <t>00099021001 DEPOSITO DE EFECTIVO, DEPOSITANTE: TERESA CARRILLO, CONCEPTO: DEVOLUCION DE EXCEDENTE CANCELADO POR EL SERVICIO DE CAFETERIA DEL MES DE DICIEMBRE 2018, CUENTA DE DEPOSITO: CUENTA UNICA DEL TESORO</t>
  </si>
  <si>
    <t>00099021001 DEPOSITO DE EFECTIVO, DEPOSITANTE: ESTACION DE SERVICIO COSTANERA SRL., CONCEPTO: DEVOL POR EXCESO DE PAGO DEL SERVICIO DE COMBUSTIBLE CONTRATO ATT-DJ-CON LP 219/2017 DICIEMBRE 2018, CUENTA DE DEPOSITO: CUENTA UNICA DEL TESORO</t>
  </si>
  <si>
    <t>00081094101 DEPOSITO DE EFECTIVO, DEPOSITANTE: CINTHYA SILVA GUTIERREZ, CONCEPTO: DEVOLUCION DE REFRIGERIO, CUENTA DE DEPOSITO: CUENTA UNICA DEL TESORO</t>
  </si>
  <si>
    <t>00099021001 DEP.DE CHEQ.AJENOS,RET.DE CAM.,CONCEPTO: H.C. DIPUTADOS-DEV. INCAP. TEMP.-NOV/2018,DEP.: CAJA PETROLERA DE SALUD , PROCEDENCIA: BANCO UNION S.A., CHEQUE: 14815, FECHA DE EMISION:29/01/2019</t>
  </si>
  <si>
    <t>VENTA DE DIVISAS CON TRANSFERENCIA DE FONDOS A SOLICITUD DE MINISTERIO DE RELACIONES EXTERIORES SEGUN SOLICITUD 7116 REF: PRIMER ENVIO DE RECURSOS DEL PROGRAMA DE APOYO AL CIUDADANO BOLIVIANO QUE RECIDE EN EL EXTERIOR A FAVOR DEL SERVICIO EXTERIOR SEGUN NOTA DE SOLICITUD DE LA DIRECCION GENERAL DE LIB. 00099021001 TGN-RECURSOS ORDINARIOS (3987)</t>
  </si>
  <si>
    <t>VENTA DE DIVISAS CON TRANSFERENCIA DE FONDOS A SOLICITUD DE MINISTERIO DE RELACIONES EXTERIORES SEGUN SOLICITUD 7114 REF: PAGO DE GASTOS DE FUNCIONAMIENTO CORRESPONDIENTE AL PRIMER TRIMESTRE DEL SERVICIO EXTERIOR SEGUN INFORME DEL AREA DE PRESUPUESTOS 2 Y DOCUMENTACION ADJUNTA. LIB. 00099021001 TGN-RECURSOS ORDINARIOS (3987)</t>
  </si>
  <si>
    <t>||TRANSFERENCIA DE FONDOS S/G. MENSAJE SWIFT NRO. 01042 DE LA FECHA. (SECTOR PÚBLICO - SOBREVUELOS). DEBITO DE LA LIBRETA 00117012001 DGAC, REPOSICION UTILES DE ESCRITORIO.</t>
  </si>
  <si>
    <t>COBRO DE||COSTO UTILES DE ESCRITORIO POR LA ELABORACION DEL COMPROBANTE CONTABLE NRO. 0945792 DE LA FECHA DE LA LIBRETA NRO. 00099021001 TGN RECURSOS ORDINARIOS MN COBRO COSTO UTILES DE ESCRITORIO</t>
  </si>
  <si>
    <t>De: 00099021001 DEVOLUCIÓN DE RECURSOS AL MINISTERIO DE CULTURAS Y TURISMO SG NOTA CITE: MDCyT/DGAA/UF N° 019/2018, E INFORME TECNICO MDCyT/DGAA/UF 001/2019; INFORME LEGAL MDCyT/DGAJ/UAJ N° 024/2019; CORRESPONDIENTE AL DÉBITO DE SALDOS TGN 2017, OPERACIÓN REALIZADA EN BASE A LA INFORMACIÓN REMITIDA POR LA DGCF. HR. 6-2924-R.</t>
  </si>
  <si>
    <t>VENTA DE DIVISAS CON TRANSFERENCIA DE FONDOS A SOLICITUD DE ADMINISTRACION DE SERVICIOS PORTUARIOS BOLIVIA SEGUN SOLICITUD 7117 REF: H.R. 1992 - 29 - PAGO DE FACTURAS AL TPA POR SERVICIO DE FAENAS EN EL PUERTO DE ARICA, CORRESPONDIENTE A LA SEGUNDA QUINCENA DICIEMBRE/2018 Y EXPORTACIONES, SEGUN COMU LIB. 00594012001 ASP-B FONDO DE OPERACIONES</t>
  </si>
  <si>
    <t>TRANSFERENCIA RECIBIDA DEL EXTERIOR SEGÚN MENSAJES SWIFT Nos. 01036-01035 (REM.EXT.) DE FECHA 29-01-2019 POR DESEMBOLSO DE BID PRÉSTAMO 3060/BL-BO REQ 00037 BO OPS0201903927A LIBRETA N° 00287102001 FPS-RECURSOS PROPIOS REF.: UTILES DE ESCRITORIO</t>
  </si>
  <si>
    <t>||COMISION TRANSFERENCIA DE FONDOS AL EXTERIOR 0,10% S/USD 963.592,07, REEMBOLSO GASTOS DE COMUNICACION BS220.- EMISION DE CBTE. CONTABLE BS50.- REF.: PAGO N° 1 LC I-2018-29 P/C DE QUIPUS A/F DE TONGFANG HONGKONG LIMITED EN COMPLEMENTO A CBTE. ADJUNTO DE LA FECHA LIB. 00590012001 EMPRESA PÚBLICA QUIPUS - RECURSOS ESPECIFICOS REF.: PAGO N°1 LC I-2018-29</t>
  </si>
  <si>
    <t>||TRANSFERENCIA DE FONDOS S/G. MENSAJE SWIFT NRO. 01199 DE LA FECHA. (SECTOR PÚBLICO - SOBREVUELOS). DEBITO DE LA LIBRETA 00117012001 DGAC, REPOSICION UTILES DE ESCRITORIO.</t>
  </si>
  <si>
    <t>00099021001 DEPOSITO DE EFECTIVO, DEPOSITANTE: ENTEL SA, CONCEPTO: DEVOLUCION PAGO POR SERVICIO TELEFONIA ENTEL JUNIO /18, CUENTA DE DEPOSITO: CUENTA UNICA DEL TESORO</t>
  </si>
  <si>
    <t>00099021001 DEPOSITO DE EFECTIVO, DEPOSITANTE: CAMARA DE DIPUTADOS, CONCEPTO: REPOSICION POR PERDIDAS DE CREDENCIAL, CUENTA DE DEPOSITO: CUENTA UNICA DEL TESORO</t>
  </si>
  <si>
    <t>00099021001 DEPOSITO DE EFECTIVO, DEPOSITANTE: RPM-3 "GRAL. E. ARZE.", CONCEPTO: REVERSION TELEFONIA MES DICIEMBRE, CUENTA DE DEPOSITO: CUENTA UNICA DEL TESORO</t>
  </si>
  <si>
    <t>00373024103 DEPOSITO DE EFECTIVO, DEPOSITANTE: VICTOR CELSO MAMANI JUMPIRI, CONCEPTO: FDI-CIERRE PROYECTOS VIGENTES, CUENTA DE DEPOSITO: CUENTA UNICA DEL TESORO</t>
  </si>
  <si>
    <t>00099021001 DEPOSITO DE EFECTIVO, DEPOSITANTE: NELLY YOLA MENDOZA GARZOFINO, CONCEPTO: DEVOLUCION DE GASTOS NO UTILIZADOS, CUENTA DE DEPOSITO: CUENTA UNICA DEL TESORO</t>
  </si>
  <si>
    <t>00099021001 DEPOSITO DE EFECTIVO, DEPOSITANTE: AGENCIA ESTATAL DE VIVIENDA, CONCEPTO: PAGO DE SERVICIOS DE AGUA POTABLE POR EL MES  DICIEMBRE 2018 EDF EX CONAVI, CUENTA DE DEPOSITO: CUENTA UNICA DEL TESORO</t>
  </si>
  <si>
    <t>00592012001 DEPOSITO DE EFECTIVO, DEPOSITANTE: JOSE LUIS MAMANI ESPEJO, CONCEPTO: EMISIVO ENTIDAD FONDO NACIONAL DE INVERSION PRODUCTIVA Y SOCIAL GEST. 2018, CUENTA DE DEPOSITO: CUENTA UNICA DEL TESORO</t>
  </si>
  <si>
    <t>00526012001 DEPOSITO DE EFECTIVO, DEPOSITANTE: BOLIVIA TV - FERNANDO QUISPE LIMACHI, CONCEPTO: DEVOLUCION DE PASAJES BOLIVIA TV, CUENTA DE DEPOSITO: CUENTA UNICA DEL TESORO</t>
  </si>
  <si>
    <t>00099021001 DEP.DE CHEQ.AJENOS,RET.DE CAM.,CONCEPTO: SUBSIDIO POR BAJAS MEDICAS DE INCAPACIDAD TEMPORAL DE SEPTIEMBRE DE 2018 MS,DEP.: CAJA BANCARIA ESTATAL DE SALUD , PROCEDENCIA: BANCO UNION S.A., CHEQUE: 29674, FECHA DE EMISION:09/01/2019</t>
  </si>
  <si>
    <t>00086011109 DEP.DE CHEQ.AJENOS,RET.DE CAM.,CONCEPTO: EJECUCION BOLETA DE GARANTIA,DEP.: EMPRESA CONSULTORA DE INGENIERIA HIDROSANIT SRL , PROCEDENCIA: BANCO GANADERO S.A., CHEQUE: 536878, FECHA DE EMISION:14/01/2019</t>
  </si>
  <si>
    <t>00099021001 DEP.DE CHEQ.AJENOS,RET.DE CAM.,CONCEPTO: DEV DE SALDOS NO EJECUTADOS PROY MEJ RENOVACION Y AMP DE CAFE Y PALTA EN COM DE MUNICIP DE YANACACHI,DEP.: GOBIERNO AUTONOMO MUNICIPAL DE YANACACHI</t>
  </si>
  <si>
    <t>00078031104 DEP.DE CHEQ.AJENOS,RET.DE CAM.,CONCEPTO: ISRAEL ALVERT GONZALES LEDEZMA,DEP.: BANCO UNION S.A. , PROCEDENCIA: BANCO UNION S.A., CHEQUE: 160304, FECHA DE EMISION:30/01/2019</t>
  </si>
  <si>
    <t>00099021001 DEP.DE CHEQ.AJENOS,RET.DE CAM.,CONCEPTO: DEVOLUCION DE RECURSOS,DEP.: MARCELO ELY IBAÑEZ TAPIA , PROCEDENCIA: BANCO UNION S.A., CHEQUE: 5521, FECHA DE EMISION:24/01/2019</t>
  </si>
  <si>
    <t>00099021001 DEP.DE CHEQ.AJENOS,RET.DE CAM.,CONCEPTO: DEVOL DE FONDOS NO EJECUTADOS AL MIN DE MEDIO AMBIENTE Y AGUA DEL PROY FOREST MICROCUENCAS ACHOCALLA,DEP.: GOB AUTONOMO MCPAL ECOLOGICO PROD DE ACHOCALLA</t>
  </si>
  <si>
    <t>00119012001 DEP.DE CHEQ.AJENOS,RET.DE CAM.,CONCEPTO: PAGO DE MULTAS,DEP.: CREDINFORM INTERNATIONAL S.A. , PROCEDENCIA: BANCO MERCANTIL SANTA CRUZ SA., CHEQUE: 118201, FECHA DE EMISION:28/01/2019</t>
  </si>
  <si>
    <t>00099021001 DEP.DE CHEQ.AJENOS,RET.DE CAM.,CONCEPTO: DEVOLUCION DE PASAJES AEREOS LINEA LATAM AIRLINES AGROUP ATRAVES DE LA AGENCIA BOLTUR,DEP.: MINISTERIO DE COMUNICACION , PROCEDENCIA: BANCO UNION S.A., CHEQUE: 9847, FECHA DE EMISION:28/01/2019</t>
  </si>
  <si>
    <t>00099021001 DEP.DE CHEQ.AJENOS,RET.DE CAM.,CONCEPTO: DEVOLUCION DE RECURSOS POR REPOSICION DE CREDENCIALES POR FUNCIONARIO MES DE DICIEMBRE/2018,DEP.: MINISTERIO DE COMUNICACION , PROCEDENCIA: BANCO UNION S.A., CHEQUE: 9853, FECHA DE EMISION:28/01/2019</t>
  </si>
  <si>
    <t>00099021001 DEPOSITO DE EFECTIVO, DEPOSITANTE: REGIMIENTO DE INFANTERIA 15 JUNIN, CONCEPTO: REVERSION CTA DE ORIGEN  SALDO NO EJECUTADO SERVICIOS BASICOS AGUA, CUENTA DE DEPOSITO: CUENTA UNICA DEL TESORO</t>
  </si>
  <si>
    <t>00099021001 DEPOSITO DE EFECTIVO, DEPOSITANTE: REGIMIENTO DE INFANTERIA 15 JUNIN, CONCEPTO: REVERSION CTA DE ORIGEN  SALDO NO EJECUTADO SERVICIOS BASICOS TELEFONIA, CUENTA DE DEPOSITO: CUENTA UNICA DEL TESORO</t>
  </si>
  <si>
    <t>00099021001 DEP.DE CHEQ.AJENOS,RET.DE CAM.,CONCEPTO: DEVOLUCION EXAMEN PREOCUPACIONAL,DEP.: DEFENSORIA DEL PUEBLO , PROCEDENCIA: BANCO UNION S.A., CHEQUE: 1381, FECHA DE EMISION:29/01/2019</t>
  </si>
  <si>
    <t>00099021001 DEP.DE CHEQ.AJENOS,RET.DE CAM.,CONCEPTO: DEDUCCION PERMISO SIN GOCE DE HABERES CORRESPONDIENTE AL MES DE DICIEMBRE 2018,DEP.: DEFENSORIA DEL PUEBLO , PROCEDENCIA: BANCO UNION S.A., CHEQUE: 1379, FECHA DE EMISION:29/01/2019</t>
  </si>
  <si>
    <t>00099021001 DEP.DE CHEQ.AJENOS,RET.DE CAM.,CONCEPTO: DEVOLUCION EXAMEN PREOCUPACIONAL PAGADO A LA CAJA NACIONAL DE SALUD,DEP.: DEFENSORIA DEL PUEBLO , PROCEDENCIA: BANCO UNION S.A., CHEQUE: 1378, FECHA DE EMISION:29/01/2019</t>
  </si>
  <si>
    <t>A:00099021001 DEVOLUCION RETENCION DE DESCUENTOS EFECTUADOS POR CONVENIOS DE COMPENSACION DE COTIZACIONES CON LA VITALICIA SEGUROS Y REASEGUROS DE VIDA S.A., CORRESPONDIENTE AL MES DE NOVIEMBRE/2018, AGUINALDO 2016 Y 2018. S/G. CITE SENASIR UAF-TTES N° 0002/2019, DE FECHA 29/01/2019.</t>
  </si>
  <si>
    <t>A:00099021001 DEVOLUCION RETENCION DE DESCUENTOS EFECTUADOS POR CONVENIOS DE COMPENSACION DE COTIZACIONES CON SEGUROS PROVIDA S.A., CORRESPONDIENTE AL MES DE NOVIEMBRE/2018 Y AGUINALDO 2008 AL 2018. S/G. CITE SENASIR UAF-TTES N° 0001/2019, DE FECHA 29/01/2019.</t>
  </si>
  <si>
    <t>A:00099021001 DEVOLUCION RETENCION DE DESCUENTOS EFECTUADOS POR COBROS Y PAGOS INDEBIDOS, CORRESPONDIENTE AL MES DE DICIEMBRE/2018. S/G. CITE SENASIR UAF-TTES N° 0005/2019, DE FECHA 29/01/2019.</t>
  </si>
  <si>
    <t>A:00099021001 DEVOLUCION RETENCION DE DESCUENTOS EFECTUADOS POR CONVENIOS DE COMPENSACION DE COTIZACIONES CON BBVA PREVISION AFP S.A., CORRESPONDIENTE AL MES DE NOVIEMBRE/2018 Y AGUINALDO 2006, 2013 AL 2018. S/G. CITE SENASIR UAF-TTES N° 0004/2019, DE FECHA 29/01/2019.</t>
  </si>
  <si>
    <t>A:00099021001 DEVOLUCION RETENCION DE DESCUENTOS EFECTUADOS POR CONVENIOS DE COMPENSACION DE COTIZACIONES CON FUTURO DE BOLIVIA S.A. AFP, CORRESPONDIENTE AL MES DE NOVIEMBRE/2018 Y AGUINALDO 2014 AL 2018. S/G. CITE SENASIR UAF-TTES N° 0003/2019, DE FECHA 29/01/2019.</t>
  </si>
  <si>
    <t>A:00099021001 DEVOLUCION RETENCION DE DESCUENTOS EFECTUADOS POR RECUPERACION DEL P.R.A. (PAGO DE REPARTO ANTICIPADO), CORRESPONDIENTE AL MES DE DICIEMBRE/2018. S/G. CITE SENASIR UAF-TTES N° 0006/2019, DE FECHA 29/01/2019.</t>
  </si>
  <si>
    <t>||TRANSFERENCIA DE FONDOS S/G. MENSAJE SWIFT NRO. 01249 DE LA FECHA. (SECTOR PÚBLICO - SOBREVUELOS). DEBITO DE LA LIBRETA 00117012001 DGAC, REPOSICION UTILES DE ESCRITORIO.</t>
  </si>
  <si>
    <t>VENTA DE DIVISAS CON TRANSFERENCIA DE FONDOS A SOLICITUD DE AUTORIDAD DE FISCALIZACION Y CONTROL DE PENSIONES Y SEGUROS SEGUN SOLICITUD 7127 REF: PAGO A ASSAL POR CUOTA DE MEMBRESIA A LA ASOCIACION DE SUPERVISORES DE SEGUROS DE AMERICA LATINA CORRESPONDIENTE A LA GESTION 2019 EN EL MARCO DE LA CONST LIB. 00099021001 TGN-RECURSOS ORDINARIOS (3987)</t>
  </si>
  <si>
    <t>VENTA DE DIVISAS CON TRANSFERENCIA DE FONDOS A SOLICITUD DE EMPRESA PUBLICA PRODUCTIVA CARTONES DE BOLIVIA-CARTONBOL SEGUN SOLICITUD 7125 REF: TRANSFERENCIA DE RECURSOS AL BCB PARA PAGO AL EXTERIOR PARA LA EMPRESA PG PAPER COMPANY LTD POR LA ADQUISICION DE PAPEL KRAFT LINER VIRGEN SEGUN NOTA INTERNA LIB. 00576012002 CARTONBOL - RECAUDADORA</t>
  </si>
  <si>
    <t>TRANSFERENCIA DEL EXTERIOR SEGUN SWIFT 01250 DE FECHA 30/01/2019 ORDENANTE: CONSULADO GERAL DA BOLIVIA SAO PAULO BR LIB. 00340012005 SEGIP - RECAUDACION EXTERIOR - CEDULAS DE IDENTIDAD</t>
  </si>
  <si>
    <t>COBRO COSTOS DE PAPELERIA SEGUN TRANSFERENCIA DEL EXTERIOR POR ORDEN DE CONSULADO GERAL DA BOLIVIA SAO PAULO BR LIB. 00340012003 RECAUDACION EXTRANJERIA - C.I. -L.C.</t>
  </si>
  <si>
    <t>00099021001 DEPOSITO DE EFECTIVO, DEPOSITANTE: SERGIO PAXI CONDORI, CONCEPTO: REVERSION POR SALDOS NO EJECUTADOS DE SERVICIO BASICO TELEFONIA DIC/18, CUENTA DE DEPOSITO: CUENTA UNICA DEL TESORO</t>
  </si>
  <si>
    <t>00526012001 DEPOSITO DE EFECTIVO, DEPOSITANTE: JUAN CARLOS RADA CUSICANQUI-BOLIVIA TV, CONCEPTO: DEVOLUCION DE PASAJES, CUENTA DE DEPOSITO: CUENTA UNICA DEL TESORO</t>
  </si>
  <si>
    <t>00099021001 DEPOSITO DE EFECTIVO, DEPOSITANTE: SERGIO PAXI CONDORI, CONCEPTO: REVERSION POR SALDOS NO EJECUTADOS DE SERVICIOS BASICOS INTERNET DIC/18, CUENTA DE DEPOSITO: CUENTA UNICA DEL TESORO</t>
  </si>
  <si>
    <t>00099021001 DEPOSITO DE EFECTIVO, DEPOSITANTE: EJERCITO DE BOLIVIA RC-10 "GRAL. MERCADO", CONCEPTO: DEVOLUCION DE MONTO NO EJECUTADO SOBRE LA PARTIDA DE TELEFONIA CORRESPONDIENTE AL MES DE DICIEMBRE, CUENTA DE DEPOSITO: CUENTA UNICA DEL TESORO</t>
  </si>
  <si>
    <t>00099021001 DEPOSITO DE EFECTIVO, DEPOSITANTE: MINISTERIO DE DEPORTES-RENE MARTINEZ PRADO, CONCEPTO: DEVOLUCION SALDOS NO UTILIZADOS EN APOYO LOGISTICO CODESUR-COCHABAMBA, CUENTA DE DEPOSITO: CUENTA UNICA DEL TESORO</t>
  </si>
  <si>
    <t>00015021102 DEPOSITO DE EFECTIVO, DEPOSITANTE: ROSEMARY BORGES AGUILAR, CONCEPTO: DEVOLUCION DE SUELDOS, CUENTA DE DEPOSITO: CUENTA UNICA DEL TESORO</t>
  </si>
  <si>
    <t>00155012001 DEPOSITO DE EFECTIVO, DEPOSITANTE: FREDDY ANGEL ROCHA CAZORLA, CONCEPTO: DEVOLUCION DE FONDOS EN AVANCE GESTION 2018, CUENTA DE DEPOSITO: CUENTA UNICA DEL TESORO</t>
  </si>
  <si>
    <t>00078031104 DEPOSITO DE EFECTIVO, DEPOSITANTE: TALLER REZY GAS -FRANZ MERUVIA SPECHT, CONCEPTO: CANCELACION DE 3 KITS Y 3 CILINDROS DE LA ENTIDAD EJECUTORA DE CONVERSION A GAS NATURAL VEHICULAR, CUENTA DE DEPOSITO: CUENTA UNICA DEL TESORO</t>
  </si>
  <si>
    <t>00099021001 DEPOSITO DE EFECTIVO, DEPOSITANTE: RS.1 TTE GRAL GERMAN BUSCH, CONCEPTO: REVERSION SERVICISO BASICOS, CUENTA DE DEPOSITO: CUENTA UNICA DEL TESORO</t>
  </si>
  <si>
    <t>00099021001 DEPOSITO DE EFECTIVO, DEPOSITANTE: RS.1 TTE GRAL GERMAN BUSCH, CONCEPTO: REVERSION SERVICIOS BASICOS, CUENTA DE DEPOSITO: CUENTA UNICA DEL TESORO</t>
  </si>
  <si>
    <t>00526012001 DEPOSITO DE EFECTIVO, DEPOSITANTE: JULIO OMAR CANAVIRI ROJAS, CONCEPTO: DEVOLUCION VIATICOS, CUENTA DE DEPOSITO: CUENTA UNICA DEL TESORO</t>
  </si>
  <si>
    <t>00670012002 DEPOSITO DE EFECTIVO, DEPOSITANTE: MARCELO ARANIBAR SAINZ, CONCEPTO: DEVOLUCION SALDO GASOLINA Y PEAJES, CUENTA DE DEPOSITO: CUENTA UNICA DEL TESORO</t>
  </si>
  <si>
    <t>00221012001 DEPOSITO DE EFECTIVO, DEPOSITANTE: SENARECOM, CONCEPTO: DEVOLUCION C-31 / N° 30, CUENTA DE DEPOSITO: CUENTA UNICA DEL TESORO</t>
  </si>
  <si>
    <t>00212082001 DEPOSITO DE EFECTIVO, DEPOSITANTE: CARMEN FATIMA QUISBERT CHALLCO, CONCEPTO: DEVOLUCION DE VIATICOS, CUENTA DE DEPOSITO: CUENTA UNICA DEL TESORO</t>
  </si>
  <si>
    <t>00099021001 DEP.DE CHEQ.AJENOS,RET.DE CAM.,CONCEPTO: SALDOS NO EJECUTADOS,DEP.: GOBIERNO AUTONOMO DEPARTAMENTAL DE CHOCHABAMBA , PROCEDENCIA: BANCO UNION S.A., CHEQUE: 118983, FECHA DE EMISION:28/01/2019</t>
  </si>
  <si>
    <t>00099021001 DEP.DE CHEQ.AJENOS,RET.DE CAM.,CONCEPTO: DEVOLUCION DE VIATICOS SEÑORES JORGE PAZ Y. Y ROXANA VACA M. C31 N° 1643/2018,DEP.: DEFENSORIA DEL PUEBLO , PROCEDENCIA: BANCO UNION S.A., CHEQUE: 1382, FECHA DE EMISION:29/01/2019</t>
  </si>
  <si>
    <t>00099021001 DEPOSITO DE EFECTIVO, DEPOSITANTE: KARIDVEN VILLAFUERTE ALFARO, CONCEPTO: DEVOLUCION DE PASAJES AEREO N° 930-3009312155 Y N° 9305324264482, CUENTA DE DEPOSITO: CUENTA UNICA DEL TESORO</t>
  </si>
  <si>
    <t>00592012001 DEPOSITO DE EFECTIVO, DEPOSITANTE: GLORIA SAAVEDRA GONZALES, CONCEPTO: RETENCION MINISTERIO DE COMUNICACION GESTION 2018, CUENTA DE DEPOSITO: CUENTA UNICA DEL TESORO</t>
  </si>
  <si>
    <t>00591012001 DEPOSITO DE EFECTIVO, DEPOSITANTE: SOCIEDAD SALESIANA EDITORIAL DON BOSCO, CONCEPTO: PAGO DE SERVICIO DE AGUA POTABLE, CUENTA DE DEPOSITO: CUENTA UNICA DEL TESORO</t>
  </si>
  <si>
    <t>00099021001 DEPOSITO DE EFECTIVO, DEPOSITANTE: NINFA SUAREZ DE VILLANUEVA, CONCEPTO: DEVOLUCION DE SUELDO DICIEMBRE, CUENTA DE DEPOSITO: CUENTA UNICA DEL TESORO</t>
  </si>
  <si>
    <t>00099021001 DEPOSITO DE EFECTIVO, DEPOSITANTE: EJERCITO DE BOLIVIA RC-10 "GRAL. MERCADO", CONCEPTO: DEVOLUCION DE MONTOS NO EJECUTADOS SOBRE PARTIDA DE TELEFONIA, CUENTA DE DEPOSITO: CUENTA UNICA DEL TESORO</t>
  </si>
  <si>
    <t>00099021001 DEPOSITO DE EFECTIVO, DEPOSITANTE: DIGITAL Y PRINT AGCM ARANA MARQUINA ALDO MAURICIO, CONCEPTO: DEVOLUCION POR EXCEDENTE DE PAGO DE SERVICIO DE FOTOCOPIA DEL MES DE DICIEMBRE 2018, CUENTA DE DEPOSITO: CUENTA UNICA DEL TESORO</t>
  </si>
  <si>
    <t>00099021001 DEPOSITO DE EFECTIVO, DEPOSITANTE: RC-7 CHICHAS, CONCEPTO: REVERSION  POR SERVICIO DE AGUA, CUENTA DE DEPOSITO: CUENTA UNICA DEL TESORO</t>
  </si>
  <si>
    <t>00099021001 DEPOSITO DE EFECTIVO, DEPOSITANTE: RC-7 CHICHAS, CONCEPTO: REVERSION POR SERVICIO DE ENERGIA ELECTRICA, CUENTA DE DEPOSITO: CUENTA UNICA DEL TESORO</t>
  </si>
  <si>
    <t>00086071101 DEP.DE CHEQ.AJENOS,RET.DE CAM.,CONCEPTO: CONVENIO INTERINSTITUCIONAL  DE FINANCIAMIENTO EDTP N°047,DEP.: EPSAS SA ANAHI ELVA CONDORI QUISPE , PROCEDENCIA: BANCO BISA S.A., CHEQUE: 26954, FECHA DE EMISION:30/01/2019</t>
  </si>
  <si>
    <t>De: 00099021001 Transferencia de recursos al GAM de San Benito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</si>
  <si>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 Tunari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</si>
  <si>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Colomi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</si>
  <si>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Chulumani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</si>
  <si>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Sucre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</si>
  <si>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Punata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</si>
  <si>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Sacaba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</si>
  <si>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Irupana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</si>
  <si>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Cairoma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</si>
  <si>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Okinawa Uno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</si>
  <si>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Morochata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</si>
  <si>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Tacachi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</si>
  <si>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Independencia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</si>
  <si>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 Rivero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</si>
  <si>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Malla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</si>
  <si>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Poroma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</si>
  <si>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 Azurduy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</si>
  <si>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Yotala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</si>
  <si>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 Gualberto Villarroel para el pago del Bono de Discapacidad, en el marco de la Ley N°977 de fecha 26 de septiembre de 2017, DS N°3437 de 20 diciembre de 2017 y la Resolución Ministerial N°010 de fecha 10 de enero de 2018, correspondiente al primer desembolso de la gestión 2019.</t>
  </si>
  <si>
    <t>TRANSFERENCIA DEL EXTERIOR SEGUN SWIFT NO.1278 DE FECHA 31/01/2019 ORDENANTE: CONSULADO DE BOLIVIA EN BILBAO REF.: GESTORIA CONSULAR LIB. 00010011102 MIN.RELACIONES EXTERIORES - GESTORIA CONSULAR LEY Nº 3108</t>
  </si>
  <si>
    <t>A:00099021001 A requerimiento de la Unidad de Administración e Información Salarial (UAIS), con notas internas CITE: MEFP/VTCP/DGPOT/UAIS/Nos. 455 y 456/2019, en las cuales solicitan la reversión definitiva de las boletas de pago solicitado por SENASIR, consignadas en los Comprobantes de Pago Nos. 71702 y 71703, H.R. 6-36829-R/445.</t>
  </si>
  <si>
    <t>NUMERO DE LIBRETA CUT: 00670018002 OPERACIÓN E18 TRANSFERENCIA DEL SISTEMA FINANCIERO POR CUENTA DE TERCEROS A LA CUT PARA ABONO A LA CUENTA UNICA DEL TESORO 3987069001 LIBRETA 00670018002 DE ORGANO ELECTORAL PLURINACIONAL A SOLICITUD DE DEUTSCHE GESELLSCHAFT FUR INTERNATIONALE ZUSAMMENARBEIT GIZ</t>
  </si>
  <si>
    <t>NUMERO DE LIBRETA CUT: 00099021001 OPERACIÓN E75 TRANSFERENCIA DE LA CUENTA FISCAL BUN A LA CUT EN MN TRANSF.FDOS.A SOLICITUD DEL G.A.M. URIONDO SG.NOTA CITE:GAMU-DES-022-2019 A CTA.3987 CUT LBRTA.00099021001</t>
  </si>
  <si>
    <t>NUMERO DE LIBRETA CUT: 00099021001 OPERACIÓN E75 TRANSFERENCIA DE LA CUENTA FISCAL BUN A LA CUT EN MN TRANSF.FDOS.A SOLICITUD DEL G.A.M. SHINAOTA SG.NOTA CITE:G.A.M.SH-DAF-023-2019 A CTA.3987 CUT LBRTA.00099021001</t>
  </si>
  <si>
    <t>NUMERO DE LIBRETA CUT: 00099021001 OPERACIÓN E75 TRANSFERENCIA DE LA CUENTA FISCAL BUN A LA CUT EN MN TRANSF.FDOS.A SOLICITUD DEL G.A.M. CUEVO SG.NOTA CITE:OF.GAMC 028/2019 A CTA.3987 CUT LBRTA.00099021001</t>
  </si>
  <si>
    <t>NUMERO DE LIBRETA CUT: 00099021001 OPERACIÓN E75 TRANSFERENCIA DE LA CUENTA FISCAL BUN A LA CUT EN MN TRANSF.FDOS.A SOLICITUD DE LA UNIV.TOMAS FRIAS SG.NOTA TESORO TRASP.03-19 A CTA.3987 CUT LBRTA.00099021001</t>
  </si>
  <si>
    <t>NUMERO DE LIBRETA CUT: 00099021001 OPERACIÓN E75 TRANSFERENCIA DE LA CUENTA FISCAL BUN A LA CUT EN MN TRANSF.FDOS.A SOLICITUD DEL G.A.M. POCOATA SG.NOTA POCOATA 18/01/2019 A CTA.3987 CUT LBRTA.00099021001</t>
  </si>
  <si>
    <t>NUMERO DE LIBRETA CUT: 00099021001 OPERACIÓN E75 TRANSFERENCIA DE LA CUENTA FISCAL BUN A LA CUT EN MN TRANSF.FDOS.A SOLICITUD DEL G.A.M. VILLAMONTES SG.NOTA G.A.M.V.M. SMAF CITE014-2019 A CTA.3987 CUT LBRTA.00099021001</t>
  </si>
  <si>
    <t>NUMERO DE LIBRETA CUT: 00099021001 OPERACIÓN E18 TRANSFERENCIA DEL SISTEMA FINANCIERO POR CUENTA DE TERCEROS A LA CUT TRANSFERENCIA A SOLICITUD DEL MEFP SEGUN NOTA CITE MEFP VTCP DGPOT UAIS CPI NO 0119005 BUN 19</t>
  </si>
  <si>
    <t>NUMERO DE LIBRETA CUT: 00099021001 OPERACIÓN E18 TRANSFERENCIA DEL SISTEMA FINANCIERO POR CUENTA DE TERCEROS A LA CUT TRANSFERENCIA A SOLICITUD DEL MEFP SEGUN NOTA CITE MEFP VTCP DGPOT UAIS CPI NO 0119004 BUN 19</t>
  </si>
  <si>
    <t>NUMERO DE LIBRETA CUT: 00099021001 OPERACIÓN E18 TRANSFERENCIA DEL SISTEMA FINANCIERO POR CUENTA DE TERCEROS A LA CUT TRANSFERENCIA A SOLICITUD DEL MEFP SEGUN NOTA CITE MEFP VTCP DGPOT UAIS CPI NO 0119002 BUN 19</t>
  </si>
  <si>
    <t>De: 00099021001 Transferencia de recursos al GAM de Anzaldo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</si>
  <si>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Cuatro Cañadas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</si>
  <si>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El Carmen Rivero Tórrez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</si>
  <si>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La Asunta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</si>
  <si>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Juan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</si>
  <si>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Fernández Alonso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</si>
  <si>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Antonio de Lomerio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</si>
  <si>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Palos Blancos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</si>
  <si>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Tarvita (Villa Orías)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</si>
  <si>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Colpa Bélgica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</si>
  <si>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Yanacachi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</si>
  <si>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Pucarani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</si>
  <si>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Calamarca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</si>
  <si>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Santivañez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</si>
  <si>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Tarata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</si>
  <si>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Capinota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</si>
  <si>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Ramón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</si>
  <si>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Pedro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</si>
  <si>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Toro Toro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</si>
  <si>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Pojo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</si>
  <si>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Cotagaita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</si>
  <si>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Vitichi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</si>
  <si>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Curahuara de Carangas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</si>
  <si>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Trinidad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</si>
  <si>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Machacamarca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</si>
  <si>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Sicaya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</si>
  <si>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Pedro de Buena Vista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</si>
  <si>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Huanuni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</si>
  <si>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Puerto de Guayaramerín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</si>
  <si>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Challapata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</si>
  <si>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Laja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</si>
  <si>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Totora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</si>
  <si>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Reyes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</si>
  <si>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Sacabamba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</si>
  <si>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Chimoré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</si>
  <si>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Poopó (Villa Poopó)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</si>
  <si>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Sabaya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</si>
  <si>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Riberalta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</si>
  <si>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Pazña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</si>
  <si>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Arbieto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</si>
  <si>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Antequera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</si>
  <si>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Cliza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</si>
  <si>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Tapacari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</si>
  <si>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Santiago de Huari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</si>
  <si>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Javier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</si>
  <si>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Ignacio de Velazco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</si>
  <si>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Corque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</si>
  <si>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Warnes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</si>
  <si>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Presto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</si>
  <si>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Tolata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</si>
  <si>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Santuario de Quillacas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</si>
  <si>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Eucaliptus para el pago del Bono de Discapacidad, en el marco de la Ley N°977 de fecha 26 de septiembre de 2017, DS N°3437 de 20 diciembre de 2017 y la Resolución Ministerial N°010 de fecha 10 de enero de 2018, correspondiente al primer desembolso de la gestión 2019.</t>
  </si>
  <si>
    <t>NUMERO DE LIBRETA CUT: 00099021001 OPERACIÓN E18 TRANSFERENCIA DEL SISTEMA FINANCIERO POR CUENTA DE TERCEROS A LA CUT Devolucion TGN Pago CC</t>
  </si>
  <si>
    <t>||TRANSF. A LA FUNDACION CULTURAL DEL BCB (GTOS.CTTES.Y DE INVERSION) CORRRESP. AL 1ER. TRIMESTRE GEST./19 EN CUMP.A INST.HR-BCB-HRE-TGL-2019-957, INF.BCB-SPCG-INF.-19-04 DE LA SPCG, NOTA FC.BCB.PDCIA. N°005/2019 DE LA FC-BCB Y FOR.DE TRANSF. 1/19 DE LA GADM TRANSFERENCIA A LA LIBRETA 00293014201 DE LA FUNDACION CULTURAL DEL BANCO CENTRAL DE BOLIVIA</t>
  </si>
  <si>
    <t>||TRANSF. DE FONDOS EN ATENCION A MENSAJES SWIFT NROS. 1303 Y 1302 DE LA FECHA. (SECTOR PUBLICO - SOBREVUELOS) DE LA LIBRETA 00117012001 DGAC, REPOSICION DE GASTOS ADMINISTRATIVOS</t>
  </si>
  <si>
    <t>De: 00099021001 Transferencia de recursos al GAM de Tarija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</si>
  <si>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Yaco 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</si>
  <si>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Chuquihuta Ayllu Jucumani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</si>
  <si>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Cochabamba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</si>
  <si>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El Puente de Guarayos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</si>
  <si>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Umala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</si>
  <si>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Puerto Suárez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</si>
  <si>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Saipina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</si>
  <si>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Puerto Quijarro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</si>
  <si>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Comarapa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</si>
  <si>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Ascención de Guarayos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</si>
  <si>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Matías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</si>
  <si>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Urubicha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</si>
  <si>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Julián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</si>
  <si>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GAIOC de Charagua Iyambae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</si>
  <si>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Llica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</si>
  <si>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Concepción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</si>
  <si>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Villazón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</si>
  <si>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Mineros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</si>
  <si>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Pelechuco 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</si>
  <si>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Tiquipaya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</si>
  <si>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Luribay 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</si>
  <si>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General Agustín Saavedra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</si>
  <si>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Agustín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</si>
  <si>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Sipe Sipe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</si>
  <si>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GAIOC de la Nación Originaria Uru Chipaya para el pago del Bono de Discapacidad, en el marco de la Ley N°977 de fecha 26 de septiembre de 2017, DS N°3437 de 20 diciembre de 2017 y la Resolución Ministerial N°010 de fecha 10 de enero de 2018, correspondiente al primer desembolso de la gestión 2019.</t>
  </si>
  <si>
    <t>VENTA DE DIVISAS CON TRANSFERENCIA DE FONDOS A SOLICITUD DE ADMINISTRACION DE SERVICIOS PORTUARIOS BOLIVIA SEGUN SOLICITUD 7136 REF: H.R. 32-118 - PAGO DE FACTURAS AL TPA POR SERVICIO DE CARGA FIO Y EXPORTACIONES DICIEMBRE I /2018 EN EL PUERTO DE ARICA, SEGUN COMUNICACION INTERNA ASP-B/DOP-UAP/CI-53 LIB. 00594012001 ASP-B FONDO DE OPERACIONES</t>
  </si>
  <si>
    <t>VENTA DE DIVISAS CON TRANSFERENCIA DE FONDOS A SOLICITUD DE ADMINISTRACION DE SERVICIOS PORTUARIOS BOLIVIA SEGUN SOLICITUD 7135 REF: H.R. 119-9-33-2019-1990-1998 - PAGO DE FACTURAS AL TPA POR SERVICIO DE EXPORTACIONES DICIEMBRE I - II, FAENAS PRIMERA QNA DE ENERO/2019 REFRIGERACION DE CONTENEDORES Y LIB. 00594012001 ASP-B FONDO DE OPERACIONES</t>
  </si>
  <si>
    <t>De: 00099021001 Transferencia de recursos al GAM de Pucara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</si>
  <si>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Alto Beni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</si>
  <si>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Filadelfia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</si>
  <si>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Charaña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</si>
  <si>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Achocalla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</si>
  <si>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Mecapaca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</si>
  <si>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Waldo Ballivián a para el pago del Bono de Discapacidad, en el marco de la Ley Nº977 de fecha 26 de septiembre de 2017, DS N°3437 de 20 de diciembre de 2017 y Resolución Ministerial Nº010 de fecha 10 de enero de 2018, primer desembolso de la gestión 2019.TDGPB</t>
  </si>
  <si>
    <t>De: 00099021001 Transferencia de recursos al GAM de Puerto Rico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</si>
  <si>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Postrer Valle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</si>
  <si>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Moro Moro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</si>
  <si>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Puerto Gonzalo Moreno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</si>
  <si>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Mairana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</si>
  <si>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Jesús de Machaca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</si>
  <si>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Caranavi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</si>
  <si>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Lorenzo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</si>
  <si>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Comanche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</si>
  <si>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El Alto de La Paz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</si>
  <si>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Taraco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</si>
  <si>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Santos Mercado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</si>
  <si>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Humanata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</si>
  <si>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Apolo 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</si>
  <si>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Pampa Grande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</si>
  <si>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 Nueva (Loma Alta)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</si>
  <si>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Desaguadero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</si>
  <si>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Carabuco 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</si>
  <si>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Escoma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</si>
  <si>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Tiahuanacu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</si>
  <si>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Mocomoco 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</si>
  <si>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Samaipata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</si>
  <si>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Santiago de Huata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</si>
  <si>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Nueva Esperanza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</si>
  <si>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Puerto Acosta 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</si>
  <si>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Guaqui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</si>
  <si>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Sica Sica (Villa Aroma)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</si>
  <si>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Sena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</si>
  <si>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Quirusillas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</si>
  <si>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Santa Rosa del Abuná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</si>
  <si>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Nazacara de Pacajes 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</si>
  <si>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Santiago de Callapa 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</si>
  <si>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Viacha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</si>
  <si>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Montero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</si>
  <si>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Sapahaqui 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</si>
  <si>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Quillacollo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</si>
  <si>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Ckochas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</si>
  <si>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El Torno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</si>
  <si>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La Guardia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</si>
  <si>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Porongo (Ayacucho)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</si>
  <si>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Cotoca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</si>
  <si>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Santa Cruz de La Sierra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</si>
  <si>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Entre Ríos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</si>
  <si>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El Puente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</si>
  <si>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Yunchara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</si>
  <si>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Uriondo (Concepción)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</si>
  <si>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Omereque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</si>
  <si>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Villamontes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</si>
  <si>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Pasorapa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</si>
  <si>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Aiquile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</si>
  <si>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Caraparí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</si>
  <si>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Yacuiba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</si>
  <si>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Colcapirhua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</si>
  <si>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Vinto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</si>
  <si>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Bermejo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</si>
  <si>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Padcaya para el pago del Bono de Discapacidad, en el marco de la Ley N°977 de fecha 26 de septiembre de 2017, DS N°3437 de 20 diciembre de 2017 y la Resolución Ministerial N°010 de fecha 10 de enero de 2018, correspondiente al primer desembolso de la gestión 2019.</t>
  </si>
  <si>
    <t>AJUSTE COMPLEMENTARIO POR REVALORIZACION SALDOS DE ACTIVOS DE RESERVA Y OBLIGACIONES MONEDA EXTRANJERA (DOLARES) Saldo MO = -435881837.41 ;Bs/Mo: 6.86000000000 ;Saldo Bs: -2990149404.62</t>
  </si>
  <si>
    <t>PAGO A CAF PRÉSTAMO CFA008604 VCTO. 07-01-2019 POR CUENTA DE TGN , NTI. 011689 VALOR 07-01-2019 CAPITAL USD 3.232.605,24 INTERESES USD 1.607.240,65 COMISIONES USD 108.002,79 CTA. 5970 CUENTA UNICA DEL TESORO DOLARES AMERICANOS LIB. 00099021001</t>
  </si>
  <si>
    <t>PAGO A CAF PRÉSTAMO CFA008606 VCTO. 07-01-2019 POR CUENTA DE TGN , NTI. 011690 VALOR 07-01-2019 CAPITAL USD 1.964.879,95 INTERESES USD 859.275,24 COMISIONES USD 50.684,09 CTA. 5970 CUENTA UNICA DEL TESORO DOLARES AMERICANOS LIB. 00099021001</t>
  </si>
  <si>
    <t>NUMERO DE LIBRETACUT: 00081094301 OPERACIÓN E46 TRANSFERENCIA DEL SISTEMA FINANCIERO POR CUENTA DE TERCEROS A LA CUT EN DOLARES AMERICANOS PAGO DE PASIVOS MOPSV VMVU PMGM USD PROG MEJORA DE LA GESTION MUNICIPAL BID</t>
  </si>
  <si>
    <t>NUMERO DE LIBRETACUT: 00081094301 OPERACIÓN E46 TRANSFERENCIA DEL SISTEMA FINANCIERO POR CUENTA DE TERCEROS A LA CUT EN DOLARES AMERICANOS DEVOLUCION SALDO DE ANTICIPO NO DESCONTADO, PAGO DE PASIVOS MOPSV VMVU PMGM USD PROG MEJORA DE LA GESTION MUNICIPAL BID</t>
  </si>
  <si>
    <t>AJUSTE COMPLEMENTARIO POR REVALORIZACION SALDOS DE ACTIVOS DE RESERVA Y OBLIGACIONES MONEDA EXTRANJERA (DOLARES) Saldo MO = -427052108.46 ;Bs/Mo: 6.86000000000 ;Saldo Bs: -2929577464.03</t>
  </si>
  <si>
    <t>COBRO COSTOS DE PAPELERIA SEGUN TRANSFERENCIA DEL EXTERIOR POR ORDEN DE AMERIJET INTERNATIONAL INC. LIB. 00512012001 AASANA CENTRAL-OFICINA NACIONAL</t>
  </si>
  <si>
    <t>COBRO COSTOS DE PAPELERIA SEGUN TRANSFERENCIA DEL EXTERIOR POR ORDEN DE NAVBLUE LIMITED REF.:AIC 01/19 01JAN19 LIB. 00512012001 AASANA CENTRAL-OFICINA NACIONAL</t>
  </si>
  <si>
    <t>AJUSTE COMPLEMENTARIO POR REVALORIZACION SALDOS DE ACTIVOS DE RESERVA Y OBLIGACIONES MONEDA EXTRANJERA (DOLARES) Saldo MO = -425887279.18 ;Bs/Mo: 6.86000000000 ;Saldo Bs: -2921586735.16</t>
  </si>
  <si>
    <t>A:00514010001 DEVOLUCIÓN DE RECURSOS A ENDE POR EJECUCIÓN DE BOL. DE GARANTÍA PROY. MIGUILLAS SOLICITADO CON NOTAS CITE: ENDE-DGFN-6/35-17, ENDE-DGFN-11/2-18, ENDE-DGFN-11/25-18 Y ENDE-DGFN-1/13-19 Y CRITERIO LEGAL MEFP/DGAJ/UAJ/N°1354/2018, CRITERIO TÉCNICO DE PRESUPUESTO NOTA CITE:MEFP/VPCF/DGPGP/UEP N°209/18, H.R. 6-440-R; 6-16864-R; 6-33269-R; 6-34350-R.</t>
  </si>
  <si>
    <t>COBRO COSTOS DE PAPELERIA SEGUN TRANSFERENCIA DEL EXTERIOR POR ORDEN DE UNITED AVIATION SERVICES FZCO - DUBAI LIB. 00512012001 AASANA CENTRAL-OFICINA NACIONAL</t>
  </si>
  <si>
    <t>COBRO COSTOS DE PAPELERIA SEGUN TRANSFERENCIA DEL EXTERIOR POR ORDEN DE ROYAL FBO SERVICE S.A. (ASUNCION PARAGUAY) REF.: FACTURA NRO. YKYC 56/12/2018 RFB 12/269546 LIB. 00512012001 AASANA CENTRAL-OFICINA NACIONAL</t>
  </si>
  <si>
    <t>AJUSTE COMPLEMENTARIO POR REVALORIZACION SALDOS DE ACTIVOS DE RESERVA Y OBLIGACIONES MONEDA EXTRANJERA (DOLARES) Saldo MO = -504047713.13 ;Bs/Mo: 6.86000000000 ;Saldo Bs: -3457767312.06</t>
  </si>
  <si>
    <t>PAGO A BIRF PRÉSTAMO 8552-BO VCTO. 15-01-2019 POR CUENTA DE TGN , NTI. 011674 VALOR 15-01-2019 INTERESES USD 197.105,72 COMISIONES USD 197.082,98 CTA. 5970 CUENTA UNICA DEL TESORO DOLARES AMERICANOS LIB. 00099021001</t>
  </si>
  <si>
    <t>PAGO A BID PRÉSTAMO 3797/BL-BO VCTO. 15-01-2019 POR CUENTA DE TGN , NTI. 011698 VALOR 15-01-2019 INTERESES USD 170,14 CTA. 5970 CUENTA UNICA DEL TESORO DOLARES AMERICANOS LIB. 00099021001</t>
  </si>
  <si>
    <t>PAGO A BID PRÉSTAMO 3797/BL-BO VCTO. 15-01-2019 POR CUENTA DE TGN , NTI. 011702 VALOR 15-01-2019 INTERESES USD 12.968,95 COMISIONES USD 51.633,42 CTA. 5970 CUENTA UNICA DEL TESORO DOLARES AMERICANOS LIB. 00099021001</t>
  </si>
  <si>
    <t>PAGO A IDA PRÉSTAMO 5003-BO VCTO. 15-01-2019 POR CUENTA DE TGN , NTI. 011676 VALOR 15-01-2019 CAPITAL USD 542.826,82 INTERESES USD 290.799,52 CTA. 5970 CUENTA UNICA DEL TESORO DOLARES AMERICANOS LIB. 00099021001</t>
  </si>
  <si>
    <t>AJUSTE COMPLEMENTARIO POR REVALORIZACION SALDOS DE ACTIVOS DE RESERVA Y OBLIGACIONES MONEDA EXTRANJERA (DOLARES) Saldo MO = -497137369.36 ;Bs/Mo: 6.86000000000 ;Saldo Bs: -3410362353.80</t>
  </si>
  <si>
    <t>COBRO COSTOS DE PAPELERIA SEGUN TRANSFERENCIA DEL EXTERIOR POR ORDEN DE UNITED AIRLINES, INC. REF.: YKYC46092018CM, YKYC52102018CM, YKYC57122018 LIB. 00512012001 AASANA CENTRAL-OFICINA NACIONAL</t>
  </si>
  <si>
    <t>AJUSTE COMPLEMENTARIO POR REVALORIZACION SALDOS DE ACTIVOS DE RESERVA Y OBLIGACIONES MONEDA EXTRANJERA (DOLARES) Saldo MO = -497273418.19 ;Bs/Mo: 6.86000000000 ;Saldo Bs: -3411295648.80</t>
  </si>
  <si>
    <t>COBRO COSTOS DE PAPELERIA SEGUN TRANSFERENCIA DEL EXTERIOR POR ORDEN DE SERVICIOS Y EMPRENDIMIENTOS AERONAUTICOS SA REF.: FACTURA YKYC 44 12 2018 LIB. 00512012001 AASANA CENTRAL-OFICINA NACIONAL</t>
  </si>
  <si>
    <t>AJUSTE COMPLEMENTARIO POR REVALORIZACION SALDOS DE ACTIVOS DE RESERVA Y OBLIGACIONES MONEDA EXTRANJERA (DOLARES) Saldo MO = -496922915.26 ;Bs/Mo: 6.86000000000 ;Saldo Bs: -3408891198.67</t>
  </si>
  <si>
    <t>00514012004 DEP.DE CHEQ.AJENOS,RET.DE CAM.,CONCEPTO: DEVOLUCION DE PRIMAS DE SEGURO,DEP.: ENDE , PROCEDENCIA: BANCO MERCANTIL SANTA CRUZ SA., CHEQUE: 25977, FECHA DE EMISION:21/12/2018</t>
  </si>
  <si>
    <t>AJUSTE COMPLEMENTARIO POR REVALORIZACION SALDOS DE ACTIVOS DE RESERVA Y OBLIGACIONES MONEDA EXTRANJERA (DOLARES) Saldo MO = -496123771.41 ;Bs/Mo: 6.86000000000 ;Saldo Bs: -3403409071.88</t>
  </si>
  <si>
    <t>COBRO COSTOS DE PAPELERIA SEGUN TRANSFERENCIA DEL EXTERIOR POR ORDEN DE ESTELAR LATINOAMERICANA CA REF.: NO YKYC 24-12-2018 PAGO SOBREVUELOS BOLIVIA DIC. 2018 LIB. 00512012001 AASANA CENTRAL-OFICINA NACIONAL</t>
  </si>
  <si>
    <t>COBRO COSTOS DE PAPELERIA SEGUN TRANSFERENCIA DEL EXTERIOR POR ORDEN DE TAMPA CARGO SAS LIB. 00512012001 AASANA CENTRAL-OFICINA NACIONAL</t>
  </si>
  <si>
    <t>COBRO COSTOS DE PAPELERIA SEGUN TRANSFERENCIA DEL EXTERIOR POR ORDEN DE PRIVAJET LTD. LIB. 00512012001 AASANA CENTRAL-OFICINA NACIONAL</t>
  </si>
  <si>
    <t>COBRO COSTOS DE PAPELERIA SEGUN TRANSFERENCIA DEL EXTERIOR POR ORDEN DE WORLDWIDE JET CHARTER INC REF.: COD CLIENTE WWI COD CONTABLE 17023 LIB. 00512012001 AASANA CENTRAL-OFICINA NACIONAL</t>
  </si>
  <si>
    <t>COBRO COSTOS DE PAPELERIA SEGUN TRANSFERENCIA DEL EXTERIOR POR ORDEN DE KLM ROYAL DUTCH AIRLINES REF.: YKYC 38/12/2018 LIB. 00512012001 AASANA CENTRAL-OFICINA NACIONAL</t>
  </si>
  <si>
    <t>||TRANSFERENCIA DE FONDOS S/G. MENSAJE SWIFT NRO. 00823 Y CORREOS ELECTRÓNICOS DE LA DGAC Y AASANA DE LA FECHA. (SECTOR PÚBLICO - SOBREVUELOS). DEBITO DE LA LIBRETA 00512012001 AASANA CENTRAL-OFICINA CENTRAL; COBRO UTILES DE ESCRITORIO.</t>
  </si>
  <si>
    <t>||REGULARIZACION DE NUESTRO COMPROBANTE S-0944815 DEL 11/01/2019 POR COBRO DE COMISIONES EFECTUADO POR EL MUFG BANK LTD. POR EL DESEMBOLSO DEL PRESTAMO JICA BV-P5 SEGUN NOTA MEFP/VTCP/DGCP/UODP-89/2019 DEL 21/01/2019 LIB. N° 00099021001 TGN RECURSOS ORDINARIOS  DOLARES AMERICANOS (5970)</t>
  </si>
  <si>
    <t>||COMPLEMENTO A NUESTRO COMPROBANTE G-0945109 DE LA FECHA POR PAGO AL EXIMBANK CHINA, PTMO. PBC 2016 (38) 426, POR CUENTA DEL TGN, COBRO DE COMISIONES DEL BANQUERO USD10.- LIB. N° 00099021001 TGN RECURSOS ORDINARIOS  DOLARES AMERICANOS (5970)</t>
  </si>
  <si>
    <t>||COMPLEMENTO A NUESTRO COMPROBANTE G-0945108 DE LA FECHA POR PAGO AL EXIMBANK CHINA, PTMO. PBC 2016 (22) 410, POR CUENTA DEL TGN, COBRO DE COMISIONES DEL BANQUERO USD10.- LIB. N° 00099021001 TGN RECURSOS ORDINARIOS  DOLARES AMERICANOS (5970)</t>
  </si>
  <si>
    <t>||COMPLEMENTO A NUESTRO COMPROBANTE G-0945107 DE LA FECHA POR PAGO AL EXIMBANK CHINA, PTMO. PBC 2015 (08) 350, POR CUENTA DEL TGN, COBRO DE COMISIONES DEL BANQUERO USD10.- LIB. N° 00099021001 TGN RECURSOS ORDINARIOS  DOLARES AMERICANOS (5970)</t>
  </si>
  <si>
    <t>COBRO COSTOS DE PAPELERIA SEGUN TRANSFERENCIA DEL EXTERIOR POR ORDEN DE EMES AIR S.A. (BUENOS AIRES ARGENTINA) REF.: YKYC22 12 2018 LIB. 00512012001 AASANA CENTRAL-OFICINA NACIONAL</t>
  </si>
  <si>
    <t>COBRO COSTOS DE PAPELERIA SEGUN TRANSFERENCIA DEL EXTERIOR POR ORDEN DE CUBANA DE AVIACION SA (BUENOS AIRES) REF.: INV.YKYC 19/12/2018 OTROS SERVICIOS EMPRESARIALES LIB. 00512012001 AASANA CENTRAL-OFICINA NACIONAL</t>
  </si>
  <si>
    <t>COBRO COSTOS DE PAPELERIA SEGUN TRANSFERENCIA DEL EXTERIOR POR ORDEN DE QATAR AIRWAYS CO. LIB. 00512012001 AASANA CENTRAL-OFICINA NACIONAL</t>
  </si>
  <si>
    <t>COBRO COSTOS DE PAPELERIA SEGUN TRANSFERENCIA DEL EXTERIOR POR ORDEN DE ABSA AEROLINHAS BRASILEIRAS S.A. REF.: INV YKYC 3/12/2018 LIB. 00512012001 AASANA CENTRAL-OFICINA NACIONAL</t>
  </si>
  <si>
    <t>COBRO COSTOS DE PAPELERIA POR REGULARIZACION DE TRANSFERENCIA DEL EXTERIOR POR ORDEN DE DELTA AIR LINES REF.: CAP OF 19/01/23 LIB. 00512012001 AASANA CENTRAL-OFICINA NACIONAL</t>
  </si>
  <si>
    <t>AJUSTE COMPLEMENTARIO POR REVALORIZACION SALDOS DE ACTIVOS DE RESERVA Y OBLIGACIONES MONEDA EXTRANJERA (DOLARES) Saldo MO = -486633879.58 ;Bs/Mo: 6.86000000000 ;Saldo Bs: -3338308413.93</t>
  </si>
  <si>
    <t>COBRO COSTOS DE PAPELERIA SEGUN TRANSFERENCIA DEL EXTERIOR POR ORDEN DE TAM LINHAS AEREAS S A (SAO PAULO) LIB. 00512012001 AASANA CENTRAL-OFICINA NACIONAL</t>
  </si>
  <si>
    <t>COBRO COSTOS DE PAPELERIA SEGUN TRANSFERENCIA DEL EXTERIOR POR ORDEN DE CARGOLUX AIRLINES INT. SA REF.: YKYC 14.12.2018 OVFL LIB. 00512012001 AASANA CENTRAL-OFICINA NACIONAL</t>
  </si>
  <si>
    <t>AJUSTE COMPLEMENTARIO POR REVALORIZACION SALDOS DE ACTIVOS DE RESERVA Y OBLIGACIONES MONEDA EXTRANJERA (DOLARES) Saldo MO = -486122392.64 ;Bs/Mo: 6.86000000000 ;Saldo Bs: -3334799613.52</t>
  </si>
  <si>
    <t>COBRO COSTOS DE PAPELERIA SEGUN TRANSFERENCIA DEL EXTERIOR POR ORDEN DE LUFTHANSA SYSTEMS REF.: AIP BOLIVIA 2019 ZRH + GDN LIB. 00512012001 AASANA CENTRAL-OFICINA NACIONAL</t>
  </si>
  <si>
    <t>COBRO COSTOS DE PAPELERIA POR REGULARIZACION DE TRANSFERENCIA DEL EXTERIOR POR ORDEN DE SHEOREY REF.: PAYMENT OF AIP SUBSCRIPTIONS LIB. 00512012001 AASANA CENTRAL-OFICINA NACIONAL</t>
  </si>
  <si>
    <t>AJUSTE COMPLEMENTARIO POR REVALORIZACION SALDOS DE ACTIVOS DE RESERVA Y OBLIGACIONES MONEDA EXTRANJERA (DOLARES) Saldo MO = -494044161.29 ;Bs/Mo: 6.86000000000 ;Saldo Bs: -3389142946.44</t>
  </si>
  <si>
    <t>TRANSFERENCIA RECIBIDA DEL EXTERIOR SEGÚN MENSAJES SWIFT Nos. 01036-01035 (REM.EXT.) DE FECHA 29-01-2019 POR DESEMBOLSO DE BID PRÉSTAMO 3060/BL-BO REQ 00037 BO OPS0201903927A LIBRETA N° 00287104312 FPS-U$-PRONAREC II - MIRIEGO</t>
  </si>
  <si>
    <t>AJUSTE COMPLEMENTARIO POR REVALORIZACION SALDOS DE ACTIVOS DE RESERVA Y OBLIGACIONES MONEDA EXTRANJERA (DOLARES) Saldo MO = -494344586.92 ;Bs/Mo: 6.86000000000 ;Saldo Bs: -3391203866.26</t>
  </si>
  <si>
    <t>COBRO COSTOS DE PAPELERIA SEGUN TRANSFERENCIA DEL EXTERIOR POR ORDEN DE GLOBAL JET IOM LTD REF.: YKYC 31/11/2018 LIB. 00512012001 AASANA CENTRAL-OFICINA NACIONAL</t>
  </si>
  <si>
    <t>'COBRO DE UTILES DE ESCRITORIO POR´||COMPLEMENTO A COMP.S-945990 DE LA FECHA REF.: TRANSFERENCIA DEL EXTERIOR A FAVOR DE AASANA LIB.00512012001 AASANA CENTRAL-OFICINA NACIONAL POR COBRO UTILES DE ESCRITORIO</t>
  </si>
  <si>
    <t>AJUSTE COMPLEMENTARIO POR REVALORIZACION SALDOS DE ACTIVOS DE RESERVA Y OBLIGACIONES MONEDA EXTRANJERA (DOLARES) Saldo MO = -494199884.06 ;Bs/Mo: 6.86000000000 ;Saldo Bs: -3390211204.66</t>
  </si>
  <si>
    <t>'COBRO DE UTILES DE ESCRITORIO POR´||TRANSF. DEL EXTERIOR SEGUN SWIFT 01200 DEL 29/01/2019 REF. COMPLEMENTO AL COMPROBANTE S-0946048 DE LA FECHA. LIBRETA 00512012001 AASANA CENTRAL-OFICINA NACIONAL. REF.: UTILES DE ESCRITORIO</t>
  </si>
  <si>
    <t>De: 00099014102 A:00290014101 En atención a la nota interna CITE: MEFP/VPCF/DGCF/UCCF N° 004/2019, de la Dirección General de Contabilidad Fiscal del Viceministerio de Presupuesto y Contabilidad Fiscal y a requerimiento del Servicio de Impu</t>
  </si>
  <si>
    <t>De: 00206028001 A:00099021001 Transferencia que realizamos a solicitud del Instituto Nacional de Estadística mediante nota CITE: INE-DGE-DAS-ADM.PFCEBIPBE N° 0018/19, por cierre de la libreta No. 00206028001</t>
  </si>
  <si>
    <t>De: 00099021001 A:00290014101 A requerimiento de Servicio de Impuestos Nacionales con nota CITE: SIN/GAF/DRF/NOT/02488/2018, y en virtud a las notas internas CITE: MEFP/VPCF/DGCF/UCCF N° 001/2019 de la Dirección General de Contabilidad Fisc</t>
  </si>
  <si>
    <t>De: 00099018038 A:00253018009 De: 00099018038 A:00253018009. A requerimiento del Ministerio de Planificación del Desarrollo con nota CITE: MPD/VIPFE/DGGFE/UAP-NE 0146/2019, en la cual solicita el Desembolso UAP/005/2019 Proyecto “AMPLIACIO</t>
  </si>
  <si>
    <t>De: 00099021001 A:00290014101 DEVOLUCIÓN DE RECUPERACIONES DE RECLAMOS DE ACREEDORES A FAVOR DEL SIN GESTIÓN 2007, SG NOTA CITE: SIN/GAF/DRF/NOT/02487/2018, PROCEDIMIENTO MEFP/VPCF/DGCF/UCCF N° 003/2019 Y MEFP/VTCP/DGPOT/UAIS/N° 350/2019. H</t>
  </si>
  <si>
    <t>De: 00099014102 A:00592012001 DEVOLUCIÓN DE RECUPERACIONES DE RECLAMOS DE ACREEDORES A FAVOR DE BOLTUR GESTIÓN 2016, SG NOTA CITE: BOLTUR/GAF/JF/RCONT/EXT/145-2018, PROCEDIMIENTO MEFP/VPCF/DGCF/UCCF N° 012/2019 Y MEFP/VTCP/DGPOT/UAIS/N° 345</t>
  </si>
  <si>
    <t>De: 00512012001 A:00099021001 Transferencia que realizamos a solicitud de la DGAFT de acuerdo a la nota interna CITE: MEFP/VTCP/DGAFT/USCFT/No 095/19, Informe Técnico MEFP/VTCP/DGAFT/USCFT/INF. No 51/14 de la DGAFT y Informe Legal CITE: MEF</t>
  </si>
  <si>
    <t>00592012001</t>
  </si>
  <si>
    <t>De: 00046024204 A:00020044201 A requerimiento del Ministerio de Salud con nota CITE: MS/DGAA/UF/TES/CE/559/2018, en la cual solicita la transferencia entre Libretas del Ministerio de Salud a la Fuerza Aérea Boliviana, según Informe Técnico</t>
  </si>
  <si>
    <t>De: 00099021001 A:00015011107 Transferencia que realizamos a solicitud del Ministerio de Gobierno mediante nota CITE: MG/DGAA/UF/T/No 339/2018 en aplicación al artículo 63 de la Ley No 913 de 16 de marzo de 2013 y su Reglamentación contenid</t>
  </si>
  <si>
    <t>00015011107</t>
  </si>
  <si>
    <t>00015010001</t>
  </si>
  <si>
    <t>De: 00015010001 A:00099021001 Transferencia que realizamos a solicitud del Ministerio de Gobierno mediante nota CITE: MG/DGAA/UF/T/No 339/2018 en aplicación al artículo 63 de la Ley No 913 de 16 de marzo de 2013 y su Reglamentación contenid</t>
  </si>
  <si>
    <t xml:space="preserve">Ministerio de Hidrocarburos </t>
  </si>
  <si>
    <t>10000002741721</t>
  </si>
  <si>
    <t>ACADEMIA NACIONAL DE CIENCIAS RECURSOS PROPIOS</t>
  </si>
  <si>
    <t>10000004669020</t>
  </si>
  <si>
    <t>FPS.HAM LA PAZ</t>
  </si>
  <si>
    <t>10000004670176</t>
  </si>
  <si>
    <t>10000004671223</t>
  </si>
  <si>
    <t>AASANA PACS SONET</t>
  </si>
  <si>
    <t>10000004675952</t>
  </si>
  <si>
    <t>ADSIB - RECURSOS PROPIOS</t>
  </si>
  <si>
    <t>10000004713687</t>
  </si>
  <si>
    <t>BOLIVIA TV - RECAUDACIONES</t>
  </si>
  <si>
    <t>10000006035930</t>
  </si>
  <si>
    <t>FPS.HAM COCHABAMBA</t>
  </si>
  <si>
    <t>10000014016914</t>
  </si>
  <si>
    <t>MIN MINERIA Y METALURGIA - RECURSOS PROPIOS</t>
  </si>
  <si>
    <t>10000023569524</t>
  </si>
  <si>
    <t>TGN - RECUPERACION DE CREDITO DS 2979 - MONEDA NACIONAL</t>
  </si>
  <si>
    <t>10000027517975</t>
  </si>
  <si>
    <t>10000028180250</t>
  </si>
  <si>
    <t>10000029113482</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</si>
  <si>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</si>
  <si>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O17086800002</t>
  </si>
  <si>
    <t>O17086780002</t>
  </si>
  <si>
    <t>O17086760002</t>
  </si>
  <si>
    <t>O17086550002</t>
  </si>
  <si>
    <t>O17087960002</t>
  </si>
  <si>
    <t>O17088140002</t>
  </si>
  <si>
    <t>O17088500002</t>
  </si>
  <si>
    <t>O17088610002</t>
  </si>
  <si>
    <t>B17086030002</t>
  </si>
  <si>
    <t>B17086410002</t>
  </si>
  <si>
    <t>B17086430002</t>
  </si>
  <si>
    <t>B17086480002</t>
  </si>
  <si>
    <t>B17086490002</t>
  </si>
  <si>
    <t>B17086690002</t>
  </si>
  <si>
    <t>B17086810002</t>
  </si>
  <si>
    <t>O17085890002</t>
  </si>
  <si>
    <t>O17086530002</t>
  </si>
  <si>
    <t>O17086390002</t>
  </si>
  <si>
    <t>O17086380002</t>
  </si>
  <si>
    <t>O17086360002</t>
  </si>
  <si>
    <t>O17086340002</t>
  </si>
  <si>
    <t>O17086270002</t>
  </si>
  <si>
    <t>O17086040002</t>
  </si>
  <si>
    <t>O17086010002</t>
  </si>
  <si>
    <t>O17085980002</t>
  </si>
  <si>
    <t>O17085940002</t>
  </si>
  <si>
    <t>O17085930002</t>
  </si>
  <si>
    <t>G09537690002</t>
  </si>
  <si>
    <t>F0000433</t>
  </si>
  <si>
    <t>F0000434</t>
  </si>
  <si>
    <t>S09462400003</t>
  </si>
  <si>
    <t>F0000435</t>
  </si>
  <si>
    <t>F0000436</t>
  </si>
  <si>
    <t>F0000437</t>
  </si>
  <si>
    <t>G09541720004</t>
  </si>
  <si>
    <t>G09543160002</t>
  </si>
  <si>
    <t>Q10781090002</t>
  </si>
  <si>
    <t>Q10781110002</t>
  </si>
  <si>
    <t>S09462590002</t>
  </si>
  <si>
    <t>O17091830002</t>
  </si>
  <si>
    <t>O17091710002</t>
  </si>
  <si>
    <t>O17091690002</t>
  </si>
  <si>
    <t>O17091640002</t>
  </si>
  <si>
    <t>O17091560002</t>
  </si>
  <si>
    <t>O17091330002</t>
  </si>
  <si>
    <t>O17091280002</t>
  </si>
  <si>
    <t>O17091270002</t>
  </si>
  <si>
    <t>O17091210002</t>
  </si>
  <si>
    <t>O17091000002</t>
  </si>
  <si>
    <t>O17093060002</t>
  </si>
  <si>
    <t>O17093050002</t>
  </si>
  <si>
    <t>O17093010002</t>
  </si>
  <si>
    <t>O17092780002</t>
  </si>
  <si>
    <t>O17092630002</t>
  </si>
  <si>
    <t>O17092440002</t>
  </si>
  <si>
    <t>O17092380002</t>
  </si>
  <si>
    <t>O17092180002</t>
  </si>
  <si>
    <t>O17092110002</t>
  </si>
  <si>
    <t>O17090280002</t>
  </si>
  <si>
    <t>B17091550002</t>
  </si>
  <si>
    <t>B17091320002</t>
  </si>
  <si>
    <t>B17091290002</t>
  </si>
  <si>
    <t>B17090620002</t>
  </si>
  <si>
    <t>B17090320002</t>
  </si>
  <si>
    <t>O17090980002</t>
  </si>
  <si>
    <t>O17090920002</t>
  </si>
  <si>
    <t>O17090730002</t>
  </si>
  <si>
    <t>O17090660002</t>
  </si>
  <si>
    <t>O17090290002</t>
  </si>
  <si>
    <t>O17090300002</t>
  </si>
  <si>
    <t>O17090360002</t>
  </si>
  <si>
    <t>O17090380002</t>
  </si>
  <si>
    <t>O17090530002</t>
  </si>
  <si>
    <t>G09548180003</t>
  </si>
  <si>
    <t>Q10784600002</t>
  </si>
  <si>
    <t>Q10784530002</t>
  </si>
  <si>
    <t>G09555260002</t>
  </si>
  <si>
    <t>G09555300002</t>
  </si>
  <si>
    <t>G09555380004</t>
  </si>
  <si>
    <t>G09555370004</t>
  </si>
  <si>
    <t>G09555410004</t>
  </si>
  <si>
    <t>G09556510004</t>
  </si>
  <si>
    <t>Q10787220002</t>
  </si>
  <si>
    <t>G09556540004</t>
  </si>
  <si>
    <t>G09558130002</t>
  </si>
  <si>
    <t>G09558150002</t>
  </si>
  <si>
    <t>Q10787820002</t>
  </si>
  <si>
    <t>S09463390002</t>
  </si>
  <si>
    <t>S09463420002</t>
  </si>
  <si>
    <t>S09463610003</t>
  </si>
  <si>
    <t>O17095950002</t>
  </si>
  <si>
    <t>O17095910002</t>
  </si>
  <si>
    <t>O17095890002</t>
  </si>
  <si>
    <t>O17095820002</t>
  </si>
  <si>
    <t>O17095790002</t>
  </si>
  <si>
    <t>O17095770002</t>
  </si>
  <si>
    <t>O17095760002</t>
  </si>
  <si>
    <t>O17095560002</t>
  </si>
  <si>
    <t>O17095500002</t>
  </si>
  <si>
    <t>O17095460002</t>
  </si>
  <si>
    <t>O17095440002</t>
  </si>
  <si>
    <t>O17097030002</t>
  </si>
  <si>
    <t>O17096990002</t>
  </si>
  <si>
    <t>O17096720002</t>
  </si>
  <si>
    <t>O17096690002</t>
  </si>
  <si>
    <t>O17096590002</t>
  </si>
  <si>
    <t>O17096580002</t>
  </si>
  <si>
    <t>O17096350002</t>
  </si>
  <si>
    <t>O17096180002</t>
  </si>
  <si>
    <t>O17096000002</t>
  </si>
  <si>
    <t>O17094540002</t>
  </si>
  <si>
    <t>O17094390002</t>
  </si>
  <si>
    <t>O17094370002</t>
  </si>
  <si>
    <t>O17094350002</t>
  </si>
  <si>
    <t>O17094330002</t>
  </si>
  <si>
    <t>B17095660002</t>
  </si>
  <si>
    <t>B17095480002</t>
  </si>
  <si>
    <t>B17094740002</t>
  </si>
  <si>
    <t>B17094730002</t>
  </si>
  <si>
    <t>B17094510002</t>
  </si>
  <si>
    <t>B17094450002</t>
  </si>
  <si>
    <t>O17095150002</t>
  </si>
  <si>
    <t>O17095120002</t>
  </si>
  <si>
    <t>O17095110002</t>
  </si>
  <si>
    <t>O17095080002</t>
  </si>
  <si>
    <t>O17095060002</t>
  </si>
  <si>
    <t>O17094870002</t>
  </si>
  <si>
    <t>O17094850002</t>
  </si>
  <si>
    <t>O17094830002</t>
  </si>
  <si>
    <t>O17094790002</t>
  </si>
  <si>
    <t>O17094720002</t>
  </si>
  <si>
    <t>O17094680002</t>
  </si>
  <si>
    <t>O17094670002</t>
  </si>
  <si>
    <t>O17094600002</t>
  </si>
  <si>
    <t>O17094580002</t>
  </si>
  <si>
    <t>O17094570002</t>
  </si>
  <si>
    <t>F0000448</t>
  </si>
  <si>
    <t>G09564160002</t>
  </si>
  <si>
    <t>Q10789700002</t>
  </si>
  <si>
    <t>Q10789710002</t>
  </si>
  <si>
    <t>F0000449</t>
  </si>
  <si>
    <t>F0000450</t>
  </si>
  <si>
    <t>G09567480002</t>
  </si>
  <si>
    <t>G09567520002</t>
  </si>
  <si>
    <t>S09464000004</t>
  </si>
  <si>
    <t>O17099930002</t>
  </si>
  <si>
    <t>O17099860002</t>
  </si>
  <si>
    <t>O17099840002</t>
  </si>
  <si>
    <t>O17099680002</t>
  </si>
  <si>
    <t>O17099630002</t>
  </si>
  <si>
    <t>O17099620002</t>
  </si>
  <si>
    <t>O17099510002</t>
  </si>
  <si>
    <t>O17100030002</t>
  </si>
  <si>
    <t>O17100190002</t>
  </si>
  <si>
    <t>O17100340002</t>
  </si>
  <si>
    <t>O17100350002</t>
  </si>
  <si>
    <t>O17100490002</t>
  </si>
  <si>
    <t>O17100540002</t>
  </si>
  <si>
    <t>O17100550002</t>
  </si>
  <si>
    <t>B17098850002</t>
  </si>
  <si>
    <t>B17099100002</t>
  </si>
  <si>
    <t>B17099540002</t>
  </si>
  <si>
    <t>O17098330002</t>
  </si>
  <si>
    <t>O17099110002</t>
  </si>
  <si>
    <t>O17099080002</t>
  </si>
  <si>
    <t>O17098840002</t>
  </si>
  <si>
    <t>O17098830002</t>
  </si>
  <si>
    <t>O17098800002</t>
  </si>
  <si>
    <t>O17098780002</t>
  </si>
  <si>
    <t>O17098460002</t>
  </si>
  <si>
    <t>G09572490004</t>
  </si>
  <si>
    <t>Q10794720002</t>
  </si>
  <si>
    <t>Q10794730002</t>
  </si>
  <si>
    <t>G09581930002</t>
  </si>
  <si>
    <t>G09581950002</t>
  </si>
  <si>
    <t>Q10796720002</t>
  </si>
  <si>
    <t>F0000452</t>
  </si>
  <si>
    <t>F0000453</t>
  </si>
  <si>
    <t>F0000454</t>
  </si>
  <si>
    <t>G09582010002</t>
  </si>
  <si>
    <t>S09465310003</t>
  </si>
  <si>
    <t>S09465210003</t>
  </si>
  <si>
    <t>O17104110002</t>
  </si>
  <si>
    <t>O17103860002</t>
  </si>
  <si>
    <t>O17103780002</t>
  </si>
  <si>
    <t>O17103640002</t>
  </si>
  <si>
    <t>O17103530002</t>
  </si>
  <si>
    <t>O17103480002</t>
  </si>
  <si>
    <t>O17103450002</t>
  </si>
  <si>
    <t>O17103430002</t>
  </si>
  <si>
    <t>O17103420002</t>
  </si>
  <si>
    <t>O17103410002</t>
  </si>
  <si>
    <t>O17104480002</t>
  </si>
  <si>
    <t>O17104500002</t>
  </si>
  <si>
    <t>O17104520002</t>
  </si>
  <si>
    <t>O17104540002</t>
  </si>
  <si>
    <t>O17104570002</t>
  </si>
  <si>
    <t>O17104600002</t>
  </si>
  <si>
    <t>O17104610002</t>
  </si>
  <si>
    <t>O17104690002</t>
  </si>
  <si>
    <t>B17102350002</t>
  </si>
  <si>
    <t>B17102770002</t>
  </si>
  <si>
    <t>O17102090002</t>
  </si>
  <si>
    <t>O17102110002</t>
  </si>
  <si>
    <t>O17102220002</t>
  </si>
  <si>
    <t>O17102360002</t>
  </si>
  <si>
    <t>O17103390002</t>
  </si>
  <si>
    <t>O17103180002</t>
  </si>
  <si>
    <t>O17103170002</t>
  </si>
  <si>
    <t>O17102960002</t>
  </si>
  <si>
    <t>O17102810002</t>
  </si>
  <si>
    <t>G09585790002</t>
  </si>
  <si>
    <t>G09585810002</t>
  </si>
  <si>
    <t>G09585830002</t>
  </si>
  <si>
    <t>G09589890002</t>
  </si>
  <si>
    <t>G09589910002</t>
  </si>
  <si>
    <t>Q10800530002</t>
  </si>
  <si>
    <t>Q10800630002</t>
  </si>
  <si>
    <t>S09465460003</t>
  </si>
  <si>
    <t>S09465670001</t>
  </si>
  <si>
    <t>F0000457</t>
  </si>
  <si>
    <t>G09589880004</t>
  </si>
  <si>
    <t>G09589920001</t>
  </si>
  <si>
    <t>S09465870002</t>
  </si>
  <si>
    <t>S09465920003</t>
  </si>
  <si>
    <t>O17107480002</t>
  </si>
  <si>
    <t>O17107460002</t>
  </si>
  <si>
    <t>O17107430002</t>
  </si>
  <si>
    <t>O17107420002</t>
  </si>
  <si>
    <t>O17107410002</t>
  </si>
  <si>
    <t>O17107350002</t>
  </si>
  <si>
    <t>O17107290002</t>
  </si>
  <si>
    <t>O17106850002</t>
  </si>
  <si>
    <t>O17107730002</t>
  </si>
  <si>
    <t>O17108320002</t>
  </si>
  <si>
    <t>O17108330002</t>
  </si>
  <si>
    <t>O17108460002</t>
  </si>
  <si>
    <t>O17108550002</t>
  </si>
  <si>
    <t>B17105990002</t>
  </si>
  <si>
    <t>B17106030002</t>
  </si>
  <si>
    <t>B17106380002</t>
  </si>
  <si>
    <t>B17106730002</t>
  </si>
  <si>
    <t>B17106740002</t>
  </si>
  <si>
    <t>O17106220002</t>
  </si>
  <si>
    <t>O17106130002</t>
  </si>
  <si>
    <t>O17105880002</t>
  </si>
  <si>
    <t>B17107170002</t>
  </si>
  <si>
    <t>B17107120002</t>
  </si>
  <si>
    <t>B17107090002</t>
  </si>
  <si>
    <t>B17107070002</t>
  </si>
  <si>
    <t>F0000458</t>
  </si>
  <si>
    <t>G09594360002</t>
  </si>
  <si>
    <t>G09594280002</t>
  </si>
  <si>
    <t>G09594260002</t>
  </si>
  <si>
    <t>G09594220003</t>
  </si>
  <si>
    <t>S09466460003</t>
  </si>
  <si>
    <t>G09598590004</t>
  </si>
  <si>
    <t>G09598650004</t>
  </si>
  <si>
    <t>G09598660004</t>
  </si>
  <si>
    <t>G09598670004</t>
  </si>
  <si>
    <t>S09467230003</t>
  </si>
  <si>
    <t>G09598600004</t>
  </si>
  <si>
    <t>G09599900002</t>
  </si>
  <si>
    <t>G09601400003</t>
  </si>
  <si>
    <t>Q10807000002</t>
  </si>
  <si>
    <t>S09467830003</t>
  </si>
  <si>
    <t>G09602340002</t>
  </si>
  <si>
    <t>G09602360002</t>
  </si>
  <si>
    <t>G09602390002</t>
  </si>
  <si>
    <t>G09602970002</t>
  </si>
  <si>
    <t>Q10807620002</t>
  </si>
  <si>
    <t>S09467660002</t>
  </si>
  <si>
    <t>S09468040001</t>
  </si>
  <si>
    <t>S09468110002</t>
  </si>
  <si>
    <t>O17111700002</t>
  </si>
  <si>
    <t>O17111870002</t>
  </si>
  <si>
    <t>O17111990002</t>
  </si>
  <si>
    <t>O17112260002</t>
  </si>
  <si>
    <t>O17111230002</t>
  </si>
  <si>
    <t>O17111090002</t>
  </si>
  <si>
    <t>O17111030002</t>
  </si>
  <si>
    <t>O17111010002</t>
  </si>
  <si>
    <t>O17111000002</t>
  </si>
  <si>
    <t>O17110980002</t>
  </si>
  <si>
    <t>O17110950002</t>
  </si>
  <si>
    <t>O17110910002</t>
  </si>
  <si>
    <t>O17112940002</t>
  </si>
  <si>
    <t>O17112910002</t>
  </si>
  <si>
    <t>O17112890002</t>
  </si>
  <si>
    <t>O17112870002</t>
  </si>
  <si>
    <t>O17112850002</t>
  </si>
  <si>
    <t>O17112840002</t>
  </si>
  <si>
    <t>O17112830002</t>
  </si>
  <si>
    <t>O17112820002</t>
  </si>
  <si>
    <t>O17112810002</t>
  </si>
  <si>
    <t>B17110250002</t>
  </si>
  <si>
    <t>O17110880002</t>
  </si>
  <si>
    <t>O17110840002</t>
  </si>
  <si>
    <t>O17110510002</t>
  </si>
  <si>
    <t>O17110290002</t>
  </si>
  <si>
    <t>B17111630002</t>
  </si>
  <si>
    <t>G09608320002</t>
  </si>
  <si>
    <t>G09608370002</t>
  </si>
  <si>
    <t>G09608440002</t>
  </si>
  <si>
    <t>G09608500002</t>
  </si>
  <si>
    <t>G09608520002</t>
  </si>
  <si>
    <t>G09608560002</t>
  </si>
  <si>
    <t>S09469300002</t>
  </si>
  <si>
    <t>S09469300003</t>
  </si>
  <si>
    <t>G09613010004</t>
  </si>
  <si>
    <t>G09613050004</t>
  </si>
  <si>
    <t>F0000459</t>
  </si>
  <si>
    <t>G09613160002</t>
  </si>
  <si>
    <t>G09613210002</t>
  </si>
  <si>
    <t>G09613250002</t>
  </si>
  <si>
    <t>G09613270002</t>
  </si>
  <si>
    <t>G09613390002</t>
  </si>
  <si>
    <t>G09613410002</t>
  </si>
  <si>
    <t>G09613430002</t>
  </si>
  <si>
    <t>G09617130002</t>
  </si>
  <si>
    <t>Q10813180002</t>
  </si>
  <si>
    <t>S09470300003</t>
  </si>
  <si>
    <t>Q10813590002</t>
  </si>
  <si>
    <t>Q10813600002</t>
  </si>
  <si>
    <t>O17116030002</t>
  </si>
  <si>
    <t>O17115880002</t>
  </si>
  <si>
    <t>O17115870002</t>
  </si>
  <si>
    <t>O17115770002</t>
  </si>
  <si>
    <t>O17115730002</t>
  </si>
  <si>
    <t>O17115500002</t>
  </si>
  <si>
    <t>O17115420002</t>
  </si>
  <si>
    <t>O17115340002</t>
  </si>
  <si>
    <t>O17116130002</t>
  </si>
  <si>
    <t>O17116370002</t>
  </si>
  <si>
    <t>O17116420002</t>
  </si>
  <si>
    <t>B17114810002</t>
  </si>
  <si>
    <t>B17114850002</t>
  </si>
  <si>
    <t>B17114900002</t>
  </si>
  <si>
    <t>B17115050002</t>
  </si>
  <si>
    <t>B17115070002</t>
  </si>
  <si>
    <t>O17115320002</t>
  </si>
  <si>
    <t>O17115020002</t>
  </si>
  <si>
    <t>O17114990002</t>
  </si>
  <si>
    <t>O17114800002</t>
  </si>
  <si>
    <t>F0000462</t>
  </si>
  <si>
    <t>G09620450002</t>
  </si>
  <si>
    <t>G09620470002</t>
  </si>
  <si>
    <t>G09620490002</t>
  </si>
  <si>
    <t>G09620510002</t>
  </si>
  <si>
    <t>G09620530002</t>
  </si>
  <si>
    <t>G09620550002</t>
  </si>
  <si>
    <t>G09620570002</t>
  </si>
  <si>
    <t>G09620590002</t>
  </si>
  <si>
    <t>G09622000002</t>
  </si>
  <si>
    <t>G09622020002</t>
  </si>
  <si>
    <t>G09622040002</t>
  </si>
  <si>
    <t>G09622060002</t>
  </si>
  <si>
    <t>G09622080002</t>
  </si>
  <si>
    <t>Q10815490002</t>
  </si>
  <si>
    <t>Q10817640002</t>
  </si>
  <si>
    <t>Q10818330002</t>
  </si>
  <si>
    <t>S09470780003</t>
  </si>
  <si>
    <t>S09471080003</t>
  </si>
  <si>
    <t>Q10818600002</t>
  </si>
  <si>
    <t>O17120120002</t>
  </si>
  <si>
    <t>O17119630002</t>
  </si>
  <si>
    <t>O17119610002</t>
  </si>
  <si>
    <t>O17119600002</t>
  </si>
  <si>
    <t>O17119450002</t>
  </si>
  <si>
    <t>O17120130002</t>
  </si>
  <si>
    <t>O17120210002</t>
  </si>
  <si>
    <t>O17120230002</t>
  </si>
  <si>
    <t>O17120240002</t>
  </si>
  <si>
    <t>O17120510002</t>
  </si>
  <si>
    <t>O17120520002</t>
  </si>
  <si>
    <t>O17120850002</t>
  </si>
  <si>
    <t>O17120890002</t>
  </si>
  <si>
    <t>B17118840002</t>
  </si>
  <si>
    <t>B17118860002</t>
  </si>
  <si>
    <t>B17118880002</t>
  </si>
  <si>
    <t>B17118910002</t>
  </si>
  <si>
    <t>B17118930002</t>
  </si>
  <si>
    <t>B17118980002</t>
  </si>
  <si>
    <t>O17119190002</t>
  </si>
  <si>
    <t>O17119110002</t>
  </si>
  <si>
    <t>O17118970002</t>
  </si>
  <si>
    <t>O17118950002</t>
  </si>
  <si>
    <t>O17118730002</t>
  </si>
  <si>
    <t>O17118590002</t>
  </si>
  <si>
    <t>O17118390002</t>
  </si>
  <si>
    <t>B17119370002</t>
  </si>
  <si>
    <t>F0000465</t>
  </si>
  <si>
    <t>G09632720002</t>
  </si>
  <si>
    <t>G09632740002</t>
  </si>
  <si>
    <t>G09632760002</t>
  </si>
  <si>
    <t>G09632780002</t>
  </si>
  <si>
    <t>G09632820002</t>
  </si>
  <si>
    <t>G09632840002</t>
  </si>
  <si>
    <t>F0000466</t>
  </si>
  <si>
    <t>S09471310003</t>
  </si>
  <si>
    <t>G09632790001</t>
  </si>
  <si>
    <t>G09638330004</t>
  </si>
  <si>
    <t>G09638430002</t>
  </si>
  <si>
    <t>J03508250002</t>
  </si>
  <si>
    <t>Q10821540002</t>
  </si>
  <si>
    <t>G09638340004</t>
  </si>
  <si>
    <t>G09638350004</t>
  </si>
  <si>
    <t>G09638370004</t>
  </si>
  <si>
    <t>G09638440001</t>
  </si>
  <si>
    <t>G09639960002</t>
  </si>
  <si>
    <t>G09639940002</t>
  </si>
  <si>
    <t>G09639900002</t>
  </si>
  <si>
    <t>G09639880002</t>
  </si>
  <si>
    <t>Q10823630002</t>
  </si>
  <si>
    <t>Q10823600002</t>
  </si>
  <si>
    <t>G09640110002</t>
  </si>
  <si>
    <t>G09640130002</t>
  </si>
  <si>
    <t>G09641440002</t>
  </si>
  <si>
    <t>G09641460002</t>
  </si>
  <si>
    <t>G09641480002</t>
  </si>
  <si>
    <t>G09642420002</t>
  </si>
  <si>
    <t>F0000468</t>
  </si>
  <si>
    <t>O17122970002</t>
  </si>
  <si>
    <t>O17123010002</t>
  </si>
  <si>
    <t>O17123080002</t>
  </si>
  <si>
    <t>O17123200002</t>
  </si>
  <si>
    <t>O17123260002</t>
  </si>
  <si>
    <t>O17122840002</t>
  </si>
  <si>
    <t>O17122760002</t>
  </si>
  <si>
    <t>O17122750002</t>
  </si>
  <si>
    <t>O17122740002</t>
  </si>
  <si>
    <t>O17122730002</t>
  </si>
  <si>
    <t>O17122710002</t>
  </si>
  <si>
    <t>O17122700002</t>
  </si>
  <si>
    <t>O17124540002</t>
  </si>
  <si>
    <t>O17124470002</t>
  </si>
  <si>
    <t>O17124290002</t>
  </si>
  <si>
    <t>O17124280002</t>
  </si>
  <si>
    <t>O17124060002</t>
  </si>
  <si>
    <t>O17124030002</t>
  </si>
  <si>
    <t>O17124010002</t>
  </si>
  <si>
    <t>O17123980002</t>
  </si>
  <si>
    <t>O17123970002</t>
  </si>
  <si>
    <t>O17123780002</t>
  </si>
  <si>
    <t>O17123490002</t>
  </si>
  <si>
    <t>O17123440002</t>
  </si>
  <si>
    <t>B17123100002</t>
  </si>
  <si>
    <t>B17122800002</t>
  </si>
  <si>
    <t>B17122470002</t>
  </si>
  <si>
    <t>B17122460002</t>
  </si>
  <si>
    <t>B17122440002</t>
  </si>
  <si>
    <t>B17122420002</t>
  </si>
  <si>
    <t>B17122400002</t>
  </si>
  <si>
    <t>B17122080002</t>
  </si>
  <si>
    <t>B17122070002</t>
  </si>
  <si>
    <t>O17122660002</t>
  </si>
  <si>
    <t>O17122410002</t>
  </si>
  <si>
    <t>O17122210002</t>
  </si>
  <si>
    <t>O17122160002</t>
  </si>
  <si>
    <t>O17122140002</t>
  </si>
  <si>
    <t>O17122120002</t>
  </si>
  <si>
    <t>O17122040002</t>
  </si>
  <si>
    <t>O17122020002</t>
  </si>
  <si>
    <t>B17123170002</t>
  </si>
  <si>
    <t>B17123110002</t>
  </si>
  <si>
    <t>G09643080004</t>
  </si>
  <si>
    <t>G09643080005</t>
  </si>
  <si>
    <t>G09643090004</t>
  </si>
  <si>
    <t>G09643090005</t>
  </si>
  <si>
    <t>G09644750002</t>
  </si>
  <si>
    <t>G09644730002</t>
  </si>
  <si>
    <t>G09644650002</t>
  </si>
  <si>
    <t>G09644630002</t>
  </si>
  <si>
    <t>G09644610002</t>
  </si>
  <si>
    <t>F0000469</t>
  </si>
  <si>
    <t>F0000470</t>
  </si>
  <si>
    <t>J03508760002</t>
  </si>
  <si>
    <t>J03508770002</t>
  </si>
  <si>
    <t>S09471940001</t>
  </si>
  <si>
    <t>G09650780002</t>
  </si>
  <si>
    <t>G09650760002</t>
  </si>
  <si>
    <t>Q10827530002</t>
  </si>
  <si>
    <t>G09650740002</t>
  </si>
  <si>
    <t>G09650640004</t>
  </si>
  <si>
    <t>G09650650004</t>
  </si>
  <si>
    <t>G09650700004</t>
  </si>
  <si>
    <t>G09650730004</t>
  </si>
  <si>
    <t>G09650770001</t>
  </si>
  <si>
    <t>S09472060001</t>
  </si>
  <si>
    <t>G09652040002</t>
  </si>
  <si>
    <t>Q10827740002</t>
  </si>
  <si>
    <t>S09472220003</t>
  </si>
  <si>
    <t>G09653920002</t>
  </si>
  <si>
    <t>G09653990002</t>
  </si>
  <si>
    <t>G09654010002</t>
  </si>
  <si>
    <t>G09654050002</t>
  </si>
  <si>
    <t>G09654800002</t>
  </si>
  <si>
    <t>G09654830002</t>
  </si>
  <si>
    <t>S09472510001</t>
  </si>
  <si>
    <t>S09472510003</t>
  </si>
  <si>
    <t>O17127590002</t>
  </si>
  <si>
    <t>O17127060002</t>
  </si>
  <si>
    <t>O17127040002</t>
  </si>
  <si>
    <t>O17126990002</t>
  </si>
  <si>
    <t>O17128250002</t>
  </si>
  <si>
    <t>O17128270002</t>
  </si>
  <si>
    <t>O17128930002</t>
  </si>
  <si>
    <t>O17129060002</t>
  </si>
  <si>
    <t>O17129100002</t>
  </si>
  <si>
    <t>B17126200002</t>
  </si>
  <si>
    <t>B17126230002</t>
  </si>
  <si>
    <t>B17126440002</t>
  </si>
  <si>
    <t>B17126730002</t>
  </si>
  <si>
    <t>B17126780002</t>
  </si>
  <si>
    <t>B17126790002</t>
  </si>
  <si>
    <t>O17126660002</t>
  </si>
  <si>
    <t>O17126600002</t>
  </si>
  <si>
    <t>O17126300002</t>
  </si>
  <si>
    <t>O17126130002</t>
  </si>
  <si>
    <t>O17126050002</t>
  </si>
  <si>
    <t>B17126950002</t>
  </si>
  <si>
    <t>B17126910002</t>
  </si>
  <si>
    <t>G09655400003</t>
  </si>
  <si>
    <t>G09655390003</t>
  </si>
  <si>
    <t>F0000471</t>
  </si>
  <si>
    <t>F0000472</t>
  </si>
  <si>
    <t>G09657000003</t>
  </si>
  <si>
    <t>G09659890002</t>
  </si>
  <si>
    <t>G09659910002</t>
  </si>
  <si>
    <t>G09659930002</t>
  </si>
  <si>
    <t>G09659950002</t>
  </si>
  <si>
    <t>G09659970002</t>
  </si>
  <si>
    <t>G09660000002</t>
  </si>
  <si>
    <t>J03509570002</t>
  </si>
  <si>
    <t>J03509580002</t>
  </si>
  <si>
    <t>Q10830610002</t>
  </si>
  <si>
    <t>Q10830650002</t>
  </si>
  <si>
    <t>S09472890003</t>
  </si>
  <si>
    <t>Q10830910002</t>
  </si>
  <si>
    <t>G09663210002</t>
  </si>
  <si>
    <t>G09663170002</t>
  </si>
  <si>
    <t>G09663150002</t>
  </si>
  <si>
    <t>G09663130002</t>
  </si>
  <si>
    <t>G09663190002</t>
  </si>
  <si>
    <t>G09663260004</t>
  </si>
  <si>
    <t>G09664490002</t>
  </si>
  <si>
    <t>G09664510002</t>
  </si>
  <si>
    <t>G09664530002</t>
  </si>
  <si>
    <t>F0000474</t>
  </si>
  <si>
    <t>S09473140003</t>
  </si>
  <si>
    <t>S09473110002</t>
  </si>
  <si>
    <t>G09666430002</t>
  </si>
  <si>
    <t>G09666410002</t>
  </si>
  <si>
    <t>G09666390002</t>
  </si>
  <si>
    <t>S09473130002</t>
  </si>
  <si>
    <t>O17132030002</t>
  </si>
  <si>
    <t>O17132040002</t>
  </si>
  <si>
    <t>O17132050002</t>
  </si>
  <si>
    <t>O17132060002</t>
  </si>
  <si>
    <t>O17132130002</t>
  </si>
  <si>
    <t>O17132180002</t>
  </si>
  <si>
    <t>O17132260002</t>
  </si>
  <si>
    <t>O17132350002</t>
  </si>
  <si>
    <t>O17132370002</t>
  </si>
  <si>
    <t>O17132380002</t>
  </si>
  <si>
    <t>O17132020002</t>
  </si>
  <si>
    <t>O17132010002</t>
  </si>
  <si>
    <t>O17131640002</t>
  </si>
  <si>
    <t>O17131600002</t>
  </si>
  <si>
    <t>O17131580002</t>
  </si>
  <si>
    <t>O17131210002</t>
  </si>
  <si>
    <t>O17130920002</t>
  </si>
  <si>
    <t>O17133450002</t>
  </si>
  <si>
    <t>O17133180002</t>
  </si>
  <si>
    <t>O17133130002</t>
  </si>
  <si>
    <t>O17133050002</t>
  </si>
  <si>
    <t>O17132690002</t>
  </si>
  <si>
    <t>O17132630002</t>
  </si>
  <si>
    <t>O17132430002</t>
  </si>
  <si>
    <t>O17132400002</t>
  </si>
  <si>
    <t>O17132390002</t>
  </si>
  <si>
    <t>B17131300002</t>
  </si>
  <si>
    <t>B17130940002</t>
  </si>
  <si>
    <t>B17130930002</t>
  </si>
  <si>
    <t>B17130890002</t>
  </si>
  <si>
    <t>B17130730002</t>
  </si>
  <si>
    <t>B17130660002</t>
  </si>
  <si>
    <t>B17130620002</t>
  </si>
  <si>
    <t>B17130600002</t>
  </si>
  <si>
    <t>B17130560002</t>
  </si>
  <si>
    <t>O17130830002</t>
  </si>
  <si>
    <t>O17130810002</t>
  </si>
  <si>
    <t>O17130790002</t>
  </si>
  <si>
    <t>O17130420002</t>
  </si>
  <si>
    <t>O17130350002</t>
  </si>
  <si>
    <t>B17132000002</t>
  </si>
  <si>
    <t>B17131890002</t>
  </si>
  <si>
    <t>B17131880002</t>
  </si>
  <si>
    <t>B17131870002</t>
  </si>
  <si>
    <t>B17131440002</t>
  </si>
  <si>
    <t>B17131610002</t>
  </si>
  <si>
    <t>B17131650002</t>
  </si>
  <si>
    <t>B17131860002</t>
  </si>
  <si>
    <t>G09674010002</t>
  </si>
  <si>
    <t>G09674030002</t>
  </si>
  <si>
    <t>Q10835520002</t>
  </si>
  <si>
    <t>G09674020001</t>
  </si>
  <si>
    <t>F0000475</t>
  </si>
  <si>
    <t>F0000476</t>
  </si>
  <si>
    <t>Q10838050002</t>
  </si>
  <si>
    <t>Q10838100002</t>
  </si>
  <si>
    <t>O17135950002</t>
  </si>
  <si>
    <t>O17135920002</t>
  </si>
  <si>
    <t>O17135890002</t>
  </si>
  <si>
    <t>O17135880002</t>
  </si>
  <si>
    <t>O17135790002</t>
  </si>
  <si>
    <t>O17135770002</t>
  </si>
  <si>
    <t>O17135530002</t>
  </si>
  <si>
    <t>O17135460002</t>
  </si>
  <si>
    <t>O17135420002</t>
  </si>
  <si>
    <t>O17135220002</t>
  </si>
  <si>
    <t>O17135200002</t>
  </si>
  <si>
    <t>O17136310002</t>
  </si>
  <si>
    <t>O17136320002</t>
  </si>
  <si>
    <t>O17136350002</t>
  </si>
  <si>
    <t>O17136670002</t>
  </si>
  <si>
    <t>O17136680002</t>
  </si>
  <si>
    <t>O17136700002</t>
  </si>
  <si>
    <t>O17136900002</t>
  </si>
  <si>
    <t>B17134750002</t>
  </si>
  <si>
    <t>B17135250002</t>
  </si>
  <si>
    <t>B17135640002</t>
  </si>
  <si>
    <t>B17135680002</t>
  </si>
  <si>
    <t>B17135720002</t>
  </si>
  <si>
    <t>O17135190002</t>
  </si>
  <si>
    <t>O17135180002</t>
  </si>
  <si>
    <t>O17135170002</t>
  </si>
  <si>
    <t>O17135140002</t>
  </si>
  <si>
    <t>O17135130002</t>
  </si>
  <si>
    <t>O17135090002</t>
  </si>
  <si>
    <t>O17135020002</t>
  </si>
  <si>
    <t>O17135010002</t>
  </si>
  <si>
    <t>O17134990002</t>
  </si>
  <si>
    <t>O17134980002</t>
  </si>
  <si>
    <t>B17135860002</t>
  </si>
  <si>
    <t>G09685660002</t>
  </si>
  <si>
    <t>G09685750002</t>
  </si>
  <si>
    <t>G09685780002</t>
  </si>
  <si>
    <t>G09685800002</t>
  </si>
  <si>
    <t>G09690850002</t>
  </si>
  <si>
    <t>G09690870002</t>
  </si>
  <si>
    <t>G09690890002</t>
  </si>
  <si>
    <t>G09690910002</t>
  </si>
  <si>
    <t>G09690930002</t>
  </si>
  <si>
    <t>O17140000002</t>
  </si>
  <si>
    <t>O17140240002</t>
  </si>
  <si>
    <t>O17139990002</t>
  </si>
  <si>
    <t>O17139980002</t>
  </si>
  <si>
    <t>O17139910002</t>
  </si>
  <si>
    <t>O17139900002</t>
  </si>
  <si>
    <t>O17139880002</t>
  </si>
  <si>
    <t>O17139870002</t>
  </si>
  <si>
    <t>O17139840002</t>
  </si>
  <si>
    <t>O17141380002</t>
  </si>
  <si>
    <t>O17140930002</t>
  </si>
  <si>
    <t>O17140380002</t>
  </si>
  <si>
    <t>B17139320002</t>
  </si>
  <si>
    <t>O17139780002</t>
  </si>
  <si>
    <t>O17139760002</t>
  </si>
  <si>
    <t>O17138950002</t>
  </si>
  <si>
    <t>O17138910002</t>
  </si>
  <si>
    <t>O17138900002</t>
  </si>
  <si>
    <t>B17139530002</t>
  </si>
  <si>
    <t>B17139540002</t>
  </si>
  <si>
    <t>B17139570002</t>
  </si>
  <si>
    <t>B17139920002</t>
  </si>
  <si>
    <t>O17138600002</t>
  </si>
  <si>
    <t>O17138640002</t>
  </si>
  <si>
    <t>O17138750002</t>
  </si>
  <si>
    <t>G09693680004</t>
  </si>
  <si>
    <t>Q10845370002</t>
  </si>
  <si>
    <t>S09474960003</t>
  </si>
  <si>
    <t>F0000477</t>
  </si>
  <si>
    <t>F0000478</t>
  </si>
  <si>
    <t>G09701220002</t>
  </si>
  <si>
    <t>G09704010002</t>
  </si>
  <si>
    <t>G09704030002</t>
  </si>
  <si>
    <t>Q10848180002</t>
  </si>
  <si>
    <t>G09701260003</t>
  </si>
  <si>
    <t>F0000479</t>
  </si>
  <si>
    <t>O17143780002</t>
  </si>
  <si>
    <t>O17143760002</t>
  </si>
  <si>
    <t>O17143710002</t>
  </si>
  <si>
    <t>O17143080002</t>
  </si>
  <si>
    <t>O17143000002</t>
  </si>
  <si>
    <t>O17142790002</t>
  </si>
  <si>
    <t>O17142580002</t>
  </si>
  <si>
    <t>O17142570002</t>
  </si>
  <si>
    <t>O17145030002</t>
  </si>
  <si>
    <t>O17144420002</t>
  </si>
  <si>
    <t>O17144410002</t>
  </si>
  <si>
    <t>O17144390002</t>
  </si>
  <si>
    <t>O17143810002</t>
  </si>
  <si>
    <t>O17143800002</t>
  </si>
  <si>
    <t>B17142700002</t>
  </si>
  <si>
    <t>B17142720002</t>
  </si>
  <si>
    <t>B17142810002</t>
  </si>
  <si>
    <t>B17142840002</t>
  </si>
  <si>
    <t>B17142870002</t>
  </si>
  <si>
    <t>B17142880002</t>
  </si>
  <si>
    <t>B17142910002</t>
  </si>
  <si>
    <t>B17142920002</t>
  </si>
  <si>
    <t>B17142940002</t>
  </si>
  <si>
    <t>B17142960002</t>
  </si>
  <si>
    <t>B17142970002</t>
  </si>
  <si>
    <t>B17142980002</t>
  </si>
  <si>
    <t>B17142990002</t>
  </si>
  <si>
    <t>B17143690002</t>
  </si>
  <si>
    <t>B17143680002</t>
  </si>
  <si>
    <t>B17143670002</t>
  </si>
  <si>
    <t>B17143610002</t>
  </si>
  <si>
    <t>B17143540002</t>
  </si>
  <si>
    <t>B17143530002</t>
  </si>
  <si>
    <t>B17143330002</t>
  </si>
  <si>
    <t>B17143180002</t>
  </si>
  <si>
    <t>B17143030002</t>
  </si>
  <si>
    <t>B17143010002</t>
  </si>
  <si>
    <t>F0000480</t>
  </si>
  <si>
    <t>G09707080002</t>
  </si>
  <si>
    <t>G09707100002</t>
  </si>
  <si>
    <t>G09707140002</t>
  </si>
  <si>
    <t>G09707160002</t>
  </si>
  <si>
    <t>G09707180002</t>
  </si>
  <si>
    <t>G09707200002</t>
  </si>
  <si>
    <t>G09708470002</t>
  </si>
  <si>
    <t>G09708490002</t>
  </si>
  <si>
    <t>G09708510002</t>
  </si>
  <si>
    <t>G09707020004</t>
  </si>
  <si>
    <t>G09708480001</t>
  </si>
  <si>
    <t>F0000481</t>
  </si>
  <si>
    <t>S09475420003</t>
  </si>
  <si>
    <t>G09714790002</t>
  </si>
  <si>
    <t>G09714820002</t>
  </si>
  <si>
    <t>G09714740004</t>
  </si>
  <si>
    <t>S09475450003</t>
  </si>
  <si>
    <t>Q10854130002</t>
  </si>
  <si>
    <t>O17147920002</t>
  </si>
  <si>
    <t>O17147840002</t>
  </si>
  <si>
    <t>O17147770002</t>
  </si>
  <si>
    <t>O17147470002</t>
  </si>
  <si>
    <t>O17147420002</t>
  </si>
  <si>
    <t>O17147230002</t>
  </si>
  <si>
    <t>O17146970002</t>
  </si>
  <si>
    <t>O17146940002</t>
  </si>
  <si>
    <t>O17146900002</t>
  </si>
  <si>
    <t>O17146870002</t>
  </si>
  <si>
    <t>O17146840002</t>
  </si>
  <si>
    <t>O17148080002</t>
  </si>
  <si>
    <t>O17148100002</t>
  </si>
  <si>
    <t>O17148280002</t>
  </si>
  <si>
    <t>O17148340002</t>
  </si>
  <si>
    <t>O17148380002</t>
  </si>
  <si>
    <t>O17148620002</t>
  </si>
  <si>
    <t>B17146730002</t>
  </si>
  <si>
    <t>B17147050002</t>
  </si>
  <si>
    <t>B17147140002</t>
  </si>
  <si>
    <t>B17147190002</t>
  </si>
  <si>
    <t>B17147240002</t>
  </si>
  <si>
    <t>O17146830002</t>
  </si>
  <si>
    <t>O17146790002</t>
  </si>
  <si>
    <t>O17146460002</t>
  </si>
  <si>
    <t>B17147670002</t>
  </si>
  <si>
    <t>B17147610002</t>
  </si>
  <si>
    <t>B17147570002</t>
  </si>
  <si>
    <t>B17147560002</t>
  </si>
  <si>
    <t>B17147530002</t>
  </si>
  <si>
    <t>B17147490002</t>
  </si>
  <si>
    <t>F0000482</t>
  </si>
  <si>
    <t>Q10855590002</t>
  </si>
  <si>
    <t>G09722200002</t>
  </si>
  <si>
    <t>S09476210002</t>
  </si>
  <si>
    <t>G09722160002</t>
  </si>
  <si>
    <t>G09722180002</t>
  </si>
  <si>
    <t>G09722190001</t>
  </si>
  <si>
    <t>S09476210003</t>
  </si>
  <si>
    <t>Q10858280002</t>
  </si>
  <si>
    <t>G09725440004</t>
  </si>
  <si>
    <t>Q10858460002</t>
  </si>
  <si>
    <t>G09726820003</t>
  </si>
  <si>
    <t>S09476550003</t>
  </si>
  <si>
    <t>S09476540003</t>
  </si>
  <si>
    <t>O17151730002</t>
  </si>
  <si>
    <t>O17151720002</t>
  </si>
  <si>
    <t>O17151680002</t>
  </si>
  <si>
    <t>O17151590002</t>
  </si>
  <si>
    <t>O17151500002</t>
  </si>
  <si>
    <t>O17151490002</t>
  </si>
  <si>
    <t>O17151120002</t>
  </si>
  <si>
    <t>O17151100002</t>
  </si>
  <si>
    <t>O17151740002</t>
  </si>
  <si>
    <t>O17151760002</t>
  </si>
  <si>
    <t>O17151780002</t>
  </si>
  <si>
    <t>O17151880002</t>
  </si>
  <si>
    <t>O17152410002</t>
  </si>
  <si>
    <t>O17152440002</t>
  </si>
  <si>
    <t>O17152460002</t>
  </si>
  <si>
    <t>O17152610002</t>
  </si>
  <si>
    <t>O17152630002</t>
  </si>
  <si>
    <t>O17152720002</t>
  </si>
  <si>
    <t>B17150390002</t>
  </si>
  <si>
    <t>B17150660002</t>
  </si>
  <si>
    <t>B17150670002</t>
  </si>
  <si>
    <t>B17150680002</t>
  </si>
  <si>
    <t>B17150700002</t>
  </si>
  <si>
    <t>O17151090002</t>
  </si>
  <si>
    <t>O17151080002</t>
  </si>
  <si>
    <t>O17151070002</t>
  </si>
  <si>
    <t>O17150800002</t>
  </si>
  <si>
    <t>S09476700003</t>
  </si>
  <si>
    <t>F0000488</t>
  </si>
  <si>
    <t>F0000492</t>
  </si>
  <si>
    <t>S09477500001</t>
  </si>
  <si>
    <t>G09736790004</t>
  </si>
  <si>
    <t>S09477370003</t>
  </si>
  <si>
    <t>S09477380001</t>
  </si>
  <si>
    <t>S09477510001</t>
  </si>
  <si>
    <t>S09477520001</t>
  </si>
  <si>
    <t>O17155540002</t>
  </si>
  <si>
    <t>O17155460002</t>
  </si>
  <si>
    <t>O17155360002</t>
  </si>
  <si>
    <t>O17155190002</t>
  </si>
  <si>
    <t>O17155150002</t>
  </si>
  <si>
    <t>O17155140002</t>
  </si>
  <si>
    <t>O17154770002</t>
  </si>
  <si>
    <t>O17154740002</t>
  </si>
  <si>
    <t>O17154670002</t>
  </si>
  <si>
    <t>O17154650002</t>
  </si>
  <si>
    <t>O17155550002</t>
  </si>
  <si>
    <t>O17155680002</t>
  </si>
  <si>
    <t>O17155710002</t>
  </si>
  <si>
    <t>O17155860002</t>
  </si>
  <si>
    <t>O17156270002</t>
  </si>
  <si>
    <t>O17156300002</t>
  </si>
  <si>
    <t>B17154310002</t>
  </si>
  <si>
    <t>B17154450002</t>
  </si>
  <si>
    <t>B17154800002</t>
  </si>
  <si>
    <t>B17154830002</t>
  </si>
  <si>
    <t>O17154590002</t>
  </si>
  <si>
    <t>O17154550002</t>
  </si>
  <si>
    <t>B17154860002</t>
  </si>
  <si>
    <t>F0000495</t>
  </si>
  <si>
    <t>Q10866470002</t>
  </si>
  <si>
    <t>G09739880004</t>
  </si>
  <si>
    <t>G09740030004</t>
  </si>
  <si>
    <t>G09740040004</t>
  </si>
  <si>
    <t>G09740050004</t>
  </si>
  <si>
    <t>G09740060004</t>
  </si>
  <si>
    <t>G09740070004</t>
  </si>
  <si>
    <t>G09740080004</t>
  </si>
  <si>
    <t>G09740090004</t>
  </si>
  <si>
    <t>G09740100004</t>
  </si>
  <si>
    <t>S09479500003</t>
  </si>
  <si>
    <t>F0000501</t>
  </si>
  <si>
    <t>F0000502</t>
  </si>
  <si>
    <t>Q10870270002</t>
  </si>
  <si>
    <t>S09479720003</t>
  </si>
  <si>
    <t>S09479740001</t>
  </si>
  <si>
    <t>S09479740003</t>
  </si>
  <si>
    <t>S09479790003</t>
  </si>
  <si>
    <t>O17158380002</t>
  </si>
  <si>
    <t>O17158880002</t>
  </si>
  <si>
    <t>O17159030002</t>
  </si>
  <si>
    <t>O17159060002</t>
  </si>
  <si>
    <t>O17159350002</t>
  </si>
  <si>
    <t>O17158320002</t>
  </si>
  <si>
    <t>O17158310002</t>
  </si>
  <si>
    <t>O17158300002</t>
  </si>
  <si>
    <t>O17158280002</t>
  </si>
  <si>
    <t>O17158050002</t>
  </si>
  <si>
    <t>B17159440002</t>
  </si>
  <si>
    <t>O17160360002</t>
  </si>
  <si>
    <t>O17160210002</t>
  </si>
  <si>
    <t>O17160010002</t>
  </si>
  <si>
    <t>O17160000002</t>
  </si>
  <si>
    <t>O17159920002</t>
  </si>
  <si>
    <t>O17159850002</t>
  </si>
  <si>
    <t>O17159690002</t>
  </si>
  <si>
    <t>B17159120002</t>
  </si>
  <si>
    <t>B17159110002</t>
  </si>
  <si>
    <t>B17159100002</t>
  </si>
  <si>
    <t>B17159090002</t>
  </si>
  <si>
    <t>B17159070002</t>
  </si>
  <si>
    <t>B17158690002</t>
  </si>
  <si>
    <t>B17158670002</t>
  </si>
  <si>
    <t>B17157990002</t>
  </si>
  <si>
    <t>B17157960002</t>
  </si>
  <si>
    <t>B17157950002</t>
  </si>
  <si>
    <t>B17157920002</t>
  </si>
  <si>
    <t>B17157900002</t>
  </si>
  <si>
    <t>B17159430002</t>
  </si>
  <si>
    <t>B17159410002</t>
  </si>
  <si>
    <t>B17159400002</t>
  </si>
  <si>
    <t>B17159390002</t>
  </si>
  <si>
    <t>B17159380002</t>
  </si>
  <si>
    <t>B17159370002</t>
  </si>
  <si>
    <t>B17159360002</t>
  </si>
  <si>
    <t>B17159340002</t>
  </si>
  <si>
    <t>B17159300002</t>
  </si>
  <si>
    <t>B17159260002</t>
  </si>
  <si>
    <t>B17159220002</t>
  </si>
  <si>
    <t>B17159170002</t>
  </si>
  <si>
    <t>G09752370002</t>
  </si>
  <si>
    <t>G09751890004</t>
  </si>
  <si>
    <t>G09751900004</t>
  </si>
  <si>
    <t>G09751910004</t>
  </si>
  <si>
    <t>G09751920004</t>
  </si>
  <si>
    <t>G09751940004</t>
  </si>
  <si>
    <t>G09751950004</t>
  </si>
  <si>
    <t>G09751960004</t>
  </si>
  <si>
    <t>G09751970004</t>
  </si>
  <si>
    <t>G09752000004</t>
  </si>
  <si>
    <t>G09752340004</t>
  </si>
  <si>
    <t>G09752450003</t>
  </si>
  <si>
    <t>G09754210003</t>
  </si>
  <si>
    <t>F0000519</t>
  </si>
  <si>
    <t>G09760030002</t>
  </si>
  <si>
    <t>G09762450002</t>
  </si>
  <si>
    <t>G09762480002</t>
  </si>
  <si>
    <t>G09762500002</t>
  </si>
  <si>
    <t>Q10873660002</t>
  </si>
  <si>
    <t>Q10875280002</t>
  </si>
  <si>
    <t>S09481410005</t>
  </si>
  <si>
    <t>O17163430002</t>
  </si>
  <si>
    <t>O17163500002</t>
  </si>
  <si>
    <t>O17163540002</t>
  </si>
  <si>
    <t>O17163650002</t>
  </si>
  <si>
    <t>O17163670002</t>
  </si>
  <si>
    <t>O17163680002</t>
  </si>
  <si>
    <t>O17163730002</t>
  </si>
  <si>
    <t>O17163770002</t>
  </si>
  <si>
    <t>O17163780002</t>
  </si>
  <si>
    <t>O17163290002</t>
  </si>
  <si>
    <t>O17163270002</t>
  </si>
  <si>
    <t>O17163240002</t>
  </si>
  <si>
    <t>O17163170002</t>
  </si>
  <si>
    <t>O17163120002</t>
  </si>
  <si>
    <t>O17163100002</t>
  </si>
  <si>
    <t>O17163040002</t>
  </si>
  <si>
    <t>O17162900002</t>
  </si>
  <si>
    <t>O17162840002</t>
  </si>
  <si>
    <t>O17164980002</t>
  </si>
  <si>
    <t>O17164720002</t>
  </si>
  <si>
    <t>O17164510002</t>
  </si>
  <si>
    <t>O17164460002</t>
  </si>
  <si>
    <t>O17164240002</t>
  </si>
  <si>
    <t>O17164230002</t>
  </si>
  <si>
    <t>B17163050002</t>
  </si>
  <si>
    <t>B17163030002</t>
  </si>
  <si>
    <t>B17162990002</t>
  </si>
  <si>
    <t>B17162960002</t>
  </si>
  <si>
    <t>B17162770002</t>
  </si>
  <si>
    <t>B17162740002</t>
  </si>
  <si>
    <t>B17162720002</t>
  </si>
  <si>
    <t>B17162690002</t>
  </si>
  <si>
    <t>B17162650002</t>
  </si>
  <si>
    <t>B17162620002</t>
  </si>
  <si>
    <t>B17162610002</t>
  </si>
  <si>
    <t>B17162600002</t>
  </si>
  <si>
    <t>B17162590002</t>
  </si>
  <si>
    <t>B17162580002</t>
  </si>
  <si>
    <t>B17162550002</t>
  </si>
  <si>
    <t>B17162530002</t>
  </si>
  <si>
    <t>B17162520002</t>
  </si>
  <si>
    <t>B17162500002</t>
  </si>
  <si>
    <t>B17162490002</t>
  </si>
  <si>
    <t>B17162480002</t>
  </si>
  <si>
    <t>B17162450002</t>
  </si>
  <si>
    <t>B17162430002</t>
  </si>
  <si>
    <t>O17162460002</t>
  </si>
  <si>
    <t>B17163470002</t>
  </si>
  <si>
    <t>B17163440002</t>
  </si>
  <si>
    <t>B17163070002</t>
  </si>
  <si>
    <t>B17163080002</t>
  </si>
  <si>
    <t>B17163090002</t>
  </si>
  <si>
    <t>B17163110002</t>
  </si>
  <si>
    <t>F0000528</t>
  </si>
  <si>
    <t>G09765200004</t>
  </si>
  <si>
    <t>G09771680004</t>
  </si>
  <si>
    <t>G09771690004</t>
  </si>
  <si>
    <t>S09482190003</t>
  </si>
  <si>
    <t>T03925150001</t>
  </si>
  <si>
    <t>T03925170001</t>
  </si>
  <si>
    <t>T03925190001</t>
  </si>
  <si>
    <t>T03925210001</t>
  </si>
  <si>
    <t>T03925230001</t>
  </si>
  <si>
    <t>T03925250001</t>
  </si>
  <si>
    <t>T03925270001</t>
  </si>
  <si>
    <t>T03925290001</t>
  </si>
  <si>
    <t>T03925310001</t>
  </si>
  <si>
    <t>T03925330001</t>
  </si>
  <si>
    <t>T03925350001</t>
  </si>
  <si>
    <t>T03925370001</t>
  </si>
  <si>
    <t>T03925390001</t>
  </si>
  <si>
    <t>T03925410001</t>
  </si>
  <si>
    <t>T03925430001</t>
  </si>
  <si>
    <t>T03925450001</t>
  </si>
  <si>
    <t>T03925470001</t>
  </si>
  <si>
    <t>T03925490001</t>
  </si>
  <si>
    <t>T03925510001</t>
  </si>
  <si>
    <t>T03925530001</t>
  </si>
  <si>
    <t>T03925550001</t>
  </si>
  <si>
    <t>T03925570001</t>
  </si>
  <si>
    <t>T03925590001</t>
  </si>
  <si>
    <t>T03925610001</t>
  </si>
  <si>
    <t>T03925630001</t>
  </si>
  <si>
    <t>T03925650001</t>
  </si>
  <si>
    <t>T03925670001</t>
  </si>
  <si>
    <t>T03925690001</t>
  </si>
  <si>
    <t>T03925710001</t>
  </si>
  <si>
    <t>T03925730001</t>
  </si>
  <si>
    <t>T03925750001</t>
  </si>
  <si>
    <t>T03925770001</t>
  </si>
  <si>
    <t>T03925790001</t>
  </si>
  <si>
    <t>T03925810001</t>
  </si>
  <si>
    <t>T03925830001</t>
  </si>
  <si>
    <t>T03925850001</t>
  </si>
  <si>
    <t>T03925870001</t>
  </si>
  <si>
    <t>T03925890001</t>
  </si>
  <si>
    <t>T03925910001</t>
  </si>
  <si>
    <t>T03925930001</t>
  </si>
  <si>
    <t>T03925950001</t>
  </si>
  <si>
    <t>T03925970001</t>
  </si>
  <si>
    <t>T03925990001</t>
  </si>
  <si>
    <t>T03926010001</t>
  </si>
  <si>
    <t>T03926030001</t>
  </si>
  <si>
    <t>T03926050001</t>
  </si>
  <si>
    <t>T03926070001</t>
  </si>
  <si>
    <t>T03926090001</t>
  </si>
  <si>
    <t>T03926110001</t>
  </si>
  <si>
    <t>T03926130001</t>
  </si>
  <si>
    <t>T03926150001</t>
  </si>
  <si>
    <t>T03926170001</t>
  </si>
  <si>
    <t>T03926190001</t>
  </si>
  <si>
    <t>T03926210001</t>
  </si>
  <si>
    <t>T03926230001</t>
  </si>
  <si>
    <t>T03926260001</t>
  </si>
  <si>
    <t>T03926280001</t>
  </si>
  <si>
    <t>T03926300001</t>
  </si>
  <si>
    <t>T03926320001</t>
  </si>
  <si>
    <t>T03926340001</t>
  </si>
  <si>
    <t>T03926360001</t>
  </si>
  <si>
    <t>T03926380001</t>
  </si>
  <si>
    <t>T03926400001</t>
  </si>
  <si>
    <t>T03926420001</t>
  </si>
  <si>
    <t>T03926440001</t>
  </si>
  <si>
    <t>T03926460001</t>
  </si>
  <si>
    <t>T03926480001</t>
  </si>
  <si>
    <t>T03926500001</t>
  </si>
  <si>
    <t>T03926520001</t>
  </si>
  <si>
    <t>T03926540001</t>
  </si>
  <si>
    <t>T03926560001</t>
  </si>
  <si>
    <t>T03926580001</t>
  </si>
  <si>
    <t>T03926600001</t>
  </si>
  <si>
    <t>T03926620001</t>
  </si>
  <si>
    <t>T03926640001</t>
  </si>
  <si>
    <t>T03926660001</t>
  </si>
  <si>
    <t>T03926680001</t>
  </si>
  <si>
    <t>T03926700001</t>
  </si>
  <si>
    <t>T03926720001</t>
  </si>
  <si>
    <t>T03926740001</t>
  </si>
  <si>
    <t>T03926760001</t>
  </si>
  <si>
    <t>T03926780001</t>
  </si>
  <si>
    <t>T03926800001</t>
  </si>
  <si>
    <t>T03926820001</t>
  </si>
  <si>
    <t>T03926840001</t>
  </si>
  <si>
    <t>T03926860001</t>
  </si>
  <si>
    <t>T03926880001</t>
  </si>
  <si>
    <t>T03926900001</t>
  </si>
  <si>
    <t>T03926920001</t>
  </si>
  <si>
    <t>T03926940001</t>
  </si>
  <si>
    <t>T03926960001</t>
  </si>
  <si>
    <t>T03926980001</t>
  </si>
  <si>
    <t>T03927000001</t>
  </si>
  <si>
    <t>T03927020001</t>
  </si>
  <si>
    <t>T03927040001</t>
  </si>
  <si>
    <t>T03927060001</t>
  </si>
  <si>
    <t>T03927080001</t>
  </si>
  <si>
    <t>T03927100001</t>
  </si>
  <si>
    <t>T03927120001</t>
  </si>
  <si>
    <t>T03927140001</t>
  </si>
  <si>
    <t>T03927160001</t>
  </si>
  <si>
    <t>T03927180001</t>
  </si>
  <si>
    <t>T03927200001</t>
  </si>
  <si>
    <t>T03927220001</t>
  </si>
  <si>
    <t>T03927240001</t>
  </si>
  <si>
    <t>G09771770002</t>
  </si>
  <si>
    <t>G09771790002</t>
  </si>
  <si>
    <t>G09771810002</t>
  </si>
  <si>
    <t>G09771830002</t>
  </si>
  <si>
    <t>G09776020002</t>
  </si>
  <si>
    <t>G09771700004</t>
  </si>
  <si>
    <t>G09771720004</t>
  </si>
  <si>
    <t>G09771730004</t>
  </si>
  <si>
    <t>G09771740004</t>
  </si>
  <si>
    <t>S09482420001</t>
  </si>
  <si>
    <t>S09482950003</t>
  </si>
  <si>
    <t>S09483010004</t>
  </si>
  <si>
    <t>00099021001 DEPOSITO DE EFECTIVO, DEPOSITANTE: GOBIERNO AUTONOMO MUNICIPAL DE LICOMA, CONCEPTO: DEVOLUCION DE SALDOS NO EJECUTADOS:MEJORAMIENTO DE LA PRODUCCION APICOLA, CUENTA DE DEPOSITO: CUENTA UNICA DEL TESORO</t>
  </si>
  <si>
    <t>00099021001 DEPOSITO DE EFECTIVO, DEPOSITANTE: QUELCA  FERNANDEZ MONICA MERCEDES, CONCEPTO: DEVOLUCION DE UN DIA  DEL PAGO DEL SEGUNDO AGUINALDO CORRESPONDIENTE A QUELCA  FERNANDEZ MONICA M., CUENTA DE DEPOSITO: CUENTA UNICA DEL TESORO</t>
  </si>
  <si>
    <t>00099021001 DEPOSITO DE EFECTIVO, DEPOSITANTE: GOBIERNO AUTONOMO MUNICIPAL DE TIRAQUE, CONCEPTO: DEVOLUCION DE SALDOS NO EJECUTADOS DEL PROYECTO: CONSTRUCCION SISTEMA DE RIEGO PAICO MAYU ALTO, CUENTA DE DEPOSITO: CUENTA UNICA DEL TESORO</t>
  </si>
  <si>
    <t>00526012001 DEPOSITO DE EFECTIVO, DEPOSITANTE: SERGIO REVOLLO BARRERA - BOLIVIA TV, CONCEPTO: DEVOLUCION DE PASAJES - BOLIVIA TV, CUENTA DE DEPOSITO: CUENTA UNICA DEL TESORO</t>
  </si>
  <si>
    <t>00099021001 DEPOSITO DE EFECTIVO, DEPOSITANTE: JANETTE MEDRANO RODRIGUEZ, CONCEPTO: PAGO PARCIAL SENASIR, CUENTA DE DEPOSITO: CUENTA UNICA DEL TESORO</t>
  </si>
  <si>
    <t>00099021001 DEPOSITO DE EFECTIVO, DEPOSITANTE: SESAI QUISPE ARGANDOÑA, CONCEPTO: DEVOLUCION DE AGUINALDO, CUENTA DE DEPOSITO: CUENTA UNICA DEL TESORO</t>
  </si>
  <si>
    <t>00212082001 DEPOSITO DE EFECTIVO, DEPOSITANTE: LILIAN LIZET CANAVIRI POCOACA INRA-LA PAZ, CONCEPTO: DEVOLUCION DE VIATICOS, CUENTA DE DEPOSITO: CUENTA UNICA DEL TESORO</t>
  </si>
  <si>
    <t>00099021001 DEPOSITO DE EFECTIVO, DEPOSITANTE: EDSON WALDO PEÑALOZA PINTO, CONCEPTO: DEVOLUCION POR RETENCION IMPOSITIVA, CUENTA DE DEPOSITO: CUENTA UNICA DEL TESORO</t>
  </si>
  <si>
    <t>00593012001 DEP.DE CHEQ.AJENOS,RET.DE CAM.,CONCEPTO: VENTA DE INSUMOS,DEP.: EMPRESA ESTATAL YACANA , PROCEDENCIA: BANCO UNION S.A., CHEQUE: 296, FECHA DE EMISION:31/01/2019</t>
  </si>
  <si>
    <t>00078031104 DEP.DE CHEQ.AJENOS,RET.DE CAM.,CONCEPTO: BENITEZ CHAVEZ ENRIQUE,DEP.: BANCO UNION S.A. , PROCEDENCIA: BANCO UNION S.A., CHEQUE: 160308, FECHA DE EMISION:01/02/2019</t>
  </si>
  <si>
    <t>00078031104 DEP.DE CHEQ.AJENOS,RET.DE CAM.,CONCEPTO: GUIZADA MORALES MARCELA,DEP.: BANCO UNION S.A. , PROCEDENCIA: BANCO UNION S.A., CHEQUE: 160307, FECHA DE EMISION:01/02/2019</t>
  </si>
  <si>
    <t>00212082004 DEP.DE CHEQ.AJENOS,RET.DE CAM.,CONCEPTO: APORTES VOLUNTARIOS MES ENERO 2019 INRA LA PAZ,DEP.: INRA LA PAZ APORTES VOLUNTARIOS ENERO 2019 , PROCEDENCIA: BANCO UNION S.A., CHEQUE: 3864, FECHA DE EMISION:01/02/2019</t>
  </si>
  <si>
    <t>00099021001 DEP.DE CHEQ.AJENOS,RET.DE CAM.,CONCEPTO: DEPÓSITO A LA CUT DANDO CUMPLIMIENTO AL ART 16 INC B DE LA RES MIN NRO 1111,DEP.: MINISTERIO DE PLANIFICACION DEL DESARROLLO , PROCEDENCIA: BANCO UNION S.A., CHEQUE: 6667, FECHA DE EMISION:18/01/2019</t>
  </si>
  <si>
    <t>00099021001 DEP.DE CHEQ.AJENOS,RET.DE CAM.,CONCEPTO: DEVOLUCION DE SALDOS NO EJECUTADOS DEL PROYECTO FORTALECIMIENTO DE CAFETALES EN EL MUNICIPIO CAJUATA,DEP.: GOBIERNO AUTONOMO MUNICIPAL DE CAJUATA</t>
  </si>
  <si>
    <t>00099021001 DEP.DE CHEQ.AJENOS,RET.DE CAM.,CONCEPTO: DEV DE RECURSOS POR EXTRAVIO DE CREDENCIAL (OSCAR ORTIZ),DEP.: CAMARA DE SENADORES , PROCEDENCIA: BANCO UNION S.A., CHEQUE: 7250, FECHA DE EMISION:01/02/2019</t>
  </si>
  <si>
    <t>00099021001 DEPOSITO DE EFECTIVO, DEPOSITANTE: JULIETA TAMEZ GUARDIA, CONCEPTO: DOBLE PERCEPCION, CUENTA DE DEPOSITO: CUENTA UNICA DEL TESORO</t>
  </si>
  <si>
    <t>00526012001 DEPOSITO DE EFECTIVO, DEPOSITANTE: ANDRES CARRASCO -BOLIVIA TV, CONCEPTO: DEVOLUCION DE PASAJES-BOLIVIA TV, CUENTA DE DEPOSITO: CUENTA UNICA DEL TESORO</t>
  </si>
  <si>
    <t>00099021001 DEPOSITO DE EFECTIVO, DEPOSITANTE: RADIO BATALLON TOPATER, CONCEPTO: REVERSION POR PAGO DEL SERVICIO DE ENERGIA ELECTRICA DICIEMBRE /18, CUENTA DE DEPOSITO: CUENTA UNICA DEL TESORO</t>
  </si>
  <si>
    <t>00099021001 DEPOSITO DE EFECTIVO, DEPOSITANTE: RADIO BATALLON TOPATER, CONCEPTO: REVERSION POR PAGO DEL SERVICIO DE AGUA DICIEMBRE /18, CUENTA DE DEPOSITO: CUENTA UNICA DEL TESORO</t>
  </si>
  <si>
    <t>00099021001 DEPOSITO DE EFECTIVO, DEPOSITANTE: RADIO BATALLON TOPATER, CONCEPTO: REVERSION POR EL PAGO DEL SERVICIO DE TELEFONIA /18 DICIEMBRE /18, CUENTA DE DEPOSITO: CUENTA UNICA DEL TESORO</t>
  </si>
  <si>
    <t>00099021001 DEPOSITO DE EFECTIVO, DEPOSITANTE: DANITZA PRIETO RIVERO, CONCEPTO: DEVOLUCION DE GASOLINA, CUENTA DE DEPOSITO: CUENTA UNICA DEL TESORO</t>
  </si>
  <si>
    <t>00099021001 DEPOSITO DE EFECTIVO, DEPOSITANTE: DANIEL POZO GUZMAN, CONCEPTO: REVERSION PREV 1643, CUENTA DE DEPOSITO: CUENTA UNICA DEL TESORO</t>
  </si>
  <si>
    <t>00099021001 DEPOSITO DE EFECTIVO, DEPOSITANTE: DANIEL POZO GUZMAN, CONCEPTO: REVERSION PREV 1516, CUENTA DE DEPOSITO: CUENTA UNICA DEL TESORO</t>
  </si>
  <si>
    <t>00099021001 DEPOSITO DE EFECTIVO, DEPOSITANTE: MAXIMA CHOQUE CHAMBI CI 308861LP, CONCEPTO: DEVOLUCION COBRO INDEBIDO, CUENTA DE DEPOSITO: CUENTA UNICA DEL TESORO</t>
  </si>
  <si>
    <t>00099021001 DEPOSITO DE EFECTIVO, DEPOSITANTE: VICENTE CHOQUE CALLISAYA, CONCEPTO: DEVOLUCION DEL COBRO DE PAGO UNICO, CUENTA DE DEPOSITO: CUENTA UNICA DEL TESORO</t>
  </si>
  <si>
    <t>TRANSFERENCIA DEL EXTERIOR SEGUN SWIFT 01324-01320 DE FECHA 01/02/2019 ORDENANTE: EMBAJADA DE BOLIVIA EN TOKYO JAPON LIB. 00010011102 MIN.RELACIONES EXTERIORES - GESTORIA CONSULAR LEY Nº 3108</t>
  </si>
  <si>
    <t>A:00099021001 TRANSFERENCIA DE RECUPERACIONES SEGÚN NOTA GEF-LIN-MCM-0047-NOT/19 PARA PAGO DE CAPITAL E INTERESES DE ACUERDO A CONTRATO DE FIDEICOMISO “ACCESOS SEGUROS VIVIR BIEN” CORRESPONDIENTE AL GAM SANTA CRUZ</t>
  </si>
  <si>
    <t>A:00099021001 TRANSFERENCIA DE RECUPERACIONES SEGÚN NOTA GEF-LIN-MCM-0047-NOT/19 PARA PAGO DE CAPITAL E INTERESES DE ACUERDO A CONTRATO DE FIDEICOMISO “ACCESOS SEGUROS VIVIR BIEN” CORRESPONDIENTE AL GAM COBIJA</t>
  </si>
  <si>
    <t>A:00099021001 TRANSFERENCIA DE RECUPERACIONES SEGÚN NOTA GEF-LIN-MCM-0047-NOT/19 PARA PAGO DE CAPITAL E INTERESES DE ACUERDO A CONTRATO DE FIDEICOMISO “ACCESOS SEGUROS VIVIR BIEN” CORRESPONDIENTE AL GAD COCHABAMBA.</t>
  </si>
  <si>
    <t>A:00099021001 TRANSFERENCIA DE RECUPERACIONES SEGÚN NOTA GEF-LIN-MCM-0047-NOT/19 PARA PAGO DE CAPITAL E INTERESES DE ACUERDO A CONTRATO DE FIDEICOMISO “ACCESOS SEGUROS VIVIR BIEN” CORRESPONDIENTE AL GAD CHUQUISACA.</t>
  </si>
  <si>
    <t>A:00099021001 TRANSFERENCIA DE RECUPERACIONES SEGÚN NOTA GEF-LIN-MCM-0047-NOT/19 PARA PAGO DE CAPITAL E INTERESES DE ACUERDO A CONTRATO DE FIDEICOMISO “ACCESOS SEGUROS VIVIR BIEN” CORRESPONDIENTE AL GAD PANDO.</t>
  </si>
  <si>
    <t>De: 00099021001 Transferencia de recursos al GAM de Bella Flor para el pago del Bono de Discapacidad, en el marco de la Ley N°977 de fecha 26 de septiembre de 2017, DS N°3437 de 20 diciembre de 2017 y la Resolución Ministerial N°010 de fecha 10 de enero de 2018, correspondiente al primer desembolso de la gestión 2019.</t>
  </si>
  <si>
    <t>||TRANSFERENCIA DE FONDOS S/G. MENSAJES SWIFT NROS. 01327 Y 01317 DE LA FECHA. (SECTOR PÚBLICO - SOBREVUELOS). DEBITO DE LA LIBRETA 00117012001 DGAC, REPOSICION UTILES DE ESCRITORIO.</t>
  </si>
  <si>
    <t>De: 00099021001 Transferencia de recursos al GAM de Trigal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</si>
  <si>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Exaltación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</si>
  <si>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Aucapata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</si>
  <si>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Palca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</si>
  <si>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Machareti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</si>
  <si>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Bolpebra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</si>
  <si>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Mapiri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</si>
  <si>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Caquiaviri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</si>
  <si>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Corocoro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</si>
  <si>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San Andrés de Machaca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</si>
  <si>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Vallegrande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</si>
  <si>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Porvenir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</si>
  <si>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Cobija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</si>
  <si>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Calacoto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</si>
  <si>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Villa Charcas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</si>
  <si>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La Paz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</si>
  <si>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Teoponte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</si>
  <si>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Pocoata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</si>
  <si>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Gutiérrez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</si>
  <si>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Culpina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</si>
  <si>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Santiago de Machaca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</si>
  <si>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Baures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</si>
  <si>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 de Huacaya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</si>
  <si>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Tacobamba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</si>
  <si>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 Vaca Guzmán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</si>
  <si>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Pedro de Curahuara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</si>
  <si>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Boyuibe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</si>
  <si>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Tito Yupanqui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</si>
  <si>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Ravelo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</si>
  <si>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Las Carreras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</si>
  <si>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El Choro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</si>
  <si>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Shinahota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</si>
  <si>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Ayata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</si>
  <si>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Colquechaca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</si>
  <si>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Huacaraje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</si>
  <si>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Chuma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</si>
  <si>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Caracollo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</si>
  <si>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Papel Pampa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</si>
  <si>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Ocurí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</si>
  <si>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Camiri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</si>
  <si>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Chacarilla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</si>
  <si>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Oruro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</si>
  <si>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 Alcalá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</si>
  <si>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Pedro de Quemes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</si>
  <si>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Combaya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</si>
  <si>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San Lucas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</si>
  <si>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Vila Vila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</si>
  <si>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Tipuani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</si>
  <si>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Villa Serrano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</si>
  <si>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Bolívar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</si>
  <si>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Chayanta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</si>
  <si>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Yocalla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</si>
  <si>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Cuevo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</si>
  <si>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Lagunillas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</si>
  <si>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Incahuasi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</si>
  <si>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Loreto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</si>
  <si>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General Juan José Perez (Charazani)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</si>
  <si>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Coripata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</si>
  <si>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Cabezas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</si>
  <si>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Tacacoma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</si>
  <si>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Llallagua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</si>
  <si>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Tacopaya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</si>
  <si>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Mizque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</si>
  <si>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Camargo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</si>
  <si>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Alalay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</si>
  <si>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Tinguipaya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</si>
  <si>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Uncía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</si>
  <si>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Ignacio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</si>
  <si>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Copacabana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</si>
  <si>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Acasio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</si>
  <si>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Buenaventura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</si>
  <si>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Guanay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</si>
  <si>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Camataqui (Villa Abecia)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</si>
  <si>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Coroico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</si>
  <si>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Joaquín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</si>
  <si>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Potosí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</si>
  <si>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Betanzos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</si>
  <si>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Yamparaéz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</si>
  <si>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Quiabaya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</si>
  <si>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Arque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</si>
  <si>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Curva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</si>
  <si>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Arampampa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</si>
  <si>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Tiraque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</si>
  <si>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Santa Ana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</si>
  <si>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Entre Rios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</si>
  <si>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Santa Rosa del Sara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</si>
  <si>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Urmiri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</si>
  <si>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Soracachi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</si>
  <si>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Magdalena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</si>
  <si>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Vacas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</si>
  <si>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Ixiamas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</si>
  <si>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Santa Rosa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</si>
  <si>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San Pedro de Tiquina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</si>
  <si>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Puerto Perez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</si>
  <si>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Chaqui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</si>
  <si>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Huayllamarca (Santiago de Huayllamarca)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</si>
  <si>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Andrés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</si>
  <si>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Tarabuco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</si>
  <si>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 Zudañez (Tacopaya)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</si>
  <si>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Colcha "K" (Villa Martin)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</si>
  <si>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Atocha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</si>
  <si>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Patacamaya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</si>
  <si>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San Rafael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</si>
  <si>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Buena Vista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</si>
  <si>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Tupiza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</si>
  <si>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Colquencha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</si>
  <si>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San Miguel de Velasco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</si>
  <si>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Ayo Ayo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</si>
  <si>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Achacachi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</si>
  <si>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Monteagudo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</si>
  <si>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Andamarca (Santiago de Andamarca)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</si>
  <si>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Uyuni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</si>
  <si>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Caripuyo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</si>
  <si>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La Rivera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</si>
  <si>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Colquiri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</si>
  <si>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Pocona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</si>
  <si>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Toledo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</si>
  <si>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Tomave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</si>
  <si>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Cajuata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</si>
  <si>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Roboré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</si>
  <si>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Sopachuy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</si>
  <si>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Ancoraimes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</si>
  <si>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Sacaca (Villa de Sacaca)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</si>
  <si>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Pampa Aullagas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</si>
  <si>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Esmeralda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</si>
  <si>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Pablo de Huacareta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</si>
  <si>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Quime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</si>
  <si>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Villa Libertad Licoma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</si>
  <si>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Tomina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</si>
  <si>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Puerto Villarroel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</si>
  <si>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José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</si>
  <si>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Caiza "D"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</si>
  <si>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Escara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</si>
  <si>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Portachuelo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</si>
  <si>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Inquisivi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</si>
  <si>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Salinas de G. Mendoza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</si>
  <si>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Antonio de Esmoruco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</si>
  <si>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Coipasa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</si>
  <si>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Padilla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</si>
  <si>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El Villar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</si>
  <si>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Huachacalla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</si>
  <si>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Batallas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</si>
  <si>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Turco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</si>
  <si>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Belén de Andamarca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</si>
  <si>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Icla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</si>
  <si>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Puerto Rurrenabaque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</si>
  <si>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Yapacaní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</si>
  <si>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Ichoca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</si>
  <si>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Toco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</si>
  <si>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Porco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</si>
  <si>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Mojinete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</si>
  <si>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Puna (Villa Talavera)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</si>
  <si>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Collana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</si>
  <si>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Sorata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</si>
  <si>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San Pablo de Lípez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</si>
  <si>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Pailón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</si>
  <si>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 Mojocoya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</si>
  <si>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Arani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</si>
  <si>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Carlos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</si>
  <si>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Borja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</si>
  <si>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Choquecota para el pago del Bono de Discapacidad, en el marco de la Ley N°977 de fecha 26 de septiembre de 2017, DS N°3437 de 20 diciembre de 2017 y la Resolución Ministerial N°010 de fecha 10 de enero de 2018, correspondiente al primer desembolso de la gestión 2019.</t>
  </si>
  <si>
    <t>TRANSFERENCIA DE FONDOS A SOLICITUD DE YACIMIENTOS PETROLIFEROS FISCALES BOLIVIANOS SEGUN SOLICITUD YPFB-0023-2019 REF: PAGO A YPFB TRANSPORTE SA DIC 2018 POR SERV TRANS GN LINEA 12 LIB. 00513012007 YPFB - RECURSOS NACIONALIZACIÓN POR DIFERENCIAL CAMBIARIO</t>
  </si>
  <si>
    <t>PAGO PRÉSTAMO IDA 2134-BO VCTO. 01-02-2019 POR CUENTA DE BANCO DE DESARROLLO , VALOR 01-02-2019 CAPITAL BS 524.823,23 INTERESES BS 120.709,36 LIBRETA N 00099021001 TGN RECURSOS ORDINARIOS (3987) ALIVIO MDRI</t>
  </si>
  <si>
    <t>NUMERO DE LIBRETA CUT: 00099021001 OPERACIÓN E75 TRANSFERENCIA DE LA CUENTA FISCAL BUN A LA CUT EN MN TRANSF.FDOS.A SOLICITUD DEL G.A.M. VILLA SERRANO SG.NOTA GAMVS 00013/2019 A CTA.3987 CUT LBRTA.00099021001</t>
  </si>
  <si>
    <t>NUMERO DE LIBRETA CUT: 00099021001 OPERACIÓN E75 TRANSFERENCIA DE LA CUENTA FISCAL BUN A LA CUT EN MN TRANSF.FDOS.A SOLICITUD DEL G.A.M. ALIQUILE SG.NOTA CITE/GAMA/64/2019 A CTA.3987 CUT LBRTA.00099021001</t>
  </si>
  <si>
    <t>||TRANSFERENCIA DE FONDOS S/G. FORMULARIO CITE: BUN/CF052/19 DE LA FECHA.(HRE-TSO-485), DEVOLUCION FONDOS DE SALDOS NO EJECUTADOS EN LA GESTION/2018 PROYECTO FORESTACIÓN DE LOS RIOS APORTANTES EL BELLO Y URMA JAWIRA-GAM SANTIAGO DE HUATA. A SOLICITUD GOB.AUT.MCPAL.SANTIAGO DE HUATA, LIBRETA N°00990201101 RECURSOS ORDINARIOS; BUN.</t>
  </si>
  <si>
    <t>00099021001 DEPOSITO DE EFECTIVO, DEPOSITANTE: AIDA LUZ MORALES VDA. DE ROSSO, CONCEPTO: CONVENIO DE PAGO, CUENTA DE DEPOSITO: CUENTA UNICA DEL TESORO</t>
  </si>
  <si>
    <t>00099021001 DEPOSITO DE EFECTIVO, DEPOSITANTE: RI-35 "BRUNO RACUA", CONCEPTO: REVERSION DE SERVICIO BASICO ENERGIA ELECTRICA, CUENTA DE DEPOSITO: CUENTA UNICA DEL TESORO</t>
  </si>
  <si>
    <t>00099021001 DEPOSITO DE EFECTIVO, DEPOSITANTE: VICTOR HUGO NOGALES DORADO, CONCEPTO: REVERSION TGN RECURSOS NO EJECUTADOS PLAN ELECCIONES PRIMARIAS 2019, CUENTA DE DEPOSITO: CUENTA UNICA DEL TESORO</t>
  </si>
  <si>
    <t>00099021001 DEPOSITO DE EFECTIVO, DEPOSITANTE: GOB. AUT. MUNICIPAL DE TOMINA-OMAR COSTO MURILLO, CONCEPTO: DEVOLUCION DE SALDOS NO EJECUTADOS PROYESCTO FOREST. Y REFOREST.  EN LAS MICROCUENCAS DEL RIO TOMINA, CUENTA DE DEPOSITO: CUENTA UNICA DEL TESORO</t>
  </si>
  <si>
    <t>00099021001 DEPOSITO DE EFECTIVO, DEPOSITANTE: GUIDO CRESPO, CONCEPTO: DEVOLUCION PRA, CUENTA DE DEPOSITO: CUENTA UNICA DEL TESORO</t>
  </si>
  <si>
    <t>00099021001 DEPOSITO DE EFECTIVO, DEPOSITANTE: ALVARO M.A. CABA OLIVAREZ CI 2377522LP, CONCEPTO: CITE:  MEFP/VTCP/DGPOT/UAIS-CPJ/N°030/2016 REGULARIZACION NOVIEMBRE DICIEMBRE 2018, CUENTA DE DEPOSITO: CUENTA UNICA DEL TESORO</t>
  </si>
  <si>
    <t>00099021001 DEPOSITO DE EFECTIVO, DEPOSITANTE: CAJA DE SALUD CORDES, CONCEPTO: DEVOLUCION AL COBRO EN DEMASIA POR INTERESES Y MULTAS A MINISTERIO DE ENERGIAS, CUENTA DE DEPOSITO: CUENTA UNICA DEL TESORO</t>
  </si>
  <si>
    <t>00287102001 DEPOSITO DE EFECTIVO, DEPOSITANTE: FPS- DPTAL. LA PAZ, CONCEPTO: DEVOLUCION DE SALDO DE ASIGNACION DE FONDO -TALLER DE PROGRAMACION ANUAL-FPS DPTAL - LA PAZ, CUENTA DE DEPOSITO: CUENTA UNICA DEL TESORO</t>
  </si>
  <si>
    <t>00099021001 DEPOSITO DE EFECTIVO, DEPOSITANTE: JUAN PABLO TORREZ VARGAS, CONCEPTO: DEVOLUCION DE COMBUSTIBLE PREV 60, CUENTA DE DEPOSITO: CUENTA UNICA DEL TESORO</t>
  </si>
  <si>
    <t>00526012001 DEPOSITO DE EFECTIVO, DEPOSITANTE: BOLIVIA TV - DANIEL TICONA MAMANI, CONCEPTO: DEVOLUCION DE PASAJES, CUENTA DE DEPOSITO: CUENTA UNICA DEL TESORO</t>
  </si>
  <si>
    <t>00526012001 DEPOSITO DE EFECTIVO, DEPOSITANTE: BOLIVIA TV - DANIEL TICONA MAMANI, CONCEPTO: DEVOLUCION DE VIATICOS Y PASAJES, CUENTA DE DEPOSITO: CUENTA UNICA DEL TESORO</t>
  </si>
  <si>
    <t>00526012001 DEPOSITO DE EFECTIVO, DEPOSITANTE: BOLIVIA TV BORIS LUIS CARTAGENA F., CONCEPTO: DEVOLUCION DE PASAJES BOLIVIA TV, CUENTA DE DEPOSITO: CUENTA UNICA DEL TESORO</t>
  </si>
  <si>
    <t>00099021001 DEPOSITO DE EFECTIVO, DEPOSITANTE: CELESTINA VIRGINIA ORIHUELA ALVAREZ, CONCEPTO: DOBLE PERCEPCION, CUENTA DE DEPOSITO: CUENTA UNICA DEL TESORO</t>
  </si>
  <si>
    <t>00010011102 DEPOSITO DE EFECTIVO, DEPOSITANTE: CONSULADO DE BOLIVIA EN CARACAS VENEZUELA, CONCEPTO: DEP TRAMITE CERTIFICADO DE NACIMIENTO A FAVOR DE ULISES MELITON SALAMANCA AMAYA, CUENTA DE DEPOSITO: CUENTA UNICA DEL TESORO</t>
  </si>
  <si>
    <t>00099021001 DEPOSITO DE EFECTIVO, DEPOSITANTE: GIOVANA MANTILLA CASTRO - SEPDAVI, CONCEPTO: SERVICIOS BASICOS - PAGO AGUA Y GAS DICIEMBRE, CUENTA DE DEPOSITO: CUENTA UNICA DEL TESORO</t>
  </si>
  <si>
    <t>00099021001 DEPOSITO DE EFECTIVO, DEPOSITANTE: ALEJANDRO SANZ SANTILLAN, CONCEPTO: REVERSION TOTAL DE JUNIO DE 2018, CUENTA DE DEPOSITO: CUENTA UNICA DEL TESORO</t>
  </si>
  <si>
    <t>00099021001 DEPOSITO DE EFECTIVO, DEPOSITANTE: WALTER VILLARROEL CHUQUIMIA, CONCEPTO: DEVOLUCION COBRO INDEBIDO SENASIR, CUENTA DE DEPOSITO: CUENTA UNICA DEL TESORO</t>
  </si>
  <si>
    <t>00099021001 DEPOSITO DE EFECTIVO, DEPOSITANTE: SANDRA YOUSSETTE SIACAR BACARREZA, CONCEPTO: REGULARIZACIONES POR TOPE SALARIAL DE MARZO 2018 A NOV 2018, CUENTA DE DEPOSITO: CUENTA UNICA DEL TESORO</t>
  </si>
  <si>
    <t>00591012001 DEP.DE CHEQ.AJENOS,RET.DE CAM.,CONCEPTO: PAGO POR SERVICIO DE AGUA POTABLE,DEP.: KETAL SA , PROCEDENCIA: BANCO NACIONAL DE BOLIVIA S.A., CHEQUE: 239369, FECHA DE EMISION:15/01/2019</t>
  </si>
  <si>
    <t>00593019201 DEP.DE CHEQ.AJENOS,RET.DE CAM.,CONCEPTO: REEMBOLSO POR BAJAS MEDICAS DE CAJA DE SALUD CORDES A EMPRESA ESTATAL YACANA,DEP.: CAJA DE SALUD CORDES , PROCEDENCIA: BANCO UNION S.A., CHEQUE: 10973, FECHA DE EMISION:30/01/2019</t>
  </si>
  <si>
    <t>00099021001 DEP.DE CHEQ.AJENOS,RET.DE CAM.,CONCEPTO: REEMBOLSO POR BAJAS MEDICAS DE CAJA DE SALUD CORDES A MIN. DE OBRAS PUBLICAS SERVICIOS Y VIVIENDA,DEP.: CAJA DE SALUD CORDES , PROCEDENCIA: BANCO UNION S.A., CHEQUE: 10975, FECHA DE EMISION:30/01/2019</t>
  </si>
  <si>
    <t>00287102001 DEP.DE CHEQ.AJENOS,RET.DE CAM.,CONCEPTO: DEVOLUCION DE SALDOS NO UTILIZADOS C31-5 REGIONAL CHUQUISACA,DEP.: FPS-CENTRAL , PROCEDENCIA: BANCO UNION S.A., CHEQUE: 2549, FECHA DE EMISION:30/01/2019</t>
  </si>
  <si>
    <t>00670014101 DEP.DE CHEQ.AJENOS,RET.DE CAM.,CONCEPTO: SEGUNDO DESEMBOLSO BOLPEBRA,DEP.: TRIBUNAL SUPREMO ELECTORAL , PROCEDENCIA: BANCO UNION S.A., CHEQUE: 10651, FECHA DE EMISION:31/01/2019</t>
  </si>
  <si>
    <t>00099021001 DEPOSITO DE EFECTIVO, DEPOSITANTE: JUAN PABLO TORREZ VARGAS, CONCEPTO: DEVOLUCION DE COMBUSTIBLE PREV 66, CUENTA DE DEPOSITO: CUENTA UNICA DEL TESORO</t>
  </si>
  <si>
    <t>00099021001 DEPOSITO DE EFECTIVO, DEPOSITANTE: JUAN PABLO TORREZ VARGAS, CONCEPTO: DEVOLUCION DE COMBUSTIBLE PREV 68, CUENTA DE DEPOSITO: CUENTA UNICA DEL TESORO</t>
  </si>
  <si>
    <t>00099021001 DEPOSITO DE EFECTIVO, DEPOSITANTE: IRMA MENESES VDA DE ALDUNATE, CONCEPTO: DEVOLUCION SENASIR, CUENTA DE DEPOSITO: CUENTA UNICA DEL TESORO</t>
  </si>
  <si>
    <t>00287102001 DEPOSITO DE EFECTIVO, DEPOSITANTE: FPS-CENTRAL, CONCEPTO: DEVOLUCION DE SALDOS NO UTILIZADOS C31-9 GERENCIA DEPARTAMENTAL ORURO, CUENTA DE DEPOSITO: CUENTA UNICA DEL TESORO</t>
  </si>
  <si>
    <t>00099021001 DEPOSITO DE EFECTIVO, DEPOSITANTE: DAMITHZA VICTORIA APARICIO DURAN DE CASTRO, CONCEPTO: DEVOLUCION DE PASAJES - PEAJES PREVENTIVO N° 65, CUENTA DE DEPOSITO: CUENTA UNICA DEL TESORO</t>
  </si>
  <si>
    <t>00099021001 DEPOSITO DE EFECTIVO, DEPOSITANTE: DAMITHZA VICTORIA APARICIO DURAN DE CASTRO, CONCEPTO: DEVOLUCION DE COMBUSTIBLE - GASOLINA PREVENTIVO N° 55, CUENTA DE DEPOSITO: CUENTA UNICA DEL TESORO</t>
  </si>
  <si>
    <t>00099021001 DEPOSITO DE EFECTIVO, DEPOSITANTE: GERONIMO MAYTA ROMERO, CONCEPTO: CONVENIO DE PAGO POR COBRO INDEVIDO N 029-17, CUENTA DE DEPOSITO: CUENTA UNICA DEL TESORO</t>
  </si>
  <si>
    <t>00099021001 DEPOSITO DE EFECTIVO, DEPOSITANTE: OSCAR LUIS ROJAS VARGAS, CONCEPTO: DEVOLUCION DE RETROACTIVO, CUENTA DE DEPOSITO: CUENTA UNICA DEL TESORO</t>
  </si>
  <si>
    <t>00010011102 DEPOSITO DE EFECTIVO, DEPOSITANTE: EMBAJADA DE BOLIVIA EN CARACAS, CONCEPTO: REF. CERTIFICADO DE NACIMIENTO DE: - BRYANT LIONEL BAPTISTA PEÑA - KEVIN ALBERTO BAPTISTA PEÑA, CUENTA DE DEPOSITO: CUENTA UNICA DEL TESORO</t>
  </si>
  <si>
    <t>PAGO A CAF PRÉSTAMO CFA008814 VCTO. 04-02-2019 POR CUENTA DE TGN , NTI. 011839 VALOR 04-02-2019 CAPITAL USD 573.242,51 INTERESES USD 286.843,67 COMISIONES USD 88.307,25 CTA. 3987 CUENTA UNICA DEL TESORO-3987 LIB. 00099021001 REF.: COMISIONES BANCARIAS</t>
  </si>
  <si>
    <t>NUMERO DE LIBRETA CUT: 00099021001 OPERACIÓN E75 TRANSFERENCIA DE LA CUENTA FISCAL BUN A LA CUT EN MN TRANSF.FDOS. A SOLICITUD DEL G.A.M. VILLA SOPACHUY SG.NOTA CITE:OF.G.A.M.S 16/2019 A CTA.3987 CUT LBRTA.00099021001</t>
  </si>
  <si>
    <t>NUMERO DE LIBRETA CUT: 00099021001 OPERACIÓN E75 TRANSFERENCIA DE LA CUENTA FISCAL BUN A LA CUT EN MN TRANSF.FDOS. A SOLICITUD DEL G.A.M. SAN PEDRO DE BUENA VISTA SG.NOTA SAN PEDRO BUENA VISTA 28/01/2019 A CTA.3987 CUT LBRTA.00099021001</t>
  </si>
  <si>
    <t>TRANSFERENCIA DEL EXTERIOR SEGUN SWIFT 01379 DE FECHA 04/02/2019 ORDENANTE: CONSULADO GENERAL DE BOLIVIA EN NEW YORK LIB. 00010011102 MIN.RELACIONES EXTERIORES - GESTORIA CONSULAR LEY Nº 3108</t>
  </si>
  <si>
    <t>TRANSFERENCIA DEL EXTERIOR SEGUN SWIFT 01377 DE FECHA 04/02/2019 ORDENANTE: VICECONSULADO DE BOLIVIA EN LA PLATA ARGENTINA LIB. 00010011102 MIN.RELACIONES EXTERIORES - GESTORIA CONSULAR LEY Nº 3108</t>
  </si>
  <si>
    <t>VENTA DE DIVISAS CON TRANSFERENCIA DE FONDOS A SOLICITUD DE MINISTERIO DE LA PRESIDENCIA SEGUN SOLICITUD 7147 REF: DIVISAS USD 86,699.48 PAGO A AIRBUS HELICOPTERS CONO SUR S.A POR ADQUISICION DE REPUESTOS PARA AERONAVE FAB-755 SEGUN FACTURA 1186, PAGO BANCO BBVA URUGUAY S.A CUENTA 999011879. LIB. 00099021001 TGN-RECURSOS ORDINARIOS (3987)</t>
  </si>
  <si>
    <t>VENTA DE DIVISAS CON TRANSFERENCIA DE FONDOS A SOLICITUD DE MINISTERIO DE LA PRESIDENCIA SEGUN SOLICITUD 7146 REF: DIVISAS USD 2,703.28 PAGO A AIRBUS HELICOPTERS CONO SUR S.A POR ADQUISICION REPUESTO PARA AERONAVE FAB-006 SEGUN FACTURA 1195, BANCO BBVA URUGUAY S.A CUENTA 999011879. LIB. 00099021001 TGN-RECURSOS ORDINARIOS (3987)</t>
  </si>
  <si>
    <t>VENTA DE DIVISAS CON TRANSFERENCIA DE FONDOS A SOLICITUD DE MINISTERIO DE LA PRESIDENCIA SEGUN SOLICITUD 7145 REF: DIVISAS USD 53,100.95 PAGO A AIRBUS HELICOPTERS CONO SUR S.A POR ADQUISICION DE REPUESTOS PARA AERONAVE FAB-007, SEGUN FACTURA 1188 Y NOTA CREDITO A125, PAGO A BANCO BBVA URUGUAY S.A CU LIB. 00099021001 TGN-RECURSOS ORDINARIOS (3987)</t>
  </si>
  <si>
    <t>VENTA DE DIVISAS CON TRANSFERENCIA DE FONDOS A SOLICITUD DE MINISTERIO DE LA PRESIDENCIA SEGUN SOLICITUD 7144 REF: DIVISAS USD 41,690.00 PAGO A CAMP SYSTEMS INTERNATIONAL INC. POR SERVICIOS DE CONTROL DE MANTENIMIENTO DE AERONAVES FAB 001, FAB 002, FAB 047, FAB 048, PAGO A HSBC BANK CUENTA 944803750 LIB. 00099021001 TGN-RECURSOS ORDINARIOS (3987)</t>
  </si>
  <si>
    <t>NUMERO DE LIBRETA CUT: 00099021001 OPERACIÓN E18 TRANSFERENCIA DEL SISTEMA FINANCIERO POR CUENTA DE TERCEROS A LA CUT Devolucion pagos en exceso Gobierno Autonomo Departamental de Potosi</t>
  </si>
  <si>
    <t>VENTA DE DIVISAS CON TRANSFERENCIA DE FONDOS A SOLICITUD DE MINISTERIO DE LA PRESIDENCIA SEGUN SOLICITUD 7154 REF: DIVISAS USD 79,146.85 PAGO A ROYAL FBO SERVICE POR SERVICIOS PRESTADOS A AERONAVE FAB 001 VIAJE A RUSIA JUNIO 2018, SEGUN FACTURA HANDLING Y CATERING, PAGO AL BANCO BBVA PARAGUAY S.A CU LIB. 00099021001 TGN-RECURSOS ORDINARIOS (3987)</t>
  </si>
  <si>
    <t>TRANSFERENCIA DEL EXTERIOR SEGUN SWIFT 01378 DE FECHA 04/02/2019 ORDENANTE: VICECONSULADO DE BOLIVIA LA PLATA ARGENTINA LIB. 00099021001 TGN-RECURSOS ORDINARIOS (3987)</t>
  </si>
  <si>
    <t>TRANSFERENCIA DEL EXTERIOR SEGUN SWIFT 01376 DE FECHA 04/02/2019 ORDENANTE: VICECONSULADO DE BOLIVIA LA PLATA ARGENTINA LIB. 00099021001 TGN-RECURSOS ORDINARIOS (3987)</t>
  </si>
  <si>
    <t>NÚMERO DE LIBRETA CUT: 99031009.00 OPERACIÓN T01 TRANSFERENCIA DE FONDOS A LA CUT - TESORO DIRECTO DE BANCO UNION S.A. A CUENTA UNICA DEL TESORO CON NUMERO DE SOLICITUD = 3471163 Y NUMERO CORRELATIVO = 91320004022019451 TRANSFERENCIA POR OPERACIONES DE VENTA BONOS BTX</t>
  </si>
  <si>
    <t>||TRANSFERENCIA DE FONDOS S/G. FORMULARIO CITE: BUN/CF056/19 DE LA FECHA.(HRE-TSO-491), DEVOLUCION DE RECURSOS NO EJECUTADOS AL CIERRE DE LA GESTION 2018 GAM GUANAY. A SOLICITUD GOB.AUT.MCPAL GUANAY, LIBRETA 00990201001 RECURSOS ORDINARIOS; BUN.</t>
  </si>
  <si>
    <t>||TRANSFERENCIA DE FONDOS S/G. FORMULARIO CITE: BUN/CF060/19 DE LA FECHA.(HRE-TSO-493), DEVOLUCION DE RECURSOS OTORGADOS NO EJECUTADOS AL CIERRE DE LA GESTION/2018 GAM COMANCHE. A SOLICITUD GOB.AUT.MCPAL.COMANCHE, LIBRETA N° 00990201001 RECURSOS ORDINARIOS; BUN.</t>
  </si>
  <si>
    <t>||TRANSFERENCIA DE FONDOS S/G. MENSAJE SWIFT NRO. 01411 DE LA FECHA. (SECTOR PÚBLICO - SOBREVUELOS). DEBITO DE LA LIBRETA 00117012001 DGAC, REPOSICION UTILES DE ESCRITORIO.</t>
  </si>
  <si>
    <t>00526012001 DEPOSITO DE EFECTIVO, DEPOSITANTE: EDGAR QUENALLATA -BOLIVIA  TV, CONCEPTO: DEVOLUCION DE VIATICOS, CUENTA DE DEPOSITO: CUENTA UNICA DEL TESORO</t>
  </si>
  <si>
    <t>00099021001 DEPOSITO DE EFECTIVO, DEPOSITANTE: FABIOLA CHAIÑA QUIQUE, CONCEPTO: PAGO SUELDO DE ENERO, CUENTA DE DEPOSITO: CUENTA UNICA DEL TESORO</t>
  </si>
  <si>
    <t>00099021001 DEPOSITO DE EFECTIVO, DEPOSITANTE: FABIOLA CHAIÑA QUISPE, CONCEPTO: PAGO DE SUELDO DE ENERO, CUENTA DE DEPOSITO: CUENTA UNICA DEL TESORO</t>
  </si>
  <si>
    <t>00099021001 DEPOSITO DE EFECTIVO, DEPOSITANTE: INSTITUTO TECNICO PPE, CONCEPTO: REVERSION TGN RECURSOS ORDINARIOS (3987), CUENTA DE DEPOSITO: CUENTA UNICA DEL TESORO</t>
  </si>
  <si>
    <t>00099021001 DEPOSITO DE EFECTIVO, DEPOSITANTE: MARIANA YASIARA ELIAS CARRAZANA, CONCEPTO: DOBLE PERCEPCION DE RENTA, CUENTA DE DEPOSITO: CUENTA UNICA DEL TESORO</t>
  </si>
  <si>
    <t>00099021001 DEPOSITO DE EFECTIVO, DEPOSITANTE: RONALD ARIEL LECOÑA MAMANI, CONCEPTO: DEPÓSITO EN CTA SENASIR COBRO INDEBIDO, CUENTA DE DEPOSITO: CUENTA UNICA DEL TESORO</t>
  </si>
  <si>
    <t>00190012003 DEPOSITO DE EFECTIVO, DEPOSITANTE: CARLOS ANDRES ALVARADO CORTEZ, CONCEPTO: DEVOLUCION DE VIATICOS POR VIAJE A LOS MUNICIPIOS MECAPACA Y SAPAHAQUI EL 30 DE OCTUBRE/2018, CUENTA DE DEPOSITO: CUENTA UNICA DEL TESORO</t>
  </si>
  <si>
    <t>00190012003 DEPOSITO DE EFECTIVO, DEPOSITANTE: RUBEN JACINTO CHOQUE CAYO, CONCEPTO: DEVOLUCION DE VIATICOS POR VIAJE AL MUNICIPIO INQUISIVI EL 29 DE OCTUBRE /2018, CUENTA DE DEPOSITO: CUENTA UNICA DEL TESORO</t>
  </si>
  <si>
    <t>00592012001 DEPOSITO DE EFECTIVO, DEPOSITANTE: VICTOR CORTEZ CAMINO, CONCEPTO: PENALIDAD INCORRECTA N.D. 230764-GESTION 2018, CUENTA DE DEPOSITO: CUENTA UNICA DEL TESORO</t>
  </si>
  <si>
    <t>00592012001 DEPOSITO DE EFECTIVO, DEPOSITANTE: JOSE LUIS MAMANI ESPEJO, CONCEPTO: EMISIVO-ENTIDADES-INSUMOS BOLIVIA GESTION 2018, CUENTA DE DEPOSITO: CUENTA UNICA DEL TESORO</t>
  </si>
  <si>
    <t>00099021001 DEPOSITO DE EFECTIVO, DEPOSITANTE: FELICIANO HUANCA LAURA, CONCEPTO: DEVOLUCION DE COBRO INDEBIDO, CUENTA DE DEPOSITO: CUENTA UNICA DEL TESORO</t>
  </si>
  <si>
    <t>00099021001 DEPOSITO DE EFECTIVO, DEPOSITANTE: ROSSMARY BARRERA VDA DE CONDORI, CONCEPTO: PAGO 1RA CUOTA A SENASIR POR CONVENIO DE PAGO POR SEGUNDAS NUPCIAS, CUENTA DE DEPOSITO: CUENTA UNICA DEL TESORO</t>
  </si>
  <si>
    <t>00099021001 DEPOSITO DE EFECTIVO, DEPOSITANTE: UNIDAD DESCONCENTRADA SUSTENTAR, CONCEPTO: DEVOLUCION DE LA PARTIDA 259 - SERVICIOS MANUALES, CUENTA DE DEPOSITO: CUENTA UNICA DEL TESORO</t>
  </si>
  <si>
    <t>00099021001 DEPOSITO DE EFECTIVO, DEPOSITANTE: MARIA CLARA VILLALOBOS MONTALVO, CONCEPTO: DESEMBOLSO POR CONSUMO DE AGUA CORRESPONDIENTE AL MES DE ENERO 2019, CUENTA DE DEPOSITO: CUENTA UNICA DEL TESORO</t>
  </si>
  <si>
    <t>00099021001 DEPOSITO DE EFECTIVO, DEPOSITANTE: ANDREA PACO GOMEZ VDA DE CALLE, CONCEPTO: DEVOLUCION DE HABERES DEL MES DE MARZO DE 2014 Y RETROACTIVO GESTION 2014, CUENTA DE DEPOSITO: CUENTA UNICA DEL TESORO</t>
  </si>
  <si>
    <t>00099021001 DEPOSITO DE EFECTIVO, DEPOSITANTE: JAVIER FERNANDO MONCADA CEVALLOS, CONCEPTO: REPOSICION CREDENCIAL INSTITUCIONAL, CUENTA DE DEPOSITO: CUENTA UNICA DEL TESORO</t>
  </si>
  <si>
    <t>00132079201 DEPOSITO DE EFECTIVO, DEPOSITANTE: ROLANDO ENCINAS, CONCEPTO: DEVOLUCION DE FONDOS EN AVANCE, CUENTA DE DEPOSITO: CUENTA UNICA DEL TESORO</t>
  </si>
  <si>
    <t>00099021001 DEPOSITO DE EFECTIVO, DEPOSITANTE: ERIK MURILLO, CONCEPTO: DEVOLUCION VIATICOS, CUENTA DE DEPOSITO: CUENTA UNICA DEL TESORO</t>
  </si>
  <si>
    <t>00212012001 DEPOSITO DE EFECTIVO, DEPOSITANTE: INRA-FRANKLIN MAMANI CAHUAYA, CONCEPTO: REPOCISION DE CREDENCIAL, CUENTA DE DEPOSITO: CUENTA UNICA DEL TESORO</t>
  </si>
  <si>
    <t>00099021001 DEPOSITO DE EFECTIVO, DEPOSITANTE: NANCY VDA. DE PINTO, CONCEPTO: DEVOLUCION SEGUN LIBRETA N° 00099021001, CUENTA DE DEPOSITO: CUENTA UNICA DEL TESORO</t>
  </si>
  <si>
    <t>00130012002 DEP.DE CHEQ.AJENOS,RET.DE CAM.,CONCEPTO: POR CONSEPTO DE INCAPACIDAD TEMPORAL DEL PERSONAL EMPRESA FOFIM CORRESPONDIENTE MES NOVIEMBRE 2018,DEP.: CAJA DE SALUD DE CAMINOS Y R.A</t>
  </si>
  <si>
    <t>00099021001 DEP.DE CHEQ.AJENOS,RET.DE CAM.,CONCEPTO: DEVOLUCION  DE CC NO COBRADA OCTUBRE 2018,DEP.: LA VITALICIA SEGUROS Y REASEGUROS DE VIDA SA , PROCEDENCIA: BANCO BISA S.A., CHEQUE: 50355, FECHA DE EMISION:05/02/2019</t>
  </si>
  <si>
    <t>00099021001 DEP.DE CHEQ.AJENOS,RET.DE CAM.,CONCEPTO: DEVOLUCION PASAJE AEREO TRAMO SAN PABLO SANTA CRUZ PASAJERO GARY MEDRANO,DEP.: ABOTOUR LTDA , PROCEDENCIA: BANCO UNION S.A., CHEQUE: 556, FECHA DE EMISION:04/02/2019</t>
  </si>
  <si>
    <t>00099021001 DEP.DE CHEQ.AJENOS,RET.DE CAM.,CONCEPTO: DEV. RECURSOS POR EXTRAVIO DE CREDENCIAL (GIOVANI ALFONSIN CARLO AYLLON),DEP.: CAMARA DE SENADORES , PROCEDENCIA: BANCO UNION S.A., CHEQUE: 7252, FECHA DE EMISION:05/02/2019</t>
  </si>
  <si>
    <t>00099021001 DEP.DE CHEQ.AJENOS,RET.DE CAM.,CONCEPTO: DEV. FONDOS DE GESTION CUENCA KATARI (UGCK) PROY. MANEJO INTEGRAL MICROCUENCA UMAJALSU,DEP.: G.A.M. SAN PEDRO DE TIQUINA , PROCEDENCIA: BANCO UNION S.A., CHEQUE: 827, FECHA DE EMISION:04/02/2019</t>
  </si>
  <si>
    <t>00099021001 DEP.DE CHEQ.AJENOS,RET.DE CAM.,CONCEPTO: DEVOLUCION DEVENGAMIENTO DE PLANILLA REFRIGERIO DICIEMBRE /18 S/C3 N°3834,DEP.: MIN DE JUSTICIA Y TRANSPARENCIA INSTITUCIONAL , PROCEDENCIA: BANCO UNION S.A., CHEQUE: 546, FECHA DE EMISION:30/01/2019</t>
  </si>
  <si>
    <t>00099021001 DEPOSITO DE EFECTIVO, DEPOSITANTE: RODRIGO D. RODRIGUEZ FERNANDEZ, CONCEPTO: DEVOLUCION POR CONCEPTO DE HABERES POLICIA BOLIVIANA DE JUNIO, JULIO, AGOSTO Y SEPTIEMBRE DE 2010, CUENTA DE DEPOSITO: CUENTA UNICA DEL TESORO</t>
  </si>
  <si>
    <t>00099021001 DEPOSITO DE EFECTIVO, DEPOSITANTE: RODRIGO RODRIGUEZ F., CONCEPTO: DEVOLUCION POR CONCEPTO DE HABERES POLICIA BOLIVIANA AGUINALDO 2010, CUENTA DE DEPOSITO: CUENTA UNICA DEL TESORO</t>
  </si>
  <si>
    <t>00099021001 DEPOSITO DE EFECTIVO, DEPOSITANTE: LUIS ALBERTO MENDOZA ALVAREZ, CONCEPTO: DEVOLUCION DE RETROACTIVO, CUENTA DE DEPOSITO: CUENTA UNICA DEL TESORO</t>
  </si>
  <si>
    <t>00526012001 DEPOSITO DE EFECTIVO, DEPOSITANTE: FREDDY HUAYPE - BOLIVIA TV, CONCEPTO: DEVOLUCION DE VIATICOS, CUENTA DE DEPOSITO: CUENTA UNICA DEL TESORO</t>
  </si>
  <si>
    <t>00526012001 DEPOSITO DE EFECTIVO, DEPOSITANTE: JHONNY WILMER PAREDES MAMANI - BOLIVIA TV, CONCEPTO: DEVOLUCION DE VIATICOS, CUENTA DE DEPOSITO: CUENTA UNICA DEL TESORO</t>
  </si>
  <si>
    <t>00099021001 DEPOSITO DE EFECTIVO, DEPOSITANTE: MINISTERIO DE MEDIO AMBIENTE Y AGUA, CONCEPTO: DEVOLUCION, CUENTA DE DEPOSITO: CUENTA UNICA DEL TESORO</t>
  </si>
  <si>
    <t>00099021001 DEPOSITO DE EFECTIVO, DEPOSITANTE: MINISTERIO DE DEPORTES-RENE MARTINEZ PRADO, CONCEPTO: DEVOLUCION SALDOS NO UTILIZADOS EN COCHABAMBA XI JUEGOS SURAMERICANOS, CUENTA DE DEPOSITO: CUENTA UNICA DEL TESORO</t>
  </si>
  <si>
    <t>00099021001 DEPOSITO DE EFECTIVO, DEPOSITANTE: WILSON ARUQUIPA CALLE, CONCEPTO: DEVOLUCION POR OBSERVACION DE GASTOS DE FUNCIONAMIENTO C31 N° 2160/2018, CUENTA DE DEPOSITO: CUENTA UNICA DEL TESORO</t>
  </si>
  <si>
    <t>00099021001 DEPOSITO DE EFECTIVO, DEPOSITANTE: MINISTERIO DE DEPORTE-ISABEL ARGUEDAS APAZA, CONCEPTO: REVERSION DUODECIMA DE AGUINALDO 2018, CUENTA DE DEPOSITO: CUENTA UNICA DEL TESORO</t>
  </si>
  <si>
    <t>00099021001 DEPOSITO DE EFECTIVO, DEPOSITANTE: CECILIA FLORES DE CEÑI, CONCEPTO: COBRO INDEBIDO DE SENASIR ME DE FEBRERO, CUENTA DE DEPOSITO: CUENTA UNICA DEL TESORO</t>
  </si>
  <si>
    <t>00015021102 DEPOSITO DE EFECTIVO, DEPOSITANTE: MIGUEL ANGEL QUISPE CHOQUE, CONCEPTO: DEVOLUCION DE BENEFICIO, CUENTA DE DEPOSITO: CUENTA UNICA DEL TESORO</t>
  </si>
  <si>
    <t>00015021102 DEPOSITO DE EFECTIVO, DEPOSITANTE: SIMEON QUISPE RAMOS, CONCEPTO: DEVOLUCION DE BENEFICIO, CUENTA DE DEPOSITO: CUENTA UNICA DEL TESORO</t>
  </si>
  <si>
    <t>00015021102 DEPOSITO DE EFECTIVO, DEPOSITANTE: MARGARITA MENDOZA VEGA, CONCEPTO: DEVOLUCION DE BENEFICIO, CUENTA DE DEPOSITO: CUENTA UNICA DEL TESORO</t>
  </si>
  <si>
    <t>De: 00099024113 Transferencia en cumplimiento al DS N°0913 de 15/06/2011 y el Convenio Interinstitucional de Financiamiento UPRE-CIF-291/2014, suscrito entre la UPRE y el GAM de San Rafael, proyecto “Construcción de Consultorios en el Hospital Municipal San Rafael”, correspondiente al pago de la planilla Nº 2 de cierre, según la UPRE.</t>
  </si>
  <si>
    <t>De: 00099024113 Transferencia en cumplimiento al DS N°0913 de 15/06/2011 y el Convenio Intergubernativo de Financiamiento UPRE-CIF-IG 182/2017, suscrito entre la UPRE y el GAM de Boyuibe, proyecto “Const. del Matadero Municipal de Boyuibe”, correspondiente al pago de la planilla Nº 5, según la UPRE.</t>
  </si>
  <si>
    <t>De: 00099024113 Transferencia en cumplimiento al DS N°0913 de 15/06/2011 y el Convenio Intergubernativo de Financiamiento UPRE-CIF-IG 584/2017, suscrito entre la UPRE y el GAM de La Guardia, proyecto “Construcción Unidad Educativa 23 de Diciembre”, correspondiente al pago de la planilla Nº 8, según la UPRE.</t>
  </si>
  <si>
    <t>De: 00099024113 Transferencia en cumplimiento al DS N°0913 de 15/06/2011 y el Convenio Intergubernativo de Financiamiento UPRE-CIF-IG 1102/2017, suscrito entre la UPRE y el GAM de Warnes, proyecto “Const. Unidad Educativa El Manantial Warnes”, correspondiente al pago de la planilla Nº 5, según la UPRE.</t>
  </si>
  <si>
    <t>TRANSFERENCIA DEL EXTERIOR SEGUN SWIFT 01430 DE FECHA 05/02/2019 ORDENANTE: CONSULADO DE BOLIVIA EN SANTIAGO CL. LIB. 00010011102 MIN.RELACIONES EXTERIORES - GESTORIA CONSULAR LEY Nº 3108</t>
  </si>
  <si>
    <t>NUMERO DE LIBRETA CUT: 00099021001 OPERACIÓN E75 TRANSFERENCIA DE LA CUENTA FISCAL BUN A LA CUT EN MN TRANSF.FDOS.A SOLICITUD DEL G.A.M. PADILLA SG.NOTA CITE:OF.G.A.M.P. 052/2019 A CTA.3987 CUT LBRTA.00099021001</t>
  </si>
  <si>
    <t>NUMERO DE LIBRETA CUT: 00099021001 OPERACIÓN E75 TRANSFERENCIA DE LA CUENTA FISCAL BUN A LA CUT EN MN TRANSF.FDOS.A SOLICITUD DEL G.A.M. TIQUIPAYA SG.NOTA S.E.M. GAMT 112/2019 A CTA.3987 CUT LBRTA.00099021001</t>
  </si>
  <si>
    <t>De: 00099024113 Transferencia en cumplimiento al DS N°0913 de 15/06/2011 y el Convenio Intergubernativo de Financiamiento UPRE-CIF-IG 0133/2018, suscrito entre la UPRE y el GAM de Villa Tunari, proyecto “Const. 4 Aulas y Baños U.E. Nueva Galilea – D 3 Coniyura Villa Tunari”, correspondiente al pago de la planilla Nº 3, según la UPRE.</t>
  </si>
  <si>
    <t>De: 00099024113 Transferencia en cumplimiento al DS N°0913 de 15/06/2011 y el Convenio Intergubernativo de Financiamiento UPRE-CIF-IG 338/2018, suscrito entre la UPRE y el GAM de Colomi, Proyecto “Const. Puente Vehicular Chulumani D-6 Colomi”, correspondiente al pago del 20% de anticipo del monto financiado, según la UPRE.</t>
  </si>
  <si>
    <t>De: 00099024113 Transferencia en cumplimiento al DS N°0913 de 15/06/2011 y el Convenio Intergubernativo de Financiamiento UPRE-CIF-IG 339/2018, suscrito entre la UPRE y el GAM de Colomi, Proyecto “Const. Unidad Educativa 12 de Agosto D-6 Villa Naranjos”, correspondiente al pago del 20% de anticipo del monto financiado, según la UPRE.</t>
  </si>
  <si>
    <t>De: 00099024113 Transferencia en cumplimiento al DS N°0913 de 15/06/2011 y el Convenio Intergubernativo de Financiamiento UPRE-CIF-IG 0154/2018, suscrito entre la UPRE y el GAM de Villa Tunari, proyecto “Const. Tinglado, Gradería y Recarpetado de Cancha Multiple U.E. 26 de Agosto – D 8 Villa Tunari”, correspondiente al pago de la planilla Nº 3, según la UPRE.</t>
  </si>
  <si>
    <t>De: 00099024113 Transferencia en cumplimiento al DS N°0913 de 15/06/2011 y el Convenio Intergubernativo de Financiamiento UPRE-CIF-IG 003/2018, suscrito entre la UPRE y el GAM de Toledo, proyecto “Construcción Unidad Educativa Isaac Portocarrero Challavito - Toledo”, correspondiente al pago de la planilla Nº 5 de cierre, según la UPRE.</t>
  </si>
  <si>
    <t>De: 00099024113 Transferencia en cumplimiento al DS N°0913 de 15/06/2011 y el Convenio Intergubernativo de Financiamiento UPRE-CIF-IG 960/2017, suscrito entre la UPRE y el GAM de Vitichi, Proyecto “Const. Tinglado Unidad Educativa Manuel Mora - Pekajsi”, correspondiente al pago de la planilla Nº2 de cierre, según la UPRE.</t>
  </si>
  <si>
    <t>De: 00099024113 Transferencia en cumplimiento al DS N°0913 de 15/06/2011 y el Convenio Intergubernativo de Financiamiento UPRE-CIF-IG 965/2017, suscrito entre la UPRE y el GAM de Vitichi, Proyecto “Const. Tinglado Unidad Educativa Surumajchi - Surujmachi”, correspondiente al pago de la planilla Nº2 de cierre, según la UPRE.</t>
  </si>
  <si>
    <t>De: 00099024113 Transferencia en cumplimiento al DS N°0913 de 15/06/2011 y el Convenio Intergubernativo de Financiamiento UPRE-CIF-IG 070/2018, suscrito entre la UPRE y el GAM de Soracachi, proyecto “Construcción Aulas Unidad Educativa Mcal. Sucre de Tolapalca - Tolapalca”, correspondiente al pago de la planilla Nº 2, según la UPRE.</t>
  </si>
  <si>
    <t>De: 00099024113 Transferencia en cumplimiento al DS N°0913 de 15/06/2011 y el Convenio Intergubernativo de Financiamiento UPRE-CIF-IG 1091/2017, suscrito entre la UPRE y el GAM de Villa Tunari, proyecto “Construcción 10 Aulas, 2 Talleres y 2 Laboratorios Prof. Elizardo Pérez Tarde Central Isinuta D - 7”, correspondiente al pago de la planilla Nº 1, según la UPRE.</t>
  </si>
  <si>
    <t>De: 00099024113 Transferencia en cumplimiento al DS N°0913 de 15/06/2011 y el Convenio Intergubernativo de Financiamiento UPRE-CIF-IG 127/2017, suscrito entre la UPRE y el GAM de Challapata, proyecto “Construcción Aulas Unidad Educativa Simón Bolívar Culta”, correspondiente al pago de la planilla Nº 5, según la UPRE.</t>
  </si>
  <si>
    <t>De: 00099024113 Transferencia en cumplimiento al DS N°0913 de 15/06/2011 y el Convenio Intergubernativo de Financiamiento UPRE-CIF-IG 1035/2017, suscrito entre la UPRE y el GAD de Potosí, proyecto “Construcción Unidad Educativa Manuel Ascencio Padilla - Potosí”, correspondiente al pago de la planilla Nº 7, según la UPRE.</t>
  </si>
  <si>
    <t>De: 00099024113 Transferencia en cumplimiento al DS N°0913 de 15/06/2011 y el Convenio Intergubernativo de Financiamiento UPRE-CIF-IG 513/2017, suscrito entre la UPRE y el GAM de Chua Cocani, proyecto “Construcción Bloque de Aulas Tinglado U.E. Chua Cocani”, correspondiente al pago de la planilla Nº 4, según la UPRE.</t>
  </si>
  <si>
    <t>De: 00099024113 Transferencia en cumplimiento al DS N°0913 de 15/06/2011 y el Convenio Intergubernativo de Financiamiento UPRE-CIF-IG 012/2017, suscrito entre la UPRE y el GAD de Oruro, proyecto “Construcción Unidad Educativa Niño Quirquincho Feliz”, correspondiente al pago de la planilla Nº 6 de cierre, según la UPRE.</t>
  </si>
  <si>
    <t>De: 00099024113 Transferencia en cumplimiento al DS N°0913 de 15/06/2011 y el Convenio Intergubernativo de Financiamiento UPRE-CIF-IG 072/2018, suscrito entre la UPRE y el GAM de Soracachi, proyecto “Construcción Tinglado Unidad Educativa Cullcupampa - Cullcupampa”, correspondiente al pago de la planilla Nº 3 de cierre, según la UPRE.</t>
  </si>
  <si>
    <t>De: 00099024113 Transferencia en cumplimiento al DS N°0913 de 15/06/2011 y el Convenio Intergubernativo de Financiamiento UPRE-CIF-IG 621/2017, suscrito entre la UPRE y el GAM de Punata, proyecto “Const. U.E. Jesús Lara A - Punata”, correspondiente al pago de la planilla Nº 3, según la UPRE.</t>
  </si>
  <si>
    <t>De: 00099024113 Transferencia en cumplimiento al DS N°0913 de 15/06/2011 y el Convenio Intergubernativo de Financiamiento UPRE-CIF-IG 074/2018, suscrito entre la UPRE y el GAM de Soracachi, proyecto “Construcción Tinglado Unidad Educativa Calapata - Calapata”, correspondiente al pago de la planilla Nº 3 de cierre, según la UPRE.</t>
  </si>
  <si>
    <t>De: 00099024113 Transferencia en cumplimiento al DS N°0913 de 15/06/2011 y el Convenio Intergubernativo de Financiamiento UPRE-CIF-IG 663/2017, suscrito entre la UPRE y el GAM de Arbieto, proyecto “Const. Tinglado y Graderías La Loma”, correspondiente al pago de la planilla Nº 2 de cierre, según la UPRE.</t>
  </si>
  <si>
    <t>De: 00099024113 Transferencia en cumplimiento al DS N°0913 de 15/06/2011 y el Convenio Intergubernativo de Financiamiento UPRE-CIF-IG 0049/2018, suscrito entre la UPRE y el GAM de Corque, proyecto “Construcción Centro Cultural Municipal Corque – Villa Copacabana”, correspondiente al pago de la planilla Nº 2, según la UPRE.</t>
  </si>
  <si>
    <t>De: 00099024113 Transferencia en cumplimiento al DS N°0913 de 15/06/2011 y el Convenio Intergubernativo de Financiamiento UPRE-CIF-IG 055/2017, suscrito entre la UPRE y el GAM de Tacopaya, proyecto “Construcción Coliseo Municipal de Tacopaya”, correspondiente al pago de la planilla Nº 7, según la UPRE.</t>
  </si>
  <si>
    <t>De: 00099024113 Transferencia en cumplimiento al DS N°0913 de 15/06/2011 y el Convenio Intergubernativo de Financiamiento UPRE-CIF-IG 002/2018, suscrito entre la UPRE y el GAM de Toledo, proyecto “Construcción Aulas Multigrado U.E. Gualberto Villarroel Toma Toma - Toledo”, correspondiente al pago de la planilla Nº 4 de cierre, según la UPRE.</t>
  </si>
  <si>
    <t>De: 00099024113 Transferencia en cumplimiento al DS N°0913 de 15/06/2011 y el Convenio Intergubernativo de Financiamiento UPRE-CIF-IG 280/2018, suscrito entre la UPRE y el GAM de Huanuni, proyecto “Implementación Cancha de Futbol con Césped Sintético Estadio Manuel Flores Municipio de Huanuni”, correspondiente al pago de la planilla Nº 2 de cierre, según la UPRE.</t>
  </si>
  <si>
    <t>TRANSFERENCIA DEL EXTERIOR SEGUN SWIFT 01429 DE FECHA 05/02/2019 ORDENANTE: CONSULADO DE BOLIVIA EN MURCIA LIB. 00010011102 MIN.RELACIONES EXTERIORES - GESTORIA CONSULAR LEY Nº 3108</t>
  </si>
  <si>
    <t>TRANSFERENCIA DEL EXTERIOR SEGUN SWIFT NO.1460 DE FECHA 05/02/2019 ORDENANTE: CONSULADO DE BOLIVIA EN VALENCIA REF.: RECAUDACION GESTORIA CONSULAR LIB. 00010011102 MIN.RELACIONES EXTERIORES - GESTORIA CONSULAR LEY Nº 3108</t>
  </si>
  <si>
    <t>||VTA.DIVISAS S/G NOTAS DGAA-UF-STCP.NO.1631/18,04/12/18;DGAA-UF-STCP.NO.0065/19,18/01/19;DGAA-UF-STCP.NO.0107/19,29/01/19 Y AUT.VTA.DIV.MEFP DE 05/02/19 REF.:EMIS.L/C I-2019-01,COMIS.EMIS.L/C 0,15% S/USD1.097.500.-P/160 DIAS,REEMB.GSTS.COM.BS220.-Y EMIS.COMP.CONT.BS50.- LIB.00020011103 MIN.DEFENSA-INGR.VARIOS RF.:COM.EMIS.LC I-2019-01 (5.289,26),PROV FDOS EMIS LC(1,80)</t>
  </si>
  <si>
    <t>00212082001 DEPOSITO DE EFECTIVO, DEPOSITANTE: RAUL ALBERTO YUJRA MACUCHAPI, CONCEPTO: DEVOLUCION DE VIATICOS PREVENTIVO N 740 GESTION 2017, CUENTA DE DEPOSITO: CUENTA UNICA DEL TESORO</t>
  </si>
  <si>
    <t>00099021001 DEPOSITO DE EFECTIVO, DEPOSITANTE: VLADIMIR DANIEL LUNA CUTILE, CONCEPTO: REVERSION CONBUSTIBLES PREV N 326, CUENTA DE DEPOSITO: CUENTA UNICA DEL TESORO</t>
  </si>
  <si>
    <t>00099021001 DEPOSITO DE EFECTIVO, DEPOSITANTE: FREDY MOISES FLORES MAMANI, CONCEPTO: COBRO INDEBIDO DEL PRA, CUENTA DE DEPOSITO: CUENTA UNICA DEL TESORO</t>
  </si>
  <si>
    <t>00086018007 DEPOSITO DE EFECTIVO, DEPOSITANTE: GOBIERNO AUTONOMO DEPARTAMENTAL DE COCHABAMBA, CONCEPTO: DÉPOSITO DE CBBA, SALDOS DEL PROY ACOND. HIDR. DEL RIO ROCHA DESDE TACATA HASTA PICO DE LORO, CUENTA DE DEPOSITO: CUENTA UNICA DEL TESORO</t>
  </si>
  <si>
    <t>00099021001 DEPOSITO DE EFECTIVO, DEPOSITANTE: MINISTERIO DE DEPORTES-RENE MARTINEZ PRADO, CONCEPTO: DEVOLUCION SALDOS NO UTILIZADOS COMBUSTIBLE, CUENTA DE DEPOSITO: CUENTA UNICA DEL TESORO</t>
  </si>
  <si>
    <t>00099021001 DEPOSITO DE EFECTIVO, DEPOSITANTE: MINISTERIO DE DEPORTES-RENE MARTINEZ PRADO, CONCEPTO: DEVOLUCION SALDOS NO UTILIZADOS COMBUSTIBLE, MANTENIMIENTO, CUENTA DE DEPOSITO: CUENTA UNICA DEL TESORO</t>
  </si>
  <si>
    <t>00099021001 DEPOSITO DE EFECTIVO, DEPOSITANTE: LAURA CHURRUARRIN S., CONCEPTO: DEVOLUCION APORTES, CUENTA DE DEPOSITO: CUENTA UNICA DEL TESORO</t>
  </si>
  <si>
    <t>00099021001 DEPOSITO DE EFECTIVO, DEPOSITANTE: JUANA VERONICA ERGUETA SOLIZ, CONCEPTO: DEVOLUCION DE SALDO, CUENTA DE DEPOSITO: CUENTA UNICA DEL TESORO</t>
  </si>
  <si>
    <t>00212082001 DEPOSITO DE EFECTIVO, DEPOSITANTE: PAOLA YAZMINE RIVERA SANCHEZ, CONCEPTO: DEVOLUCION DE VIATICOS, CUENTA DE DEPOSITO: CUENTA UNICA DEL TESORO</t>
  </si>
  <si>
    <t>00099021001 DEPOSITO DE EFECTIVO, DEPOSITANTE: UPEP-PALP-GABRIEL BERNARDO KOYA BERNAL, CONCEPTO: DEVOLUCION POR CONCEPTO DE PASAJES C-31 205, C-31 259 Y C-31 526, CUENTA DE DEPOSITO: CUENTA UNICA DEL TESORO</t>
  </si>
  <si>
    <t>00212012001 DEPOSITO DE EFECTIVO, DEPOSITANTE: INRA -NAL - ROXANA MARCA LOPEZ, CONCEPTO: REPOSICION DE CREDENCIAL, CUENTA DE DEPOSITO: CUENTA UNICA DEL TESORO</t>
  </si>
  <si>
    <t>00099021001 DEPOSITO DE EFECTIVO, DEPOSITANTE: FUAD GENARO RAMOS ESPINOZA C.I. 3088974 OR, CONCEPTO: REVERSION DE GASTOS NO EJECUTADOS DIV.7 COMBUSTIBLE PLAN ELECCIONES PRIMARIAS, CUENTA DE DEPOSITO: CUENTA UNICA DEL TESORO</t>
  </si>
  <si>
    <t>00212082001 DEPOSITO DE EFECTIVO, DEPOSITANTE: GUIDO ALCOBA ALMENDRAS, CONCEPTO: DEVOLUCION DE VIATICOS, CUENTA DE DEPOSITO: CUENTA UNICA DEL TESORO</t>
  </si>
  <si>
    <t>00212082001 DEPOSITO DE EFECTIVO, DEPOSITANTE: GUIDO ALCOBA ALMENDRAS, CONCEPTO: DEVOLUCION DE GASTOS OPERATIVOS, CUENTA DE DEPOSITO: CUENTA UNICA DEL TESORO</t>
  </si>
  <si>
    <t>00342012001 DEP.DE CHEQ.AJENOS,RET.DE CAM.,CONCEPTO: DEVOLUCION DE FONDOS EN AVANCE,DEP.: AEV REGIONAL TARIJA , PROCEDENCIA: BANCO UNION S.A., CHEQUE: 1241, FECHA DE EMISION:23/01/2019</t>
  </si>
  <si>
    <t>00287102001 DEP.DE CHEQ.AJENOS,RET.DE CAM.,CONCEPTO: DEVOLUCION DE SALDOS NO UTILIZADOS GERENCIA DEPARTAMENTAL POTOSI C31-10,DEP.: FPS-CENTRAL , PROCEDENCIA: BANCO UNION S.A., CHEQUE: 198, FECHA DE EMISION:04/02/2019</t>
  </si>
  <si>
    <t>00670012002 DEP.DE CHEQ.AJENOS,RET.DE CAM.,CONCEPTO: OTROS INGRESOS,DEP.: OEP TRIBUNAL SUPREMO ELECTORAL , PROCEDENCIA: BANCO UNION S.A., CHEQUE: 2310, FECHA DE EMISION:05/02/2019</t>
  </si>
  <si>
    <t>00130012002 DEPOSITO DE EFECTIVO, DEPOSITANTE: JUAN R GUERREROS ROQUE, CONCEPTO: DEVOLUCION POR GASTOS DE PEAJES, CUENTA DE DEPOSITO: CUENTA UNICA DEL TESORO</t>
  </si>
  <si>
    <t>00099021001 DEPOSITO DE EFECTIVO, DEPOSITANTE: JORGE J. QUISPE CACHI, CONCEPTO: DEVOLUCION DE VIATICOS C-31 N° 4588 GESTION 2018, CUENTA DE DEPOSITO: CUENTA UNICA DEL TESORO</t>
  </si>
  <si>
    <t>00099021001 DEPOSITO DE EFECTIVO, DEPOSITANTE: LUIS FERNANDO MURILLO ROJAS, CONCEPTO: PAGO SERVICIOS DE AGUA MES DE DICIEMBRE EDIFICIO CONAVI GESTION 2018, CUENTA DE DEPOSITO: CUENTA UNICA DEL TESORO</t>
  </si>
  <si>
    <t>00212012001 DEPOSITO DE EFECTIVO, DEPOSITANTE: INRA NACIONAL-NATHALIE HEBE WEBBER GUIMBARDT, CONCEPTO: DEVOLUCION PASAJES AEREOS C-31 N° 2493/2018, CUENTA DE DEPOSITO: CUENTA UNICA DEL TESORO</t>
  </si>
  <si>
    <t>00373024103 DEPOSITO DE EFECTIVO, DEPOSITANTE: TOMAS HUANCA PACHAGUAYA, CONCEPTO: DEVOLUCION DE PROYECTOS MEJORAMIENTO DE GANADO VACUNO EN LA COMUNIDAD ROSAPATA-TIWANAKU, CUENTA DE DEPOSITO: CUENTA UNICA DEL TESORO</t>
  </si>
  <si>
    <t>00099021001 DEPOSITO DE EFECTIVO, DEPOSITANTE: PATRICIA VILLENA CHURATA, CONCEPTO: DEVOLUCION PASAJE AEREO, CUENTA DE DEPOSITO: CUENTA UNICA DEL TESORO</t>
  </si>
  <si>
    <t>00099021001 DEPOSITO DE EFECTIVO, DEPOSITANTE: LUCRECIA VELARDE VDA DE FLORES, CONCEPTO: PARA DEPARTAMENTO DE SENASIR, CUENTA DE DEPOSITO: CUENTA UNICA DEL TESORO</t>
  </si>
  <si>
    <t>00099021001 DEPOSITO DE EFECTIVO, DEPOSITANTE: EUGENIO MENDOZA TAPIA, CONCEPTO: DOBLE PERCEPCION, CUENTA DE DEPOSITO: CUENTA UNICA DEL TESORO</t>
  </si>
  <si>
    <t>VENTA DE DIVISAS CON TRANSFERENCIA DE FONDOS A SOLICITUD DE EMPRESA ESTRATEGICA BOLIVIANA CONSTRUCCION Y CONSERVACION INFRAESTRUCTURA CIVIL SEGUN SOLICITUD 7168 REF: PARA REALIZAR EL DESEMBOLSO POR PAGO A LA EMPRESA KAPS INTERNATIONAL TRADING FZE POR LA IMPORTACION DE UNA EXCAVADORA EC250D, PARA LA LIB. 00587012001 EBC - RECURSOS ESPECÍFICOS</t>
  </si>
  <si>
    <t>NUMERO DE LIBRETA CUT: 00099021001 OPERACIÓN E75 TRANSFERENCIA DE LA CUENTA FISCAL BUN A LA CUT EN MN TRANSF.FDOS. A SOLICITUD DEL G.A.M. VILLA ALCALA SG.NOTA SUCRE 05/02/2019 A CTA.3987 CUT LBRTA.00099021001</t>
  </si>
  <si>
    <t>NUMERO DE LIBRETA CUT: 00099021001 OPERACIÓN E75 TRANSFERENCIA DE LA CUENTA FISCAL BUN A LA CUT EN MN TRANSF.FDOS. A SOLICITUD DEL G.A.M. TARVITA SG.NOTA CITE:MAE GAMT 0010/2019 A CTA.3987 CUT LBRTA.00099021001</t>
  </si>
  <si>
    <t>COBRO COSTOS DE PAPELERIA SEGUN TRANSFERENCIA DEL EXTERIOR POR ORDEN DE SOLGAS SA (LIMA PERU) REF.: GLP LIB. 00513062001 YPFB-OPERACIONES PLANTA DE SEPARACION DE LIQUIDOS RIO GRANDE</t>
  </si>
  <si>
    <t>TRANSFERENCIA DEL EXTERIOR SEGUN SWIFT 01493 DE FECHA 06/02/2019 ORDENANTE: CONSULADO DE BOLIVIE EN SEVILLA REF.: RECUADACION GESTORIA CONSULAR ENERO 2019 LIB. 00010011102 MIN.RELACIONES EXTERIORES - GESTORIA CONSULAR LEY Nº 3108</t>
  </si>
  <si>
    <t>TRANSFERENCIA DEL EXTERIOR SEGUN SWIFT 01495 DE FECHA 06/02/2019 ORDENANTE: CONSULADO DE BOLIVIA EN LONDRES LIB. 00010011102 MIN.RELACIONES EXTERIORES - GESTORIA CONSULAR LEY Nº 3108</t>
  </si>
  <si>
    <t>NUMERO DE LIBRETA CUT: 00099021001 OPERACIÓN E18 TRANSFERENCIA DEL SISTEMA FINANCIERO POR CUENTA DE TERCEROS A LA CUT reposicion fraccion complementaria TGN</t>
  </si>
  <si>
    <t>De: 00099024113 Transferencia en cumplimiento al DS N°0913 de 15/06/2011 y el Convenio Intergubernativo de Financiamiento UPRE-CIF-IG 078/2017, suscrito entre la UPRE y el GAM de Potosí, Proyecto “Const. Centro de Educación Técnica Alternativa San Martin D-1”, correspondiente al pago de la planilla Nº9, según la UPRE.</t>
  </si>
  <si>
    <t>De: 00099024113 Transferencia en cumplimiento al DS N°0913 de 15/06/2011 y el Convenio Intergubernativo de Financiamiento UPRE-CIF-IG/572/2016, suscrito entre la UPRE y el GAD de Potosí, Proyecto “Construcción Instituto Tecnológico Superior Vitichi”, correspondiente al pago de la planilla Nº5, según la UPRE.</t>
  </si>
  <si>
    <t>De: 00099024113 Transferencia en cumplimiento al DS N°0913 de 15/06/2011 y el Convenio Intergubernativo de Financiamiento UPRE-CIF-IG 038/2018, suscrito entre la UPRE y el GAM de La Rivera, Proyecto “Construcción Plaza 12 de Junio y Enlocetado Comunidad de Camaqueni - La Rivera”, correspondiente al pago de la planilla Nº2, según la UPRE.</t>
  </si>
  <si>
    <t>De: 00099024113 Transferencia en cumplimiento al DS N°0913 de 15/06/2011 y el Convenio Intergubernativo de Financiamiento UPRE-CIF-IG/136/2016, suscrito entre la UPRE y el GAM de Challapata, Proyecto “Construcción Graderías Estadio Hugo Palenque - Challapata”, correspondiente al pago de la planilla Nº4 de cierre, según la UPRE.</t>
  </si>
  <si>
    <t>De: 00099024113 Transferencia en cumplimiento al DS N°0913 de 15/06/2011 y el Convenio Intergubernativo de Financiamiento UPRE-CIF-IG 928/2017, suscrito entre la UPRE y el GAM de Ckochas, Proyecto “Construcción de 6 Aulas, Sala de Profesores y Dirección U.E. Molles - Ckochas”, correspondiente al pago de la planilla Nº4 de cierre, según la UPRE.</t>
  </si>
  <si>
    <t>De: 00099024113 Transferencia en cumplimiento al DS N°0913 de 15/06/2011 y el Convenio Intergubernativo de Financiamiento UPRE-CIF-IG 810/2017, suscrito entre la UPRE y el GAM de San Antonio de Lomerio, Proyecto “Const. de Aulas en Unidad Educativa San Antonio de Padua Comunidad San Antonio de Lomerio”, correspondiente al pago de la planilla Nº5 de cierre, según la UPRE.</t>
  </si>
  <si>
    <t>De: 00099024113 Transferencia en cumplimiento al DS N°0913 de 15/06/2011 y el Convenio Intergubernativo de Financiamiento UPRE-CIF-IG 040/2018, suscrito entre la UPRE y el GAM de La Rivera, Proyecto “Construcción Graderías de la Cancha de Futbol La Rivera”, correspondiente al pago de la planilla Nº2, según la UPRE.</t>
  </si>
  <si>
    <t>De: 00099024113 Transferencia en cumplimiento al DS N°0913 de 15/06/2011 y el Convenio Intergubernativo de Financiamiento UPRE-CIF-IG 958/2017, suscrito entre la UPRE y el GAM de Vitichi, Proyecto “Const. Tinglado Unidad Educativa Antonio Vique de Gelchi - Gelchi”, correspondiente al pago de la planilla Nº2 de cierre, según la UPRE.</t>
  </si>
  <si>
    <t>De: 00099024113 Transferencia en cumplimiento al DS N°0913 de 15/06/2011 y el Convenio Intergubernativo de Financiamiento UPRE-CIF-IG 083/2017, suscrito entre la UPRE y el GAM de Potosí, Proyecto “Construcción Bloques Administrativos, Aulas Teóricas, Técnicas y Dos Tinglados U.E. Divino Maestro A, B Y C, D-10”, correspondiente al pago de la planilla Nº11, según la UPRE.</t>
  </si>
  <si>
    <t>De: 00099024113 Transferencia en cumplimiento al DS N°0913 de 15/06/2011 y el Convenio Intergubernativo de Financiamiento UPRE-CIF-IG 079/2017, suscrito entre la UPRE y el GAM de Potosí, Proyecto “Construcción Centro de Educación Especial Juan Evo Morales Ayma I D-10”, correspondiente al pago de la planilla Nº11, según la UPRE.</t>
  </si>
  <si>
    <t>De: 00099024113 Transferencia en cumplimiento al DS N°0913 de 15/06/2011 y el Convenio Intergubernativo de Financiamiento UPRE-CIF-IG 080/2017, suscrito entre la UPRE y el GAM de Potosí, Proyecto “Construcción Unidad Educativa Inti Peredo D-19”, correspondiente al pago de la planilla Nº8, según la UPRE.</t>
  </si>
  <si>
    <t>De: 00099024113 Transferencia en cumplimiento al DS N°0913 de 15/06/2011 y el Convenio Intergubernativo de Financiamiento UPRE-CIF-IG 0161/2018, suscrito entre la UPRE y el GAM de Chaqui, Proyecto “Construcción U.E. Padre Santiago Mestrio de Don Diego Comunidad Don Diego”, correspondiente al pago del 20% de anticipo del monto financiado, según la UPRE.</t>
  </si>
  <si>
    <t>De: 00099024113 Transferencia en cumplimiento al DS N°0913 de 15/06/2011 y el Convenio Intergubernativo de Financiamiento UPRE-CIF-IG 1030/2017, suscrito entre la UPRE y el GAM de Baures, Proyecto “Const. Tinglado y Graderías U.E. San Simón - Baures”, correspondiente al pago de la planilla Nº2, según la UPRE.</t>
  </si>
  <si>
    <t>De: 00099024113 Transferencia en cumplimiento al DS N°0913 de 15/06/2011 y el Convenio Intergubernativo de Financiamiento UPRE-CIF-IG 308/2018, suscrito entre la UPRE y el GAM de Porvenir, Proyecto “Const. U.E. Técnico Humanístico Nicolás Suarez - Villa Rojas”, correspondiente al pago del 20% de anticipo del monto financiado, según la UPRE.</t>
  </si>
  <si>
    <t>De: 00099024113 Transferencia en cumplimiento al DS N°0913 de 15/06/2011 y el Convenio Intergubernativo de Financiamiento UPRE-CIF-IG-675/2014, suscrito entre la UPRE y el GAM de Cabezas, Proyecto “Construcción Graderías Zanja Honda”, correspondiente al pago de la planilla Nº5 de cierre, según la UPRE.</t>
  </si>
  <si>
    <t>De: 00099024113 Transferencia en cumplimiento al DS N°0913 de 15/06/2011 y el Convenio Intergubernativo de Financiamiento UPRE-CIF-IG 585/2017, suscrito entre la UPRE y el GAM de La Guardia, Proyecto “Construcción Unidad Educativa Isaac Gutierrez Cruz – C. Basilio”, correspondiente al pago de la planilla Nº7, según la UPRE.</t>
  </si>
  <si>
    <t>De: 00099024113 Transferencia en cumplimiento al DS N°0913 de 15/06/2011 y el Convenio Intergubernativo de Financiamiento UPRE-CIF-IG 056/2018, suscrito entre la UPRE y el GAM de Salinas de Garci Mendoza, Proyecto “Construcción Tinglado U.E. Choco Choco D-1 Municipio Salinas Garci Mendoza”, correspondiente al pago de la planilla Nº1 de cierre, según la UPRE.</t>
  </si>
  <si>
    <t>De: 00099024113 Transferencia en cumplimiento al DS N°0913 de 15/06/2011 y el Convenio Intergubernativo de Financiamiento UPRE-CIF-IG 0048/2018, suscrito entre la UPRE y el GAM de Corque, Proyecto “Construcción Internado U.E. Huaylloco - San Pedro de Huaylloco”, correspondiente al pago de la planilla Nº5, según la UPRE.</t>
  </si>
  <si>
    <t>De: 00099024113 Transferencia en cumplimiento al DS N°0913 de 15/06/2011 y el Convenio Intergubernativo de Financiamiento UPRE-CIF-IG 194/2017, suscrito entre la UPRE y el GAM de Vacas, Proyecto “Construcción Coliseo Cerrado Challwa Mayu Vacas”, correspondiente al pago del 20% de anticipo del monto financiado, según la UPRE.</t>
  </si>
  <si>
    <t>De: 00099024113 Transferencia en cumplimiento al DS N°0913 de 15/06/2011 y el Convenio Intergubernativo de Financiamiento UPRE-CIF-IG 778/2017, suscrito entre la UPRE y el GAM de El Torno, Proyecto “Construcción 8 Aulas Unidad Educativa Naciones Unidas - El Torno”, correspondiente al pago de la planilla Nº6 de cierre, según la UPRE.</t>
  </si>
  <si>
    <t>De: 00099024113 Transferencia en cumplimiento al DS N°0913 de 15/06/2011 y el Convenio Intergubernativo de Financiamiento UPRE-CIF-IG 057/2018, suscrito entre la UPRE y el GAM de Salinas de Garci Mendoza, proyecto “Construcción Tinglado U.E. Antofagasta D–1 Municipio Salinas Garci Mendoza”, correspondiente al pago de la planilla Nº 2 de cierre, según la UPRE.</t>
  </si>
  <si>
    <t>De: 00099024113 Transferencia en cumplimiento al DS N°0913 de 15/06/2011 y el Convenio Intergubernativo de Financiamiento UPRE-CIF-IG 753/2017, suscrito entre la UPRE y el GAM de Villa Gualberto Villarroel, proyecto “Construcción Mercado Municipal Cuchumuela”, correspondiente al pago de la planilla Nº 3 de cierre, según la UPRE.</t>
  </si>
  <si>
    <t>De: 00099024113 Transferencia en cumplimiento al DS N°0913 de 15/06/2011 y el Convenio Intergubernativo de Financiamiento UPRE-CIF-IG 1078/2017, suscrito entre la UPRE y el GAM de Antequera, Proyecto “Construcción Centro de Capacitación Bolívar”, correspondiente al pago del 20% de anticipo del monto financiado, según la UPRE.</t>
  </si>
  <si>
    <t>De: 00099024113 Transferencia en cumplimiento al DS N°0913 de 15/06/2011 y el Convenio Intergubernativo de Financiamiento UPRE-CIF-IG 0310/2018, suscrito entre la UPRE y el GAM de Cobija, Proyecto “Const. U.E. Madre Nazaria - Cobija”, correspondiente al pago del 20% de anticipo del monto financiado, según la UPRE.</t>
  </si>
  <si>
    <t>De: 00099024113 Transferencia en cumplimiento al DS N°0913 de 15/06/2011 y el Convenio Intergubernativo de Financiamiento UPRE-CIF-IG 0309/2018, suscrito entre la UPRE y el GAM de Cobija, Proyecto “Const. U.E. Mcal. Sucre - Cobija”, correspondiente al pago del 20% de anticipo del monto financiado, según la UPRE.</t>
  </si>
  <si>
    <t>De: 00099024113 Transferencia en cumplimiento al DS N°0913 de 15/06/2011 y el Convenio Intergubernativo de Financiamiento UPRE-CIF-IG 195/2017, suscrito entre la UPRE y el GAM de Vacas, Proyecto “Construcción de Aulas Unidad Educativa Rodeo”, correspondiente al pago del 20% de anticipo del monto financiado, según la UPRE.</t>
  </si>
  <si>
    <t>De: 00099024113 Transferencia en cumplimiento al DS N°0913 de 15/06/2011 y el Convenio Intergubernativo de Financiamiento UPRE-CIF-IG 0168/2018, suscrito entre la UPRE y el GAM de Mizque, Proyecto “Const. Unidad Educativa Kuri Alto - Municipio Mizque”, correspondiente al pago del 20% de anticipo del monto financiado, según la UPRE.</t>
  </si>
  <si>
    <t>De: 00099024113 Transferencia en cumplimiento al DS N°0913 de 15/06/2011 y el Convenio Intergubernativo de Financiamiento UPRE-CIF-IG 964/2017, suscrito entre la UPRE y el GAM de Vitichi, Proyecto “Const. Tinglado Unidad Educativa San Miguel de Tusquiña - Tusquiña”, correspondiente al pago de la planilla Nº2 de cierre, según la UPRE.</t>
  </si>
  <si>
    <t>De: 00099024113 Transferencia en cumplimiento al DS N°0913 de 15/06/2011 y el Convenio Intergubernativo de Financiamiento UPRE-CIF-IG 029/2018, suscrito entre la UPRE y el GAM de El Choro, Proyecto “Const. 6 Aulas U.E. Sebastián Pagador “Nivel - Secundario Comunitaria Productiva” El Choro”, correspondiente al pago de la planilla Nº2, según la UPRE.</t>
  </si>
  <si>
    <t>De: 00099024113 Transferencia en cumplimiento al DS N°0913 de 15/06/2011 y el Convenio Intergubernativo de Financiamiento UPRE-CIF-IG 031/2018, suscrito entre la UPRE y el GAM de El Choro, Proyecto “Const. 6 Aulas U.E. José Ballivian “Nivel Primaria - Secundaria” San Pedro de Challacollo - El Choro”, correspondiente al pago de la planilla Nº3, según la UPRE.</t>
  </si>
  <si>
    <t>De: 00099024113 Transferencia en cumplimiento al DS N°0913 de 15/06/2011 y el Convenio Intergubernativo de Financiamiento UPRE-CIF-IG 948/2017, suscrito entre la UPRE y el GAM de Pocoata, proyecto “Construcción Puesto de Salud Lahuata”, correspondiente al pago de la planilla Nº 3, según la UPRE.</t>
  </si>
  <si>
    <t>De: 00099024113 Transferencia en cumplimiento al DS N°0913 de 15/06/2011 y el Convenio Intergubernativo de Financiamiento UPRE-CIF-IG 037/2018, suscrito entre la UPRE y el GAM de La Rivera, proyecto “Construcción Auditorio Municipal La Rivera”, correspondiente al pago de la planilla Nº 2, según la UPRE.</t>
  </si>
  <si>
    <t>De: 00099024113 Transferencia en cumplimiento al DS N°0913 de 15/06/2011 y el Convenio Intergubernativo de Financiamiento UPRE-CIF-IG 021/2018, suscrito entre la UPRE y el GAM de Belén de Andamarca, proyecto “Const. Salón de Actos U.E. Real Machacamarca Bolivia (Belén de Andamarca)”, correspondiente al pago de la planilla Nº 2 de cierre, según la UPRE.</t>
  </si>
  <si>
    <t>De: 00099024113 Transferencia en cumplimiento al DS N°0913 de 15/06/2011 y el Convenio Intergubernativo de Financiamiento UPRE-CIF-IG 461/2017, suscrito entre la UPRE y el GAM de Aucapata, proyecto “Construcción de Tinglado Polifuncional U.E. Hugo Camacho”, correspondiente al pago de la planilla Nº 3 de cierre, según la UPRE.</t>
  </si>
  <si>
    <t>De: 00099024113 Transferencia en cumplimiento al DS N°0913 de 15/06/2011 y el Convenio Intergubernativo de Financiamiento UPRE-CIF-IG 270/2017, suscrito entre la UPRE y el GAM de Santiago de Huata, proyecto “Construcción Bloque de 6 Aulas Unidad Educativa Kalaque”, correspondiente al pago de la planilla Nº 3 de cierre, según la UPRE.</t>
  </si>
  <si>
    <t>De: 00099024113 Transferencia en cumplimiento al DS N°0913 de 15/06/2011 y el Convenio Intergubernativo de Financiamiento UPRE-CIF-IG 946/2017, suscrito entre la UPRE y el GAM de Pocoata, proyecto “Construcción Internado U.E. Collana Tuica”, correspondiente al pago de la planilla Nº 2, según la UPRE.</t>
  </si>
  <si>
    <t>De: 00099024113 Transferencia en cumplimiento al DS N°0913 de 15/06/2011 y el Convenio Intergubernativo de Financiamiento UPRE-CIF-IG 278/2017, suscrito entre la UPRE y el GAM de Catacora, proyecto “Construcción de 4 Aulas y Tinglado Unidad Educativa Tolacollo”, correspondiente al pago de la planilla Nº 3 de cierre, según la UPRE.</t>
  </si>
  <si>
    <t>De: 00099024113 Transferencia en cumplimiento al DS N°0913 de 15/06/2011 y el Convenio Intergubernativo de Financiamiento UPRE-CIF-IG 027/2018, suscrito entre la UPRE y el GAM de Antequera, proyecto “Const. Puente Vehicular Challhuamayu Ayllu Cóndor Apacheta (Antequera)”, correspondiente al pago de la planilla Nº 3, según la UPRE.</t>
  </si>
  <si>
    <t>De: 00099024113 Transferencia en cumplimiento al DS N°0913 de 15/06/2011 y el Convenio Intergubernativo de Financiamiento UPRE-CIF-IG 080/2017, suscrito entre la UPRE y el GAM de Potosí, proyecto “Construcción Unidad Educativa Inti Peredo D-19”, correspondiente al pago de la planilla Nº 9, según la UPRE.</t>
  </si>
  <si>
    <t>De: 00099024113 Transferencia en cumplimiento al DS N°0913 de 15/06/2011 y el Convenio Intergubernativo de Financiamiento UPRE-CIF-IG 1008/2017, suscrito entre la UPRE y el GAM de Potosí, proyecto “Const. Bloque Aulas Técnicas, Administrativas Unidad Educativa Mariscal Santa Cruz A,B,C y CEA, D-9”, correspondiente al pago de la planilla Nº 5, según la UPRE.</t>
  </si>
  <si>
    <t>De: 00099024113 Transferencia en cumplimiento al DS N°0913 de 15/06/2011 y el Convenio Intergubernativo de Financiamiento UPRE-CIF-IG 462/2017, suscrito entre la UPRE y el GAM de Aucapata, proyecto “Construcción Centro de Salud con Internación Aucapata”, correspondiente al pago de la planilla Nº 3 de cierre, según la UPRE.</t>
  </si>
  <si>
    <t>De: 00099024113 Transferencia en cumplimiento al DS N°0913 de 15/06/2011 y el Convenio Intergubernativo de Financiamiento UPRE-CIF-IG 273/2017, suscrito entre la UPRE y el GAM de Palos Blancos, proyecto “Construcción Centro de Salud con Internación Inicua – Distrito Inicua – Palos Blancos”, correspondiente al pago de la planilla Nº 6, según la UPRE.</t>
  </si>
  <si>
    <t>De: 00099024113 Transferencia en cumplimiento al DS N°0913 de 15/06/2011 y el Convenio Intergubernativo de Financiamiento UPRE-CIF-IG 061/2018, suscrito entre la UPRE y el GAM de Salinas de Garci Mendoza, proyecto “Construcción Tinglado U.E. Capuyo D – 4 Municipio Salinas Garci Mendoza”, correspondiente al pago de la planilla Nº 2 de cierre, según la UPRE.</t>
  </si>
  <si>
    <t>De: 00099024113 Transferencia en cumplimiento al DS N°0913 de 15/06/2011 y el Convenio Intergubernativo de Financiamiento UPRE-CIF-IG 077/2018, suscrito entre la UPRE y el GAM de Corque, proyecto “Const. Tinglado U.E. Simón Bolívar – San José de Kala”, correspondiente al pago de la planilla Nº 3, según la UPRE.</t>
  </si>
  <si>
    <t>De: 00099024113 Transferencia en cumplimiento al DS N°0913 de 15/06/2011 y el Convenio Intergubernativo de Financiamiento UPRE-CIF-IG 096/2018, suscrito entre la UPRE y el GAM de Esmeralda, proyecto “Construcción Casa de Gobierno – Municipio de Esmeralda”, correspondiente al pago de la planilla Nº 2, según la UPRE.</t>
  </si>
  <si>
    <t>De: 00099024113 Transferencia en cumplimiento al DS N°0913 de 15/06/2011 y el Convenio Intergubernativo de Financiamiento UPRE-CIF-IG 600/2017, suscrito entre la UPRE y el GAM de Pucarani, Proyecto “Construcción 8 Aulas U.E. Cnl. Ángel Avendaño Herrera (Aygachi) (Pucarani)”, correspondiente al pago del 20% de anticipo del monto financiado, según la UPRE.</t>
  </si>
  <si>
    <t>De: 00099024113 Transferencia en cumplimiento al DS N°0913 de 15/06/2011 y el Convenio Intergubernativo de Financiamiento UPRE-CIF-IG 599/2017, suscrito entre la UPRE y el GAM de Pucarani, Proyecto “Construcción Aulas U.E. Lacaya Baja (Pucarani)”, correspondiente al pago del 20% de anticipo del monto financiado, según la UPRE.</t>
  </si>
  <si>
    <t>TRANSFERENCIA DEL EXTERIOR SEGUN SWIFT 01523 DE FECHA 06/02/2019 ORDENANTE: CONSULADO GENERAL DE BOLIVIA EN GINEBRA LIB. 00010011102 MIN.RELACIONES EXTERIORES - GESTORIA CONSULAR LEY Nº 3108</t>
  </si>
  <si>
    <t>||TRANSFERENCIA DE FONDOS S/G. MENSAJE SWIFT NRO. 01534 DE LA FECHA. (SECTOR PÚBLICO - SOBREVUELOS). DEBITO DE LA LIBRETA 00117012001 DGAC, REPOSICION UTILES DE ESCRITORIO.</t>
  </si>
  <si>
    <t>||TRANSFERENCIA DE FONDOS S/G MENSAJES SWIFT NROS. 01525 Y 01519 DE LA FECHA. (SECTOR PÚBLICO - SOBREVUELOS). DEBITO DE LA LIBRETA 00117012001 DGAC, REPOSICION UTILES DE ESCRITORIO.</t>
  </si>
  <si>
    <t>00081011101 DEPOSITO DE EFECTIVO, DEPOSITANTE: MARIA CAROLINA CORTEZ ALANOCA, CONCEPTO: PASAJE AEREO NO UTILIZADO, CUENTA DE DEPOSITO: CUENTA UNICA DEL TESORO</t>
  </si>
  <si>
    <t>00099021001 DEPOSITO DE EFECTIVO, DEPOSITANTE: MIN DE DEPORTES RAMIRO POLO, CONCEPTO: DEVOLUCION DE SALDOS NO UTILIZADOS EN LA COPA ESTADO PLURINACIONAL SUB 18, CUENTA DE DEPOSITO: CUENTA UNICA DEL TESORO</t>
  </si>
  <si>
    <t>00526012001 DEPOSITO DE EFECTIVO, DEPOSITANTE: BOLIVIA TV - GUADALUPO VELASCO, CONCEPTO: DEVOLUCION PASAJES, CUENTA DE DEPOSITO: CUENTA UNICA DEL TESORO</t>
  </si>
  <si>
    <t>00099021001 DEPOSITO DE EFECTIVO, DEPOSITANTE: IBEX EXPRESS LTDA, CONCEPTO: DEVOLUCION A ATT POR SERVICIO COURIER  MES DICIEMBRE 2018 DEL COURIER EBEX EXPRESS LTDA, CUENTA DE DEPOSITO: CUENTA UNICA DEL TESORO</t>
  </si>
  <si>
    <t>00099021001 DEPOSITO DE EFECTIVO, DEPOSITANTE: WILMER QUISPE QUISPE, CONCEPTO: REVERSION POR CONCEPTO DE TELEFONIA MES OCTUBRE, CUENTA DE DEPOSITO: CUENTA UNICA DEL TESORO</t>
  </si>
  <si>
    <t>00099021001 DEPOSITO DE EFECTIVO, DEPOSITANTE: ELISA AVELINA MAMANI MAMANI, CONCEPTO: DEVOLUCION DE FONDOS POR PAGOS EN DEMASIA CORRESPONDIENTE AL MES DE DICIEMBRE 2018, CUENTA DE DEPOSITO: CUENTA UNICA DEL TESORO</t>
  </si>
  <si>
    <t>00099021001 DEPOSITO DE EFECTIVO, DEPOSITANTE: VENEGAS RAMOS HERNAN  CI.  3663639, CONCEPTO: DEVOLUCION DE SUELDO EXCEDENTE AL ASIGNADO AL PRESIDENTE DICIEMBRE 2018, CUENTA DE DEPOSITO: CUENTA UNICA DEL TESORO</t>
  </si>
  <si>
    <t>00099021001 DEPOSITO DE EFECTIVO, DEPOSITANTE: AGUIRRE HAUG ROSA  CI. 1616147, CONCEPTO: DEVOLUCION DE SUELDO EXCEDENTE AL ASIGNADO AL PRESIDENTE DICIEMBRE 2018, CUENTA DE DEPOSITO: CUENTA UNICA DEL TESORO</t>
  </si>
  <si>
    <t>00099021001 DEPOSITO DE EFECTIVO, DEPOSITANTE: CAMARGO BARRIONUEVO HERNAN CI. 1394844, CONCEPTO: DEVOLUCION DE SALARIO EXCEDENTE AL ASIGNADO AL PRESIDENTE DICIEMBRE 2018, CUENTA DE DEPOSITO: CUENTA UNICA DEL TESORO</t>
  </si>
  <si>
    <t>00099021001 DEPOSITO DE EFECTIVO, DEPOSITANTE: FUERTES CALLAPINO BERNARDINO  CI. 1283979, CONCEPTO: DEVOLUCION DE SALARIO EXCEDENTE AL ASIGNADO AL PRESIDENTE DICIEMBRE 2018, CUENTA DE DEPOSITO: CUENTA UNICA DEL TESORO</t>
  </si>
  <si>
    <t>00592012001 DEPOSITO DE EFECTIVO, DEPOSITANTE: PAOLA FATIMA CATACORA FLORERO, CONCEPTO: PAGO POR SALDO NOTA DE DEBITO N° 183860, GESTION 2018, CUENTA DE DEPOSITO: CUENTA UNICA DEL TESORO</t>
  </si>
  <si>
    <t>00592012001 DEPOSITO DE EFECTIVO, DEPOSITANTE: ADRIANA MONTERREY LUJAN, CONCEPTO: REMANENTE POR PAGO DE SERVICIO DE FOTOCOPIADORA DIC/18, CUENTA DE DEPOSITO: CUENTA UNICA DEL TESORO</t>
  </si>
  <si>
    <t>00592012001 DEPOSITO DE EFECTIVO, DEPOSITANTE: ADRIANA MONTERREY LUJAN, CONCEPTO: REMANENTE FONDOS EN AVANCE POR PAGO SERVICIO INTERNET Y TELEFONIA DE DIC/18, CUENTA DE DEPOSITO: CUENTA UNICA DEL TESORO</t>
  </si>
  <si>
    <t>00592012001 DEPOSITO DE EFECTIVO, DEPOSITANTE: MARIELA APAZA, CONCEPTO: PAGO NOTA DE DEBITO N° 59743 DE LA GESTION 2016, CUENTA DE DEPOSITO: CUENTA UNICA DEL TESORO</t>
  </si>
  <si>
    <t>00592012001 DEPOSITO DE EFECTIVO, DEPOSITANTE: FPS, CONCEPTO: ENTIDAD EMISIVO PAGO ND 232219 - GESTION 2019 (FPS), CUENTA DE DEPOSITO: CUENTA UNICA DEL TESORO</t>
  </si>
  <si>
    <t>00592012001 DEPOSITO DE EFECTIVO, DEPOSITANTE: AUT. FISC. CONT. SOC. ELECT., CONCEPTO: ENTIDAD EMISIVO - PAGO ND 232125 GESTION 2019 (AUT. FISC. CONT. SOC. ELECT.), CUENTA DE DEPOSITO: CUENTA UNICA DEL TESORO</t>
  </si>
  <si>
    <t>00592012001 DEPOSITO DE EFECTIVO, DEPOSITANTE: MINISTERIO DE DESARROLLO RURAL Y TIERRAS, CONCEPTO: EMISIVO ENTIDAD PAGO ND 189826, 215501, 226328 Y 226330 GESTION 2018 (MDRYT), CUENTA DE DEPOSITO: CUENTA UNICA DEL TESORO</t>
  </si>
  <si>
    <t>00293014201 DEPOSITO DE EFECTIVO, DEPOSITANTE: JUSSELINE NELVY CHAVEZ BARRIONUEVO, CONCEPTO: DEVOLUCION DE VIATICOS DE JUSSELINE NELVY CHAVEZ B., CUENTA DE DEPOSITO: CUENTA UNICA DEL TESORO</t>
  </si>
  <si>
    <t>00015011108 DEP.DE CHEQ.AJENOS,RET.DE CAM.,CONCEPTO: DEVOLUCION DE FONDOS,DEP.: MIN GOBIERNO , PROCEDENCIA: BANCO UNION S.A., CHEQUE: 51256, FECHA DE EMISION:04/02/2019</t>
  </si>
  <si>
    <t>00099021001 DEP.DE CHEQ.AJENOS,RET.DE CAM.,CONCEPTO: DEVOLUCION AL TSE POR PAGO DE ESTIPENDIOS A JURADOS ELECTORALES 2016,DEP.: TRIBUNAL ELECTORAL DEPARTAMENTAL DE SANTA CRUZ , PROCEDENCIA: BANCO UNION S.A., CHEQUE: 7045, FECHA DE EMISION:15/01/2019</t>
  </si>
  <si>
    <t>00099021001 DEPOSITO DE EFECTIVO, DEPOSITANTE: SEDES LA PAZ, CONCEPTO: DEVOLUCION SUELDO DE 13 DIAS DE MES DE OCTUBRE 2018, CUENTA DE DEPOSITO: CUENTA UNICA DEL TESORO</t>
  </si>
  <si>
    <t>00099021001 DEPOSITO DE EFECTIVO, DEPOSITANTE: JORGE ZAMBRANA GUTIERREZ, CONCEPTO: DOBLE PERCEPCION, CUENTA DE DEPOSITO: CUENTA UNICA DEL TESORO</t>
  </si>
  <si>
    <t>00592012001 DEPOSITO DE EFECTIVO, DEPOSITANTE: GABRIEL EDGARDO REYES AGUIRRE, CONCEPTO: DEP DE SOBRANTE DE FONDOS EN AVANCE SOLICITADO PARA GRUPO BETHULAR X 2, CUENTA DE DEPOSITO: CUENTA UNICA DEL TESORO</t>
  </si>
  <si>
    <t>00099021001 DEPOSITO DE EFECTIVO, DEPOSITANTE: SECKO GONZALES HUGO  CI. 3682597, CONCEPTO: DEVOLUCION DE SALARIO EXCEDENTE AL ASIGNADO AL PRESIDENTE DICIEMBRE 2018, CUENTA DE DEPOSITO: CUENTA UNICA DEL TESORO</t>
  </si>
  <si>
    <t>00592012001 DEPOSITO DE EFECTIVO, DEPOSITANTE: ELENA LILIAN CARVALLO ARAMAYO, CONCEPTO: DEVOLUCION POR CONCEPTO DE EXAMEN PREOCUPACIONAL NO REALIZADO EN EL MES DE ENERO/2019, CUENTA DE DEPOSITO: CUENTA UNICA DEL TESORO</t>
  </si>
  <si>
    <t>00099021001 DEPOSITO DE EFECTIVO, DEPOSITANTE: FAVIA GUTIERREZ PACAJES, CONCEPTO: DEVOLUCION DE SALDOS POR CONCEPTO DE ENERGIA ELECTRICA, AGUA Y TELEFONIA MES DE DICIEMBRE 2018, CUENTA DE DEPOSITO: CUENTA UNICA DEL TESORO</t>
  </si>
  <si>
    <t>00099021001 DEPOSITO DE EFECTIVO, DEPOSITANTE: LAUREANA QUISPE VDA DE CANAVIRI, CONCEPTO: DEVOLUCION POR COBRO INDEBIDO, CUENTA DE DEPOSITO: CUENTA UNICA DEL TESORO</t>
  </si>
  <si>
    <t>00099021001 DEPOSITO DE EFECTIVO, DEPOSITANTE: GRACIELA FLORERO ORTUÑO, CONCEPTO: DOBLE PERCEPCION, CUENTA DE DEPOSITO: CUENTA UNICA DEL TESORO</t>
  </si>
  <si>
    <t>TRANSFERENCIA DEL EXTERIOR SEGUN SWIFT 01549 DE FECHA 07/02/2019 ORDENANTE: CONSULADO DE BOLIVIA EN IQUIQUE REF.: RECAUDACION GESTORIA CONSULAR ENERO 2019 LIB. 00010011102 MIN.RELACIONES EXTERIORES - GESTORIA CONSULAR LEY Nº 3108</t>
  </si>
  <si>
    <t>TRANSFERENCIA DEL EXTERIOR SEGUN SWIFT 01548 DE FECHA 07/02/2019 ORDENANTE: CONSULADO DE BOLIVIA EN IQUIQUE LIB. 00099021001 TGN-RECURSOS ORDINARIOS (3987)</t>
  </si>
  <si>
    <t>TRANSFERENCIA DEL EXTERIOR SEGUN SWIFT NO.1551 DE FECHA 07/02/2019 ORDENANTE: CONSULADO GERAL DA BOLIVIA EN COTUMBA (BR - SAO PAULO) REF.: RECAUDACION GESTORIA CONSULAR DIC/18 Y ENE/19 LIB. 00010011102 MIN.RELACIONES EXTERIORES - GESTORIA CONSULAR LEY Nº 3108</t>
  </si>
  <si>
    <t>TRANSFERENCIA DEL EXTERIOR SEGUN SWIFT NO.1546 DE FECHA 07/02/2019 ORDENANTE: CONSULADO DE BOLIVIA EN CALAMA REF.: TRANSFERENCIA RECAUDACION GESTORIA CONSULAR MES ENERO 2019 LIB. 00010011102 MIN.RELACIONES EXTERIORES - GESTORIA CONSULAR LEY Nº 3108</t>
  </si>
  <si>
    <t>TRANSFERENCIA DEL EXTERIOR SEGUN SWIFT NO.1547 DE FECHA 07/02/2019 ORDENANTE: CONSULADO DE BOLIVIA EN CALAMA REF.: TRANSFERENCIA RECAUDACIONES MES DE ENERO (SEGIP) LIB. 00340012005 SEGIP - RECAUDACION EXTERIOR - CEDULAS DE IDENTIDAD</t>
  </si>
  <si>
    <t>NUMERO DE LIBRETA CUT: 00099021001 OPERACIÓN E75 TRANSFERENCIA DE LA CUENTA FISCAL BUN A LA CUT EN MN TRANSF.FDOS. A SOLICITUD DEL G.A.M. BERMEJO SG. NOTA BERMEJO 04/02/2019 A CTA.3987 LBRTA.00099021001</t>
  </si>
  <si>
    <t>NUMERO DE LIBRETA CUT: 00099021001 OPERACIÓN E75 TRANSFERENCIA DE LA CUENTA FISCAL BUN A LA CUT EN MN TRANSF.FDOS.A SOLICITUD DEL G.A.M. ORURO SG.NOTA TESORERIA TR-S 003/19 A CTA.3987 LBRTA.00099021001</t>
  </si>
  <si>
    <t>||REGULARIZACIÓN DE NUESTRA OPERACIÓN NRO. 0946533 DE LA FECHA, EN ATENCIÓN A CORREOS ELECTRÓNICOS DE LA DGAC Y AASANA. DEBITO DE LA LIBRETA 00117012001 DGAC, REPOSICION UTILES DE ESCRITORIO.</t>
  </si>
  <si>
    <t>||COMISION ENMIENDA LC BS220.- REEMBOLSO GASTOS DE COMUNIACION BS220.- EMISION DE COMPROBANTE CONTABLE BS50.- SEGUN NOTA QUIPUS/GG/NE/N° 0109/2019 ADJUNTA REF.: LC I-2018-33 LIB. 00590012001 EMPRESA PUBLICA QUIPUS - RECURSOS ESPECIFICOS REF.: COM. ENMIENDA LC I-2018-33</t>
  </si>
  <si>
    <t>De: 00099024113 Transferencia en cumplimiento al DS N°0913 de 15/06/2011 y el Convenio Intergubernativo de Financiamiento UPRE-CIF-IG 030/2018, suscrito entre la UPRE y el GAM de El Choro, Proyecto “Const. 6 Aulas U.E. Villa Challacollo "Nivel Primaria Comunitaria Vocacional" V. Challacollo - El Choro”, correspondiente al pago de la planilla Nº4 de cierre, según la UPRE.</t>
  </si>
  <si>
    <t>De: 00099024113 Transferencia en cumplimiento al DS N°0913 de 15/06/2011 y el Convenio Intergubernativo de Financiamiento UPRE-CIF-IG 918/2017, suscrito entre la UPRE y el GAM de Porco, Proyecto “Construcción Terminal Municipal de Autotransporte Porco”, correspondiente al pago de la planilla Nº4, según la UPRE.</t>
  </si>
  <si>
    <t>De: 00099024113 Transferencia en cumplimiento al DS N°0913 de 15/06/2011 y el Convenio Intergubernativo de Financiamiento UPRE-CIF-IG 319/2018, suscrito entre la UPRE y el GAM de Achocalla, Proyecto “Construcción Césped Sintético Cancha de Futbol Urb. Alto Marquivi Dist. 9 - Achocalla”, correspondiente al pago del 20% de anticipo del monto financiado, según la UPRE.</t>
  </si>
  <si>
    <t>De: 00099024113 Transferencia en cumplimiento al DS N°0913 de 15/06/2011 y el Convenio Intergubernativo de Financiamiento UPRE-CIF-IG-616/2017, suscrito entre la UPRE y el GAD de Pando, Proyecto “Construcción de 1 Puente Tipo Cajón en la Urbanización Nueva Cobija”, correspondiente al pago de la planilla Nº4 de cierre, según la UPRE.</t>
  </si>
  <si>
    <t>De: 00099024113 Transferencia en cumplimiento al DS N°0913 de 15/06/2011 y el Convenio Intergubernativo de Financiamiento UPRE-CIF-IG 0251/2018, suscrito entre la UPRE y el GAD de Beni, Proyecto “Const. Puesto de Salud Tacuaral del Mato - Comunidad Tacuaral del Mato”, correspondiente al pago de la planilla Nº1, según la UPRE.</t>
  </si>
  <si>
    <t>De: 00099024113 Transferencia en cumplimiento al DS N°0913 de 15/06/2011 y el Convenio Intergubernativo de Financiamiento UPRE-CIF-IG/467/2015, suscrito entre la UPRE y el GAM de Moro Moro, Proyecto “Construcción Modulo Educativo Eloy Peña Cuellar - Moro Moro”, correspondiente al pago del saldo de la planilla Nº1, según la UPRE.</t>
  </si>
  <si>
    <t>De: 00099024113 Transferencia en cumplimiento al DS N°0913 de 15/06/2011 y el Convenio Intergubernativo de Financiamiento UPRE-CIF-IG 088/2017, suscrito entre la UPRE y el GAM de Yanacachi, Proyecto “Construcción Tinglado Polifuncional Unidad Educativa Agustín Aspiazu Villa Aspiazu”, correspondiente al pago de la planilla Nº3 de cierre, según la UPRE.</t>
  </si>
  <si>
    <t>De: 00099024113 Transferencia en cumplimiento al DS N°0913 de 15/06/2011 y el Convenio Intergubernativo de Financiamiento UPRE-CIF-IG 384/2017, suscrito entre la UPRE y el GAM de Waldo Ballivian, Proyecto “Construcción Aula en U.E. Taypuma Centro - Waldo Ballivian”, correspondiente al pago de la planilla Nº3 de cierre, según la UPRE.</t>
  </si>
  <si>
    <t>De: 00099024113 Transferencia en cumplimiento al DS N°0913 de 15/06/2011 y el Convenio Intergubernativo de Financiamiento UPRE-CIF-IG 382/2017, suscrito entre la UPRE y el GAM de Waldo Ballivian, Proyecto “Construcción Vivienda Para Profesor en U.E. Poke - Waldo Ballivian”, correspondiente al pago de la planilla Nº3 de cierre, según la UPRE.</t>
  </si>
  <si>
    <t>De: 00099024113 Transferencia en cumplimiento al DS N°0913 de 15/06/2011 y el Convenio Intergubernativo de Financiamiento UPRE-CIF-IG 1101/2017, suscrito entre la UPRE y el GAM de Warnes, Proyecto “Const. Guardería Municipal Julia Katan de Said Warnes”, correspondiente al pago saldo de la planilla Nº1, según la UPRE.</t>
  </si>
  <si>
    <t>De: 00099024113 Transferencia en cumplimiento al DS N°0913 de 15/06/2011 y el Convenio Intergubernativo de Financiamiento UPRE-CIF-IG 043/2018, suscrito entre la UPRE y el GAM de Totora, Proyecto “Const. Coliseo Calazaya S.P. Totora”, correspondiente al pago de la planilla Nº3 de cierre, según la UPRE.</t>
  </si>
  <si>
    <t>De: 00099024113 Transferencia en cumplimiento al DS N°0913 de 15/06/2011 y el Convenio Intergubernativo de Financiamiento UPRE-CIF-IG 055/2018, suscrito entre la UPRE y el GAM de Salinas de Garci Mendoza, Proyecto “Construcción Tinglado U.E. San Martin D-5 Municipio Salinas Garci Mendoza”, correspondiente al pago de la planilla Nº2 de cierre, según la UPRE.</t>
  </si>
  <si>
    <t>De: 00099024113 Transferencia en cumplimiento al DS N°0913 de 15/06/2011 y el Convenio Intergubernativo de Financiamiento UPRE-CIF-IG 092/2018, suscrito entre la UPRE y el GAM de Choquecota, Proyecto “Construcción Puesto de Salud Andapata - Choquecota”, correspondiente al pago de la planilla Nº3, según la UPRE.</t>
  </si>
  <si>
    <t>De: 00099024113 Transferencia en cumplimiento al DS N°0913 de 15/06/2011 y el Convenio Intergubernativo de Financiamiento UPRE-CIF-IG 036/2018, suscrito entre la UPRE y el GAM de Esmeralda, Proyecto “Const. Tinglado, Graderías y Cancha Polifuncional - Comunidad Villque”, correspondiente al pago de la planilla Nº2, según la UPRE.</t>
  </si>
  <si>
    <t>VENTA DE DIVISAS CON TRANSFERENCIA DE FONDOS A SOLICITUD DE MINISTERIO DE LA PRESIDENCIA SEGUN SOLICITUD 7177 REF: DIVISAS USD 2,262.02 PAGO A ROYAL FBO SERVICE POR USO ESPACIOS AEREOS AERONAVE FAB 001 EN VIAJE INTERNACIONAL A RUSIA REALIZADO POR EUROCONTROL, PAGO BANCO BBVA PARAGUAY S.A CUENTA 0102 LIB. 00099021001 TGN-RECURSOS ORDINARIOS (3987)</t>
  </si>
  <si>
    <t>COBRO COSTOS DE PAPELERIA SEGUN TRANSFERENCIA DEL EXTERIOR POR ORDEN DE CONSULADO DE BOLIVIA EN CALAMA REF.: TRANSFERENCIA RECAUDACIONES MES DE ENERO (SEGIP) LIB. 00340012003 RECAUDACION EXTRANJERIA - C.I. -L.C.</t>
  </si>
  <si>
    <t>||TRANSFERENCIA DE FONDOS S/G. FORMULARIO CITE: BUN/CF066/19 DE LA FECHA.(HRE-TSO-544), DEVOLUCION SALDOS NO EJECUTADOS GESTION/2018 GAM LA ASUNTA. A SOLICITUD GOB.AUT.MCPAL.DE LA ASUNTA, LIBRETA N° 00990201001 RECURSOS ORDINARIOS; BUN.</t>
  </si>
  <si>
    <t>||TRANSFERENCIA DE FONDOS S/G. MENSAJES SWIFT NROS. 01576 Y 01575 DE LA FECHA. (SECTOR PÚBLICO - SOBREVUELOS). DEBITO DE LA LIBRETA 00117012001 DGAC, REPOSICION UTILES DE ESCRITORIO.</t>
  </si>
  <si>
    <t>00099021001 DEPOSITO DE EFECTIVO, DEPOSITANTE: AGUIRRE HAUG ROSA CI 1616147, CONCEPTO: DEVOLUCION DE SALARIO EXCEDENTE AL ASIGNADO AL PRESIDENTE ENERO 2019, CUENTA DE DEPOSITO: CUENTA UNICA DEL TESORO</t>
  </si>
  <si>
    <t>00099021001 DEPOSITO DE EFECTIVO, DEPOSITANTE: CAMARGO BARRIONUEVO HERNAN CI 1394844, CONCEPTO: DEVOLUCION DE SALARIO EXCEDENTE AL ASIGNADO AL PRESIDENTE ENERO 2019, CUENTA DE DEPOSITO: CUENTA UNICA DEL TESORO</t>
  </si>
  <si>
    <t>00099021001 DEPOSITO DE EFECTIVO, DEPOSITANTE: SECKO GONZALES HUGO CI 3682597, CONCEPTO: DEVOLUCION DE SALARIO EXCEDENTE AL ASIGNADO AL PRESIDENTE ENERO 2019, CUENTA DE DEPOSITO: CUENTA UNICA DEL TESORO</t>
  </si>
  <si>
    <t>00099021001 DEPOSITO DE EFECTIVO, DEPOSITANTE: VENEGAS RAMOS HERNAN CI 3663639, CONCEPTO: DEVOLUCION DE SALARIO EXCEDENTE AL ASIGNADO AL PRESIDENTE ENERO 2019, CUENTA DE DEPOSITO: CUENTA UNICA DEL TESORO</t>
  </si>
  <si>
    <t>00099021001 DEPOSITO DE EFECTIVO, DEPOSITANTE: FUERTES CALLAPINO BERNARDINO CI 1283979, CONCEPTO: DEVOLUCION DE SALARIO EXCEDENTE AL ASIGNADO AL PRESIDENTE ENERO 2019, CUENTA DE DEPOSITO: CUENTA UNICA DEL TESORO</t>
  </si>
  <si>
    <t>00099021001 DEPOSITO DE EFECTIVO, DEPOSITANTE: CARMEN MATILDE LEYTON IPORRE, CONCEPTO: DOBLE PERCEPCION, CUENTA DE DEPOSITO: CUENTA UNICA DEL TESORO</t>
  </si>
  <si>
    <t>00099021001 DEPOSITO DE EFECTIVO, DEPOSITANTE: ROSA FLORES MORALES, CONCEPTO: DOBLE PERCEPCION, CUENTA DE DEPOSITO: CUENTA UNICA DEL TESORO</t>
  </si>
  <si>
    <t>00020011103 DEPOSITO DE EFECTIVO, DEPOSITANTE: JULIO HUMEREZ HUANCA, CONCEPTO: REVERSION VIATICOS PREV 348/19 N° CARGO DE CUENTA, CUENTA DE DEPOSITO: CUENTA UNICA DEL TESORO</t>
  </si>
  <si>
    <t>00099021001 DEPOSITO DE EFECTIVO, DEPOSITANTE: JORGE DELFIN MARAÑON BALDIVIEZO-SEGUNDA DIVISION, CONCEPTO: REVERSION ELECCIONES PRIMARIAS 2019 (COMBUSTIBLE), CUENTA DE DEPOSITO: CUENTA UNICA DEL TESORO</t>
  </si>
  <si>
    <t>00099021001 DEPOSITO DE EFECTIVO, DEPOSITANTE: UNIDAD DE INVESTIGACIONES FINANCIERAS, CONCEPTO: DEVOLUCION POR EXCEDENTES EN USO DE SERVICIO DE INTERNET DICIEMBRE  / 2018, CUENTA DE DEPOSITO: CUENTA UNICA DEL TESORO</t>
  </si>
  <si>
    <t>00099021001 DEPOSITO DE EFECTIVO, DEPOSITANTE: VPEP-PALP-CARLOS ALBERTO MARTINEZ GAMARRA, CONCEPTO: DEVOLUCION POR CONCEPTO DE PASAJES C-31 353, CUENTA DE DEPOSITO: CUENTA UNICA DEL TESORO</t>
  </si>
  <si>
    <t>00590012001 DEPOSITO DE EFECTIVO, DEPOSITANTE: ANDRES GONZALES, CONCEPTO: DEVOLUCION PAGO DE IT POR FACTURA ANULADA, CUENTA DE DEPOSITO: CUENTA UNICA DEL TESORO</t>
  </si>
  <si>
    <t>00099021001 DEP.DE CHEQ.AJENOS,RET.DE CAM.,CONCEPTO: DESCUENTO POR PERMISO SIN GOCE DE HABERES DORIS CONDE O. BS499.78 Y YANDER GUTIERREZ C. BS145,17,DEP.: MIN DE ECONOMIA Y FINANZAS PUBLICAS</t>
  </si>
  <si>
    <t>00035011104 DEP.DE CHEQ.AJENOS,RET.DE CAM.,CONCEPTO: VENTA DE LIBROS 12 AÑOS DE ESTABILIDAD MES DE ENERO /19,DEP.: DIRECCION GENERAL DE PLANIFICACION , PROCEDENCIA: BANCO UNION S.A., CHEQUE: 783, FECHA DE EMISION:07/02/2019</t>
  </si>
  <si>
    <t>00099021001 DEP.DE CHEQ.AJENOS,RET.DE CAM.,CONCEPTO: PAGO INCAPACIDADES TEMPORALES (REEMBOLSO) MINISTERIO DE ECONOMIA FINANZAS PUBLICAS,DEP.: CAJA NACIONAL DE SALUD , PROCEDENCIA: BANCO UNION S.A., CHEQUE: 17907, FECHA DE EMISION:08/02/2019
NOTA MEFP/VTCP/DGPOT/UAIS/N°1080/2019  DE 22/02/2019</t>
  </si>
  <si>
    <t>00099021001 DEP.DE CHEQ.AJENOS,RET.DE CAM.,CONCEPTO: VILLARPANDO ROLLANO ROBERTO GHERY,DEP.: BANCO UNION S.A. , PROCEDENCIA: BANCO UNION S.A., CHEQUE: 160312, FECHA DE EMISION:08/02/2019</t>
  </si>
  <si>
    <t>00099021001 DEP.DE CHEQ.AJENOS,RET.DE CAM.,CONCEPTO: VIRGINIA PAYCHO CONDORI,DEP.: BANCO UNION S.A. , PROCEDENCIA: BANCO UNION S.A., CHEQUE: 160313, FECHA DE EMISION:08/02/2019</t>
  </si>
  <si>
    <t>00099021001 DEPOSITO DE EFECTIVO, DEPOSITANTE: RITA JIMENEZ HUANCOLLO, CONCEPTO: DEVOLUCION COBRO INDEBIDO POR NUEVAS NUPCIAS, CUENTA DE DEPOSITO: CUENTA UNICA DEL TESORO</t>
  </si>
  <si>
    <t>00099021001 DEPOSITO DE EFECTIVO, DEPOSITANTE: LUNA ACEVEDO ADHEMAR VIVIAN, CONCEPTO: DEVOLUCION DE 10 DIAS DEL PAGO DEL 2DO AGUINALDO CORRESPPONDIENTE A LUNA ACEVEDO ADHEMAR VIVIAN, CUENTA DE DEPOSITO: CUENTA UNICA DEL TESORO</t>
  </si>
  <si>
    <t>00099021001 DEPOSITO DE EFECTIVO, DEPOSITANTE: YOLANDA LILIANA GONZALES RIOS, CONCEPTO: DEVOLUCION DE HABERES MES DICIEMBRE 2018, CUENTA DE DEPOSITO: CUENTA UNICA DEL TESORO</t>
  </si>
  <si>
    <t>00099021001 DEP.DE CHEQ.AJENOS,RET.DE CAM.,CONCEPTO: TRIBUNAL CONSTITUCIONAL - DEV. INCAPACIDAD TEMP.,DEP.: CAJA PETROLERA DE SALUD , PROCEDENCIA: BANCO UNION S.A., CHEQUE: 19156, FECHA DE EMISION:31/01/2019</t>
  </si>
  <si>
    <t>00099021001 DEP.DE CHEQ.AJENOS,RET.DE CAM.,CONCEPTO: AUT. FISC. CONTROL EMPRESAS - DEV. INCAP. TEMP. - MAYO / 2018,DEP.: CAJA PETROLERA DE SALUD , PROCEDENCIA: BANCO UNION S.A., CHEQUE: 14915, FECHA DE EMISION:08/02/2019</t>
  </si>
  <si>
    <t>00099021001 DEP.DE CHEQ.AJENOS,RET.DE CAM.,CONCEPTO: AGETIC. -DEV. INCAP. TEMP. -MAYO/2018,DEP.: CAJA PETROLERA DE SALUD , PROCEDENCIA: BANCO UNION S.A., CHEQUE: 14891, FECHA DE EMISION:08/02/2019</t>
  </si>
  <si>
    <t>00099021001 DEP.DE CHEQ.AJENOS,RET.DE CAM.,CONCEPTO: H.C. DIPUTADOS - DEV. INCAP. TEMP. - MAYO / 2018,DEP.: CAJA PETROLERA DE SALUD , PROCEDENCIA: BANCO UNION S.A., CHEQUE: 14893, FECHA DE EMISION:08/02/2019</t>
  </si>
  <si>
    <t>De: 00099021001 Transferencia de recursos al GAM de Huarina para el pago del Bono de Discapacidad, en el marco de la Ley N°977 de fecha 26 de septiembre de 2017, DS N°3437 de 20 diciembre de 2017 y la Resolución Ministerial N°010 de fecha 10 de enero de 2018, correspondiente al primer desembolso de la gestión 2019.</t>
  </si>
  <si>
    <t>De: 00099024113 Transferencia en cumplimiento al DS N°0913 de 15/06/2011 y el Convenio Intergubernativo de Financiamiento UPRE-CIF-IG/163/2016, suscrito entre la UPRE y el GAM de Guanay, Proyecto “Construcción Tinglado Polifuncional Unidad Educativa Amaguaya”, correspondiente al pago de la planilla Nº2 de cierre, según la UPRE.</t>
  </si>
  <si>
    <t>De: 00099024113 Transferencia en cumplimiento al DS N°0913 de 15/06/2011 y el Convenio Intergubernativo de Financiamiento UPRE-CIF-IG 020/2018, suscrito entre la UPRE y el GAM de Belén de Andamarca, Proyecto “Const. Plaza Principal y Enlosetado de Callles Adyacentes - Comunidad Cruz de Huayllamarca (Belén de Andamarca)”, correspondiente al pago de la planilla Nº3 de cierre, según la UPRE.</t>
  </si>
  <si>
    <t>De: 00099021001 Transferencia de recursos al GAM de Chua Cocani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</si>
  <si>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Cocapata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</si>
  <si>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Ingavi (Humaita) para el pago del Bono de Discapacidad, en el marco de la Ley N°977 de fecha 26 de septiembre de 2017, DS N°3437 de 20 diciembre de 2017 y la Resolución Ministerial N°010 de fecha 10 de enero de 2018, correspondiente al primer desembolso de la gestión 2019.</t>
  </si>
  <si>
    <t>TRANSFERENCIA DEL EXTERIOR SEGUN SWIFT 01595 DE FECHA 08/02/2019 ORDENANTE: CONSULADO DE BOLIVIA EN IQUIQUE CL REF.: DEVOLUCION DE SALDOS GESTIION 2018-GASTOS DE FUNCIONAMIETNO LIB. 00099021001 TGN-RECURSOS ORDINARIOS (3987)</t>
  </si>
  <si>
    <t>TRANSFERENCIA DEL EXTERIOR SEGUN SWIFT 01594 DE FECHA 08/02/2019 ORDENANTE: CONSULADO DE BOLIVIA EN NEW YORK LIB. 00099021001 TGN-RECURSOS ORDINARIOS (3987)</t>
  </si>
  <si>
    <t>REGULARIZACION DE TRANSFERENCIA DEL EXTERIOR SEGUN SWIFT 01550 DE FECHA 08/02/2019 ORDENANTE: EMBAJADA DE BOLIVIA EN SEOUL KR LIB. 00099021001 TGN-RECURSOS ORDINARIOS (3987)</t>
  </si>
  <si>
    <t>PAGO A CAF PRÉSTAMO CFA008239 VCTO. 08-02-2019 POR CUENTA DE TGN , NTI. 011841 VALOR 08-02-2019 CAPITAL USD 2.762.143,60 INTERESES USD 1.069.824,05 COMISIONES USD 38.880,81 CTA. 3987 CUENTA UNICA DEL TESORO-3987 LIB. 00099021001 REF.: COMISIONES BANCARIAS</t>
  </si>
  <si>
    <t>||REGULARIZACIÓN LA OPERACIÓN NRO. 0946603 DE F. 07/02/2019 DEL DEPARTAMENTO DE OPERACIONES DE INVERSIÓN. DEBITO DE LA LIBRETA 00117012001 DGAC, REPOSICION UTILES DE ESCRITORIO.</t>
  </si>
  <si>
    <t>VENTA DE DIVISAS CON TRANSFERENCIA DE FONDOS A SOLICITUD DE SERVICIO GENERAL DE IDENTIFICACION PERSONAL - SEGIP SEGUN SOLICITUD 7187 REF: ENTREGA DE FONDOS A LA OFICINA DE MADRID ESPANA, PARA PAGO DE PLANILLA DE COMPENSACION COSTO DE VIDA CORRESPONDIENTE AL MES DE ENERO, SEGUN INF.TEC. 0022/2019, CE LIB. 00340012003 RECAUDACION EXTRANJERIA - C.I. -L.C.</t>
  </si>
  <si>
    <t>VENTA DE DIVISAS CON TRANSFERENCIA DE FONDOS A SOLICITUD DE SERVICIO GENERAL DE IDENTIFICACION PERSONAL - SEGIP SEGUN SOLICITUD 7184 REF: ENTREGA DE FONDOS A LA OFICINA DE SAO PAULO BRASIL PARA PAGO DE PLANILLA DE COMPENSACION COSTO DE VIDA, CORRESPONDIENTE AL MES DE ENERO, SEGUN INF.TEC.0019/2019, LIB. 00340012003 RECAUDACION EXTRANJERIA - C.I. -L.C.</t>
  </si>
  <si>
    <t>VENTA DE DIVISAS CON TRANSFERENCIA DE FONDOS A SOLICITUD DE SERVICIO GENERAL DE IDENTIFICACION PERSONAL - SEGIP SEGUN SOLICITUD 7186 REF: ENTREGA DE FONDOS A LA OFICINA DE CALAMA CHILE, PARA PAGO DE PLANILLA DE COMPENSACION COSTO DE VIDA CORRESPONDIENTE AL MES DE ENERO, SEGUN INF.TEC. 0020/2019, CER LIB. 00340012003 RECAUDACION EXTRANJERIA - C.I. -L.C.</t>
  </si>
  <si>
    <t>VENTA DE DIVISAS CON TRANSFERENCIA DE FONDOS A SOLICITUD DE SERVICIO GENERAL DE IDENTIFICACION PERSONAL - SEGIP SEGUN SOLICITUD 7185 REF: ENTREGA DE FONDOS A LA OFICINA DE WASHINGTON EEUU, PARA PAGO DE PLANILLA DE COMPENSACION COSTO DE VIDA CORRESPONDIENTE AL MES DE ENERO, SEGUN INF.TEC. 0021/2019, LIB. 00340012003 RECAUDACION EXTRANJERIA - C.I. -L.C.</t>
  </si>
  <si>
    <t>||TRANSFERENCIA DE FONDOS S/G. MENSAJES SWIFT NROS. 01597 Y 01585 DE LA FECHA. (SECTOR PÚBLICO - SOBREVUELOS). DEBITO DE LA LIBRETA 00117012001 DGAC, REPOSICION UTILES DE ESCRITORIO.</t>
  </si>
  <si>
    <t>VENTA DE DIVISAS CON TRANSFERENCIA DE FONDOS A SOLICITUD DE SERVICIO GENERAL DE IDENTIFICACION PERSONAL - SEGIP SEGUN SOLICITUD 7183 REF: ENTREGA DE FONDOS A LA OFICINA DE BUENOS AIRES ARGENTINA PARA PAGO DE PLANILLA DE COMPENSACION COSTO DE VIDA, CORRESPONDIENTE AL MES DE ENERO, SEGUN INF.TEC.0018/ LIB. 00340012003 RECAUDACION EXTRANJERIA - C.I. -L.C.</t>
  </si>
  <si>
    <t>PAGO PRÉSTAMO BID 939-SF-BO VCTO. 08-02-2019 POR CUENTA DE BANCO DE DESARROLLO , VALOR 08-02-2019 CAPITAL BS 3.423.057,33 INTERESES BS 828.286,08 LIBRETA N° 00099021001 TGN RECURSOS ORDINARIOS (3987) - ALIVIO MDRI</t>
  </si>
  <si>
    <t>PAGO PRÉSTAMO BID 914-SF-BO-1 VCTO. 08-02-2019 POR CUENTA DE FNDR SEGÚN NOTA COD.LIQ. 011822 DE FECHA 08-02-2019, VALOR 08-02-2019 CAPITAL USD 7.973,14 INTERESES USD 15.121,57 LIBRETA N° 00099021001 - TGN -RECURSOS ORDINARIOS (3987) - ALIVIO MDRI</t>
  </si>
  <si>
    <t>NÚMERO DE LIBRETA CUT: 99031009.00 OPERACIÓN T01 TRANSFERENCIA DE FONDOS A LA CUT - TESORO DIRECTO DE BANCO UNION S.A. A CUENTA UNICA DEL TESORO CON NUMERO DE SOLICITUD = 3484559 Y NUMERO CORRELATIVO = 91320008022019683 TRANSFERENCIA POR OPERACIONES DE VENTA BONOS BTX</t>
  </si>
  <si>
    <t>||TRANSFERENCIA DE FONDOS S/G. MENSAJES SWIFT NROS. 01618 Y 01615 DE LA FECHA. (SECTOR PÚLICO - SOBREVUELOS). DEBITO DE LA LIBRETA 00117012001 DGAC, REPOSICION UTILES DE ESCRITORIO.</t>
  </si>
  <si>
    <t>TRANSFERENCIA DEL EXTERIOR SEGUN SWIFT NO.1632 DE FECHA 08/02/2019 ORDENANTE: CONSULADO DE BOLIVIA EN PUNO (PUNO PERU) REF.: DEV. SALDOS PROGRAMA DOCUMENTACION LIB. 00099021001 TGN-RECURSOS ORDINARIOS (3987)</t>
  </si>
  <si>
    <t>TRANSFERENCIA DEL EXTERIOR SEGUN SWIFT NO.1634 DE FECHA 08/02/2019 ORDENANTE: MISSION PERMANENTE DE BOLIVIE (GINEBRA) REF.: DEV.SALDOS GASTOS FUNCIONAMIENTO 2018 LIB. 00099021001 TGN-RECURSOS ORDINARIOS (3987)</t>
  </si>
  <si>
    <t>TRANSFERENCIA DEL EXTERIOR SEGUN SWIFT NO.1631 DE FECHA 08/02/2019 ORDENANTE: CONSULADO DE BOLIVIA EN PUNO (PUNO PERU) REF.: DEVOLUCION SALDOS GASTOS DE FUNCIONAMIENTO LIB. 00099021001 TGN-RECURSOS ORDINARIOS (3987)</t>
  </si>
  <si>
    <t>TRANSFERENCIA DEL EXTERIOR SEGUN SWIFT 01638 DE FECHA 08/02/2019 ORDENANTE: EMBAJADA DE BOLIVIA EN PANAMA LIB. 00099021001 TGN-RECURSOS ORDINARIOS (3987)</t>
  </si>
  <si>
    <t>NUMERO DE LIBRETA CUT: 00099021001 OPERACIÓN E75 TRANSFERENCIA DE LA CUENTA FISCAL BUN A LA CUT EN MN TRANSF.FDOS. A SOLICITUD DEL G.A.M. BETANZOS SG. NOTA CITE:DESP-GAMB 011/2019 A CTA.3987 CUT LBRTA.00099021001</t>
  </si>
  <si>
    <t>||TRANSFERENCIA DE FONDOS S/G. FORMULARIO CITE: BUN/CF071/19 DE LA FECHA.(HRE-TSO-791), DEVOLUCION DE SALDOS NO EJECUTADOS AL CIERRE DE LA GESTION 2018-GAM LA ASUNTA. A SOLICITUD GOB.AUT.MCPAL.LA ASUNTA, LIBRETA N°0099021001 TGN RECURSOS ORDINARIOS; BUN.</t>
  </si>
  <si>
    <t>||COMISION TRANSFERENCIA DE FONDOS AL EXTERIOR 0,10% S/USD 612.408.- REEMBOLSO GASTOS DE COMUNICACION BS220.- EMISION DE CBTE. CONTABLE BS50.- REF.: PAGO N°1 LC I-2018-33 P/C AASANA A/F DE ITURRI S.A. EN COMPLEMENTO A CBTE. ADJUNTO DE LA FECHA LIB. 00512012001 LPB-AASANA-PACS SONET REF.: COMISION DE PAGO LC I-2018-23</t>
  </si>
  <si>
    <t>||DEVOLUCUON DE FONDOS NO UTILIZADOS DE LA CARTA DE CREDITO I-2018-29 A FAVOR DE EMPRESA PÚBLICA QUIPUS DE ACUERDO A NOTA QUIPUS/GAF/JDTIC/NE/N°0018/2019 ADJUNTA LIB. 00590012001 EMPRESA PÚBLICA QUIPUS RECURSOS ESPECIFICOS REF.: DEVOLUCION SALDO LC I-2018-29</t>
  </si>
  <si>
    <t>00099021001 DEPOSITO DE EFECTIVO, DEPOSITANTE: LOURDES MONICA CARRASCO MEJIA, CONCEPTO: DEVOLUCION DE COBRO INDEBIDO, CUENTA DE DEPOSITO: CUENTA UNICA DEL TESORO</t>
  </si>
  <si>
    <t>00099021001 DEPOSITO DE EFECTIVO, DEPOSITANTE: RODRIGO FACUNDO TAPIA BENITO, CONCEPTO: DEVOLUCION DE PASAJES, CUENTA DE DEPOSITO: CUENTA UNICA DEL TESORO</t>
  </si>
  <si>
    <t>00099021001 DEPOSITO DE EFECTIVO, DEPOSITANTE: LUIS ROSPIGLIOSI, CONCEPTO: DEVOLUCION JUBILACION DOBLE PERCEPCION, CUENTA DE DEPOSITO: CUENTA UNICA DEL TESORO</t>
  </si>
  <si>
    <t>00099021001 DEPOSITO DE EFECTIVO, DEPOSITANTE: VICTOR HUGO MONTECINOS FERNANDEZ, CONCEPTO: DOBLE PERCEPCION, CUENTA DE DEPOSITO: CUENTA UNICA DEL TESORO</t>
  </si>
  <si>
    <t>00099021001 DEPOSITO DE EFECTIVO, DEPOSITANTE: RI - 31 " CNL. EPIFANIO RIOS ", CONCEPTO: GASTOS NO EJECUTADOS ENERGIA ELECTRICA, CUENTA DE DEPOSITO: CUENTA UNICA DEL TESORO</t>
  </si>
  <si>
    <t>00099021001 DEPOSITO DE EFECTIVO, DEPOSITANTE: DAVID TICONA VINO, CONCEPTO: REFRIGERIOS NO COBRADOS DIGCOIN OCTUBRE, CUENTA DE DEPOSITO: CUENTA UNICA DEL TESORO</t>
  </si>
  <si>
    <t>00099021001 DEPOSITO DE EFECTIVO, DEPOSITANTE: DAVID TICONA VINO, CONCEPTO: REFRIGERIOS NO COBRADOS DIGCDIN OCTUBRE, CUENTA DE DEPOSITO: CUENTA UNICA DEL TESORO</t>
  </si>
  <si>
    <t>00099021001 DEPOSITO DE EFECTIVO, DEPOSITANTE: RI - 31 " CNL. EPIFANIO RIOS ", CONCEPTO: GASTOS NO EJECUTADOS ELECCIONES PRIMARIAS, CUENTA DE DEPOSITO: CUENTA UNICA DEL TESORO</t>
  </si>
  <si>
    <t>00099021001 DEPOSITO DE EFECTIVO, DEPOSITANTE: DAVID TICONA VINO, CONCEPTO: REFRIGERIOS NO COBRADOS VCDI OCTUBRE, CUENTA DE DEPOSITO: CUENTA UNICA DEL TESORO</t>
  </si>
  <si>
    <t>00099021001 DEPOSITO DE EFECTIVO, DEPOSITANTE: DAVID TICONA VINO, CONCEPTO: REFRIGERIOS NO COBRADOS VDRA OCTUBRE, CUENTA DE DEPOSITO: CUENTA UNICA DEL TESORO</t>
  </si>
  <si>
    <t>00591012001 DEPOSITO DE EFECTIVO, DEPOSITANTE: SOFIA ROQUE CHOQUE, CONCEPTO: CONSUMO DE ENERGIA ELECTRICA, CUENTA DE DEPOSITO: CUENTA UNICA DEL TESORO</t>
  </si>
  <si>
    <t>00591012001 DEPOSITO DE EFECTIVO, DEPOSITANTE: SOFIA ROQUE CHOQUE, CONCEPTO: CONSUMO DE AGUA POTABLE, CUENTA DE DEPOSITO: CUENTA UNICA DEL TESORO</t>
  </si>
  <si>
    <t>00591012001 DEPOSITO DE EFECTIVO, DEPOSITANTE: ANGEL POMA, CONCEPTO: CONSUMO DE AGUA POTABLE, CUENTA DE DEPOSITO: CUENTA UNICA DEL TESORO</t>
  </si>
  <si>
    <t>00591012001 DEPOSITO DE EFECTIVO, DEPOSITANTE: ANGEL POMA, CONCEPTO: CONSUMO DE ENERGIA ELECTRICA, CUENTA DE DEPOSITO: CUENTA UNICA DEL TESORO</t>
  </si>
  <si>
    <t>00591012001 DEPOSITO DE EFECTIVO, DEPOSITANTE: YARCO VLADIMIR VILLAMOR ORIHUELA, CONCEPTO: CONSUMO DE AGUA POTABLE, CUENTA DE DEPOSITO: CUENTA UNICA DEL TESORO</t>
  </si>
  <si>
    <t>00526012001 DEPOSITO DE EFECTIVO, DEPOSITANTE: BOLIVIA TV-JUAN CARLOS RADA CUSICANQUI, CONCEPTO: DEVOLUCION DE PASAJES, CUENTA DE DEPOSITO: CUENTA UNICA DEL TESORO</t>
  </si>
  <si>
    <t>00591012001 DEPOSITO DE EFECTIVO, DEPOSITANTE: YARCO VLADIMIR VILLAMOR ORIHUELA, CONCEPTO: CONSUMO DE ENERGIA ELECTRICA, CUENTA DE DEPOSITO: CUENTA UNICA DEL TESORO</t>
  </si>
  <si>
    <t>00591012001 DEPOSITO DE EFECTIVO, DEPOSITANTE: BENITA JALACORI MENDOZA, CONCEPTO: CONSUMO DE AGUA POTABLE, CUENTA DE DEPOSITO: CUENTA UNICA DEL TESORO</t>
  </si>
  <si>
    <t>00591012001 DEPOSITO DE EFECTIVO, DEPOSITANTE: BENITA JALACORI MENDOZA, CONCEPTO: CONSUMO DE ENERGIA ELECTRICA, CUENTA DE DEPOSITO: CUENTA UNICA DEL TESORO</t>
  </si>
  <si>
    <t>00099021001 DEPOSITO DE EFECTIVO, DEPOSITANTE: MERCEDES NOZA MORENO, CONCEPTO: DEVOLUCION DE FONDOS EN AVANCE, CUENTA DE DEPOSITO: CUENTA UNICA DEL TESORO</t>
  </si>
  <si>
    <t>00099021001 DEP.DE CHEQ.AJENOS,RET.DE CAM.,CONCEPTO: SUBSIDIO POR BAJAS MEDICAS DE INCAPACIDAD TEMPORAL DE NOVIEMBRE DE 2018 MS,DEP.: CAJA BANCARIA ESTATAL DE SALUD , PROCEDENCIA: BANCO UNION S.A., CHEQUE: 30559, FECHA DE EMISION:06/02/2019</t>
  </si>
  <si>
    <t>00099021001 DEPOSITO DE EFECTIVO, DEPOSITANTE: DAVID TICONA VINO, CONCEPTO: REFRIGERIOS NO COBRADOS VT OCTUBRE, CUENTA DE DEPOSITO: CUENTA UNICA DEL TESORO</t>
  </si>
  <si>
    <t>00099021001 DEPOSITO DE EFECTIVO, DEPOSITANTE: DAVID TICONA VINO, CONCEPTO: REFRIGERIOS NO COBRADOS VT MARZO, CUENTA DE DEPOSITO: CUENTA UNICA DEL TESORO</t>
  </si>
  <si>
    <t>00099021001 DEPOSITO DE EFECTIVO, DEPOSITANTE: CARLOS LAURA HUANCA, CONCEPTO: DOBLE PERCEPCION POR LOS PERIODOS DE DICIEMBRE / 2018 A ENERO / 2019 - MAS LAS DUODECIMAS DE AGUINAL, CUENTA DE DEPOSITO: CUENTA UNICA DEL TESORO</t>
  </si>
  <si>
    <t>00234014202 DEPOSITO DE EFECTIVO, DEPOSITANTE: MARCELO MAURICIO TEJADA HERRERA, CONCEPTO: DEVOLUCION AL C-31 1405 PARTIDA 262, CUENTA DE DEPOSITO: CUENTA UNICA DEL TESORO</t>
  </si>
  <si>
    <t>00287104320 DEP.DE CHEQ.AJENOS,RET.DE CAM.,CONCEPTO: DEPÓSITO REALIZADO POR RESOLUCION DE CONTRATO SEGUN INFORME GDSC-FASC N° 14/2018, FPS DEPARTAMENTAL,DEP.: FPS - CENTRAL , PROCEDENCIA: BANCO UNION S.A., CHEQUE: 422, FECHA DE EMISION:08/02/2019</t>
  </si>
  <si>
    <t>TRANSFERENCIA DEL EXTERIOR SEGUN SWIFT NO.1670 DE FECHA 11/02/2019 ORDENANTE: CONSULADO DE BOLIVIA EN MADRID REF.: RECAUDACION GESTORIA CONSULAR ENERO 2019 LIB. 00010011102 MIN.RELACIONES EXTERIORES - GESTORIA CONSULAR LEY Nº 3108</t>
  </si>
  <si>
    <t>TRANSFERENCIA DEL EXTERIOR SEGUN SWIFT NO.1666 DE FECHA 11/02/2019 ORDENANTE: BOTSCHAFT DES PLURINATIONALEN STAATES BOLIVIEN (BERLIN ALEMANIA) REF.: DEV SALDOS GFUN PDOC RADIC LIB. 00099021001 TGN-RECURSOS ORDINARIOS (3987)</t>
  </si>
  <si>
    <t>TRANSFERENCIA DEL EXTERIOR SEGUN SWIFT NO.1663 DE FECHA 11/02/2019 ORDENANTE: EMBAJADA DE BOLIVIA EN COSTA RICA REF.: LESS FEES DEVOLUCION SALDOS PROGRAMA DOCUMENTACION 2018 LIB. 00099021001 TGN-RECURSOS ORDINARIOS (3987)</t>
  </si>
  <si>
    <t>TRANSFERENCIA DEL EXTERIOR SEGUN SWIFT 01665 DE FECHA 11/02/2019 ORDENANTE: EMBAJADA DE BOLIVIA NL LA HAYA REF.: DEVOLUCIION DE SALDOS 2018 LIB. 00099021001 TGN-RECURSOS ORDINARIOS (3987)</t>
  </si>
  <si>
    <t>REGULARIZACION DE TRANSFERENCIA DEL EXTERIOR SEGUN SWIFT 01635 DE FECHA 11/02/2019 ORDENANTE: EMBAJADA DE BOLIVIA QUITO-ECUADOR LIB. 00010011101 MRE-MIN.RELACIONES EXTERIORES-OTROS INGRESOS (0660-03C300)</t>
  </si>
  <si>
    <t>TRANSFERENCIA DEL EXTERIOR SEGUN SWIFT 01664 DE FECHA 11/02/2019 ORDENANTE: EMBAJADA DE BOLIVIA EN COSTA RICA LIB. 00099021001 TGN-RECURSOS ORDINARIOS (3987)</t>
  </si>
  <si>
    <t>||TRANSFERENCIA A LA CUENTA UNICA DEL TESORO IMPORTES RETENIDOS A WALTER PEREZ Y JULIO HUMEREZ POR REMUNERACION MAXIMA CORRESPONDIENTE AL MES DE ENERO/2019 - LIBRETA N° 00099021001, SEGUN DOCUMENTOS ADJUNTOS Y ROC N° 174/19 DEL DCR. TRANS. POR REMUNERACION MAXIMA DE WALTER ABRAHAM PEREZ ALANDIA ENERO/19 LIBRETA 00099021001</t>
  </si>
  <si>
    <t>||TRANSFERENCIA A LA CUENTA UNICA DEL TESORO IMPORTES RETENIDOS A WALTER PEREZ Y JULIO HUMEREZ POR REMUNERACION MAXIMA CORRESPONDIENTE AL MES DE ENERO/2019 - LIBRETA N° 00099021001, SEGUN DOCUMENTOS ADJUNTOS Y ROC N° 174/19 DEL DCR. TRANS. POR REMUNERACION MAXIMA DE JULIO HUMEREZ QUIROZ ENERO/19 LIBRETA 00099021001</t>
  </si>
  <si>
    <t>VENTA DE DIVISAS CON TRANSFERENCIA DE FONDOS A SOLICITUD DE ADMINISTRACION DE SERVICIOS PORTUARIOS BOLIVIA SEGUN SOLICITUD 7192 REF: H.R. 253-254 - PAGO AL SENOR ALEJANDRO NICOLAS TARA URQUIETA U.I.R.L. POR SERVICIO DE LIMPIEZA EN OFICINAS DEL PUERTO ARICA, CORRESPONDIENTE A DICIEMBRE/2018 Y DEVOLUC LIB. 00594012001 ASP-B FONDO DE OPERACIONES</t>
  </si>
  <si>
    <t>VENTA DE DIVISAS CON TRANSFERENCIA DE FONDOS A SOLICITUD DE EMPRESA PUBLICA PRODUCTIVA CARTONES DE BOLIVIA-CARTONBOL SEGUN SOLICITUD 7191 REF: POR EL PAGO A LA EMPRESA CRIPACK COMPRA DE TROQUELES ROTATIVOS QUIPUS BANDEJA CON TAPA Y CAJA SEMIAUTOMATICO SEGUN EL PROCESO DE CONTRATACION DIRECTA CB/RPCD LIB. 00576012002 CARTONBOL - RECAUDADORA</t>
  </si>
  <si>
    <t>De: 00099024113 Transferencia en cumplimiento al DS N°0913 de 15/06/2011 y el Convenio Intergubernativo de Financiamiento UPRE-CIF-IG 039/2018, suscrito entre la UPRE y el GAM de La Rivera, proyecto “Construcción Plaza Principal 24 de Junio Municipio La Rivera”, correspondiente al pago de la planilla Nº 2, según la UPRE.</t>
  </si>
  <si>
    <t>De: 00099024113 Transferencia en cumplimiento al DS N°0913 de 15/06/2011 y el Convenio Intergubernativo de Financiamiento UPRE-CIF-IG 522/2015, suscrito entre la UPRE y el GAM de Achacachi, Proyecto “Construcción Bloque de Aulas Unidad Educativa Eufracio Ibañez”, correspondiente al pago de la planilla Nº5 de cierre, según la UPRE.</t>
  </si>
  <si>
    <t>TRANSFERENCIA DEL EXTERIOR SEGUN SWIFT 01713 DE FECHA 11/02/2019 ORDENANTE: CONSULADO DE LA REP. DE BOLIVIA EN ARGENTINA REF.: DEVOLUCION PROGRAMA DE REGULARIZACION DOCUMENTARIA LIB. 00099021001 TGN-RECURSOS ORDINARIOS (3987)</t>
  </si>
  <si>
    <t>TRANSFERENCIA DEL EXTERIOR SEGUN SWIFT NO.1705 DE FECHA 11/02/2019 ORDENANTE: EMBASSY OF BOLIVIA (LA HAYA) REF.: DEVOLUCION DE SALDOS 2018 GASTOS FUNCIONAMIENTO Y ADICIONAL LIB. 00099021001 TGN-RECURSOS ORDINARIOS (3987)</t>
  </si>
  <si>
    <t>TRANSFERENCIA DEL EXTERIOR SEGUN SWIFT NO.1706 DE FECHA 11/02/2019 ORDENANTE: CONSULADO DE BOLIVIA EN VALENCIA REF.: DEVOLUCION DE GASTOS DE FUNCIONAMIENTO GESTION 2018 LIB. 00099021001 TGN-RECURSOS ORDINARIOS (3987)</t>
  </si>
  <si>
    <t>TRANSFERENCIA DEL EXTERIOR SEGUN SWIFT NO.1714 DE FECHA 11/02/2019 ORDENANTE: CONSULADO DE LA REP DE BOLIVIA (VIEDMA ARGENTINA) REF.: DEVOLUCION PROGRAMA DE REGULARIZACION DOCUMENTARIA LIB. 00099021001 TGN-RECURSOS ORDINARIOS (3987)</t>
  </si>
  <si>
    <t>TRANSFERENCIA DEL EXTERIOR SEGUN SWIFT 01704 DE FECHA 11/02/2019 ORDENANTE: CONSULADO GENERAL DE BOLIVIA EN BUENOS AIRES ARGENTINA REF.: RECUADACION GESTORIA CONSULAR ENERO 2019 LIB. 00010011101 MRE-MIN.RELACIONES EXTERIORES-OTROS INGRESOS (0660-03C300)</t>
  </si>
  <si>
    <t>TRANSFERENCIA DEL EXTERIOR SEGUN SWIFT 01708 DE FECHA 11/02/2019 ORDENANTE: EMBAJADA DEL ESTADO PLURINACIONAL DE BOLIVIA NICARAGUA REF.: DEVOLUCION DE SALDOS NO EJECUTADOS A DICIEMBRE 31, 2018 LIB. 00099021001 TGN-RECURSOS ORDINARIOS (3987)</t>
  </si>
  <si>
    <t>TRANSFERENCIA DEL EXTERIOR SEGUN SWIFT NO.1719 DE FECHA 11/02/2019 ORDENANTE: EMBAJADA DE BOLIVIA (LIMA PERU) REF.: DEVOLUCION DE SALDOS GASTOS DE FUNCIONAMIENTO Y REMESAS ADICIONALES LIB. 00099021001 TGN-RECURSOS ORDINARIOS (3987)</t>
  </si>
  <si>
    <t>TRANSFERENCIA DEL EXTERIOR SEGUN SWIFT 01701 DE FECHA 11/02/2019 ORDENANTE: EMBAJADA DE BOLIVIA EN QUITO-ECUADOR LIB. 00099021001 TGN-RECURSOS ORDINARIOS (3987)</t>
  </si>
  <si>
    <t>NÚMERO DE LIBRETA CUT: 99031009.00 OPERACIÓN T01 TRANSFERENCIA DE FONDOS A LA CUT - TESORO DIRECTO DE BANCO UNION S.A. A CUENTA UNICA DEL TESORO CON NUMERO DE SOLICITUD = 3488946 Y NUMERO CORRELATIVO = 91320011022019742 TRANSFERENCIA POR OPERACIONES DE VENTA BONOS BTX</t>
  </si>
  <si>
    <t>COBRO COSTOS DE PAPELERIA SEGUN TRANSFERENCIA DEL EXTERIOR POR ORDEN DE PETROLEO BRASILEIRO SA PETROBRAS LIB. 00513012007 YPFB - RECURSOS NACIONALIZACIÓN</t>
  </si>
  <si>
    <t>||TRANSFERENCIA DE FONDOS S/G. MENSAJES SWIFT NROS. 01674 Y 01652 DE LA FECHA. (SECTOR PÚBLICO - SOBREVUELOS). DEBITO DE LA LIBRETA 00117012001 DGAC, REPOSICION UTILES DE ESCRITORIO.</t>
  </si>
  <si>
    <t>NUMERO DE LIBRETA CUT: 00099021001 OPERACIÓN E18 TRANSFERENCIA DEL SISTEMA FINANCIERO POR CUENTA DE TERCEROS A LA CUT PAGO OTROS ACREESORES DE ORGANISMO SINDICALES A SOLICITUD DE FUTURO DE BOLIVIA SA</t>
  </si>
  <si>
    <t>NUMERO DE LIBRETA CUT: 00099021001 OPERACIÓN E18 TRANSFERENCIA DEL SISTEMA FINANCIERO POR CUENTA DE TERCEROS A LA CUT PAGO OTROS ACREESORES PARA ORGANISMO SINDICALES A SOLICITUD DE FUTURO DE BOLIVIA SA</t>
  </si>
  <si>
    <t>00099021001 DEPOSITO DE EFECTIVO, DEPOSITANTE: ROBERTO EDWIN LOZANO CABRERA, CONCEPTO: REVERSION PASAJES PREVENTIVO N° 4595, CUENTA DE DEPOSITO: CUENTA UNICA DEL TESORO</t>
  </si>
  <si>
    <t>00099021001 DEPOSITO DE EFECTIVO, DEPOSITANTE: MINISTERIO PUBLICO, CONCEPTO: DEVOLUCION DE FONDOS SEGUNDO AGUINALDO POR - ZELMY VELIZ MERCADO, CUENTA DE DEPOSITO: CUENTA UNICA DEL TESORO</t>
  </si>
  <si>
    <t>00099021001 DEPOSITO DE EFECTIVO, DEPOSITANTE: MINISTERIO PUBLICO, CONCEPTO: DEVOLUCION DE FONDOS AGUINALDO POR - ZELMY VELIZ MERCADO, CUENTA DE DEPOSITO: CUENTA UNICA DEL TESORO</t>
  </si>
  <si>
    <t>00099021001 DEPOSITO DE EFECTIVO, DEPOSITANTE: GREGORIO ANTEZANA APAZA, CONCEPTO: DOBLE PERCEPCION, CUENTA DE DEPOSITO: CUENTA UNICA DEL TESORO</t>
  </si>
  <si>
    <t>00099021001 DEPOSITO DE EFECTIVO, DEPOSITANTE: TRIBUNAL CONSTITUCIONAL PLURINACIONAL, CONCEPTO: DEPÓSITO DE LICENCIAS SIN GOCE DE HABER, CUENTA DE DEPOSITO: CUENTA UNICA DEL TESORO</t>
  </si>
  <si>
    <t>00291012002 DEPOSITO DE EFECTIVO, DEPOSITANTE: ADMINISTRADORA BOLIVIANA DE CARRETERAS ABC, CONCEPTO: DE EXTRAVIO DE CREDENCIAL, CUENTA DE DEPOSITO: CUENTA UNICA DEL TESORO</t>
  </si>
  <si>
    <t>00099021001 DEPOSITO DE EFECTIVO, DEPOSITANTE: RUBEN QUISBERT LOPEZ, CONCEPTO: DEVOLUCION DE DUODECIMA DE AGUINALDO Y ESFUERZO POR BOLIVIA, CUENTA DE DEPOSITO: CUENTA UNICA DEL TESORO</t>
  </si>
  <si>
    <t>00099021001 DEPOSITO DE EFECTIVO, DEPOSITANTE: MINISTERIO DE  DESARROLLO  RURAL Y TIERRAS, CONCEPTO: DEPÓSITO DE DINERO SOBRANTE PARA EL DESCARGO DEL FONDO EN AVANCE, CUENTA DE DEPOSITO: CUENTA UNICA DEL TESORO</t>
  </si>
  <si>
    <t>00099021001 DEPOSITO DE EFECTIVO, DEPOSITANTE: MIN DE DEPORTES-ROBERTO PEREZ VILLCA 5071703 PT, CONCEPTO: DEVOLUCION SALDOS NO UTILIZADOS COPA DE ESTADO PLURINACIONAL DE BOLIVIA SUB 18, CUENTA DE DEPOSITO: CUENTA UNICA DEL TESORO</t>
  </si>
  <si>
    <t>00291012005 DEPOSITO DE EFECTIVO, DEPOSITANTE: ABC -MILTON JESUS ORTUÑO MORALES, CONCEPTO: DEVOLUCION DE PASAJE AEREO, CUENTA DE DEPOSITO: CUENTA UNICA DEL TESORO</t>
  </si>
  <si>
    <t>00035031101 DEP.DE CHEQ.AJENOS,RET.DE CAM.,CONCEPTO: INGRESO POR VENTA DE ENTRADAS MOTOCREDITO 2018 POR CIERRE DE GESTION 2018,DEP.: UNIDAD DE COORDINACION PROGRAMAS Y PROYECTOS , PROCEDENCIA: BANCO UNION S.A., CHEQUE: 1500, FECHA DE EMISION:01/02/2019</t>
  </si>
  <si>
    <t>00035031101 DEP.DE CHEQ.AJENOS,RET.DE CAM.,CONCEPTO: INGRESO POR VENTA DE ENTRADAS GRILLO VILLEGAS POR CIERRE DE GESTION 2018,DEP.: UNIDAD DE COORDINACION PROGRAMAS Y PROYECTOS , PROCEDENCIA: BANCO UNION S.A., CHEQUE: 1501, FECHA DE EMISION:01/02/2019</t>
  </si>
  <si>
    <t>00035031101 DEP.DE CHEQ.AJENOS,RET.DE CAM.,CONCEPTO: ALQUILER DE ESPACIO DE PARQUEO SR. ROJAS SR. GALLARDO ENERO 2019,DEP.: UNIDAD DE COORDINACION PROGRAMAS Y PROYECTOS , PROCEDENCIA: BANCO UNION S.A., CHEQUE: 1492, FECHA DE EMISION:29/01/2019</t>
  </si>
  <si>
    <t>00078031104 DEP.DE CHEQ.AJENOS,RET.DE CAM.,CONCEPTO: JOSE ARIEL CAMACHO,DEP.: BANCO UNION S.A. , PROCEDENCIA: BANCO UNION S.A., CHEQUE: 160318, FECHA DE EMISION:12/02/2019</t>
  </si>
  <si>
    <t>00078031104 DEP.DE CHEQ.AJENOS,RET.DE CAM.,CONCEPTO: AXOR MICHAEL ROMAN DIAZ,DEP.: BANCO UNION S.A. , PROCEDENCIA: BANCO UNION S.A., CHEQUE: 160317, FECHA DE EMISION:12/02/2019</t>
  </si>
  <si>
    <t>00099021001 DEPOSITO DE EFECTIVO, DEPOSITANTE: RUBEN QUISBERT LOPEZ, CONCEPTO: DEVOLUCION DE COBRO DE HABERES, CUENTA DE DEPOSITO: CUENTA UNICA DEL TESORO</t>
  </si>
  <si>
    <t>00099021001 DEPOSITO DE EFECTIVO, DEPOSITANTE: MANOLO PEDRAZA FLORES ( EMME ), CONCEPTO: REVERSION SERVICIOS BASICOS (AGUA) CORRESPONDIENTE AL MES DE DICIEMBRE 2018, CUENTA DE DEPOSITO: CUENTA UNICA DEL TESORO</t>
  </si>
  <si>
    <t>00099021001 DEPOSITO DE EFECTIVO, DEPOSITANTE: MANOLO PEDRAZA FLORES ( EMME ), CONCEPTO: REVERSION SERVICIOS BASICOS (ENERGIA ELECTRICA)CORRESPONDIENTE AL MES DE DICIEMBRE 2018, CUENTA DE DEPOSITO: CUENTA UNICA DEL TESORO</t>
  </si>
  <si>
    <t>00099021001 DEPOSITO DE EFECTIVO, DEPOSITANTE: VPEP-PALP - RICHAR CONDORI FUENTES, CONCEPTO: DEVOLUCION POR EXTRAVIO DE FACTURA -GASOLINA, CUENTA DE DEPOSITO: CUENTA UNICA DEL TESORO</t>
  </si>
  <si>
    <t>De: 01319014104 A:00099024113 Transferencia que efectuamos en regularización de la solicitud TBC N° 119 enviada a través del Sistema de Gestión Pública, por error en el monto de la solicitud de transferencia asignado a la entidad beneficiaria.</t>
  </si>
  <si>
    <t>A:00099021001 El concepto de la mencionada operación corresponde a la transferencia de capital al TGN, por el mes de Enero de 2019 del Fideicomiso Programa de Reconversión Productiva y Comercial TGN 9º.</t>
  </si>
  <si>
    <t>A:00099021001 El concepto de la mencionada operación corresponde a la transferencia de capital por el mes de Enero/2019, de Cooperativa Sudamérica al TGN.</t>
  </si>
  <si>
    <t>TRANSFERENCIA DEL EXTERIOR SEGUN SWIFT 01750 DE FECHA 12/02/2019 ORDENANTE: CONSULADO DE BOLIVIA EN MADRID LIB. 00099021001 TGN-RECURSOS ORDINARIOS (3987)</t>
  </si>
  <si>
    <t>TRANSFERENCIA DEL EXTERIOR SEGUN SWIFT NO.1749 DE FECHA 12/02/2019 ORDENANTE: CONSULADO DE BOLIVIA EN MADRID REF.: DEV.SALDOS NO EJECUTADOS GTOS.FUNC.2018 (EMISOR PASAPORTES EMIPAS) LIB. 00099021001 TGN-RECURSOS ORDINARIOS (3987)</t>
  </si>
  <si>
    <t>TRANSFERENCIA DEL EXTERIOR SEGUN SWIFT 01747 DE FECHA 12/02/2019 ORDENANTE: MISION DE BOLIVIA EN LA OAS-WASHINGTON LIB. 00099021001 TGN-RECURSOS ORDINARIOS (3987)</t>
  </si>
  <si>
    <t>TRANSFERENCIA DEL EXTERIOR SEGUN SWIFT 01737-01732 DE FECHA 12/02/2019 ORDENANTE: EMBAJADA DE BOLIVIA EN COLOMBIA LIB. 00099021001 TGN-RECURSOS ORDINARIOS (3987)</t>
  </si>
  <si>
    <t>TRANSFERENCIA DEL EXTERIOR SEGUN SWIFT NO.1743 DE FECHA 12/02/2019 ORDENANTE: CONSULAT GENERAL BOLIVIE (FRANCIA) REF.: RECAUDACIONES ENERO 2018 ( GESTORIA CONSULAR) LIB. 00010011102 MIN.RELACIONES EXTERIORES - GESTORIA CONSULAR LEY Nº 3108</t>
  </si>
  <si>
    <t>TRANSFERENCIA DEL EXTERIOR SEGUN SWIFT 01735 - 01730 DE FECHA 12/02/2019 ORDENANTE: EMBAJADA DE BOLIVIA BOGOTA COLOMBIA REF.: DEVOLUCION DE SALDOS NO EJECUTADOS GESTION 2018 REMESAS ADICIONALES LIB. 00099021001 TGN-RECURSOS ORDINARIOS (3987)</t>
  </si>
  <si>
    <t>TRANSFERENCIA DEL EXTERIOR SEGUN SWIFT NO.1736 Y NO.1731 DE FECHA 12/02/2019 ORDENANTE: EMBAJADA DE BOLIVIA EN COLOMBIA REF.: DEVOLUCION DE SALDOS NO EJECUTADOS GESTION 2018 GASTOS DE FUNCIONAMIENTO LIB. 00099021001 TGN-RECURSOS ORDINARIOS (3987)</t>
  </si>
  <si>
    <t>TRANSFERENCIA DEL EXTERIOR SEGUN SWIFT 01748 DE FECHA 12/02/2019 ORDENANTE: CONSULADO DE BOLIVIA EN MADRID ES REF.: DEVOLUCION SALDO GASTOS DE FUNCIONAMIENTO LIB. 00099021001 TGN-RECURSOS ORDINARIOS (3987)</t>
  </si>
  <si>
    <t>REGULARIZACION DE TRANSFERENCIA DEL EXTERIOR SEGUN SWIFT 01723 DE FECHA 12/02/2019 ORDENANTE: CONSULADO DE BOLIVIA EN ROSARIO ARGENTINA LIB. 00099021001 TGN-RECURSOS ORDINARIOS (3987)</t>
  </si>
  <si>
    <t>REGULARIZACION DE TRANSFERENCIA DEL EXTERIOR SEGUN SWIFT 01722 DE FECHA 12/02/2019 ORDENANTE: CONSULADO DE BOLIVIA EN ROSARIO-ARGENTINA LIB. 00099021001 TGN-RECURSOS ORDINARIOS (3987)</t>
  </si>
  <si>
    <t>TRANSFERENCIA DEL EXTERIOR SEGUN SWIFT NO.1746 DE FECHA 12/02/2019 ORDENANTE: CONSULADO GERAL DA BOLIVIA EN SAO PAULO BRASIL REF.: RECAUDACION POR GESTORIA CONSULAR ENERO 2019 LIB. 00010011102 MIN.RELACIONES EXTERIORES - GESTORIA CONSULAR LEY Nº 3108</t>
  </si>
  <si>
    <t>TRANSFERENCIA DEL EXTERIOR SEGUN SWIFT NO.1740 DE FECHA 12/02/2019 ORDENANTE: CONSULADO GENERAL DE BOLIVIA EN WASHINGTON REF.: DEVOLUCION DE SALDOS NO EJECUTADOS AL 31 DE DICIEMBRE DE 2018 (PROGRAMA DE DOCUMENTACION) LIB. 00099021001 TGN-RECURSOS ORDINARIOS (3987)</t>
  </si>
  <si>
    <t>TRANSFERENCIA DEL EXTERIOR SEGUN SWIFT 01741 DE FECHA 12/02/2019 ORDENANTE: CONSULADO GENERAL DE BOLIVIA EN WASHINGTON DC REF.: DEVOLUCION DE SALDOS NO EJECUTADOS AL 31 DE DICIEMBRE LIB. 00010011102 MIN.RELACIONES EXTERIORES - GESTORIA CONSULAR LEY Nº 3108</t>
  </si>
  <si>
    <t>NUMERO DE LIBRETA CUT: 03420102001 OPERACIÓN E18 TRANSFERENCIA DEL SISTEMA FINANCIERO POR CUENTA DE TERCEROS A LA CUT TRANSFERENCIA DE RECURSOS DEL FIDEICOMISO AEVIVIENDA GASTOS DE FUNCIONAMIENTO</t>
  </si>
  <si>
    <t>NUMERO DE LIBRETA CUT: 00099021001 OPERACIÓN E75 TRANSFERENCIA DE LA CUENTA FISCAL BUN A LA CUT EN MN TRANSF.FDOS.A SOLICITUD DEL G.A.M. SACACA SG.NOTA CITE:GAMS 0013/2019 A CTA.3987 CUT Y LBRTA.00099021001</t>
  </si>
  <si>
    <t>NÚMERO DE LIBRETA CUT: 99031009.00 OPERACIÓN T01 TRANSFERENCIA DE FONDOS A LA CUT - TESORO DIRECTO DE BANCO UNION S.A. A CUENTA UNICA DEL TESORO CON NUMERO DE SOLICITUD = 3493436 Y NUMERO CORRELATIVO = 91320012022019805 TRANSFERENCIA POR OPERACIONES DE VENTA BONOS BTX</t>
  </si>
  <si>
    <t>||TRANSFERENCIA DE FONDOS S/G. MENSAJES SWIFT NROS. 01752 Y 01729 DE LA FECHA. (SECTOR PÚBLICO - SOBREVUELOS). DEBITO DE LA LIBRETA 00117012001 DGAC, REPOSICION UTILES DE ESCRITORIO.</t>
  </si>
  <si>
    <t>||TRANSFERENCIA DE FONDOS S/G. MENSAJE SWIFT NRO. 01782 DE LA FECHA. (SECTOR PÚBLICO - SOBREVUELOS). DEBITO DE LA LIBRETA 00117012001 DGAC, REPOSICION UTILES DE ESCRITORIO.</t>
  </si>
  <si>
    <t>NUMERO DE LIBRETA CUT: 00099021001 OPERACIÓN E18 TRANSFERENCIA DEL SISTEMA FINANCIERO POR CUENTA DE TERCEROS A LA CUT devolucion de aportes en excesos TGN-MEFP.VTCP.DGPOT.UAIS.No 6885.2017</t>
  </si>
  <si>
    <t>00099021001 DEPOSITO DE EFECTIVO, DEPOSITANTE: WILMER QUISPE QUISPE, CONCEPTO: REVERSION DE ENERGIA ELECTRICA Y TELEFONIA DEL MES DE NOVIEMBRE RA-3 PISAGUA, CUENTA DE DEPOSITO: CUENTA UNICA DEL TESORO</t>
  </si>
  <si>
    <t>00020051101 DEPOSITO DE EFECTIVO, DEPOSITANTE: JOSE LUIS VELASQUEZ ORTIZ, CONCEPTO: REVERSION DESEMBOLSO P/ PAGO DERECHOS REALES Y GASTOS JUDICIALES, CUENTA DE DEPOSITO: CUENTA UNICA DEL TESORO</t>
  </si>
  <si>
    <t>00020051101 DEPOSITO DE EFECTIVO, DEPOSITANTE: JOSE LUIS VELASQUEZ ORTIZ, CONCEPTO: REVERSION DESEMBOLSO P/PAGO DERECHOS REALES Y TASAS SANEAMIENTO DE LOS PREDIOS, CUENTA DE DEPOSITO: CUENTA UNICA DEL TESORO</t>
  </si>
  <si>
    <t>00020051101 DEPOSITO DE EFECTIVO, DEPOSITANTE: JOSE LUIS VELASQUEZ ORTIZ, CONCEPTO: REVERSION DESEMBOLSO P/TRAMITE GASTOS JUDICIALES EN NOTARIA DE FE PUBLICA, CUENTA DE DEPOSITO: CUENTA UNICA DEL TESORO</t>
  </si>
  <si>
    <t>00099021001 DEPOSITO DE EFECTIVO, DEPOSITANTE: RUTH DINELZA ACOCHIRI CRUZ, CONCEPTO: REPOSICION CREDENCIAL INSTITUCIONAL-PGE, CUENTA DE DEPOSITO: CUENTA UNICA DEL TESORO</t>
  </si>
  <si>
    <t>00099021001 DEPOSITO DE EFECTIVO, DEPOSITANTE: WILMER QUISPE QUISPE, CONCEPTO: REVERSION DE ENERGIA ELECTRICA Y TELEFONIA DEL MES DE DICIEMBRE RA-3 PISAGUA, CUENTA DE DEPOSITO: CUENTA UNICA DEL TESORO</t>
  </si>
  <si>
    <t>00099021001 DEPOSITO DE EFECTIVO, DEPOSITANTE: WANDA PEÑARRIETA VILLARROEL, CONCEPTO: DEP DE SALDOS F10 DE FONDOS POR PAGO DE REFRIGERIO, CUENTA DE DEPOSITO: CUENTA UNICA DEL TESORO</t>
  </si>
  <si>
    <t>00081011101 DEPOSITO DE EFECTIVO, DEPOSITANTE: WANDA PEÑARRIETA VILLARROEL, CONCEPTO: DEP DE SALDOS F11 DE FONDOS POR PAGO DE REFRIGERIO, CUENTA DE DEPOSITO: CUENTA UNICA DEL TESORO</t>
  </si>
  <si>
    <t>00081014202 DEPOSITO DE EFECTIVO, DEPOSITANTE: WANDA PEÑARRIETA VILLARROEL, CONCEPTO: DEP DE SALDO F42 DE FONDOS POR PAGO DE REFRIGERIO, CUENTA DE DEPOSITO: CUENTA UNICA DEL TESORO</t>
  </si>
  <si>
    <t>00592012001 DEPOSITO DE EFECTIVO, DEPOSITANTE: JOSE LUIS MAMANI ESPEJO, CONCEPTO: VENTA EMISIVO PARTICULARES GESTION 2018 (PERCIBIDOS EL 08 FEBRERO 2019), CUENTA DE DEPOSITO: CUENTA UNICA DEL TESORO</t>
  </si>
  <si>
    <t>00592012001 DEPOSITO DE EFECTIVO, DEPOSITANTE: JOSE LUIS MAMANI ESPEJO, CONCEPTO: EMISIVO ENTIDAD MIN. DESARROLLO RURAL Y TIERRAS GEST 2018 (ND 220025), CUENTA DE DEPOSITO: CUENTA UNICA DEL TESORO</t>
  </si>
  <si>
    <t>00086011102 DEPOSITO DE EFECTIVO, DEPOSITANTE: LUDWING ALBERTO AYALA SORIA, CONCEPTO: DEVOLUCION DE PASAJE AEREO TICKET: 930-2765582493, CUENTA DE DEPOSITO: CUENTA UNICA DEL TESORO</t>
  </si>
  <si>
    <t>00099021001 DEPOSITO DE EFECTIVO, DEPOSITANTE: ZAIDA BEATRIZ MARTINEZ PLAZA, CONCEPTO: DOBLE PERCEPCION, CUENTA DE DEPOSITO: CUENTA UNICA DEL TESORO</t>
  </si>
  <si>
    <t>00099021001 DEP.DE CHEQ.AJENOS,RET.DE CAM.,CONCEPTO: DESCUENTOS POR LICENCIA SIN GOCE DE HABER,DEP.: CONTRALORIA GENERAL DEL ESTADO , PROCEDENCIA: BANCO UNION S.A., CHEQUE: 6253, FECHA DE EMISION:08/02/2019</t>
  </si>
  <si>
    <t>00099021001 DEP.DE CHEQ.AJENOS,RET.DE CAM.,CONCEPTO: REMBOLSO SUBSIDIO INCAPACIDAD TEMPORAL CSBP,DEP.: CONTRALORIA GENERAL DEL ESTADO , PROCEDENCIA: BANCO UNION S.A., CHEQUE: 6252, FECHA DE EMISION:08/02/2019</t>
  </si>
  <si>
    <t>00099021001 DEP.DE CHEQ.AJENOS,RET.DE CAM.,CONCEPTO: DEVOLUCION PAMELA PIZARRO,DEP.: CONTRALORIA GENERAL DEL ESTADO , PROCEDENCIA: BANCO UNION S.A., CHEQUE: 6048, FECHA DE EMISION:08/02/2019</t>
  </si>
  <si>
    <t>00099021001 DEP.DE CHEQ.AJENOS,RET.DE CAM.,CONCEPTO: REMBOLSO SUBSIDIO INCAPACIDAD TEMPORAL CSBP,DEP.: CONTRALORIA GENERAL DEL ESTADO , PROCEDENCIA: BANCO UNION S.A., CHEQUE: 6050, FECHA DE EMISION:08/02/2019</t>
  </si>
  <si>
    <t>00099021001 DEP.DE CHEQ.AJENOS,RET.DE CAM.,CONCEPTO: REMBOLSO SUBCIDIO INCAPACIDAD TEMPORAL CSBP,DEP.: CONTRALORIA GENERAL DEL ESTADO , PROCEDENCIA: BANCO UNION S.A., CHEQUE: 6049, FECHA DE EMISION:08/02/2019</t>
  </si>
  <si>
    <t>00099021001 DEP.DE CHEQ.AJENOS,RET.DE CAM.,CONCEPTO: REVERSION FRACCION CC. TGN,DEP.: SEGUROS PROVIDA S.A. , PROCEDENCIA: BANCO NACIONAL DE BOLIVIA S.A., CHEQUE: 4350287, FECHA DE EMISION:12/02/2019</t>
  </si>
  <si>
    <t>00513162001 DEPOSITO DE EFECTIVO, DEPOSITANTE: KRAKEN SERVICIOS GENERALES - DANIELA  A  ANEYBA B., CONCEPTO: DEVOLUCION DE PAGO EXCEDENTE, CUENTA DE DEPOSITO: CUENTA UNICA DEL TESORO</t>
  </si>
  <si>
    <t>00099021001 DEPOSITO DE EFECTIVO, DEPOSITANTE: ROYAL TOURS  SRL, CONCEPTO: DEVOLUCION DE PASAJES AEREOS NO UTILIZADOS AL MINISTERIO PUBLICO GESTION 2018, CUENTA DE DEPOSITO: CUENTA UNICA DEL TESORO</t>
  </si>
  <si>
    <t>00099021001 DEPOSITO DE EFECTIVO, DEPOSITANTE: JUAN ENRIQUE CHAVEZ FLORES, CONCEPTO: REVERSION DE SERVICIOS BASICOS, CUENTA DE DEPOSITO: CUENTA UNICA DEL TESORO</t>
  </si>
  <si>
    <t>00099021001 DEPOSITO DE EFECTIVO, DEPOSITANTE: RAUL GARRON RUIZ, CONCEPTO: DEVOLUCION POR DOBLE PERCEPCION, CUENTA DE DEPOSITO: CUENTA UNICA DEL TESORO</t>
  </si>
  <si>
    <t>00081011101 DEPOSITO DE EFECTIVO, DEPOSITANTE: ROXANA CIDONIA MENDOZA ALVAREZ CI 5041014TJ, CONCEPTO: DEP POR SALDOS NO UTILIZADOS, CUENTA DE DEPOSITO: CUENTA UNICA DEL TESORO</t>
  </si>
  <si>
    <t>00099021001 DEPOSITO DE EFECTIVO, DEPOSITANTE: EDGAR LUCIO BUSTILLOS GUTIERREZ, CONCEPTO: DEV DE FONDOS SALDOS GESTION 2018 PROY MIC ZACACANI CHOJASIVI-GAM PUCARANI, CUENTA DE DEPOSITO: CUENTA UNICA DEL TESORO</t>
  </si>
  <si>
    <t>00591012001 DEP.DE CHEQ.AJENOS,RET.DE CAM.,CONCEPTO: PAGO POR SERVICIO DE AGUA POTABLE,DEP.: KETAL S.A. , PROCEDENCIA: BANCO NACIONAL DE BOLIVIA S.A., CHEQUE: 239439, FECHA DE EMISION:29/01/2019</t>
  </si>
  <si>
    <t>A:00099021001 TRANSFERENCIA DE RECUPERACIONES SEGÚN NOTA GEF-LIN-MCM-0096-NOT/19 PARA PAGO DE INTERESES DE ACUERDO A CONTRATO DE FIDEICOMISO “APOYO A LA EJECUCION DE LA INVERSION PUBLICA” FIRMADO ENTRE MINISTERIO DE PLANIFICACION Y EL FNDR, CORRESPONDIENTE AL GAM SANTOS MERCADO (VCTO. OCTUBRE/2018).</t>
  </si>
  <si>
    <t>A:00862012001 TRANSFERENCIA DE RECUPERACIONES SEGÚN NOTA GEF-LIN-MCM-0096-NOT/19 POR COMISION DE ADMINISTRACION QUE CORRESPONDEN AL FNDR DE ACUERDO A CONTRATO DE FIDEICOMISO “APOYO A LA EJECUCION DE LA INVERSION PUBLICA” GAM SANTOS MERCADO (VCTO. OCTUBRE/2018).</t>
  </si>
  <si>
    <t>REGULARIZACION DE TRANSFERENCIA DEL EXTERIOR SEGUN SWIFT NO.1792 DE FECHA 13/02/2019 ORDENANTE: CONSULADO GENERAL DE BOLIVIA (SANTIAGO CHILE) REF.: DEVOLUCION DE SALDO NO EJECUTADO PROGRAMA DE DOCUMENTACION A DIC/18 LIB. 00099021001 TGN-RECURSOS ORDINARIOS (3987)</t>
  </si>
  <si>
    <t>REGULARIZACION DE TRANSFERENCIA DEL EXTERIOR SEGUN SWIFT 01783 DE FECHA 13/02/2019 ORDENANTE: CONSULADO GENERAL DE BOLIVIA EN CHILE REF.: GESTORIA CONSULAR ENERO 2019 LIB. 00010011102 MIN.RELACIONES EXTERIORES - GESTORIA CONSULAR LEY Nº 3108</t>
  </si>
  <si>
    <t>TRANSFERENCIA DEL EXTERIOR SEGUN SWIFT 01820 DE FECHA 13/02/2019 ORDENANTE: EMBAJADA DEL ESTADO PLURINACIONAL DE BOLIVIA MADRID ESPAÑA REF.: DEVOLUCION DE SALDOS REMESAS ADICIONALES LIB. 00099021001 TGN-RECURSOS ORDINARIOS (3987)</t>
  </si>
  <si>
    <t>TRANSFERENCIA DEL EXTERIOR SEGUN SWIFT NO.1818 DE FECHA 13/02/2019 ORDENANTE: CONSULADO DE BOLIVIA EN MADRID REF.: LICENCIAS DE CONDUCIR ENERO 2019 RECAUDACION EXTERIOR LIB. 00340012004 SEGIP-RECAUDACION EXTERIOR-LICENCIAS DE CONDUCIR</t>
  </si>
  <si>
    <t>TRANSFERENCIA DEL EXTERIOR SEGUN SWIFT NO.1813 DE FECHA 13/02/2019 ORDENANTE: CONSULADO DEL ESTADP PLURINACIONAL DE BOLIVIA EN ILO-PERU REF.: DEVOLUCION SALDOS GASTOS DE FUNCIONAMIENTO LIB. 00099021001 TGN-RECURSOS ORDINARIOS (3987)</t>
  </si>
  <si>
    <t>TRANSFERENCIA DEL EXTERIOR SEGUN SWIFT NO.1821 DE FECHA 13/02/2019 ORDENANTE: EMBAJADA DEL ESTADO PLURINACIONAL DE BOLIVIA EN ESPAÑA REF.: DEVOLUCION DE SALDOS GASTOS DE FUNCIONAMIENTO LIB. 00099021001 TGN-RECURSOS ORDINARIOS (3987)</t>
  </si>
  <si>
    <t>De: 00099024113 Transferencia en cumplimiento al DS N°0913 de 15/06/2011 y el Convenio Intergubernativo de Financiamiento UPRE-CIF-IG 525/2017, suscrito entre la UPRE y el GAM de General Juan José Pérez, proyecto “Construcción Aulas U.E. Manuel Isauro Pasten Oblitas - Charazani”, correspondiente al pago de la planilla Nº 4 de cierre, según la UPRE.</t>
  </si>
  <si>
    <t>||TRANSF. DE FONDOS EN ATENCION A MENSAJE SWIFT NRO. 1808 DE LA FECHA. (SECTOR PUBLICO-SOBREVUELOS) DE LA LIBRETA 00117012001 DGAC, REPOSICION UTILES DE ESCRITORIO</t>
  </si>
  <si>
    <t>De: 00099024113 Transferencia en cumplimiento al DS N°0913 de 15/06/2011 y el Convenio Intergubernativo de Financiamiento UPRE-CIF-IG 1018/2017, suscrito entre la UPRE y el GAM de Sucre, proyecto “Construcción Unidad Educativa Aniceto Arce D-4”, correspondiente al pago de la planilla Nº 5, según la UPRE.</t>
  </si>
  <si>
    <t>De: 00099024113 Transferencia en cumplimiento al DS N°0913 de 15/06/2011 y el Convenio Intergubernativo de Financiamiento UPRE-CIF-IG 259/2017, suscrito entre la UPRE y el GAM de Charaña, proyecto “Construcción Aulas U.E. Sicuani Tripartito”, correspondiente al pago de la planilla Nº 4 de cierre, según la UPRE.</t>
  </si>
  <si>
    <t>De: 00099024113 Transferencia en cumplimiento al DS N°0913 de 15/06/2011 y el Convenio Intergubernativo de Financiamiento UPRE-CIF-IG 472/2016, suscrito entre la UPRE y el GAM de San Lorenzo, proyecto “Construcción Unidad Educativa Mixta Tomatas Grande”, correspondiente al pago de la planilla Nº 11 de cierre, según la UPRE.</t>
  </si>
  <si>
    <t>De: 00099024113 Transferencia en cumplimiento al DS N°0913 de 15/06/2011 y el Convenio Intergubernativo de Financiamiento UPRE-CIF-IG 1011/2017, suscrito entre la UPRE y el GAM de San Andrés de Machaca, proyecto “Construcción Coliseo Cerrado San Andrés de Machaca”, correspondiente al primer desembolso equivalente al 20% del monto a financiar, según la UPRE.</t>
  </si>
  <si>
    <t>De: 00099024113 Transferencia en cumplimiento al DS N°0913 de 15/06/2011 y el Convenio Intergubernativo de Financiamiento UPRE-CIF-IG 1096/2017 y UPRE-ADENDA-005/2018, suscrito entre la UPRE y el GAM de Buena Vista, proyecto “Const. Unidad Educativa Caranda – Municipio de Buena Vista”, correspondiente al pago de la planilla N° 3, según la UPRE.</t>
  </si>
  <si>
    <t>De: 00099024113 Transferencia en cumplimiento al DS N°0913 de 15/06/2011 y el Convenio Intergubernativo de Financiamiento UPRE-CIF-IG 1087/2017, suscrito entre la UPRE y el GAM de Riberalta, proyecto “Const. Parque Urbano Héroes del Acre Riberalta”, correspondiente al pago de la planilla Nº 4 de cierre, según la UPRE.</t>
  </si>
  <si>
    <t>De: 00099024113 Transferencia en cumplimiento al DS N°0913 de 15/06/2011 y el Convenio Intergubernativo de Financiamiento UPRE-CIF-IG 535/2016, suscrito entre la UPRE y el GAM de Entre Ríos, proyecto “Construcción Mercado Central Entre Ríos (Zona Cañaveral)”, correspondiente al pago de la planilla Nº 16, según la UPRE.</t>
  </si>
  <si>
    <t>De: 00099024113 Transferencia en cumplimiento al DS N°0913 de 15/06/2011 y el Convenio Intergubernativo de Financiamiento UPRE-CIF-IG 335/2018, suscrito entre la UPRE y el GAM de La Asunta, proyecto “Construcción Mercado Municipal La Asunta”, correspondiente al primer desembolso equivalente al 20% del monto a financiar, según la UPRE.</t>
  </si>
  <si>
    <t>De: 00099024113 Transferencia en cumplimiento al DS N°0913 de 15/06/2011 y el Convenio Intergubernativo de Financiamiento UPRE-CIF-IG-1105/2017, suscrito entre la UPRE y el GAM de Shinahota, proyecto “Construcción Instituto Tecnológico Álvaro García Linera”, correspondiente al pago de la planilla Nº 4, según la UPRE.</t>
  </si>
  <si>
    <t>De: 00099024113 Transferencia en cumplimiento al DS N°0913 de 15/06/2011 y el Convenio Intergubernativo de Financiamiento UPRE-CIF-IG 368/2016, suscrito entre la UPRE y el GAM de Carapari, proyecto “Construcción Reorganización Mercado Municipal Carapari”, correspondiente al pago de la planilla Nº 9 de cierre, según la UPRE.</t>
  </si>
  <si>
    <t>COBRO COSTOS DE PAPELERIA SEGUN TRANSFERENCIA DEL EXTERIOR POR ORDEN DE CONSULADO DE BOLIVIA EN MADRID REF.: LICENCIAS DE CONDUCIR ENERO 2019 RECAUDACION EXTERIOR LIB. 00340012003 RECAUDACION EXTRANJERIA - C.I. -L.C.</t>
  </si>
  <si>
    <t>De: 00099024113 Transferencia en cumplimiento al DS N°0913 de 15/06/2011 y el Convenio Intergubernativo de Financiamiento UPRE-CIF-IG 333/2018, suscrito entre la UPRE y el GAM de Puerto Gonzalo Moreno, proyecto “Const. Coliseo Municipal de Puerto Gonzalo Moreno – Comunidad Gonzalo Moreno”, correspondiente al primer desembolso equivalente al 20% del monto a financiar, según la UPRE.</t>
  </si>
  <si>
    <t>VENTA DE DIVISAS CON TRANSFERENCIA DE FONDOS A SOLICITUD DE MINISTERIO DE RELACIONES EXTERIORES SEGUN SOLICITUD 7220 REF: PAGO DE HABERES Y COSTO DE VIDA DEL SERVICIO DIPLOMATICO CON DISCAPACIDAD CORRESPONDIENTE AL MES DE ENERO 2019 SEGUN PLANILLA DE RRHH N 011907. LIB. 00099021001 TGN-RECURSOS ORDINARIOS (3987) POR DIFERENCIAL CAMBIARIO</t>
  </si>
  <si>
    <t>TRANSFERENCIA DEL EXTERIOR SEGUN SWIFT 01819 DE FECHA 13/02/2019 ORDENANTE: CONSULADO DE BOLIVIA EN MADRID LIB. 00340012005 SEGIP - RECAUDACION EXTERIOR - CEDULAS DE IDENTIDAD</t>
  </si>
  <si>
    <t>A:00099021001 A requerimiento de la Unidad de Administración e Información Salarial (UAIS), con nota interna CITE: MEFP/VTCP/DGPOT/UAIS/No 712/2019, en la cual solicita la reversión definitiva de las boletas de pago solicitados por el SENASIR, consignadas en el Comprobante de Pago N°. 71706 y 71707 H.R. 6-2634-R/953.</t>
  </si>
  <si>
    <t>NUMERO DE LIBRETA CUT: 00099021001 OPERACIÓN E75 TRANSFERENCIA DE LA CUENTA FISCAL BUN A LA CUT EN MN TRANSF.FDOS.A SOLICITUD DEL G.A.D. ORURO SG.NOTA CITE:GAD-ORU/SDAFP/UF/ATCP/CE-028/2019 A CTA.3987 CUT LBRTA.00099021001</t>
  </si>
  <si>
    <t>VENTA DE DIVISAS CON TRANSFERENCIA DE FONDOS A SOLICITUD DE MINISTERIO DE LA PRESIDENCIA SEGUN SOLICITUD 7217 REF: DIVISAS USD 16,261.52 PAGO A ROYAL FBO SERVICE S.A POR SERVICIOS PRESTADOS A LA AERONAVE FAB VIAJE OFICIAL A MEXICO 30 NOVIEMBRE AL 2 DICIEMBRE 2018, PAGO BANCO BVA PARAGUAY S.A CUENTA LIB. 00099021001 TGN-RECURSOS ORDINARIOS (3987)</t>
  </si>
  <si>
    <t>VENTA DE DIVISAS CON TRANSFERENCIA DE FONDOS A SOLICITUD DE MINISTERIO DE LA PRESIDENCIA SEGUN SOLICITUD 7216 REF: DIVISAS USD 8,314.86 PAGO A ROYAL FBO SERVICE S.A POR SERVICIOS PRESTADOS A LA AERONAVE FAB 001 VIAJE OFICIAL A URUGUAY DEL 17 Y 18 DICIEMBRE 2018, PAGO BANCO BVA PARAGUAY S.A CUENTA 01 LIB. 00099021001 TGN-RECURSOS ORDINARIOS (3987)</t>
  </si>
  <si>
    <t>VENTA DE DIVISAS CON TRANSFERENCIA DE FONDOS A SOLICITUD DE MINISTERIO DE LA PRESIDENCIA SEGUN SOLICITUD 7218 REF: DIVISAS USD 13,788.00 PAGO A ROYAL FBO SERVICE S.A POR SERVICIOS PRESTADOS A LA AERONAVE FAB 001 VIAJE OFICIAL AL CARIBE DEL 13 AL 15 DICIEMBRE 2018, PAGO BANCO BVA PARAGUAY S.A CUENTA LIB. 00099021001 TGN-RECURSOS ORDINARIOS (3987)</t>
  </si>
  <si>
    <t>REGULARIZACION DE TRANSFERENCIA DEL EXTERIOR SEGUN SWIFT 01662 DE FECHA 13/02/2019 ORDENANTE: CONSULADO DE BOLIVIA EN CORDOBA ARGENTINA LIB. 00099021001 TGN-RECURSOS ORDINARIOS (3987)</t>
  </si>
  <si>
    <t>REGULARIZACION DE TRANSFERENCIA DEL EXTERIOR SEGUN SWIFT 01494 DE FECHA 13/02/2019 ORDENANTE: EMBAJADA DE BOLIVIA EN BELGICA LIB. 00010011102 MIN.RELACIONES EXTERIORES - GESTORIA CONSULAR LEY Nº 3108</t>
  </si>
  <si>
    <t>REGULARIZACION DE TRANSFERENCIA DEL EXTERIOR SEGUN SWIFT 01637 DE FECHA 13/02/2019 ORDENANTE: CONSULADO DE BOLIVIA EN CORDOBA LIB. 00099021001 TGN-RECURSOS ORDINARIOS (3987)</t>
  </si>
  <si>
    <t>REGULARIZACION DE TRANSFERENCIA DEL EXTERIOR SEGUN SWIFT 01544 DE FECHA 13/02/2019 ORDENANTE: CONSULADO DE BOLIVIA EN CORDOBA LIB. 00099021001 TGN-RECURSOS ORDINARIOS (3987)</t>
  </si>
  <si>
    <t>NÚMERO DE LIBRETA CUT: 99031009.00 OPERACIÓN T01 TRANSFERENCIA DE FONDOS A LA CUT - TESORO DIRECTO DE BANCO UNION S.A. A CUENTA UNICA DEL TESORO CON NUMERO DE SOLICITUD = 3497258 Y NUMERO CORRELATIVO = 91320013022019870 TRANSFERENCIA POR OPERACIONES DE VENTA BONOS BTX</t>
  </si>
  <si>
    <t>NUMERO DE LIBRETA CUT: 00099021001 OPERACIÓN E18 TRANSFERENCIA DEL SISTEMA FINANCIERO POR CUENTA DE TERCEROS A LA CUT pago adelantado P.R.A. .RP 5.339,32 Pago indebido. RP 930,44</t>
  </si>
  <si>
    <t>TRANSFERENCIA DEL EXTERIOR SEGUN SWIFT NO.1843 DE FECHA 13/02/2019 ORDENANTE: CONSULADO DE BOLIVIA (CUZCO PERU) REF.: DEVOLUCION DE SALDOS GASTOS DE FUNCIONAMIENTO Y PROGRAMA DOCUMENTACION 2018 LIB. 00099021001 TGN-RECURSOS ORDINARIOS (3987)</t>
  </si>
  <si>
    <t>REGULARIZACION DE TRANSFERENCIA DEL EXTERIOR SEGUN SWIFT 01636 DE FECHA 13/02/2019 ORDENANTE: CONSULADO DEL ESTADO PLURINACIONAL DE BOLIVIA EN COMODORO RIVADAVIA ARGENTINA LIB. 00099021001 TGN-RECURSOS ORDINARIOS (3987)</t>
  </si>
  <si>
    <t>REGULARIZACION DE TRANSFERENCIA DEL EXTERIOR SEGUN SWIFT 01633 DE FECHA 13/02/2019 ORDENANTE: EMBAJADA DE BOLIVIA EN TOKIO JAPON REF.: DEVOLUCION DE SALDOS PROGRAMA DOC. LIB. 00099021001 TGN-RECURSOS ORDINARIOS (3987)</t>
  </si>
  <si>
    <t>REGULARIZACION DE TRANSFERENCIA DEL EXTERIOR SEGUN SWIFT 01620 DE FECHA 13/02/2019 ORDENANTE: EMBAJADA DE BOLIVIA EN TOKIO JAPON REF.: DEVOLUCION SALDOS GASTOS DE FUNCIONAMIENTO LIB. 00099021001 TGN-RECURSOS ORDINARIOS (3987)</t>
  </si>
  <si>
    <t>TRANSFERENCIA DEL EXTERIOR SEGUN SWIFT 01811 DE FECHA 13/02/2019 ORDENANTE: EMBAJADA DE BOLIVIA EN ALEMANIA REF.: RECAUDACION GESTORIA CONSULAR ENERO 2019 LIB. 00010011102 MIN.RELACIONES EXTERIORES - GESTORIA CONSULAR LEY Nº 3108</t>
  </si>
  <si>
    <t>REGULARIZACION DE TRANSFERENCIA DEL EXTERIOR SEGUN SWIFT 01742 DE FECHA 13/02/2019 ORDENANTE: CONSULADO DE BOLIVIA EN WASHINGTON LIB. 00099021001 TGN-RECURSOS ORDINARIOS (3987)</t>
  </si>
  <si>
    <t>De: 00099024113 Transferencia en cumplimiento al DS N°0913 de 15/06/2011 y el Convenio Intergubernativo de Financiamiento UPRE-CIF-IG 317/2018, suscrito entre la UPRE y el GAM de Irupana (Villa de Lanza), Proyecto “Construcción de Graderías en la Cancha Deportiva de la Población de Isquircani - Irupana”, correspondiente al pago del 20% de anticipo del monto financiado, según la UPRE.</t>
  </si>
  <si>
    <t>De: 00099024113 Transferencia en cumplimiento al DS N°0913 de 15/06/2011 y el Convenio Intergubernativo de Financiamiento UPRE-CIF-IG 701/2017, suscrito entre la UPRE y el GAM de Puerto Villarroel, Proyecto “Const. Puente Vehicular Cruz Cerro Verde”, correspondiente al pago de la planilla Nº4 de cierre, según la UPRE.</t>
  </si>
  <si>
    <t>De: 00099024113 Transferencia en cumplimiento al DS N°0913 de 15/06/2011 y el Convenio Intergubernativo de Financiamiento UPRE-CIF-IG 0156/2018, suscrito entre la UPRE y el GAM de Villa Tunari, Proyecto “Const. Tinglado U.E. San Antonio - D 1 Villa Tunari”, correspondiente al pago de la planilla Nº3 de cierre, según la UPRE.</t>
  </si>
  <si>
    <t>De: 00099024113 Transferencia en cumplimiento al DS N°0913 de 15/06/2011 y el Convenio Intergubernativo de Financiamiento UPRE-CIF-IG 724/2017, suscrito entre la UPRE y el GAM de Villa Gualberto Villarroel, Proyecto “Const. Sala Multifuncional U.E. José Ballivian Herrera Cancha Villa Gualberto Villarroel”, correspondiente al pago de la planilla Nº3 de cierre, según la UPRE.</t>
  </si>
  <si>
    <t>De: 00099024113 Transferencia en cumplimiento al DS N°0913 de 15/06/2011 y el Convenio Intergubernativo de Financiamiento UPRE-CIF-IG/426/2016, suscrito entre la UPRE y el GAM de Potosí, Proyecto “Construcción Centro de Educación Virtual Pary Orcko D-8”, correspondiente al pago del saldo de la planilla Nº12, según la UPRE.</t>
  </si>
  <si>
    <t>De: 00099024113 Transferencia en cumplimiento al DS N°0913 de 15/06/2011 y el Convenio Intergubernativo de Financiamiento UPRE-CIF-IG 083/2018, suscrito entre la UPRE y el GAM de Huanuni, Proyecto “Construcción Centro Programa de Atención a la Niñez - Huanuni”, correspondiente al pago de saldo de la planilla Nº5, según la UPRE.</t>
  </si>
  <si>
    <t>De: 00099024113 Transferencia en cumplimiento al DS N°0913 de 15/06/2011 y el Convenio Intergubernativo de Financiamiento UPRE-CIF-IG 022/2018, suscrito entre la UPRE y el GAM de Santiago de Huari, Proyecto “Const. Unidad Educativa Técnico Humanístico Urmiri de Quillacas - Urmiri de Quillacas”, correspondiente al pago del saldo de la planilla Nº2, según la UPRE.</t>
  </si>
  <si>
    <t>De: 00099024113 Transferencia en cumplimiento al DS N°0913 de 15/06/2011 y el Convenio Intergubernativo de Financiamiento UPRE-CIF-IG/425/2016, suscrito entre la UPRE y el GAM de Potosí, Proyecto “Construcción Unidad Educativa Técnico Humanístico Warisata D-12”, correspondiente al pago del saldo de la planilla Nº16, según la UPRE.</t>
  </si>
  <si>
    <t>00592012001 DEPOSITO DE EFECTIVO, DEPOSITANTE: DAYANA ARCE SUNTURA, CONCEPTO: GESTION 2018-NOTA DE OBSERVACION NO DECLARACION DE FACTURA C31 053 N.O N 16, CUENTA DE DEPOSITO: CUENTA UNICA DEL TESORO</t>
  </si>
  <si>
    <t>00099021001 DEPOSITO DE EFECTIVO, DEPOSITANTE: BEATRIZ V. MURILLO GUTIERREZ, CONCEPTO: DOBLE PERCEPCION, CUENTA DE DEPOSITO: CUENTA UNICA DEL TESORO</t>
  </si>
  <si>
    <t>00342012001 DEPOSITO DE EFECTIVO, DEPOSITANTE: A.E.V. REGIONAL ORURO, CONCEPTO: DEVOLUCION PASAJES GESTION 2018, CUENTA DE DEPOSITO: CUENTA UNICA DEL TESORO</t>
  </si>
  <si>
    <t>00099021001 DEPOSITO DE EFECTIVO, DEPOSITANTE: TERESA GLADYS OCHOA GONZALES, CONCEPTO: DOBLE PERCEPCION, CUENTA DE DEPOSITO: CUENTA UNICA DEL TESORO</t>
  </si>
  <si>
    <t>00099021001 DEPOSITO DE EFECTIVO, DEPOSITANTE: HUGO BENJAMIN QUISPE RAMOS, CONCEPTO: REVERSION, CUENTA DE DEPOSITO: CUENTA UNICA DEL TESORO</t>
  </si>
  <si>
    <t>00099021001 DEPOSITO DE EFECTIVO, DEPOSITANTE: MINISTERIO DE LA PRESIDENCIA UE-FNSE, CONCEPTO: POR CONSUMO AGUA POTABLE ENERO 2019 (UE-FNSE), CUENTA DE DEPOSITO: CUENTA UNICA DEL TESORO</t>
  </si>
  <si>
    <t>00190012003 DEPOSITO DE EFECTIVO, DEPOSITANTE: GUEYSSA CLAUDIA VARGAS VALVERDE, CONCEPTO: DEVOLUCION DE VIATICOS POR VIAJE AL MUNICIPIO COTAGAITA EL 23 DE NOVIEMBRE, CUENTA DE DEPOSITO: CUENTA UNICA DEL TESORO</t>
  </si>
  <si>
    <t>00190012003 DEPOSITO DE EFECTIVO, DEPOSITANTE: MIREYA TORREZ BEDOYA, CONCEPTO: DEVOLUCION DE VIATICOS POR VIAJE AL MUNICIPIO CAIZA DEL 7 DE NOVIEMBRE/2018, CUENTA DE DEPOSITO: CUENTA UNICA DEL TESORO</t>
  </si>
  <si>
    <t>00190012003 DEPOSITO DE EFECTIVO, DEPOSITANTE: SERGIO RODRIGO CASTRO PRIETO, CONCEPTO: DEVOLUCION DE VIATICOS POR VIAJE A LOS MUNICIPIOS CAMARGO Y VILLA CHARCAS DEL 29 AL 30 DE OCT/2018, CUENTA DE DEPOSITO: CUENTA UNICA DEL TESORO</t>
  </si>
  <si>
    <t>00190012003 DEPOSITO DE EFECTIVO, DEPOSITANTE: RONNY MENDIA DORADO, CONCEPTO: DEVOLUCION DE VIATICOS POR VIAJE AL MUNICIPIO CABEZAS EL 30 DE OCTUBRE/2018, CUENTA DE DEPOSITO: CUENTA UNICA DEL TESORO</t>
  </si>
  <si>
    <t>00099021001 DEPOSITO DE EFECTIVO, DEPOSITANTE: SANDRA SILVIA MARISCAL QUISPE, CONCEPTO: DEVOLUCION DE UNA DUODECIMA DE AGUINALDO, CUENTA DE DEPOSITO: CUENTA UNICA DEL TESORO</t>
  </si>
  <si>
    <t>00099021001 DEPOSITO DE EFECTIVO, DEPOSITANTE: LUIS RAMIREZ ALANOCA, CONCEPTO: DOBLE PERCEPCION, CUENTA DE DEPOSITO: CUENTA UNICA DEL TESORO</t>
  </si>
  <si>
    <t>00099021001 DEPOSITO DE EFECTIVO, DEPOSITANTE: JORGE DELFIN MARAÑON BALDIVIEZO - SEGUNDA DIVISION, CONCEPTO: REVERSION ELECCIONE PRIMARIAS 2019 (COMBUSTIBLE), CUENTA DE DEPOSITO: CUENTA UNICA DEL TESORO</t>
  </si>
  <si>
    <t>00526012001 DEPOSITO DE EFECTIVO, DEPOSITANTE: BOLIVIA TV - EDUARDO LUIS CHAVEZ GUACHALLA, CONCEPTO: DEVOLUCION DE VIATICOS, CUENTA DE DEPOSITO: CUENTA UNICA DEL TESORO</t>
  </si>
  <si>
    <t>00378012002 DEPOSITO DE EFECTIVO, DEPOSITANTE: FLORENTINO ISRAEL PEREZ YUJRA, CONCEPTO: DEVOLUCION PREVENTIVO N° 56 (RETENCIONES), CUENTA DE DEPOSITO: CUENTA UNICA DEL TESORO</t>
  </si>
  <si>
    <t>00378012002 DEPOSITO DE EFECTIVO, DEPOSITANTE: FLORENTINO ISRAEL PEREZ YUJRA, CONCEPTO: DEVOLUCION PREVENTIVO N° 56, CUENTA DE DEPOSITO: CUENTA UNICA DEL TESORO</t>
  </si>
  <si>
    <t>00342012001 DEPOSITO DE EFECTIVO, DEPOSITANTE: A.E.V. REGIONAL SUCRE, CONCEPTO: DEVOLUCION FONDOS PASAJES Y COMBUSTIBLE MES NOVIEMBRE C-31 N° 2083, CUENTA DE DEPOSITO: CUENTA UNICA DEL TESORO</t>
  </si>
  <si>
    <t>00512012001 DEPOSITO DE EFECTIVO, DEPOSITANTE: JUAN PABLO GONZALES SOLARES-A.A.S.A.N.A., CONCEPTO: DEVOLUCION PREV.278, CUENTA DE DEPOSITO: CUENTA UNICA DEL TESORO</t>
  </si>
  <si>
    <t>00512012001 DEPOSITO DE EFECTIVO, DEPOSITANTE: GONZALO PALLY CHOQUE-A.A.S.A.N.A., CONCEPTO: DEVOLUCION PREV. 280, CUENTA DE DEPOSITO: CUENTA UNICA DEL TESORO</t>
  </si>
  <si>
    <t>00512012001 DEPOSITO DE EFECTIVO, DEPOSITANTE: RIMBER FLORES-A.A.S.A.N.A., CONCEPTO: DEV. DE PASAJES, CUENTA DE DEPOSITO: CUENTA UNICA DEL TESORO</t>
  </si>
  <si>
    <t>00512012001 DEPOSITO DE EFECTIVO, DEPOSITANTE: BEATRIS ROLDAN-A.A.S.A.N.A., CONCEPTO: DEV. DE PASAJES, CUENTA DE DEPOSITO: CUENTA UNICA DEL TESORO</t>
  </si>
  <si>
    <t>00099021001 DEPOSITO DE EFECTIVO, DEPOSITANTE: CRISTIAM TAMBO MAMANI, CONCEPTO: DEVOLUCION DE HABERES, CUENTA DE DEPOSITO: CUENTA UNICA DEL TESORO</t>
  </si>
  <si>
    <t>00099021001 DEPOSITO DE EFECTIVO, DEPOSITANTE: WALTER ERICK QUEVEDO FLORES, CONCEPTO: DOBLE PERCEPCION, CUENTA DE DEPOSITO: CUENTA UNICA DEL TESORO</t>
  </si>
  <si>
    <t>00099021001 DEPOSITO DE EFECTIVO, DEPOSITANTE: FELIX ORELLANA SORIA  CI.  1579878  SC., CONCEPTO: DEVOLUCION POR PERCEPCION INDEBIDA DE HABERES DEL MES DE MAYO DE 2018, CUENTA DE DEPOSITO: CUENTA UNICA DEL TESORO</t>
  </si>
  <si>
    <t>00099021001 DEP.DE CHEQ.AJENOS,RET.DE CAM.,CONCEPTO: MIN COMUNICACION DEV. INCAP TEMP - MAYO /2018,DEP.: CAJA PETROLERA DE SALUD , PROCEDENCIA: BANCO UNION S.A., CHEQUE: 14930, FECHA DE EMISION:14/02/2019</t>
  </si>
  <si>
    <t>00081011101 DEP.DE CHEQ.AJENOS,RET.DE CAM.,CONCEPTO: EJECUCION DE BOLETA DE GARANTIA DE SERIEDAD DE PROPUESTA,DEP.: MINISTERIO DE OBRAS PUBLICAS SERVICIOS Y VIVIENDA , PROCEDENCIA: BANCO UNION S.A., CHEQUE: 1024, FECHA DE EMISION:25/01/2019</t>
  </si>
  <si>
    <t>00041048002 DEP.DE CHEQ.AJENOS,RET.DE CAM.,CONCEPTO: POR DEVOLUCION DE SALDOS NO EJECUTADOS GESTION 2018,DEP.: ROSSEL AQUINO KAREN INES , PROCEDENCIA: BANCO UNION S.A., CHEQUE: 455, FECHA DE EMISION:12/02/2019</t>
  </si>
  <si>
    <t>00041048002 DEP.DE CHEQ.AJENOS,RET.DE CAM.,CONCEPTO: POR DEVOLUCION DE SALDOS NO EJECUTADOS GESTION 2018,DEP.: CHOQUE MAMANI JUDITH , PROCEDENCIA: BANCO UNION S.A., CHEQUE: 454, FECHA DE EMISION:12/02/2019</t>
  </si>
  <si>
    <t>00041048002 DEP.DE CHEQ.AJENOS,RET.DE CAM.,CONCEPTO: POR DEVOLUCION DE SALDOS NO EJECUTADOS GESTION 2018,DEP.: MIRIAM GARABITO GUERRA , PROCEDENCIA: BANCO UNION S.A., CHEQUE: 447, FECHA DE EMISION:16/01/2019</t>
  </si>
  <si>
    <t>00041044201 DEP.DE CHEQ.AJENOS,RET.DE CAM.,CONCEPTO: POR DEVOLUCION DE SALDOS NO EJECUTADOS GESTION 2018,DEP.: MIGUEL ANGEL BERAZAIN GUTIERREZ , PROCEDENCIA: BANCO UNION S.A., CHEQUE: 452, FECHA DE EMISION:12/02/2019</t>
  </si>
  <si>
    <t>00041048002 DEP.DE CHEQ.AJENOS,RET.DE CAM.,CONCEPTO: POR DEVOLUCION DE SALDOS NO EJECUTADOS GESTION 2018,DEP.: CHOQUE MAMANI JUDITH , PROCEDENCIA: BANCO UNION S.A., CHEQUE: 450, FECHA DE EMISION:12/02/2019</t>
  </si>
  <si>
    <t>00572012001 DEP.DE CHEQ.AJENOS,RET.DE CAM.,CONCEPTO: TRASPASO DE FONDOS A LA CUT,DEP.: EMAPA , PROCEDENCIA: BANCO UNION S.A., CHEQUE: 23996, FECHA DE EMISION:11/02/2019</t>
  </si>
  <si>
    <t>00099021001 DEP.DE CHEQ.AJENOS,RET.DE CAM.,CONCEPTO: DEVOLUCION POR DUPLICIDAD PREV. 1609 DE 2018 FPS DPTAL LA PAZ,DEP.: PEDRO D. HERRERA TITO , PROCEDENCIA: BANCO UNION S.A., CHEQUE: 691, FECHA DE EMISION:13/02/2019</t>
  </si>
  <si>
    <t>00099021001 DEPOSITO DE EFECTIVO, DEPOSITANTE: CAROLA M. SAAVEDRA V, CONCEPTO: DEVOLUCION POR 16 HORAS NO TRABAJADAS EN EL MES DE JUNIO 2017, CUENTA DE DEPOSITO: CUENTA UNICA DEL TESORO</t>
  </si>
  <si>
    <t>00378012002 DEPOSITO DE EFECTIVO, DEPOSITANTE: SENATEX-JULIA CLAUDIA RAMOS SUAREZ, CONCEPTO: DEVOLUCION DE RETENCIONES IMPOSITIVAS POR ALQUILER DE ESPACIO PUBLICITARIO, CUENTA DE DEPOSITO: CUENTA UNICA DEL TESORO</t>
  </si>
  <si>
    <t>00020051101 DEPOSITO DE EFECTIVO, DEPOSITANTE: LIZANDRO MERUBIA RUIZ, CONCEPTO: DEVOLUCION PAGO A DERECHOS REALES(TASAS) P/TRAMITE DE SANEAMIENTO PREDIOS A CARGO DE LA DBI DE LA AB, CUENTA DE DEPOSITO: CUENTA UNICA DEL TESORO</t>
  </si>
  <si>
    <t>00099021001 DEPOSITO DE EFECTIVO, DEPOSITANTE: ENDE, CONCEPTO: CUMPLIM DS 3034 RENUMERACION MAXIMA ENERO/2019 WILFREDO OVANDO ROJAS, CUENTA DE DEPOSITO: CUENTA UNICA DEL TESORO</t>
  </si>
  <si>
    <t>00099021001 DEPOSITO DE EFECTIVO, DEPOSITANTE: HEBERT CHOQUE TARQUI, CONCEPTO: DEVOLUCION DEMASIA HABERES MAXIMA REMUNERACION SECTOR PUBLICO, CUENTA DE DEPOSITO: CUENTA UNICA DEL TESORO</t>
  </si>
  <si>
    <t>00099021001 DEPOSITO DE EFECTIVO, DEPOSITANTE: PEDRO ESPINOZA ESPINOZA, CONCEPTO: REVERSION SERVICIOS BASICOS, CUENTA DE DEPOSITO: CUENTA UNICA DEL TESORO</t>
  </si>
  <si>
    <t>00099021001 DEPOSITO DE EFECTIVO, DEPOSITANTE: MARIO RAMIREZ CHOQUE, CONCEPTO: DOBLE PERCEPCION, CUENTA DE DEPOSITO: CUENTA UNICA DEL TESORO</t>
  </si>
  <si>
    <t>00099021001 DEP.DE CHEQ.AJENOS,RET.DE CAM.,CONCEPTO: SEDES LA PAZ DEV INCAPAC TEM MAYO /2018,DEP.: CAJA PETROLERA DE SALUD , PROCEDENCIA: BANCO UNION S.A., CHEQUE: 14927, FECHA DE EMISION:14/02/2019</t>
  </si>
  <si>
    <t>00099021001 DEP.DE CHEQ.AJENOS,RET.DE CAM.,CONCEPTO: AUT. IMPUG TRIB. DEVOL INCAP TEMP MAYO /2018,DEP.: CAJA PETROLERA DE SALUD , PROCEDENCIA: BANCO UNION S.A., CHEQUE: 14892, FECHA DE EMISION:08/02/2019</t>
  </si>
  <si>
    <t>VENTA DE DIVISAS CON TRANSFERENCIA DE FONDOS A SOLICITUD DE MINISTERIO DE DESARROLLO PRODUCTIVO Y ECONOMIA PLURAL SEGUN SOLICITUD 7213 REF: COMPRA DE DIVISAS PARA PAGO A LA ORGANIZACION INTERNACIONAL DE METROLOGIA LEGAL OIML POR MEMBRESIA DE LA GESTION 2019 EQUIVALENTES 1.599,78 USD LIB. 00041031107 MPM-INSTITUTO BOLIVIANO DE METROLOGIA POR DIFERENCIAL CAMBIARIO</t>
  </si>
  <si>
    <t>VENTA DE DIVISAS CON TRANSFERENCIA DE FONDOS A SOLICITUD DE MINISTERIO DE DESARROLLO PRODUCTIVO Y ECONOMIA PLURAL SEGUN SOLICITUD 7213 REF: COMPRA DE DIVISAS PARA PAGO A LA ORGANIZACION INTERNACIONAL DE METROLOGIA LEGAL OIML POR MEMBRESIA DE LA GESTION 2019 EQUIVALENTES 1.599,78 USD LIB. 00041031107 MPM-INSTITUTO BOLIVIANO DE METROLOGIA</t>
  </si>
  <si>
    <t>VENTA DE DIVISAS CON TRANSFERENCIA DE FONDOS A SOLICITUD DE MINISTERIO DE DESARROLLO PRODUCTIVO Y ECONOMIA PLURAL SEGUN SOLICITUD 7214 REF: COMPRA DE DIVISAS PARA PAGO A LA OFICINA INTERNACIONAL DE PESAS Y MEDIDAS BIPM POR MEMBRESIA GESTION 2019 EQUIVALENTES 13.689,49 USD LIB. 00041031107 MPM-INSTITUTO BOLIVIANO DE METROLOGIA POR DIFERENCIAL CAMBIARIO</t>
  </si>
  <si>
    <t>VENTA DE DIVISAS CON TRANSFERENCIA DE FONDOS A SOLICITUD DE MINISTERIO DE DESARROLLO PRODUCTIVO Y ECONOMIA PLURAL SEGUN SOLICITUD 7214 REF: COMPRA DE DIVISAS PARA PAGO A LA OFICINA INTERNACIONAL DE PESAS Y MEDIDAS BIPM POR MEMBRESIA GESTION 2019 EQUIVALENTES 13.689,49 USD LIB. 00041031107 MPM-INSTITUTO BOLIVIANO DE METROLOGIA</t>
  </si>
  <si>
    <t>REGULARIZACION DE TRANSFERENCIA DEL EXTERIOR SEGUN SWIFT 01668 DE FECHA 14/02/2019 ORDENANTE: CONSULADO DE BOLIVIA EN SUIZA LIB. 00099021001 TGN-RECURSOS ORDINARIOS (3987)</t>
  </si>
  <si>
    <t>TRANSFERENCIA DEL EXTERIOR SEGUN SWIFT NO.1883 DE FECHA 14/02/2019 ORDENANTE: CONSULADO DE BOLIVIA EN SEVILLA REF.: DEVOLUCION SALDOS PROGRAMA DE DOCUMENTACION GESTION 2018 LIB. 00099021001 TGN-RECURSOS ORDINARIOS (3987)</t>
  </si>
  <si>
    <t>REGULARIZACION DE TRANSFERENCIA DEL EXTERIOR SEGUN SWIFT 01707 DE FECHA 14/02/2019 ORDENANTE: EMBAJADA DE BOLIVIA EN MOSCU LIB. 00099021001 TGN-RECURSOS ORDINARIOS (3987)</t>
  </si>
  <si>
    <t>REGULARIZACION DE TRANSFERENCIA DEL EXTERIOR SEGUN SWIFT 01744 DE FECHA 14/02/2019 ORDENANTE: CONSULADO DE BOLIVIA EN LIMA LIB. 00099021001 TGN-RECURSOS ORDINARIOS (3987)</t>
  </si>
  <si>
    <t>REGULARIZACION DE TRANSFERENCIA DEL EXTERIOR SEGUN SWIFT NO.1700 DE FECHA 14/02/2019 ORDENANTE: EMBASSY OF THE PLURINATIONAL STATE OF BOLIVIA (MOSCU RUSIA) REF.: DEVOLUCION DE GASTOS DE FUNCIONAMIENTO GESTION 2018 LIB. 00099021001 TGN-RECURSOS ORDINARIOS (3987)</t>
  </si>
  <si>
    <t>A:00099021001 TRANSFERENCIA DE RECURSOS A SOLICITUD DEL MINISTERIO DE SALUD SG NOTA CITE: MS/BJA/CE/24/2019,CORRESPONDIENTE AL SALDO AL 31 DE DICIEMBRE DE 2018. HR 6-4236-R.</t>
  </si>
  <si>
    <t>De: 00099024113 Transferencia en cumplimiento al DS N°0913 de 15/06/2011 y el Convenio Intergubernativo de Financiamiento UPRE-CIF-IG/282/2015, suscrito entre la UPRE y el GAM de Huacaraje, Proyecto “Ampliación Unidad Educativa Juan Antonio Velarde Justiniano - El Carmen”, correspondiente al pago de la planilla Nº3 de cierre, según la UPRE.</t>
  </si>
  <si>
    <t>De: 00099024113 Transferencia en cumplimiento al DS N°0913 de 15/06/2011 y el Convenio Intergubernativo de Financiamiento UPRE-CIF-IG 032/2018, suscrito entre la UPRE y el GAM de Poopó (Villa Poopó), Proyecto “Const. U.E. Hernando Siles - Venta y Media - Poopó”, correspondiente al pago de la planilla Nº3, según la UPRE.</t>
  </si>
  <si>
    <t>De: 00099024113 Transferencia en cumplimiento al DS N°0913 de 15/06/2011 y el Convenio Intergubernativo de Financiamiento UPRE-CIF-IG 250/2017, suscrito entre la UPRE y el GAM de La Asunta, Proyecto “Construcción 4 Aulas Unidad Educativa Lic. Reynaldo Calcina Luna Siguani Chico”, correspondiente al pago de la planilla Nº4 de cierre, según la UPRE.</t>
  </si>
  <si>
    <t>De: 00099024113 Transferencia en cumplimiento al DS N°0913 de 15/06/2011 y el Convenio Intergubernativo de Financiamiento UPRE-CIF-IG 908/2017, suscrito entre la UPRE y el GAM de Shinahota, Proyecto “Construcción Unidad Educativa San Isidro”, correspondiente al pago de la planilla Nº4, según la UPRE.</t>
  </si>
  <si>
    <t>De: 00099024113 Transferencia en cumplimiento al DS N°0913 de 15/06/2011 y el Convenio Intergubernativo de Financiamiento UPRE-CIF-IG 1036/2017, suscrito entre la UPRE y el GAM de Trinidad, Proyecto “Const. Mercado Seccional Calle Cochabamba”, correspondiente al pago de la planilla Nº8, según la UPRE.</t>
  </si>
  <si>
    <t>De: 00099024113 Transferencia en cumplimiento al DS N°0913 de 15/06/2011 y el Convenio Intergubernativo de Financiamiento UPRE-CIF-IG 416/2017, suscrito entre la UPRE y el GAM de Combaya, Proyecto “Construcción Internado Unidad Educativa Huaycho Municipio Combaya”, correspondiente al pago de la planilla Nº3 de cierre, según la UPRE.</t>
  </si>
  <si>
    <t>De: 00099024113 Transferencia en cumplimiento al DS N°0913 de 15/06/2011 y el Convenio Intergubernativo de Financiamiento UPRE-CIF-IG 145/2016, suscrito entre la UPRE y el GAM de Tipuani, Proyecto “Construcción Centro de Salud Integral en Tipuani”, correspondiente al pago de la planilla Nº6 de cierre, según la UPRE.</t>
  </si>
  <si>
    <t>De: 00099024113 Transferencia en cumplimiento al DS N°0913 de 15/06/2011 y el Convenio Intergubernativo de Financiamiento UPRE-CIF-IG 017/2018, suscrito entre la UPRE y el GAM de Eucaliptus, Proyecto “Const. Edificio Gobierno Autónomo Municipal de Eucaliptus”, correspondiente al pago de la planilla Nº1, según la UPRE.</t>
  </si>
  <si>
    <t>De: 00099024113 Transferencia en cumplimiento al DS N°0913 de 15/06/2011 y el Convenio Intergubernativo de Financiamiento UPRE-CIF-IG 071/2017, suscrito entre la UPRE y el GAM de Villamontes, Proyecto “Construcción Unidad Educativa Nivel Inicial Colorados de Bolivia”, correspondiente al pago de la planilla Nº9 de cierre, según la UPRE.</t>
  </si>
  <si>
    <t>De: 00099024113 Transferencia en cumplimiento al DS N°0913 de 15/06/2011 y el Convenio Intergubernativo de Financiamiento UPRE-CIF-IG 1093/2017, suscrito entre la UPRE y el GAM de Villa Tunari, Proyecto “Construcción 10 Aulas, 2 Talleres y 2 Laboratorios U.E. Padre Constante Luchsich Chipiriri D-2”, correspondiente al pago de la planilla Nº6, según la UPRE.</t>
  </si>
  <si>
    <t>De: 00099024113 Transferencia en cumplimiento al DS N°0913 de 15/06/2011 y el Convenio Intergubernativo de Financiamiento UPRE-CIF-IG 1021/2017, suscrito entre la UPRE y el GAM de Villa Tunari, Proyecto “Construcción Centro de Salud con Internación 1° de Mayo D - 2”, correspondiente al pago de la planilla Nº7 de cierre, según la UPRE.</t>
  </si>
  <si>
    <t>De: 00099024113 Transferencia en cumplimiento al DS N°0913 de 15/06/2011 y el Convenio Intergubernativo de Financiamiento UPRE-CIF-IG 051/2017, suscrito entre la UPRE y el GAM de Villa Tunari, Proyecto “Construcción Residencia Estudiantil San Francisco Km 21”, correspondiente al pago de la planilla Nº3 de cierre, según la UPRE.</t>
  </si>
  <si>
    <t>De: 00099024113 Transferencia en cumplimiento al DS N°0913 de 15/06/2011 y el Convenio Intergubernativo de Financiamiento UPRE-CIF-IG 685/2017, suscrito entre la UPRE y el GAM de Alalay, Proyecto “Const. Puente Vehicular Rumi Corral - Rio Costal Mayu”, correspondiente al pago de la planilla Nº3 de cierre, según la UPRE.</t>
  </si>
  <si>
    <t>De: 00099024113 Transferencia en cumplimiento al DS N°0913 de 15/06/2011 y el Convenio Intergubernativo de Financiamiento UPRE-CIF-IG 0152/2018, suscrito entre la UPRE y el GAM de Villa Tunari, Proyecto “Const. 2 Aulas y Baños U.E. Chocolatal - D 10 Villa Tunari”, correspondiente al pago de la planilla Nº3 de cierre, según la UPRE.</t>
  </si>
  <si>
    <t>De: 00099024113 Transferencia en cumplimiento al DS N°0913 de 15/06/2011 y el Convenio Intergubernativo de Financiamiento UPRE-CIF-IG 634/2017, suscrito entre la UPRE y el GAM de Vinto, Proyecto “Construcción Cubierta y Graderías U.E. Elizardo Pérez”, correspondiente al pago de la planilla Nº3 de cierre, según la UPRE.</t>
  </si>
  <si>
    <t>De: 00099024113 Transferencia en cumplimiento al DS N°0913 de 15/06/2011 y el Convenio Intergubernativo de Financiamiento UPRE-CIF-IG 0141/2018, suscrito entre la UPRE y el GAM de Villa Tunari, Proyecto “Const. 1 Aula U.E. Villa San José - D 7 Villa Tunari”, correspondiente al pago de la planilla Nº3 de cierre, según la UPRE.</t>
  </si>
  <si>
    <t>De: 00099024113 Transferencia en cumplimiento al DS N°0913 de 15/06/2011 y el Convenio Intergubernativo de Financiamiento UPRE-CIF-IG 638/2017, suscrito entre la UPRE y el GAM de Sipe Sipe, Proyecto “Construcción Aulas Unidad Educativa 27 de Mayo Pirhuas”, correspondiente al pago de la planilla Nº2 de cierre, según la UPRE.</t>
  </si>
  <si>
    <t>De: 00099024113 Transferencia en cumplimiento al DS N°0913 de 15/06/2011 y el Convenio Intergubernativo de Financiamiento UPRE-CIF-IG 0153/2018, suscrito entre la UPRE y el GAM de Villa Tunari, Proyecto “Const. 2 Aulas y Baños U.E. Nuevo Amanecer - D 10 Villa Tunari”, correspondiente al pago de la planilla Nº3 de cierre, según la UPRE.</t>
  </si>
  <si>
    <t>De: 00099024113 Transferencia en cumplimiento al DS N°0913 de 15/06/2011 y el Convenio Intergubernativo de Financiamiento UPRE-CIF-IG 483/2016, suscrito entre la UPRE y el GAM de Entre Ríos, Proyecto “Construcción Módulo Educativo U.E. Evo Morales Ayma”, correspondiente al pago de la planilla Nº6 de cierre, según la UPRE.</t>
  </si>
  <si>
    <t>De: 00099024113 Transferencia en cumplimiento al DS N°0913 de 15/06/2011 y el Convenio Intergubernativo de Financiamiento UPRE-CIF-IG 0132/2018, suscrito entre la UPRE y el GAM de Villa Tunari, Proyecto “Const. 4 Aulas U.E. Paraíso A - D 3 Villa Tunari”, correspondiente al pago de la planilla Nº2 de cierre, según la UPRE.</t>
  </si>
  <si>
    <t>De: 00099024113 Transferencia en cumplimiento al DS N°0913 de 15/06/2011 y el Convenio Intergubernativo de Financiamiento UPRE-CIF-IG 736/2017, suscrito entre la UPRE y el GAM de Villa Rivero, Proyecto “Construcción de Aulas U.E. Técnico Humanístico Jesús Lara Villa Rivero”, correspondiente al pago del saldo de la planilla Nº4, según la UPRE.</t>
  </si>
  <si>
    <t>De: 00099024113 Transferencia en cumplimiento al DS N°0913 de 15/06/2011 y el Convenio Intergubernativo de Financiamiento UPRE-CIF-IG 0151/2018, suscrito entre la UPRE y el GAM de Villa Tunari, Proyecto “Const. 4 Aulas y Baños U.E. Campo Vía - D 10 Villa Tunari”, correspondiente al pago de la planilla Nº3 de cierre, según la UPRE.</t>
  </si>
  <si>
    <t>De: 00099024113 Transferencia en cumplimiento al DS N°0913 de 15/06/2011 y el Convenio Intergubernativo de Financiamiento UPRE-CIF-IG/171/2015, suscrito entre la UPRE y el GAM de Achocalla, Proyecto “Construcción Coliseo Cerrado Achocalla”, correspondiente al pago de la planilla Nº6 de cierre, según la UPRE.</t>
  </si>
  <si>
    <t>De: 00099024113 Transferencia en cumplimiento al DS N°0913 de 15/06/2011 y el Convenio Intergubernativo de Financiamiento UPRE-CIF-IG 212/2017, suscrito entre la UPRE y el GAM de Guaqui, Proyecto “Construcción Centro de Salud Integral Guaqui”, correspondiente al pago de la planilla Nº4, según la UPRE.</t>
  </si>
  <si>
    <t>De: 00099024113 Transferencia en cumplimiento al DS N°0913 de 15/06/2011 y el Convenio Intergubernativo de Financiamiento UPRE-CIF-IG 1061/2017, suscrito entre la UPRE y el GAM de San Ignacio, Proyecto “Construcción de Tinglado y Polideportivo U.E. Sócrates Parada Eguez - San Ignacio de Moxos”, correspondiente al pago de la planilla Nº3 de cierre, según la UPRE.</t>
  </si>
  <si>
    <t>De: 00099024113 Transferencia en cumplimiento al DS N°0913 de 15/06/2011 y el Convenio Intergubernativo de Financiamiento UPRE-CIF-IG 0137/2018, suscrito entre la UPRE y el GAM de Villa Tunari, Proyecto “Const. 2 Aulas y Baños U.E. Villa Israel A - D 4 Villa Tunari”, correspondiente al pago de la planilla Nº4 de cierre, según la UPRE.</t>
  </si>
  <si>
    <t>A:00099021001 Transferencia que efectuamos a solicitud del Servicio Nacional del Sistema de Reparto mediante nota CITE: SENASIR UAF PPTO NE. No 001/2019, la nota interna CITE: MEFP/VTCP/DGPOT/UAIS/No 672/2019, Informe CITE: MEFP/VTCP/DGPOT/UAIS/No 19/2019 H.R. 6-1098-R</t>
  </si>
  <si>
    <t>A:00099021001 Transferencia que efectuamos a solicitud del Servicio Nacional del Sistema de Reparto mediante nota CITE: SENASIR UAF PPTO NE. No 001/2019, la nota interna CITE: MEFP/VTCP/DGPOT/UAIS/No 671/2019, Informe CITE: MEFP/VTCP/DGPOT/UAIS/No 19/2019 H.R. 6-1098-R</t>
  </si>
  <si>
    <t>||COMISION TRANSFERENCIA FDOS.AL EXTERIOR 0,10% S/USD1.727.994,31,REEMB.GSTS.COMUNICACION BS220.-Y EMISION COMP.CONTABLE BS50.-REF.:PAGO 1 LC I-2018-33 P/C EMPRESA PUBLICA QUIPUS A/F TONGFANG HONGKONG LIMITED,EN COMPL.A COMP.947193,14/02/19. LIB.00590012001 EMPRESA PÚBLICA QUIPUS - RECURSOS ESPECÍFICOS REF.:COMIS.PAGO 1 LC I-2018-33</t>
  </si>
  <si>
    <t>TRANSFERENCIA DEL EXTERIOR SEGUN SWIFT 01885 DE FECHA 14/02/2019 ORDENANTE: CONSULADO DE BOLIVIA EN TACNA LIB. 00099021001 TGN-RECURSOS ORDINARIOS (3987)</t>
  </si>
  <si>
    <t>TRANSFERENCIA DEL EXTERIOR SEGUN SWIFT 01882 DE FECHA 14/02/2019 ORDENANTE: DELEGACION DE BOLIVIA ANTE LA UNESCO LIB. 00099021001 TGN-RECURSOS ORDINARIOS (3987)</t>
  </si>
  <si>
    <t>NUMERO DE LIBRETA CUT: 00046021109 OPERACIÓN E18 TRANSFERENCIA DEL SISTEMA FINANCIERO POR CUENTA DE TERCEROS A LA CUT PARA ABONO A LA CUENTA UNICA DEL TESORO 3987069001 LIBRETA 00046021109 DEL MINISTERIO DE SALUD A SOLICITUD DEL BANCO DE CREDITO DE BOLIVIA SA</t>
  </si>
  <si>
    <t>REGULARIZACION DE TRANSFERENCIA DEL EXTERIOR SEGUN SWIFT 01745 DE FECHA 14/02/2019 ORDENANTE: CONSULADO GENERAL DE BOLIVIA LIMA PERU LIB. 00010011102 MIN.RELACIONES EXTERIORES - GESTORIA CONSULAR LEY Nº 3108</t>
  </si>
  <si>
    <t>VENTA DE DIVISAS CON TRANSFERENCIA DE FONDOS A SOLICITUD DE YACIMIENTOS PETROLIFEROS FISCALES BOLIVIANOS SEGUN SOLICITUD 7221 REF: PAGO A COPEC SA POR SUMINISTRO DE DIESEL OIL SEGUN INFORME TECNICO DE CONFORMIDAD DE PAGO UPCA 1285 Y HOJA DE RUTA DCIM 30236 LIB. 00513012004 LBP-YPFB-UNICOMERCIAL (4030005415/1-2188907)</t>
  </si>
  <si>
    <t>VENTA DE DIVISAS CON TRANSFERENCIA DE FONDOS A SOLICITUD DE ADMINISTRACION DE SERVICIOS PORTUARIOS BOLIVIA SEGUN SOLICITUD 7223 REF: H.R. 610 - ENVIO DE RECURSOS AL PUERTO DE ARICA POR GASTOS GATE OUT CORRESPONDIENTE A LA REPOSICION DE ENERO/2019, SEGUN COMUNICACION INTERNA ASP-B/DOP-UAP/CI-84/2019 LIB. 00594012001 ASP-B FONDO DE OPERACIONES</t>
  </si>
  <si>
    <t>VENTA DE DIVISAS CON TRANSFERENCIA DE FONDOS A SOLICITUD DE EMPRESA ESTRATEGICA BOLIVIANA CONSTRUCCION Y CONSERVACION INFRAESTRUCTURA CIVIL SEGUN SOLICITUD 7228 REF: TRANSFERENCIA DE FONDOS, PAGO DEL SALDO POR LA IMPORTACION DE 500 TONELADAS DE CEMENTO ASFALTICO PARA LA EJECUCION DE OBRAS DE LA EBC, LIB. 00587012001 EBC - RECURSOS ESPECÍFICOS</t>
  </si>
  <si>
    <t>VENTA DE DIVISAS CON TRANSFERENCIA DE FONDOS A SOLICITUD DE ADMINISTRACION DE SERVICIOS PORTUARIOS BOLIVIA SEGUN SOLICITUD 7224 REF: H.R. 677 - PAGO DE FACTURAS A LA EMPRESA TISUR POR SERVICIOS PORTUARIOS EN EL PUERTO DE MATARANI, SEGUN INFORME ASP-B/DOP-UAP/INF-25/2019 Y DEMAS DOCUMENTACION ADJUNTA LIB. 00594012001 ASP-B FONDO DE OPERACIONES</t>
  </si>
  <si>
    <t>COBRO COSTOS DE PAPELERIA SEGUN TRANSFERENCIA DEL EXTERIOR POR ORDEN DE DELEGACION DE BOLIVIA ANTE LA UNESCO LIB. 00099021001 TGN-RECURSOS ORDINARIOS (3987)</t>
  </si>
  <si>
    <t>||REGISTRO COBRO COMISION ENMIENDA LC BS220.-REEMBS.GSTS.COMUNICACION BS220.-Y EMISION COMP.CONTABLE BS50.-,S/G NOTA QUIPUS/GAF/JDTIC/NE Nº 0022/2019,13/02/19 REF.:I-2018-33 P/C EMPRESA PUBLICA QUIPUS A/F TONGFANG HONGKONG LIMITED. LIB.00590012001 EMPRESA PÚBLICA QUIPUS-RECURSOS ESPECÍFICOS REF.:COMIS.ENMIENDA LC I-2018-33</t>
  </si>
  <si>
    <t>REGULARIZACION DE TRANSFERENCIA DEL EXTERIOR SEGUN SWIFT 01669 DE FECHA 14/02/2019 ORDENANTE: CONSULADO GENERAL DE BOLIVIA EN GINEBRA-SUIZA REF.: DEVOLUCION SALDOS PROGRAMA DOCUMENTACION AL 31/12/2018 LIB. 00099021001 TGN-RECURSOS ORDINARIOS (3987)</t>
  </si>
  <si>
    <t>NÚMERO DE LIBRETA CUT: 99031009.00 OPERACIÓN T01 TRANSFERENCIA DE FONDOS A LA CUT - TESORO DIRECTO DE BANCO UNION S.A. A CUENTA UNICA DEL TESORO CON NUMERO DE SOLICITUD = 3500651 Y NUMERO CORRELATIVO = 91320014022019926 TRANSFERENCIA POR OPERACIONES DE VENTA BONOS BTX</t>
  </si>
  <si>
    <t>||TRANSFERENCIA DE FONDOS S/G. MENSAJE SWIFT NRO. 01887 DE LA FECHA. (SECTOR PÚBLICO - SOBREVUELOS). DEBITO DE LA LIBRETA 00117012001 DGAC, REPOSICION UTILES DE ESCRITORIO.</t>
  </si>
  <si>
    <t>TRANSFERENCIA DEL EXTERIOR SEGUN SWIFT 01914 DE FECHA 14/02/2019 ORDENANTE: CONSULADO GENERAL DA BOLIVIA SAO PAULO BR REF.: DEVOLUCION DE SALDOS NO EJECUTADOS GESTION 2018 LIB. 00099021001 TGN-RECURSOS ORDINARIOS (3987)</t>
  </si>
  <si>
    <t>TRANSFERENCIA DEL EXTERIOR SEGUN SWIFT 01913 DE FECHA 14/02/2019 ORDENANTE: CONSULADO DE BOLIVIA EN SAO PAULO BR LIB. 00099021001 TGN-RECURSOS ORDINARIOS (3987)</t>
  </si>
  <si>
    <t>TRANSFERENCIA DEL EXTERIOR SEGUN SWIFT 01911 DE FECHA 14/02/2019 ORDENANTE: EMBAJADA DE BOLIVIA EN LONDRES REF.: DEVOLUCION SALDOS GASTOS DE FUNCIONAMIENTO LIB. 00099021001 TGN-RECURSOS ORDINARIOS (3987)</t>
  </si>
  <si>
    <t>TRANSFERENCIA DEL EXTERIOR SEGUN SWIFT 01915 DE FECHA 14/02/2019 ORDENANTE: CONSULDDO DE BOLIVIA EN SP BASIL REF.: DEVOLUCION DE SALDOS NO EJECUTADOS GESTION 18 PROG. DE DOC. LIB. 00099021001 TGN-RECURSOS ORDINARIOS (3987)</t>
  </si>
  <si>
    <t>TRANSFERENCIA DEL EXTERIOR SEGUN SWIFT 01996-01991 DE FECHA 14/02/2019 ORDENANTE: VICECONSULADO DE BOLIVIA EN PILAR - ARG. LIB. 00010011102 MIN.RELACIONES EXTERIORES - GESTORIA CONSULAR LEY Nº 3108</t>
  </si>
  <si>
    <t>TRANSFERENCIA DEL EXTERIOR SEGUN SWIFT 01994-01989 DE FECHA 14/02/2019 ORDENANTE: VICECONSULADO DEL EST.PLURINACIONAL DE BOLIVIA EN PILAR ARGENTINA REF.: SERVICIOS DEL GOBIERNO LIB. 00010011102 MIN.RELACIONES EXTERIORES - GESTORIA CONSULAR LEY Nº 3108</t>
  </si>
  <si>
    <t>COBRO COSTOS DE PAPELERIA SEGUN TRANSFERENCIA DEL EXTERIOR POR ORDEN DE PUMA ENERGY PARAGUAY S.A. LIB. 00513062001 YPFB-OPERACIONES PLANTA DE SEPARACION DE LIQUIDOS RIO GRANDE</t>
  </si>
  <si>
    <t>'TRANSFERENCIA DE FONDOS||S/G.NOTA CITE:MEFP/VTCP/DGAFT/UOIET/TES/N°1021/19 DE F.12-02-19, RECIBIDA EN LA FECHA,DEL MIN.ECO.FINANC.Y PUB.(HRE-TSO-861),RECURS. BI-MONETARIOS AL GAM-TIAHUANACU RESTITUC.CERTIF.DEPOS.JUDIC.N°0139712 $US172.- Y N°0139685 $US1.096.- TCD. DEBITO DE LA LIBRETA N° 00099021001 TGN-RECURSOS ORDINARIOS.</t>
  </si>
  <si>
    <t>'TRANSFERENCIA DE FONDOS||S/G.NOTA CITE:MEFP/VTCP/DGAFT/UOIET/TES/N°1021/19 DE F.12-02-19, RECIBIDA EN LA FECHA,DEL MIN.ECO.FINANC.Y PUB.(HRE-TSO-861),RECURS. BI-MONETARIOS AL GAM-TIAHUANACU RESTITUC.CERTIF.DEPOS.JUDIC.N°0139712 $US172.- Y N°0139685 $US1.096.- TCD. DEBITO DE LA LIBRETA N° 00099021001, RESPOSICION UTILES DE ESCRITORIO.</t>
  </si>
  <si>
    <t>00212082001 DEPOSITO DE EFECTIVO, DEPOSITANTE: DIEGO ARMANDO TERRAZAS MARISCAL, CONCEPTO: DEVOLUCION DE VIATICOS PREVENTIVO N° 62/2018, CUENTA DE DEPOSITO: CUENTA UNICA DEL TESORO</t>
  </si>
  <si>
    <t>00670012002 DEPOSITO DE EFECTIVO, DEPOSITANTE: YOSHIRO MARTIN ARMENDIA ESCOBAR, CONCEPTO: DEVOLUCION POR CONSUMO TELEFONICO EN DEMASIA, CUENTA DE DEPOSITO: CUENTA UNICA DEL TESORO</t>
  </si>
  <si>
    <t>00099021001 DEPOSITO DE EFECTIVO, DEPOSITANTE: KARINA HORTENCIA GUTIERREZ ROSAS, CONCEPTO: REVERSION PASAJE PREV. 270, CUENTA DE DEPOSITO: CUENTA UNICA DEL TESORO</t>
  </si>
  <si>
    <t>00099021001 DEPOSITO DE EFECTIVO, DEPOSITANTE: VICTOR HUGO NOGALES DORADO, CONCEPTO: REVERSION TGN-RECURSOS NO EJECUTADOS PLAN ELECCIONES PRIMARIAS, CUENTA DE DEPOSITO: CUENTA UNICA DEL TESORO</t>
  </si>
  <si>
    <t>00591012001 DEPOSITO DE EFECTIVO, DEPOSITANTE: ROSEMARY CHOQUE HUANCA, CONCEPTO: CONSUMOS BASICOS, CUENTA DE DEPOSITO: CUENTA UNICA DEL TESORO</t>
  </si>
  <si>
    <t>00599049204 DEPOSITO DE EFECTIVO, DEPOSITANTE: HUGO MARIN IBAÑEZ, CONCEPTO: DEVOLUCION DE GASTOS NO EJECUTADOS, CUENTA DE DEPOSITO: CUENTA UNICA DEL TESORO</t>
  </si>
  <si>
    <t>00130012001 DEPOSITO DE EFECTIVO, DEPOSITANTE: COOP MINERA 16 DE JULIO RL, CONCEPTO: PAGO CUOTA 34 3RA AMPLIACION COOP MINERA 16 DE JULIO RL, CUENTA DE DEPOSITO: CUENTA UNICA DEL TESORO</t>
  </si>
  <si>
    <t>00592012001 DEPOSITO DE EFECTIVO, DEPOSITANTE: MINISTERIO DE LA PRESIDENCIA, CONCEPTO: ENTIDAD EMISIVO - MINISTERIO DE LA PRESIDENCIA - PAGO ND 231317 GEST 2019, CUENTA DE DEPOSITO: CUENTA UNICA DEL TESORO</t>
  </si>
  <si>
    <t>00592012001 DEPOSITO DE EFECTIVO, DEPOSITANTE: MIN. SALUD PROGRAMA BID 2614, CONCEPTO: ENTIDAD EMISIVO - MINISTERIO DE SALUD PROGRAMA BID 2614 - PAGO ND 230231 GESTION 2018, CUENTA DE DEPOSITO: CUENTA UNICA DEL TESORO</t>
  </si>
  <si>
    <t>00598012001 DEP.DE CHEQ.AJENOS,RET.DE CAM.,CONCEPTO: REEMBOLSO DEL SUBSIDIO DE INCAPACIDAD TEMPORAL,DEP.: EDITORIAL DEL ESTADO PLURINACIONAL DE BOLIVIA , PROCEDENCIA: BANCO UNION S.A., CHEQUE: 29967, FECHA DE EMISION:21/01/2019</t>
  </si>
  <si>
    <t>00099021001 DEP.DE CHEQ.AJENOS,RET.DE CAM.,CONCEPTO: DEV. REC. P/ EXTRAVIO DE CRED. (F. GUARACHI,D. LLORENTY,S. VILLARROEL,B. MOSCOSO, J. COAQUIRA),DEP.: CAMARA DE SENADORES , PROCEDENCIA: BANCO UNION S.A., CHEQUE: 7255, FECHA DE EMISION:14/02/2019</t>
  </si>
  <si>
    <t>00099021001 DEP.DE CHEQ.AJENOS,RET.DE CAM.,CONCEPTO: DEVOLUCION DE PASAJES AEREOS BOLTUR,DEP.: MINISTERIO DE CULTURAS Y TURISMO , PROCEDENCIA: BANCO UNION S.A., CHEQUE: 3899, FECHA DE EMISION:14/02/2019</t>
  </si>
  <si>
    <t>00086031101 DEP.DE CHEQ.AJENOS,RET.DE CAM.,CONCEPTO: INGRESO SISCO TURISMO ENERO 2019,DEP.: SERNAP - SAMA , PROCEDENCIA: BANCO UNION S.A., CHEQUE: 1221, FECHA DE EMISION:31/01/2019</t>
  </si>
  <si>
    <t>00099021001 DEP.DE CHEQ.AJENOS,RET.DE CAM.,CONCEPTO: MAMANI QUISPE ESTHER,DEP.: BANCO UNION  SA , PROCEDENCIA: BANCO UNION S.A., CHEQUE: 160322, FECHA DE EMISION:15/02/2019</t>
  </si>
  <si>
    <t>00086031101 DEP.DE CHEQ.AJENOS,RET.DE CAM.,CONCEPTO: DEPÓSITO POR INGRESO SISCO ENERO - 2019,DEP.: SERNAP - CARRASCO , PROCEDENCIA: BANCO UNION S.A., CHEQUE: 1274, FECHA DE EMISION:31/01/2019</t>
  </si>
  <si>
    <t>00099021001 DEPOSITO DE EFECTIVO, DEPOSITANTE: OFEP, CONCEPTO: DEVOLUCION DE RECURSOS POR PERMISO SIN GOCE DE HABERES ENERO/2019 PLANILLA 159001, CUENTA DE DEPOSITO: CUENTA UNICA DEL TESORO</t>
  </si>
  <si>
    <t>00099021001 DEPOSITO DE EFECTIVO, DEPOSITANTE: RUBEN TANGARA QUISPE, CONCEPTO: PERCEPCION INDEVIDA DE HABERES, CUENTA DE DEPOSITO: CUENTA UNICA DEL TESORO</t>
  </si>
  <si>
    <t>00099021001 DEPOSITO DE EFECTIVO, DEPOSITANTE: ANA MARIA JORDAN JIMENO, CONCEPTO: DOBLE PERCEPCION, CUENTA DE DEPOSITO: CUENTA UNICA DEL TESORO</t>
  </si>
  <si>
    <t>00099021001 DEPOSITO DE EFECTIVO, DEPOSITANTE: ELSA VANIA BALDERRAMA ILLANES, CONCEPTO: DOBLE PERCEPCION, CUENTA DE DEPOSITO: CUENTA UNICA DEL TESORO</t>
  </si>
  <si>
    <t>00099021001 DEPOSITO DE EFECTIVO, DEPOSITANTE: JOHNNY CORONEL HUALLPARA, CONCEPTO: REVERSION SALDO NO EJECUTADO TELEFONIA FIJA DEL BATING-111 PANDO DEL EJERCITO, CUENTA DE DEPOSITO: CUENTA UNICA DEL TESORO</t>
  </si>
  <si>
    <t>00342012001 DEP.DE CHEQ.AJENOS,RET.DE CAM.,CONCEPTO: DEVOLUCION FONDOS EN AVANCE,DEP.: A.E.V. REGIONAL ORURO , PROCEDENCIA: BANCO UNION S.A., CHEQUE: 1139, FECHA DE EMISION:12/02/2019</t>
  </si>
  <si>
    <t>00342012001 DEP.DE CHEQ.AJENOS,RET.DE CAM.,CONCEPTO: DEVOLUCION FONDOS GESTIONES ANTERIORES,DEP.: A.E.V. REGIONAL BENI , PROCEDENCIA: BANCO UNION S.A., CHEQUE: 948, FECHA DE EMISION:12/02/2019</t>
  </si>
  <si>
    <t>PAGO A BID PRÉSTAMO 3599/BL-BO VCTO. 15-02-2019 POR CUENTA DE TGN , NTI. 011864 VALOR 15-02-2019 INTERESES USD 4.575,97 CTA. 3987 CUENTA UNICA DEL TESORO-3987 LIB. 00099021001 REF.: COMISIONES BANCARIAS</t>
  </si>
  <si>
    <t>PAGO A BID PRÉSTAMO 3599/BL-BO VCTO. 15-02-2019 POR CUENTA DE TGN , NTI. 011863 VALOR 15-02-2019 INTERESES USD 246.328,55 COMISIONES USD 88.411,46 CTA. 3987 CUENTA UNICA DEL TESORO-3987 LIB. 00099021001 REF.: COMISIONES BANCARIAS</t>
  </si>
  <si>
    <t>De: 00099024113 Transferencia en cumplimiento al DS N°0913 de 15/06/2011 y el Convenio Intergubernativo de Financiamiento UPRE-CIF-IG 1019/2017, suscrito entre la UPRE y el GAM de Sucre, Proyecto “Construcción Unidad Educativa Charcas D-4”, correspondiente al pago de la planilla Nº3, según la UPRE.</t>
  </si>
  <si>
    <t>De: 00099024113 Transferencia en cumplimiento al DS N°0913 de 15/06/2011 y el Convenio Intergubernativo de Financiamiento UPRE-CIF-IG 1020/2017, suscrito entre la UPRE y el GAM de Sucre, Proyecto “Construcción Bloque de Aulas, Batería Sanitaria y Muro de Contención Unidad Educativa Bernardo Monteagudo A D-1”, correspondiente al pago de la planilla Nº3, según la UPRE.</t>
  </si>
  <si>
    <t>De: 00099024113 Transferencia en cumplimiento al DS N°0913 de 15/06/2011 y el Convenio Intergubernativo de Financiamiento UPRE-CIF-IG 1031/2017, suscrito entre la UPRE y el GAM de San Joaquín, Proyecto “Const. Tinglado Metálico y Graderías Unidad Educativa 21 de Agosto - Municipio de San Joaquín”, correspondiente al pago de la planilla Nº3 de cierre, según la UPRE.</t>
  </si>
  <si>
    <t>A:00041014101 Débito Automático por incumplimiento del Gobierno Autónomo Municipal de Loreto (GAM LOR), al Convenio Intergubernativo (Equipos de Computación) de fecha 26 de octubre de 2017, suscrito entre el Ministerio de Desarrollo Productivo y Economía Plural y el GAM LOR para el programa “Educación con Revolución Tecnológica”.</t>
  </si>
  <si>
    <t>PAGO A IDA PRÉSTAMO 4366-BO VCTO. 15-02-2019 POR CUENTA DE TGN , NTI. 011790 VALOR 15-02-2019 CAPITAL USD 160.473,26 INTERESES USD 42.636,19 CTA. 3987 CUENTA UNICA DEL TESORO-3987 LIB. 00099021001 REF.: COMISIONES BANCARIAS</t>
  </si>
  <si>
    <t>TRANSFERENCIA DEL EXTERIOR SEGUN SWIFT NO.2012 DE FECHA 15/02/2019 ORDENANTE: EMBAIXADA DA REPUBLICA DA BOLIVIA (BRASIL) REF.: DEVOLUCION SALDOS PROGRAMA DE DOCUMENTACION LIB. 00099021001 TGN-RECURSOS ORDINARIOS (3987)</t>
  </si>
  <si>
    <t>TRANSFERENCIA DEL EXTERIOR SEGUN SWIFT NO.2017 DE FECHA 15/02/2019 ORDENANTE: CONSULADO DE BOLIVIA EN SEVILLA REF.: DEVOLUCION SALDOS GASTOS DE FUNCIONAMIENTO DE GESTION 2018 LIB. 00099021001 TGN-RECURSOS ORDINARIOS (3987)</t>
  </si>
  <si>
    <t>TRANSFERENCIA DEL EXTERIOR SEGUN SWIFT 02023 DE FECHA 15/02/2019 ORDENANTE: CONSULADO DE BOLIVIA EN BARCELONA LIB. 00010011102 MIN.RELACIONES EXTERIORES - GESTORIA CONSULAR LEY Nº 3108</t>
  </si>
  <si>
    <t>TRANSFERENCIA DEL EXTERIOR SEGUN SWIFT NO.2018 DE FECHA 15/02/2019 ORDENANTE: CONSULADO DE BOLIVIA EN TACNA (PERU) REF.: DEV SALDOS GASTOS DE FUNCIONAMIENTO Y PROGRAMA DOCUMENTACION 2018 LIB. 00099021001 TGN-RECURSOS ORDINARIOS (3987)</t>
  </si>
  <si>
    <t>TRANSFERENCIA DEL EXTERIOR SEGUN SWIFT NO.2014 DE FECHA 15/02/2019 ORDENANTE: CONSULADO DE BOLIVIA-JUJUY-ARGENTINA LIB. 00099021001 TGN-RECURSOS ORDINARIOS (3987)</t>
  </si>
  <si>
    <t>TRANSFERENCIA DEL EXTERIOR SEGUN SWIFT NO.2013 DE FECHA 15/02/2019 ORDENANTE: CONSULADO DE BOLIVIA - JUJUY-ARGENTINA REF:GESTORIA CONSULAR DIC/18 Y ENERO/19 LIB. 00010011102 MIN.RELACIONES EXTERIORES - GESTORIA CONSULAR LEY Nº 3108</t>
  </si>
  <si>
    <t>A:00099021001 Transferencia que efectuamos a solicitud del Servicio Nacional del Sistema de Reparto mediante nota CITE: SENASIR U.N.O. No 0017/2018, la nota interna CITE: MEFP/VTCP/DGPOT/UAIS/No 887/2019, Informe CITE: MEFP/VTCP/DGPOT/UAIS/No 28/2019 H.R. 6-3861-R</t>
  </si>
  <si>
    <t>A:00099021001 Transferencia que efectuamos a solicitud del Servicio Nacional del Sistema de Reparto mediante nota CITE: SENASIR U.N.O. No 0017/2018, la nota interna CITE: MEFP/VTCP/DGPOT/UAIS/No 888/2019, Informe CITE: MEFP/VTCP/DGPOT/UAIS/No 28/2019 H.R. 6-3861-R</t>
  </si>
  <si>
    <t>NUMERO DE LIBRETA CUT: 00047364201 OPERACIÓN E75 TRANSFERENCIA DE LA CUENTA FISCAL BUN A LA CUT EN MN TRANSF.FDOS.A SOLICITUD DEL G.A.M. ARBIETO SG.NOTA CITE:GAMA 153/2019 A CTA.3987 CUT LBRTA.00047364201</t>
  </si>
  <si>
    <t>NUMERO DE LIBRETA CUT: 00514010009 OPERACIÓN E18 TRANSFERENCIA DEL SISTEMA FINANCIERO POR CUENTA DE TERCEROS A LA CUT TRANSFERENCIA PROYECTO COMPLEMENTARIO CICLOS COMBINADOS PLANTA TERMOELECTRICA ENTRE RIOS SOLICITUD ENDE ANDINA</t>
  </si>
  <si>
    <t>||TRANSFERENCIA DE FONDOS S/G. MENSAJE SWIFT NRO. 02026 DE LA FECHA. (SECTOR PÚBLICO - SOBREVUELOS). DEBITO DE LA LIBRETA 00117012001 DGAC, REPOSICION UTILES DE ESCRITORIO.</t>
  </si>
  <si>
    <t>COBRO COSTOS DE PAPELERIA SEGUN TRANSFERENCIA DEL EXTERIOR POR ORDEN DE CONSULADO DE BOLIVIA EN BARCELONA LIB. 00010011102 MIN.RELACIONES EXTERIORES - GESTORIA CONSULAR LEY Nº 3108</t>
  </si>
  <si>
    <t>NUMERO DE LIBRETA CUT: 00311018004 OPERACIÓN E18 TRANSFERENCIA DEL SISTEMA FINANCIERO POR CUENTA DE TERCEROS A LA CUT PARA ABONO A LA CUENTA UNICA DEL TESORO 3987069001 LIBRETA 00311018004 DE AUTORIDAD DE FISCALIZACION Y CONTROL SOCIAL DE AGUA POTABLE SANEAMIENTO BASICO AAPS A SOLICITUD DE DEUTSC</t>
  </si>
  <si>
    <t>TRANSFERENCIA DEL EXTERIOR SEGUN SWIFT 02020 DE FECHA 15/02/2019 ORDENANTE: EMBAJADA DE BOLIVIA EN SUECIA LIB. 00099021001 TGN-RECURSOS ORDINARIOS (3987)</t>
  </si>
  <si>
    <t>TRANSFERENCIA DEL EXTERIOR SEGUN SWIFT 02015 DE FECHA 15/02/2019 ORDENANTE: CONSULADO DE BOLIVIA EN JUJUY - ARG. LIB. 00099021001 TGN-RECURSOS ORDINARIOS (3987)</t>
  </si>
  <si>
    <t>REGULARIZACION DE TRANSFERENCIA DEL EXTERIOR SEGUN SWIFT 01992-01987 DE FECHA 15/02/2019 ORDENANTE: VICECONSULADO DE BOLIVIA EN LA MATANZA - ARG. LIB. 00099021001 TGN-RECURSOS ORDINARIOS (3987)</t>
  </si>
  <si>
    <t>REGULARIZACION DE TRANSFERENCIA DEL EXTERIOR SEGUN SWIFT 01995-01990 DE FECHA 15/02/2019 ORDENANTE: VICECONSULADO DE BOLIVIA EN SAN JUSTO ARG. LIB. 00099021001 TGN-RECURSOS ORDINARIOS (3987)</t>
  </si>
  <si>
    <t>TRANSFERENCIA DEL EXTERIOR SEGUN SWIFT 02019 DE FECHA 15/02/2019 ORDENANTE: EMBAJADA DE BOLIVIA EN SUECIA LIB. 00099021001 TGN-RECURSOS ORDINARIOS (3987)</t>
  </si>
  <si>
    <t>VENTA DE DIVISAS CON TRANSFERENCIA DE FONDOS A SOLICITUD DE ADMINISTRACION DE SERVICIOS PORTUARIOS BOLIVIA SEGUN SOLICITUD 7232 REF: H.R. 513 ENVIO DE RECURSOS AL PUERTO DE ARICA PARA GASTOS DE FUNCIONAMIENTO SERVICIOS BASICOS, CORRESPONDIENTE A LA REPOSICION DE ENERO/2019, SEGUN COMUNICACION INTERN LIB. 00594012001 ASP-B FONDO DE OPERACIONES</t>
  </si>
  <si>
    <t>REGULARIZACION DE TRANSFERENCIA DEL EXTERIOR SEGUN SWIFT 01912 DE FECHA 15/02/2019 ORDENANTE: CONSULADO GENERAL DE BOLIVIA SANTIAGO DE CHILE LIB. 00099021001 TGN-RECURSOS ORDINARIOS (3987)</t>
  </si>
  <si>
    <t>REGULARIZACION DE TRANSFERENCIA DEL EXTERIOR SEGUN SWIFT 01993-01988 DE FECHA 15/02/2019 ORDENANTE: VICECONSULADO DEL ESTADO PLURINACIONAL DE BOLIVIA EN ARGENTINA LIB. 00010011102 MIN.RELACIONES EXTERIORES - GESTORIA CONSULAR LEY Nº 3108</t>
  </si>
  <si>
    <t>TRANSFERENCIA DEL EXTERIOR SEGUN SWIFT NO.2059 DE FECHA 15/02/2019 ORDENANTE: CONSULADO GENERAL DE BOLIVIA-BARCELONA-ESPAÑA REF:GESTORIA CONSULAR LIB. 00010011102 MIN.RELACIONES EXTERIORES - GESTORIA CONSULAR LEY Nº 3108</t>
  </si>
  <si>
    <t>De: 00099024113 Transferencia en cumplimiento al DS N°0913 de 15/06/2011 y el Convenio Intergubernativo de Financiamiento UPRE-CIF-IG 1079/2017, suscrito entre la UPRE y el GAM de Villa Mojocaya, proyecto “Construcción Unidad Educativa Franz Tamayo - Mojocaya”, correspondiente al primer desembolso equivalente al 20% del monto a financiar, según la UPRE.</t>
  </si>
  <si>
    <t>||TRANSFERENCIA DE FONDOS S/G. MENSAJES SWIFT NROS. 02058 Y 02009 DE LA FECHA. (SECTOR PÚBLICO - SOBREVUELOS). DEBITO DE LA LIBRETA 00117012001 DGAC, REPOSICION UTILES DE ESCRITORIO.</t>
  </si>
  <si>
    <t>De: 00099024113 Transferencia en cumplimiento al DS N°0913 de 15/06/2011 y el Convenio Intergubernativo de Financiamiento UPRE-CIF-IG 175/2017, suscrito entre la UPRE y el GAM de Comanche, proyecto “Construcción Tinglado Unidad Educativa Kella Kella Alta”, correspondiente al primer desembolso equivalente al 20% del monto a financiar, según la UPRE.</t>
  </si>
  <si>
    <t>De: 00099024113 Transferencia en cumplimiento al DS N°0913 de 15/06/2011 y el Convenio Intergubernativo de Financiamiento UPRE-CIF-IG 980/2017, suscrito entre la UPRE y el GAM de Arampampa, proyecto “Const. Cancha Polifuncional con Tinglado y Graderías U.E. Catacora – Comunidad Catacora”, correspondiente al pago de la planilla N° 4 de cierre, según la UPRE.</t>
  </si>
  <si>
    <t>De: 00099024113 Transferencia en cumplimiento al DS N°0913 de 15/06/2011 y el Convenio Intergubernativo de Financiamiento UPRE-CIF-IG 334/2018, suscrito entre la UPRE y el GAM de Huanuni, proyecto “Construcción Oficinas Administrativas Municipio de Huanuni”, correspondiente al primer desembolso equivalente al 20% del monto a financiar, según la UPRE.</t>
  </si>
  <si>
    <t>De: 00099024113 Transferencia en cumplimiento al DS N°0913 de 15/06/2011 y el Convenio Intergubernativo de Financiamiento UPRE-CIF-IG 1109/2017, suscrito entre la UPRE y el GAM de Carapari, proyecto “Construcción Coliseo U.E. San Alberto”, correspondiente al primer desembolso equivalente al 20% del monto a financiar, según la UPRE.</t>
  </si>
  <si>
    <t>De: 00099024113 Transferencia en cumplimiento al DS N°0913 de 15/06/2011 y el Convenio Intergubernativo de Financiamiento UPRE-CIF-IG 359/2018, suscrito entre la UPRE y el GAM de Belén de Andamarca, proyecto “Implem. Cancha de Futbol con Césped Sintético Real Machacamarca (Belén de Andamarca)”, correspondiente al primer desembolso equivalente al 20% del monto a financiar, según la UPRE.</t>
  </si>
  <si>
    <t>De: 00099024113 Transferencia en cumplimiento al DS N°0913 de 15/06/2011 y el Convenio Intergubernativo de Financiamiento UPRE-CIF-IG 994/2017, suscrito entre la UPRE y el GAM de Tupiza, proyecto “Const. de Aulas U.E. Suipacha de Tupiza (Tupiza)”, correspondiente al pago de la planilla N° 5 de cierre, según la UPRE.</t>
  </si>
  <si>
    <t>De: 00099024113 Transferencia en cumplimiento al DS N°0913 de 15/06/2011 y el Convenio Intergubernativo de Financiamiento UPRE-CIF-IG 0150/2018, suscrito entre la UPRE y el GAM de Villa Tunari, proyecto “Const. 8 Aulas U.E. JatumPampa – D 10 Villa Tunari”, correspondiente al pago de la planilla Nº 4, según la UPRE.</t>
  </si>
  <si>
    <t>De: 00099024113 Transferencia en cumplimiento al DS N°0913 de 15/06/2011 y el Convenio Intergubernativo de Financiamiento UPRE-CIF-IG 935/2017, suscrito entre la UPRE y el GAM de Ocuri, proyecto “Const. Tinglado y Graderías U.E. Simón Bolívar de Tarwaque (Ocuri)”, correspondiente al pago de la planilla N° 2 de cierre, según la UPRE.</t>
  </si>
  <si>
    <t>De: 00099024113 Transferencia en cumplimiento al DS N°0913 de 15/06/2011 y el Convenio Intergubernativo de Financiamiento UPRE-CIF-IG 0138/2018, suscrito entre la UPRE y el GAM de Villa Tunari, proyecto “Const. 8 Aulas, Tinglado, Gradería y Recarpetado de Cancha Multiple U.E. Villa Nueva - D 4 Villa Tunari”, correspondiente al pago de la planilla Nº 2, según la UPRE.</t>
  </si>
  <si>
    <t>De: 00099024113 Transferencia en cumplimiento al DS N°0913 de 15/06/2011 y el Convenio Intergubernativo de Financiamiento UPRE-CIF-IG 979/2017, suscrito entre la UPRE y el GAM de Arampampa, proyecto “Const. Cancha Polifuncional con Tinglado y Graderías U.E. Santiago – Comunidad Santiago”, correspondiente al pago de la planilla N° 2 de cierre, según la UPRE.</t>
  </si>
  <si>
    <t>De: 00099024113 Transferencia en cumplimiento al DS N°0913 de 15/06/2011 y el Convenio Intergubernativo de Financiamiento UPRE-CIF-IG 595/2017, suscrito entre la UPRE y el GAD del Beni, proyecto “Const. Complejo Deportivo de Raquet – Ball Patuju Trinidad - Beni”, correspondiente al pago de la planilla N° 6 de cierre, según la UPRE.</t>
  </si>
  <si>
    <t>De: 00099024113 Transferencia en cumplimiento al DS N°0913 de 15/06/2011 y el Convenio Intergubernativo de Financiamiento UPRE-CIF-IG 0116/2018, suscrito entre la UPRE y el GAM de Betanzos, proyecto “Construcción Tinglado Unidad Educativa Tomas Frías - Betanzos”, correspondiente al primer desembolso equivalente al 20% del monto a financiar, según la UPRE.</t>
  </si>
  <si>
    <t>De: 00099024113 Transferencia en cumplimiento al DS N°0913 de 15/06/2011 y el Convenio Intergubernativo de Financiamiento UPRE-CIF-IG/550/2016, suscrito entre la UPRE y el GAD del Beni, proyecto “Const. Centro de Formación Multidisciplinario Trinidad - Beni”, correspondiente al pago de la planilla N° 6 de cierre, según la UPRE.</t>
  </si>
  <si>
    <t>De: 00099024113 Transferencia en cumplimiento al DS N°0913 de 15/06/2011 y el Convenio Intergubernativo de Financiamiento UPRE-CIF-IG 0120/2018, suscrito entre la UPRE y el GAM de Betanzos, proyecto “Construcción Unidad Educativa Eduardo Avaroa - Betanzos”, correspondiente al primer desembolso equivalente al 20% del monto a financiar, según la UPRE.</t>
  </si>
  <si>
    <t>De: 00099024113 Transferencia en cumplimiento al DS N°0913 de 15/06/2011 y el Convenio Intergubernativo de Financiamiento UPRE-CIF-IG 1077/2017, suscrito entre la UPRE y el GAD del Beni, proyecto “Const. U.E. La Palmera – Las Palmas”, correspondiente al pago de la planilla N° 5, según la UPRE.</t>
  </si>
  <si>
    <t>De: 00099024113 Transferencia en cumplimiento al DS N°0913 de 15/06/2011 y el Convenio Intergubernativo de Financiamiento UPRE-CIF-IG 983/2017, suscrito entre la UPRE y el GAM de Arampampa, proyecto “Const. Cancha Polifuncional con Tinglado y Graderías U.E. Calachua – Comunidad Calachua”, correspondiente al pago de la planilla N° 2 de cierre, según la UPRE.</t>
  </si>
  <si>
    <t>De: 00099024113 Transferencia en cumplimiento al DS N°0913 de 15/06/2011 y el Convenio Intergubernativo de Financiamiento UPRE-CIF-IG 012/2018, suscrito entre la UPRE y el GAM de Yunguyo de Litoral, proyecto “Implem. Cancha de Futbol con Césped Sintético Yunguyo del Litoral – Yunguyo del Litoral”, correspondiente al pago de la planilla Nº 3 de cierre, según la UPRE.</t>
  </si>
  <si>
    <t>De: 00099024113 Transferencia en cumplimiento al DS N°0913 de 15/06/2011 y el Convenio Intergubernativo de Financiamiento UPRE-CIF-IG 1076/2017, suscrito entre la UPRE y el GAD del Beni, proyecto “Const. U.E. Arturo Chávez Perales – La Magdalena”, correspondiente al pago de la planilla N° 4, según la UPRE.</t>
  </si>
  <si>
    <t>De: 00099024113 Transferencia en cumplimiento al DS N°0913 de 15/06/2011 y el Convenio Intergubernativo de Financiamiento UPRE-CIF-IG 013/2018, suscrito entre la UPRE y el GAM de Yunguyo de Litoral, proyecto “Const. Casa de Acogida para Mujeres en la Comunidad de Micaya – Yunguyo del Litoral”, correspondiente al pago de la planilla Nº 2 de cierre, según la UPRE.</t>
  </si>
  <si>
    <t>De: 00099024113 Transferencia en cumplimiento al DS N°0913 de 15/06/2011 y el Convenio Intergubernativo de Financiamiento UPRE-CIF-IG 344/2018, suscrito entre la UPRE y el GAM de Palos Blancos, Proyecto “Construcción Unidad Educativa Juan Pablo II - Distrito Popoy”, correspondiente al pago del 20% de anticipo del monto financiado, según la UPRE.</t>
  </si>
  <si>
    <t>De: 00099024113 Transferencia en cumplimiento al DS N°0913 de 15/06/2011 y el Convenio Intergubernativo de Financiamiento UPRE-CIF-IG 024/2018, suscrito entre la UPRE y el GAM de Sabaya, proyecto “Construcción Tinglado y Graderías U.E. Libertador Simón Bolívar Pisiga Bolívar - Sabaya”, correspondiente al pago de la planilla Nº 2 de cierre, según la UPRE.</t>
  </si>
  <si>
    <t>De: 00099024113 Transferencia en cumplimiento al DS N°0913 de 15/06/2011 y el Convenio Intergubernativo de Financiamiento UPRE-CIF-IG 1034/2017, suscrito entre la UPRE y el GAD de Potosí, Proyecto “Construcción Piscina Olímpica Potosí”, correspondiente al pago de la planilla Nº7, según la UPRE.</t>
  </si>
  <si>
    <t>De: 00099024113 Transferencia en cumplimiento al DS N°0913 de 15/06/2011 y el Convenio Intergubernativo de Financiamiento UPRE-CIF-IG 0119/2018, suscrito entre la UPRE y el GAM de Turco, proyecto “Implementación Cancha de Futbol de Césped Sintético Cosapa - Turco”, correspondiente al pago de la planilla Nº 3, según la UPRE.</t>
  </si>
  <si>
    <t>De: 00099024113 Transferencia en cumplimiento al DS N°0913 de 15/06/2011 y el Convenio Intergubernativo de Financiamiento UPRE-CIF-IG/500/2015, suscrito entre la UPRE y el GAM de Santiago de Huari, proyecto “Construcción Cancha de Césped Sintético Huari”, correspondiente a la devolución por retención del 7% de cumplimiento de contrato, según la UPRE.</t>
  </si>
  <si>
    <t>De: 00099024113 Transferencia en cumplimiento al DS N°0913 de 15/06/2011 y el Convenio Intergubernativo de Financiamiento UPRE-CIF-IG 996/2017, suscrito entre la UPRE y el GAM de Tupiza, proyecto “Const. de Aulas U.E. Hernando Siles (Tupiza)”, correspondiente al pago de la planilla N°4, según la UPRE.</t>
  </si>
  <si>
    <t>De: 00099024113 Transferencia en cumplimiento al DS N°0913 de 15/06/2011 y el Convenio Intergubernativo de Financiamiento UPRE-CIF-IG 923/2017, suscrito entre la UPRE y el GAM de San Pablo de Lipez, proyecto “Const. Centro de Salud con Internación San Pablo de Lipez – Municipio San Pablo de Lipez”, correspondiente al pago de la planilla N° 3, según la UPRE.</t>
  </si>
  <si>
    <t>De: 00099024113 Transferencia en cumplimiento al DS N°0913 de 15/06/2011 y el Convenio Intergubernativo de Financiamiento UPRE-CIF-IG 933/2017, suscrito entre la UPRE y el GAM de Ocuri, proyecto “Const. Tinglado U.E. Marcoma (Ocuri)”, correspondiente al pago de la planilla N° 2 de cierre, según la UPRE.</t>
  </si>
  <si>
    <t>De: 00099024113 Transferencia en cumplimiento al DS N°0913 de 15/06/2011 y el Convenio Intergubernativo de Financiamiento UPRE-CIF-IG 883/2017, suscrito entre la UPRE y el GAM de Portachuelo, proyecto “Const. Cancha Polifuncional, Tinglado y Graderías U.E. Rene Barrientos Ortuño Com. San Juan de Palometillas”, correspondiente al pago de la planilla N° 4 de cierre, según la UPRE.</t>
  </si>
  <si>
    <t>De: 00099024113 Transferencia en cumplimiento al DS N°0913 de 15/06/2011 y el Convenio Intergubernativo de Financiamiento UPRE-CIF-IG 840/2017, suscrito entre la UPRE y el GAM de Pucara, proyecto “Const. Centro de Salud Comunidad Huertas en el Municipio de Pucara”, correspondiente al pago de la planilla N° 3 de cierre, según la UPRE.</t>
  </si>
  <si>
    <t>De: 00099024113 Transferencia en cumplimiento al DS N°0913 de 15/06/2011 y el Convenio Intergubernativo de Financiamiento UPRE-CIF-IG 824/2017, suscrito entre la UPRE y el GAM de Pampa Grande, proyecto “Const. Cuatro Aulas y Batería de Baños U.E. Alfonso Morón Barrio Chaqueño”, correspondiente al pago de la planilla N° 3 de cierre, según la UPRE.</t>
  </si>
  <si>
    <t>De: 00099024113 Transferencia en cumplimiento al DS N°0913 de 15/06/2011 y el Convenio Intergubernativo de Financiamiento UPRE-CIF-IG 1121/2017, suscrito entre la UPRE y el GAM de Poroma, proyecto “Construcción Puente Vehicular Palajla”, correspondiente al primer desembolso equivalente al 20% del monto a financiar, según la UPRE.</t>
  </si>
  <si>
    <t>De: 00099024113 Transferencia en cumplimiento al DS N°0913 de 15/06/2011 y el Convenio Intergubernativo de Financiamiento UPRE-CIF-IG 871/2017, suscrito entre la UPRE y el GAIOC de Charagua Iyambae, proyecto “Const. Tinglado Cancha Polifuncional y Gradería U.E. Enrique Iyambae Comunidad Iyovi - Charagua”, correspondiente al pago de la planilla N° 3, según la UPRE.</t>
  </si>
  <si>
    <t>De: 00099024113 Transferencia en cumplimiento al DS N°0913 de 15/06/2011 y el Convenio Intergubernativo de Financiamiento UPRE-CIF-IG 788/2017, suscrito entre la UPRE y el GAM de El Puente, proyecto “Construcción Centro de Salud Integral El Puente”, correspondiente al pago de la planilla N° 2, según la UPRE.</t>
  </si>
  <si>
    <t>||TRANSFERENCIA DE FONDOS S/G. NOTA CITE:BUN/CF083/19 DE LA FECHA (HRE-TSO-867).DEVOLUCIÓN DE RECURSOS OTORGADOS PARA EL BONO PERSONAS DON DISCAPACIDAD NO EJECUTADOS AL CIERRE DE LA GESTION 2018. A SOLIC.GOB.AUT.MCPAL.DE COMANCHE,LIBRETA N°00099021001 TGN-RECURSOS ORDINARIOS, BUN</t>
  </si>
  <si>
    <t>REGULARIZACION DE TRANSFERENCIA DEL EXTERIOR SEGUN SWIFT 01879 DE FECHA 15/02/2019 ORDENANTE: EMBAJADE DEL ESTADO PLURINACIONAL DE BOLIVIA EN MEXICO REF.: DEVOLUCION SALDOS GTOS. DE FUNCIONAMIENTO LIB. 00099021001 TGN-RECURSOS ORDINARIOS (3987)</t>
  </si>
  <si>
    <t>REGULARIZACION DE TRANSFERENCIA DEL EXTERIOR SEGUN SWIFT 01880 DE FECHA 15/02/2019 ORDENANTE: EMBAJADA DEL ESTADO PLURINACIONAL DE BOLIVIA EN MEXICO REF.: DEVOLUCION SALDOS GTOS. DE FUNCIONAMIENTO LIB. 00099021001 TGN-RECURSOS ORDINARIOS (3987)</t>
  </si>
  <si>
    <t>REGULARIZACION DE TRANSFERENCIA DEL EXTERIOR SEGUN SWIFT 01884 DE FECHA 15/02/2019 ORDENANTE: EMBAJADA DE BOLIVIA EN FRANCIA REF.: REVERSION DE SALDO 2018 LIB. 00099021001 TGN-RECURSOS ORDINARIOS (3987)</t>
  </si>
  <si>
    <t>||TRANSFERENCIA DE FONDOS S/G. NOTA CITE:BUN0/CF084/19 DE LA FECHA (HRE-TSO-865).DEVOLUCIÓN DE RECURSOS NO EJECUTADOS A TRAVES EN LA GESTION 2018 DEL PROY. MANEJO INTEGRAL DE LA MICROCUENCA CONDORI,HUACAMPUCO Y HUNACARANI MUNICIPIO. DE TARACO A SOLICITUD GOB.AUT.MCPAL.DE TARACO,LIBRETA N°00099021001 RECURSOS ORDINARIOS; BUN.</t>
  </si>
  <si>
    <t>00016011101 DEPOSITO DE EFECTIVO, DEPOSITANTE: GEOVANA LUIZAGA CALDERON, CONCEPTO: DEVOLUCION 2DO AGUINALDO, CUENTA DE DEPOSITO: CUENTA UNICA DEL TESORO</t>
  </si>
  <si>
    <t>00016011101 DEPOSITO DE EFECTIVO, DEPOSITANTE: NORTHON CHOQUE MAMANI, CONCEPTO: DEVOLUCION 2 DIAS SUELDO FEBRERO 2018, CUENTA DE DEPOSITO: CUENTA UNICA DEL TESORO</t>
  </si>
  <si>
    <t>00016011101 DEPOSITO DE EFECTIVO, DEPOSITANTE: EDGAR SUXO APAZA, CONCEPTO: DEVOLUCION 2DO AGUINALDO, CUENTA DE DEPOSITO: CUENTA UNICA DEL TESORO</t>
  </si>
  <si>
    <t>00016011101 DEPOSITO DE EFECTIVO, DEPOSITANTE: PAUL SILVIO SANCHEZ PARDO, CONCEPTO: DEVOLUCION 2 DIAS SUELDO FEBRERO 2018, CUENTA DE DEPOSITO: CUENTA UNICA DEL TESORO</t>
  </si>
  <si>
    <t>00099021001 DEPOSITO DE EFECTIVO, DEPOSITANTE: ARMADA BOLIVIANA"BASE NAVAL PUERTO VILLARROEL", CONCEPTO: DEVOLUCION GASTOS DE FUNCIONAMIENTO 6TO.BIM,"MATERIAL DE LIMPIEZA", CUENTA DE DEPOSITO: CUENTA UNICA DEL TESORO</t>
  </si>
  <si>
    <t>00526012001 DEPOSITO DE EFECTIVO, DEPOSITANTE: BOLIVIA TV - FELIX HUMEREZ YUJRA, CONCEPTO: DEVOLUCION POR CONCEPTO DE FONDOS EN AVANCE, CUENTA DE DEPOSITO: CUENTA UNICA DEL TESORO</t>
  </si>
  <si>
    <t>00099021001 DEPOSITO DE EFECTIVO, DEPOSITANTE: EJERCITO DE BOLIVIA  RC - 10 " GRAL. MERCADO ", CONCEPTO: REVERSION DE MONTO NO EJECUTADO SOBRE EL PLAN DE SEGURIDAD ELECCIONES PRIMARIAS 2019(COMBUSTIBLE), CUENTA DE DEPOSITO: CUENTA UNICA DEL TESORO</t>
  </si>
  <si>
    <t>00572012001 DEPOSITO DE EFECTIVO, DEPOSITANTE: RISELA TICONA ALI, CONCEPTO: DEVOLUCION DE HABER MENSUAL - ENERO 2019, CUENTA DE DEPOSITO: CUENTA UNICA DEL TESORO</t>
  </si>
  <si>
    <t>00099021001 DEPOSITO DE EFECTIVO, DEPOSITANTE: RC-6 CAP CASTRILLO, CONCEPTO: TGN - SERVICIOS BASICOS DICIEMBRE, CUENTA DE DEPOSITO: CUENTA UNICA DEL TESORO</t>
  </si>
  <si>
    <t>00099021001 DEPOSITO DE EFECTIVO, DEPOSITANTE: RC-6 CAP CASTRILLO, CONCEPTO: TGN - COMBUSTIBLE (GASOLINA), CUENTA DE DEPOSITO: CUENTA UNICA DEL TESORO</t>
  </si>
  <si>
    <t>00099021001 DEPOSITO DE EFECTIVO, DEPOSITANTE: RC-6 CAP CASTRILLO, CONCEPTO: TGN - SERVICIOS BASICOS NOVIEMBRE, CUENTA DE DEPOSITO: CUENTA UNICA DEL TESORO</t>
  </si>
  <si>
    <t>00016011101 DEPOSITO DE EFECTIVO, DEPOSITANTE: MARIELA SALAZAR MARQUEZ, CONCEPTO: DEVOLUCION 2DO AGUINALDO, CUENTA DE DEPOSITO: CUENTA UNICA DEL TESORO</t>
  </si>
  <si>
    <t>00016011101 DEPOSITO DE EFECTIVO, DEPOSITANTE: NORTHON CHOQUE MAMANI, CONCEPTO: DEVOLUCION SEGUNDO AGUINALDO 2018, CUENTA DE DEPOSITO: CUENTA UNICA DEL TESORO</t>
  </si>
  <si>
    <t>00190012003 DEPOSITO DE EFECTIVO, DEPOSITANTE: ERICK DENNIS CALDERA TORRICO, CONCEPTO: DEVOLUCION DE VIATICOS POR VIAJE A GUAYARAMERIN Y RIBERALTA DEL 3 AL 6 DE DICIEMBRE/2018, CUENTA DE DEPOSITO: CUENTA UNICA DEL TESORO</t>
  </si>
  <si>
    <t>00190012003 DEPOSITO DE EFECTIVO, DEPOSITANTE: ANA MARIA VACAFLORES LENIZ, CONCEPTO: DEVOLUCION DE VIATICOS POR VIAJE AL MUNICIPIO CAIZA DEL 26 DE NOVIEMBRE/2018, CUENTA DE DEPOSITO: CUENTA UNICA DEL TESORO</t>
  </si>
  <si>
    <t>00190012003 DEPOSITO DE EFECTIVO, DEPOSITANTE: JOHNNY RUIZ MAMANI, CONCEPTO: DEVOLUCION DE VIATICOS POR VIAJE AL MUNICIPIO CAIZA DEL 23 DE NOVIEMBRE/2018, CUENTA DE DEPOSITO: CUENTA UNICA DEL TESORO</t>
  </si>
  <si>
    <t>00590012001 DEPOSITO DE EFECTIVO, DEPOSITANTE: DANIEL VERASTEGUI EFFEL, CONCEPTO: POR DEVOLUCION DE PASAJES Y VIATICOS GESTION 2016, CUENTA DE DEPOSITO: CUENTA UNICA DEL TESORO</t>
  </si>
  <si>
    <t>00287102001 DEPOSITO DE EFECTIVO, DEPOSITANTE: FPS/CENTRAL, CONCEPTO: REVERSION DE REFRIGERIOS 2018 SEGUN DETALLE, CUENTA DE DEPOSITO: CUENTA UNICA DEL TESORO</t>
  </si>
  <si>
    <t>00099021001 DEPOSITO DE EFECTIVO, DEPOSITANTE: FLORENCIO FROILAN CASTILLO SILES CI.2623461LP, CONCEPTO: DEVOLUCION DE VIATICOS POR CONSULADO MOVIL, CUENTA DE DEPOSITO: CUENTA UNICA DEL TESORO</t>
  </si>
  <si>
    <t>00099021001 DEPOSITO DE EFECTIVO, DEPOSITANTE: AGENCIA NACIONAL DE HIDROCARBUROS, CONCEPTO: ROAMING ANH-DEVOLUCION DE RECURSOS, CUENTA DE DEPOSITO: CUENTA UNICA DEL TESORO</t>
  </si>
  <si>
    <t>00099021001 DEPOSITO DE EFECTIVO, DEPOSITANTE: TRANSPORTADORA 6 DE MARZO, CONCEPTO: DEVOLUCION PARCIAL DE PAGO-FLETES (DICIEMBRE 2018), CUENTA DE DEPOSITO: CUENTA UNICA DEL TESORO</t>
  </si>
  <si>
    <t>00099021001 DEPOSITO DE EFECTIVO, DEPOSITANTE: TALLER DE LLAVES SARA PAULINA FLORES, CONCEPTO: DEVOLUCION PARCIAL DE PAGO-CERRAJERIA (DICIEMBRE 2018), CUENTA DE DEPOSITO: CUENTA UNICA DEL TESORO</t>
  </si>
  <si>
    <t>00099021001 DEPOSITO DE EFECTIVO, DEPOSITANTE: CAMARA DE SENADORES, CONCEPTO: DEVOLUCION EXAMEN PREOCUPACIONAL GESTION 2018, CUENTA DE DEPOSITO: CUENTA UNICA DEL TESORO</t>
  </si>
  <si>
    <t>00099021001 DEPOSITO DE EFECTIVO, DEPOSITANTE: MINISTERIO PUBLICO, CONCEPTO: DEVOLUCION DE PAGO EN MORA POR LA EMPRESA DE LA PAZ, CUENTA DE DEPOSITO: CUENTA UNICA DEL TESORO</t>
  </si>
  <si>
    <t>00099021001 DEPOSITO DE EFECTIVO, DEPOSITANTE: ASFI-SAINZ JUAN JOSE, CONCEPTO: DEVOLUCION FONDOS POR ASIGNACION DE VIATICOS, CUENTA DE DEPOSITO: CUENTA UNICA DEL TESORO</t>
  </si>
  <si>
    <t>00099021001 DEPOSITO DE EFECTIVO, DEPOSITANTE: RC-6 CAP CASTRILLO, CONCEPTO: TGN - COMBUSTIBLE (DIESEL), CUENTA DE DEPOSITO: CUENTA UNICA DEL TESORO</t>
  </si>
  <si>
    <t>00099021001 DEPOSITO DE EFECTIVO, DEPOSITANTE: RC-6 CAP CASTRILLO, CONCEPTO: TGN - SERVICIOS BASICOS OCTUBRE, CUENTA DE DEPOSITO: CUENTA UNICA DEL TESORO</t>
  </si>
  <si>
    <t>00599022001 DEP.DE CHEQ.AJENOS,RET.DE CAM.,CONCEPTO: DEVOLUCION DE FONDOS NO EJECUTADOS,DEP.: EMP BOLIVIANA DE ALIMENTOS Y DERIVADOS EBA , PROCEDENCIA: BANCO UNION S.A., CHEQUE: 85, FECHA DE EMISION:15/02/2019</t>
  </si>
  <si>
    <t>00099021001 DEP.DE CHEQ.AJENOS,RET.DE CAM.,CONCEPTO: DEVOLUCION DE PASAJES AEREOS BOLTUR,DEP.: MINISTERIO DE EDUCACION , PROCEDENCIA: BANCO UNION S.A., CHEQUE: 24076, FECHA DE EMISION:14/02/2019</t>
  </si>
  <si>
    <t>00099021001 DEP.DE CHEQ.AJENOS,RET.DE CAM.,CONCEPTO: DEVOLUCION DE PASAJES AEREOS BOLTUR,DEP.: MINISTERIO DE EDUCACION , PROCEDENCIA: BANCO UNION S.A., CHEQUE: 24075, FECHA DE EMISION:14/02/2019</t>
  </si>
  <si>
    <t>00099021001 DEP.DE CHEQ.AJENOS,RET.DE CAM.,CONCEPTO: DEVOLUCION POR PERMISO SIN GOCE DE HABERES QUIROGA MAGNE GILKA ADELAIDA,DEP.: SENASIR , PROCEDENCIA: BANCO UNION S.A., CHEQUE: 387, FECHA DE EMISION:13/02/2019</t>
  </si>
  <si>
    <t>00099021001 DEP.DE CHEQ.AJENOS,RET.DE CAM.,CONCEPTO: DEVOLUCION PERMISOS SIN GOCE DE HABERES POR LOS MESES DIC/2018 Y ENE/2019,DEP.: AUTORIDAD DE SUPERVISION DEL SISTEMA FINANCIERO , PROCEDENCIA: BANCO UNION S.A., CHEQUE: 3023, FECHA DE EMISION:14/02/2019</t>
  </si>
  <si>
    <t>00287102013 DEP.DE CHEQ.AJENOS,RET.DE CAM.,CONCEPTO: PAGO DE SERVICIO DE SUPERVISION FDI CBBA DE LAS FACTURAS N 949,997,963,1031 Y 1008,DEP.: FPS/SUPERVISION/FDI , PROCEDENCIA: BANCO UNION S.A., CHEQUE: 1015, FECHA DE EMISION:11/02/2019</t>
  </si>
  <si>
    <t>00287102012 DEP.DE CHEQ.AJENOS,RET.DE CAM.,CONCEPTO: PAGO POR EL MIN DE CULTURAS DEL PROY SOMBRERERIA DE SUCRE FACTA N 528,DEP.: FPS/SUPERVISION/CENTRAL , PROCEDENCIA: BANCO UNION S.A., CHEQUE: 1014, FECHA DE EMISION:11/02/2019</t>
  </si>
  <si>
    <t>00287102013 DEP.DE CHEQ.AJENOS,RET.DE CAM.,CONCEPTO: PAGO DE SERVICIO DE SUPERVISION FDI CHQ DELAS FACTURAS N 349,953,1028,945,984,748,913 Y DEV RET,DEP.: FPS/SUPERVISION/FDI , PROCEDENCIA: BANCO UNION S.A., CHEQUE: 1017, FECHA DE EMISION:11/02/2019</t>
  </si>
  <si>
    <t>00130012001 DEP.DE CHEQ.AJENOS,RET.DE CAM.,CONCEPTO: PAGO DE INTERESES,DEP.: COMERMIN , PROCEDENCIA: BANCO NACIONAL DE BOLIVIA S.A., CHEQUE: 1109476, FECHA DE EMISION:13/02/2019</t>
  </si>
  <si>
    <t>00099021001 DEPOSITO DE EFECTIVO, DEPOSITANTE: JORGE DELFIN MARAÑON BALDIVIEZO QUINTA DIVISION, CONCEPTO: REVERSION SERVICIOS BASICOS  "AGUA POTABLE", CUENTA DE DEPOSITO: CUENTA UNICA DEL TESORO</t>
  </si>
  <si>
    <t>00099021001 DEPOSITO DE EFECTIVO, DEPOSITANTE: DONALD OSCAR ALDUNATE ESCOBAR QUINTA DIVISION, CONCEPTO: REVERSION SEGURIDAD ELECCIONES PRIMARIAS "COMBUSTIBLE", CUENTA DE DEPOSITO: CUENTA UNICA DEL TESORO</t>
  </si>
  <si>
    <t>00099021001 DEPOSITO DE EFECTIVO, DEPOSITANTE: VICTOR HUGO NOGALES DORADO, CONCEPTO: REVERSION AL TGN -RECURSOS NO EJECUTADOS PLAN ELECCIONES PRIMARIAS 2019, CUENTA DE DEPOSITO: CUENTA UNICA DEL TESORO</t>
  </si>
  <si>
    <t>00086084202 DEPOSITO DE EFECTIVO, DEPOSITANTE: UNIDAD DESC SUSTENTAR MIGUEL A.SANCHEZ FAJARDO, CONCEPTO: DEVOLUCION DE GASTOS NO EFECTUADOS TALLER DE CAPACITACION 8 DE FEBRERO UD SUSTENTAR, CUENTA DE DEPOSITO: CUENTA UNICA DEL TESORO</t>
  </si>
  <si>
    <t>00099021001 DEPOSITO DE EFECTIVO, DEPOSITANTE: EVA  URIA  DE VALDIVIA, CONCEPTO: COBRO INDEVIDO, CUENTA DE DEPOSITO: CUENTA UNICA DEL TESORO</t>
  </si>
  <si>
    <t>00670014101 DEP.DE CHEQ.AJENOS,RET.DE CAM.,CONCEPTO: REFERENDO DE LA CARTA ORGANICA MUNICIPAL, TRANSFERENCIA DE RECURSOS AL OEP-TSE,DEP.: GOBIERNO AUTONOMO MUNICIPAL DE PELECHUCO , PROCEDENCIA: BANCO UNION S.A., CHEQUE: 5500, FECHA DE EMISION:15/02/2019</t>
  </si>
  <si>
    <t>00587012001 DEP.DE CHEQ.AJENOS,RET.DE CAM.,CONCEPTO: POR INCAPACIDAD TEMPORAL DEL PERSONAL EM ESTRATEGICA BOL DE CONST  INFRAESRUCTURA VIAL MES OCTUBRE18,DEP.: CAJA DE SALUD DE CAMINOS Y RA</t>
  </si>
  <si>
    <t>00599032003 DEP.DE CHEQ.AJENOS,RET.DE CAM.,CONCEPTO: POR INCAPACIDAD TEMPORAL DEL PERSONAL LACTEOSBOL MES DE AGOSTO 2018,DEP.: CAJA DE SALUD DE CAMINOS Y RA , PROCEDENCIA: BANCO UNION S.A., CHEQUE: 10278, FECHA DE EMISION:06/02/2019</t>
  </si>
  <si>
    <t>00222012001 DEP.DE CHEQ.AJENOS,RET.DE CAM.,CONCEPTO: P/INCAPACIDAD DEL PERSONAL INSTITUTO NAL DE INNOVACION AGROPECUARIA Y FORESTAL MES DE JUNIO 2018,DEP.: CAJA DE SALUD DE CAMINOS Y RA</t>
  </si>
  <si>
    <t>00599032003 DEP.DE CHEQ.AJENOS,RET.DE CAM.,CONCEPTO: DEVOLUCION DE SALDOS POR PAGO SERVICIOS Y AVANCES PLANTA IVIRGARZAMA,DEP.: EMP BOLIVIANA DE ALIMENTOS Y DERIVADOS EBA , PROCEDENCIA: BANCO UNION S.A., CHEQUE: 53, FECHA DE EMISION:15/02/2019</t>
  </si>
  <si>
    <t>00342012001 DEP.DE CHEQ.AJENOS,RET.DE CAM.,CONCEPTO: DEVOLUCION DE FONDOS GESTION 2018,DEP.: AEV REGIONAL SANTA  CRUZ , PROCEDENCIA: BANCO UNION S.A., CHEQUE: 855, FECHA DE EMISION:04/02/2019</t>
  </si>
  <si>
    <t>00342012001 DEP.DE CHEQ.AJENOS,RET.DE CAM.,CONCEPTO: DEVOLUCION  FONDOS EN AVANCE,DEP.: AEV  REGIONAL POTOSI , PROCEDENCIA: BANCO UNION S.A., CHEQUE: 632, FECHA DE EMISION:11/02/2019</t>
  </si>
  <si>
    <t>00222012001 DEP.DE CHEQ.AJENOS,RET.DE CAM.,CONCEPTO: P/INCAPACIDAD TEMPORAL DEL PERSONAL INSTITUTO NAL DE INNOVACION AGROPECUARIA Y FORESTAL MES NOV 2018,DEP.: CAJA DE SALUD DE CAMINOS Y RA</t>
  </si>
  <si>
    <t>TRANSFERENCIA DEL EXTERIOR SEGUN SWIFT NOS.2073-2071 DE FECHA 18/02/2019 ORDENANTE: CONSULADO GENERAL DE BOLIVIA-BUENOS AIRES-ARGENTINA REF:SERVICIOS DEL GOBIERNO LIB. 00340012005 SEGIP - RECAUDACION EXTERIOR - CEDULAS DE IDENTIDAD</t>
  </si>
  <si>
    <t>TRANSFERENCIA DEL EXTERIOR SEGUN SWIFT NOS.2074-2072 DE FECHA 18/02/2019 ORDENANTE: VICECONSULADO DEL EST.PLURINACIONAL DE BOLIVIA EN PILAR-ARGENTINA REF:SERV.DEL GOBIERNO LIB. 00099021001 TGN-RECURSOS ORDINARIOS (3987)</t>
  </si>
  <si>
    <t>COBRO COSTOS DE PAPELERIA SEGUN TRANSFERENCIA DEL EXTERIOR POR ORDEN DE CONSULADO GENERAL DE BOLIVIA-BUENOS AIRES-ARGENTINA REF:SERVICIOS DEL GOBIERNO LIB. 00340012003 RECAUDACION EXTRANJERIA - C.I. -L.C.</t>
  </si>
  <si>
    <t>De: 00099024113 Transferencia en cumplimiento al DS N°0913 de 15/06/2011 y el Convenio Intergubernativo de Financiamiento UPRE-CIF-IG 907/2017, suscrito entre la UPRE y el GAD del Beni, proyecto “Const. U.E. 6 de Septiembre y Polifuncional – Comunidad San Francisco de Moxos”, correspondiente al pago de la planilla Nº 3, según la UPRE.</t>
  </si>
  <si>
    <t>De: 00099024113 Transferencia en cumplimiento al DS N°0913 de 15/06/2011 y el Convenio Intergubernativo de Financiamiento UPRE-CIF-IG 0282/2018, suscrito entre la UPRE y el GAM de Yamparáez, Proyecto “Const. Campo Deportivo Mas Tinglado U.E. Pulki Abaroa - Yamparáez”, correspondiente al pago de la planilla Nº1, según la UPRE.</t>
  </si>
  <si>
    <t>De: 00099024113 Transferencia en cumplimiento al DS N°0913 de 15/06/2011 y el Convenio Intergubernativo de Financiamiento UPRE-CIF-IG 0119/2018, suscrito entre la UPRE y el GAM de Turco, Proyecto “Implementación Cancha de Futbol de Césped Sintético Cosapa - Turco”, correspondiente al pago de la planilla Nº4 de cierre, según la UPRE.</t>
  </si>
  <si>
    <t>De: 00099024113 Transferencia en cumplimiento al DS N°0913 de 15/06/2011 y el Convenio Intergubernativo de Financiamiento UPRE-CIF-IG/573/2016, suscrito entre la UPRE y el GAM de Uyuni, Proyecto “Construcción U.E. German Busch Comunidad Rio Mulato”, correspondiente al pago de la planilla Nº4 de cierre, según la UPRE.</t>
  </si>
  <si>
    <t>De: 00099024113 Transferencia en cumplimiento al DS N°0913 de 15/06/2011 y el Convenio Intergubernativo de Financiamiento UPRE-CIF-IG 079/2018, suscrito entre la UPRE y el GAM de Turco, Proyecto “Construcción Puesto de Salud Laca Laca - Turco”, correspondiente al pago de la planilla Nº2, según la UPRE.</t>
  </si>
  <si>
    <t>De: 00099024113 Transferencia en cumplimiento al DS N°0913 de 15/06/2011 y el Convenio Intergubernativo de Financiamiento UPRE-CIF-IG 120/2017, suscrito entre la UPRE y el GAD de Tarija, Proyecto “Construcción y Equip. Centro de Apoyo Integral Comunidad Santa Ana La Vieja”, correspondiente al pago de la planilla Nº6, según la UPRE.</t>
  </si>
  <si>
    <t>De: 00099024113 Transferencia en cumplimiento al DS N°0913 de 15/06/2011 y el Convenio Intergubernativo de Financiamiento UPRE-CIF-IG 1077/2017, suscrito entre la UPRE y el GAD del Beni, proyecto “Const. U.E. La Palmera – Las Palmas”, correspondiente al pago de la planilla Nº 4, según la UPRE.</t>
  </si>
  <si>
    <t>De: 00099024113 Transferencia en cumplimiento al DS N°0913 de 15/06/2011 y el Convenio Intergubernativo de Financiamiento UPRE-CIF-IG 884/2017, suscrito entre la UPRE y el GAM de Portachuelo, proyecto “Const. Cancha Polifuncional, Tinglado y Graderías U.E. Ponciano Campos Añez Comunidad Manzanillas”, correspondiente al pago de la planilla Nº 4 de cierre, según la UPRE.</t>
  </si>
  <si>
    <t>De: 00099024113 Transferencia en cumplimiento al DS N°0913 de 15/06/2011 y el Convenio Intergubernativo de Financiamiento UPRE-CIF-IG/420/2016, suscrito entre la UPRE y el GAM de Potosí, Proyecto “Construcción Centro de Educación Técnico Alternativa Huayna Capac D-20”, correspondiente al pago de la planilla Nº12 de cierre, según la UPRE.</t>
  </si>
  <si>
    <t>De: 00099024113 Transferencia en cumplimiento al DS N°0913 de 15/06/2011 y el Convenio Intergubernativo de Financiamiento UPRE-CIF-IG 1075/2017, suscrito entre la UPRE y el GAD de Beni, Proyecto “Const. U.E. Arnaldo Lijeron Casanovas - Nueva Trinidad”, correspondiente al pago de la planilla Nº5, según la UPRE.</t>
  </si>
  <si>
    <t>De: 00099024113 Transferencia en cumplimiento al DS N°0913 de 15/06/2011 y el Convenio Intergubernativo de Financiamiento UPRE-CIF-IG 1090/2017, suscrito entre la UPRE y el GAD de Beni, Proyecto “Ampl. Terminal Aérea Riberalta”, correspondiente al pago del saldo de la planilla Nº5, según la UPRE.</t>
  </si>
  <si>
    <t>De: 00099024113 Transferencia en cumplimiento al DS N°0913 de 15/06/2011 y el Convenio Intergubernativo de Financiamiento UPRE-CIF-IG 985/2017, suscrito entre la UPRE y el GAM de Arampampa, Proyecto “Const. Tinglado y Graderías U.E. Nery Espinoza Mier - Comunidad Coaraca”, correspondiente al pago de la planilla Nº4 de cierre, según la UPRE.</t>
  </si>
  <si>
    <t>De: 00099024113 Transferencia en cumplimiento al DS N°0913 de 15/06/2011 y el Convenio Intergubernativo de Financiamiento UPRE-CIF-IG 120/2017, suscrito entre la UPRE y el GAD de Tarija, Proyecto “Construcción y Equip. Centro de Apoyo Integral Comunidad Santa Ana La Vieja”, correspondiente al pago de la planilla Nº7, según la UPRE.</t>
  </si>
  <si>
    <t>De: 00099024113 Transferencia en cumplimiento al DS N°0913 de 15/06/2011 y el Convenio Intergubernativo de Financiamiento UPRE-CIF-IG 995/2017, suscrito entre la UPRE y el GAM de Tupiza, Proyecto “Const. de Aulas U.E. Genoveva Ríos (Tupiza)”, correspondiente al pago de la planilla Nº5 de cierre, según la UPRE.</t>
  </si>
  <si>
    <t>De: 00099024113 Transferencia en cumplimiento al DS N°0913 de 15/06/2011 y el Convenio Intergubernativo de Financiamiento UPRE-CIF-IG 909/2017, suscrito entre la UPRE y el GAM de Entre Ríos, Proyecto “Construcción Aulas, Tinglado y Graderías U.E. Ernesto Che Guevara”, correspondiente al pago del saldo de la planilla Nº5, según la UPRE.</t>
  </si>
  <si>
    <t>De: 00099024113 Transferencia en cumplimiento al DS N°0913 de 15/06/2011 y el Convenio Intergubernativo de Financiamiento UPRE-CIF-IG 789/2017, suscrito entre la UPRE y el GAM de Buena Vista, Proyecto “Const. Unidad Educativa Andrés Ibañez - Buena Vista”, correspondiente al pago de la planilla Nº8 de cierre, según la UPRE.</t>
  </si>
  <si>
    <t>De: 00099024113 Transferencia en cumplimiento al DS N°0913 de 15/06/2011 y el Convenio Intergubernativo de Financiamiento UPRE-CIF-IG 775/2017, suscrito entre la UPRE y el GAM de Boyuibe, Proyecto “Const. Aulas, Cocina–Comedor, Adm.y Baterías de Baños U.E. Rafael Pabón Municipio de Boyuibe”, correspondiente al pago de la planilla Nº4 de cierre, según la UPRE.</t>
  </si>
  <si>
    <t>De: 00099024113 Transferencia en cumplimiento al DS N°0913 de 15/06/2011 y el Convenio Intergubernativo de Financiamiento UPRE-CIF-IG 0283/2018, suscrito entre la UPRE y el GAM de Yamparáez, Proyecto “Const. Campo Deportivo Multifuncional Barrio San Isidro Poblado - Yamparáez”, correspondiente al pago de la planilla Nº1, según la UPRE.</t>
  </si>
  <si>
    <t>De: 00099024113 Transferencia en cumplimiento al DS N°0913 de 15/06/2011 y el Convenio Intergubernativo de Financiamiento UPRE-CIF-IG 1073/2017, suscrito entre la UPRE y el GAD de Beni, Proyecto “Const. U.E. Cristina Argandoña de Hurtado - Alborada”, correspondiente al pago de la planilla Nº5, según la UPRE.</t>
  </si>
  <si>
    <t>De: 00099024113 Transferencia en cumplimiento al DS N°0913 de 15/06/2011 y el Convenio Intergubernativo de Financiamiento UPRE-CIF-IG 586/2017, suscrito entre la UPRE y el GAM de La Guardia, Proyecto “Construcción Unidad Educativa San Miguel del Rosario”, correspondiente al pago de la planilla Nº6, según la UPRE.</t>
  </si>
  <si>
    <t>De: 00099024113 Transferencia en cumplimiento al DS N°0913 de 15/06/2011 y el Convenio Intergubernativo de Financiamiento UPRE-CIF-IG/533/2016, suscrito entre la UPRE y el GAM de Yapacani, Proyecto “Construcción de Estadio Municipal Integración Bolivia”, correspondiente al pago de la planilla Nº18, según la UPRE.</t>
  </si>
  <si>
    <t>De: 00099024113 Transferencia en cumplimiento al DS N°0913 de 15/06/2011 y el Convenio Intergubernativo de Financiamiento UPRE-CIF-IG 033/2018, suscrito entre la UPRE y el GAM de Poopó (Villa Poopó), Proyecto “Const. Tinglado y Graderías U.E. Juancito Pinto (Urbanización Vida Nueva - Villa Poopó)”, correspondiente al pago de la planilla Nº1, según la UPRE.</t>
  </si>
  <si>
    <t>De: 00099024113 Transferencia en cumplimiento al DS N°0913 de 15/06/2011 y el Convenio Intergubernativo de Financiamiento UPRE-CIF-IG 934/2017, suscrito entre la UPRE y el GAM de Ocurí, Proyecto “Const. Cuatro Aulas U.E. Juthy (Ocurí)”, correspondiente al pago de la planilla Nº3 de cierre, según la UPRE.</t>
  </si>
  <si>
    <t>De: 00099024113 Transferencia en cumplimiento al DS N°0913 de 15/06/2011 y el Convenio Intergubernativo de Financiamiento UPRE-CIF-IG 912/2017, suscrito entre la UPRE y el GAM de Chimoré, Proyecto “Construcción Infraestructura Unidad Educativa Senda D”, correspondiente al pago de la planilla Nº4, según la UPRE.</t>
  </si>
  <si>
    <t>De: 00099024113 Transferencia en cumplimiento al DS N°0913 de 15/06/2011 y el Convenio Intergubernativo de Financiamiento UPRE-CIF-IG 0234/2018, suscrito entre la UPRE y el GAM de Tomina, Proyecto “Const. Unidad Educativa Eduardo Abaroa Nivel Inicial Tomina”, correspondiente al pago de la planilla Nº1, según la UPRE.</t>
  </si>
  <si>
    <t>De: 00099024113 Transferencia en cumplimiento al DS N°0913 de 15/06/2011 y el Convenio Intergubernativo de Financiamiento UPRE-CIF-IG 977/2017, suscrito entre la UPRE y el GAM de Arampampa, Proyecto “Const. Internado Femenino U.E. Sarcuri - Comunidad Sarcuri”, correspondiente al pago de la planilla Nº3 de cierre, según la UPRE.</t>
  </si>
  <si>
    <t>NUMERO DE LIBRETA CUT: 00041014101 OPERACIÓN E75 TRANSFERENCIA DE LA CUENTA FISCAL BUN A LA CUT EN MN TRANSF.FDOS. A SOLICITUD DEL G.A.M. POTOSI SG.NOTA POTOSI 16/02/2019 A CTA.3987 CUT LBRTA.00041014101</t>
  </si>
  <si>
    <t>NÚMERO DE LIBRETA CUT: 99031009.00 OPERACIÓN T01 TRANSFERENCIA DE FONDOS A LA CUT - TESORO DIRECTO DE BANCO UNION S.A. A CUENTA UNICA DEL TESORO CON NUMERO DE SOLICITUD = 3508454 Y NUMERO CORRELATIVO = 91320018022019049 TRANSFERENCIA POR OPERACIONES DE VENTA BONOS BTX</t>
  </si>
  <si>
    <t>00099021001 DEPOSITO DE EFECTIVO, DEPOSITANTE: BORIS OSMAR MIRANDA ZAPATA, CONCEPTO: DEVOLUCION VIATICOS BORIS MIRANDA ZAPATA, CUENTA DE DEPOSITO: CUENTA UNICA DEL TESORO</t>
  </si>
  <si>
    <t>00099021001 DEPOSITO DE EFECTIVO, DEPOSITANTE: EJERCITO DE BOLIVIA RC-10 GRAL MERCADO, CONCEPTO: REVERSION POR MONTOS NO EJECUTADOS SOBRE LA PARTIDA DE PRODUCCTOS METALICOS CORRESP AL MES DIC, CUENTA DE DEPOSITO: CUENTA UNICA DEL TESORO</t>
  </si>
  <si>
    <t>00190012003 DEPOSITO DE EFECTIVO, DEPOSITANTE: DR. LINO PEREZ ESTRADA, CONCEPTO: DEVOLUCION POR EXCESOS DE LLAMADAS S/G AUDITORIA M.M.M., CUENTA DE DEPOSITO: CUENTA UNICA DEL TESORO</t>
  </si>
  <si>
    <t>00287102001 DEPOSITO DE EFECTIVO, DEPOSITANTE: FPS - CENTRAL, CONCEPTO: DEVOLUCION DE SALDO TALLER DE EVALUACION DE LA GESTION 2018 Y PROGRAMACION DE LA GESTION 2019, CUENTA DE DEPOSITO: CUENTA UNICA DEL TESORO</t>
  </si>
  <si>
    <t>00099021001 DEPOSITO DE EFECTIVO, DEPOSITANTE: MINISTERIO DE DEFENSA, CONCEPTO: POR LA REVERSION DE LOS RECURSOS NO EJECUTADOS, CUENTA DE DEPOSITO: CUENTA UNICA DEL TESORO</t>
  </si>
  <si>
    <t>00099021001 DEPOSITO DE EFECTIVO, DEPOSITANTE: AGENCIA ESTATAL DE VIVIENDA, CONCEPTO: PAGO DE SERVICIOS DE AGUA POTABLE POR EL MES DE ENERO 2019 EDIF. EX CONAVI, CUENTA DE DEPOSITO: CUENTA UNICA DEL TESORO</t>
  </si>
  <si>
    <t>00373024101 DEPOSITO DE EFECTIVO, DEPOSITANTE: ESTEFANY DAVALOS LEON, CONCEPTO: DEVOLUCION DE FONDOS DE AVANCE DE LA GESTION 2018 DE ROBERTO ANTONIO AGREDA PEREDO, CUENTA DE DEPOSITO: CUENTA UNICA DEL TESORO</t>
  </si>
  <si>
    <t>00070011102 DEPOSITO DE EFECTIVO, DEPOSITANTE: FREDDY ARUQUIPA CHIPANA, CONCEPTO: DEVOLUCION DE 0,75 DIA DE VIATICO A LA CIUDAD DE TARIJA, CUENTA DE DEPOSITO: CUENTA UNICA DEL TESORO</t>
  </si>
  <si>
    <t>00099021001 DEPOSITO DE EFECTIVO, DEPOSITANTE: SAUL GUSTAVO COLQUE VERA, CONCEPTO: DEVOLUCION DE RECURSOS ECONOMICOS DEL ESTADO POR PERCEPCION INDEBIDA DEL MES DE ENERO, CUENTA DE DEPOSITO: CUENTA UNICA DEL TESORO</t>
  </si>
  <si>
    <t>00099021001 DEPOSITO DE EFECTIVO, DEPOSITANTE: SAUL GUSTAVO COLQUE VERA, CONCEPTO: DEVOLUCION DE RECURSOS ECONOMICOS DEL ESTADO POR PERCEPCION INDEBIDA POR AGUINALDO ESFUERZO POR BOLI, CUENTA DE DEPOSITO: CUENTA UNICA DEL TESORO</t>
  </si>
  <si>
    <t>00099021001 DEPOSITO DE EFECTIVO, DEPOSITANTE: MIRIAM ROSSMARY CONDORI MARISCAL, CONCEPTO: PREVENTIVO # 67, CUENTA DE DEPOSITO: CUENTA UNICA DEL TESORO</t>
  </si>
  <si>
    <t>00015011108 DEPOSITO DE EFECTIVO, DEPOSITANTE: RAUL ALEJANDRO LEDEZMA MIRANDA, CONCEPTO: CANCELACION POR USO DE OTROS OPERADORES DE LINEA 72011455, CUENTA DE DEPOSITO: CUENTA UNICA DEL TESORO</t>
  </si>
  <si>
    <t>00099021001 DEPOSITO DE EFECTIVO, DEPOSITANTE: MIGUEL EDGAR CORO SAUCEDO, CONCEPTO: DEVOLUCION DOBLE PERCEPCION POR PERIODOS DICIEMBRE 2018 A ENERO 2019 MAS LA DUODECIMA DE AGUINALDO, CUENTA DE DEPOSITO: CUENTA UNICA DEL TESORO</t>
  </si>
  <si>
    <t>00020051101 DEPOSITO DE EFECTIVO, DEPOSITANTE: LUIS SANCHEZ, CONCEPTO: REVERSION, CUENTA DE DEPOSITO: CUENTA UNICA DEL TESORO</t>
  </si>
  <si>
    <t>00580012001 DEPOSITO DE EFECTIVO, DEPOSITANTE: JENNY VELASCO PORTILLO, CONCEPTO: DEVOLUCION DE RECURSOS ASIGNADOS, CUENTA DE DEPOSITO: CUENTA UNICA DEL TESORO</t>
  </si>
  <si>
    <t>00585012002 DEP.DE CHEQ.AJENOS,RET.DE CAM.,CONCEPTO: PARA REGISTRO EN OTROS INGRESOS,DEP.: AGENCIA BOLIVIANA ESPACIAL-ABE , PROCEDENCIA: BANCO UNION S.A., CHEQUE: 1031, FECHA DE EMISION:15/02/2019</t>
  </si>
  <si>
    <t>00099021001 DEP.DE CHEQ.AJENOS,RET.DE CAM.,CONCEPTO: PAGO POR DESCUENTO MONTOS EXCEDENTES POR DOBLE PERCEPCION DE RECURSOS PUBLICOS,DEP.: CAJA NACIONAL DE SALUD , PROCEDENCIA: BANCO UNION S.A., CHEQUE: 40690, FECHA DE EMISION:19/02/2019</t>
  </si>
  <si>
    <t>00660012006 DEP.DE CHEQ.AJENOS,RET.DE CAM.,CONCEPTO: EXCEDENTE LLAMADAS TELEFONICAS ANTONIO FAGALDE Y DEVOLUCION DE VIATICOS DERZI ALVAREZ GESTION 2018,DEP.: ORGANO JUDICIAL-DISTRITO PANDO</t>
  </si>
  <si>
    <t>00287102001 DEP.DE CHEQ.AJENOS,RET.DE CAM.,CONCEPTO: DEVOLUCION DE SALDO NO UTILIZADO C-31 N° 7 GERENCIA DEPARTAMENTAL COCHABAMBA,DEP.: FPS - CENTRAL , PROCEDENCIA: BANCO UNION S.A., CHEQUE: 223, FECHA DE EMISION:01/02/2019</t>
  </si>
  <si>
    <t>00287102001 DEP.DE CHEQ.AJENOS,RET.DE CAM.,CONCEPTO: DEVOLUCION DE SALDOS NO UTILIZADOS C-31 N° 13 GERENCIA DEPARTAMENTAL BENI,DEP.: FPS - CENTRAL , PROCEDENCIA: BANCO UNION S.A., CHEQUE: 336, FECHA DE EMISION:31/01/2019</t>
  </si>
  <si>
    <t>00099021001 DEPOSITO DE EFECTIVO, DEPOSITANTE: LUDY CORINA VALERIANO MAMANI, CONCEPTO: DEVOLUCION DE RECURSOS ECONOMICOS DEL ESTADO POR PERCEPCION INDEVIDA DEL AGUINALDO ESFUERZO POR BOLI, CUENTA DE DEPOSITO: CUENTA UNICA DEL TESORO</t>
  </si>
  <si>
    <t>00099021001 DEPOSITO DE EFECTIVO, DEPOSITANTE: SAUL GUSTAVO COLQUE VERA, CONCEPTO: DEVOLUCION DE RECURSOS ECONOMICOS DEL ESTADO POR PERCEPCION INDEBIDA POR AGUINALDO, CUENTA DE DEPOSITO: CUENTA UNICA DEL TESORO</t>
  </si>
  <si>
    <t>00099021001 DEPOSITO DE EFECTIVO, DEPOSITANTE: LUDY CORINA VALERIANO MAMANI, CONCEPTO: DEVOLUCION DE RECURSOS ECONOMICOS DEL ESTADO POR PERCEPCION INDEVIDA DEL MES DE ENERO, CUENTA DE DEPOSITO: CUENTA UNICA DEL TESORO</t>
  </si>
  <si>
    <t>00099021001 DEPOSITO DE EFECTIVO, DEPOSITANTE: SAUL GUSTAVO COLQUE VERA, CONCEPTO: DEVOLUCION DE RECURSOS ECONOMICOS DEL ESTADO POR PERCEPCION INDEBIDA DEL MES DE DICIEMBRE, CUENTA DE DEPOSITO: CUENTA UNICA DEL TESORO</t>
  </si>
  <si>
    <t>00099021001 DEPOSITO DE EFECTIVO, DEPOSITANTE: LUDY CORINA VALERIANO MAMANI, CONCEPTO: DEVOLUCION DE RECURSOS ECONOMICOS DEL ESTADO POR PERCEPCION INDEVIDA DEL MES DE DICIEMBRE, CUENTA DE DEPOSITO: CUENTA UNICA DEL TESORO</t>
  </si>
  <si>
    <t>00099021001 DEPOSITO DE EFECTIVO, DEPOSITANTE: LUDY CORINA VALERIANO MAMANI, CONCEPTO: DEVOLUCION DE RECURSOS ECONOMICOS DEL ESTADO POR PERCEPCION INDEVIDA DEL AGUINALDO, CUENTA DE DEPOSITO: CUENTA UNICA DEL TESORO</t>
  </si>
  <si>
    <t>00099021001 DEPOSITO DE EFECTIVO, DEPOSITANTE: GABRIELA COSTA MENA VENTURA, CONCEPTO: DEV.  RECURSOS ECONOMICOS DEL ESTADO POR PERCEPCION INDEVIDA POR EL  AGUINALDO ESFUERZO POR BOLIVIA, CUENTA DE DEPOSITO: CUENTA UNICA DEL TESORO</t>
  </si>
  <si>
    <t>00099021001 DEPOSITO DE EFECTIVO, DEPOSITANTE: GABRIELA COSTA MENA VENTURA, CONCEPTO: DEVOLUCION DE RECURSOS ECONOMICOS DEL ESTADO POR PERCEPCION INDEVIDA POR EL AGUINALDO, CUENTA DE DEPOSITO: CUENTA UNICA DEL TESORO</t>
  </si>
  <si>
    <t>00099021001 DEPOSITO DE EFECTIVO, DEPOSITANTE: GABRIELA COSTA MENA VENTURA, CONCEPTO: DEVOLUCION DE RECURSOS ECONOMICOS DEL ESTADO POR PERCEPCION INDEVIDAD DEL MES DE DICIEMBRE, CUENTA DE DEPOSITO: CUENTA UNICA DEL TESORO</t>
  </si>
  <si>
    <t>00099021001 DEPOSITO DE EFECTIVO, DEPOSITANTE: GABRIELA COSTA MENA VENTURA, CONCEPTO: DEVOLUCION DE RECURSOS ECONOMICOS DEL ESTADO POR PERCEPCION INDEVIDA DEL MES DE ENERO, CUENTA DE DEPOSITO: CUENTA UNICA DEL TESORO</t>
  </si>
  <si>
    <t>00099021001 DEP.DE CHEQ.AJENOS,RET.DE CAM.,CONCEPTO: DEVOLUCION SALDOS NO EJECUTADOS,DEP.: GOB AUTONOMO DEPARTAMENTAL DE CBBA , PROCEDENCIA: BANCO UNION S.A., CHEQUE: 119004, FECHA DE EMISION:11/02/2019</t>
  </si>
  <si>
    <t>REGULARIZACION DE TRANSFERENCIA DEL EXTERIOR SEGUN SWIFT 01739-01734 DE FECHA 19/02/2019 ORDENANTE: CONSULADO DE BOLIVIA EN MURCIA LIB. 00099021001 TGN-RECURSOS ORDINARIOS (3987)</t>
  </si>
  <si>
    <t>TRANSFERENCIA DEL EXTERIOR SEGUN SWIFT 02100-021201 DE FECHA 19/02/2019 ORDENANTE: CONSULADO DE BOLIVIA EN CALAMA CL. LIB. 00099021001 TGN-RECURSOS ORDINARIOS (3987)</t>
  </si>
  <si>
    <t>REGULARIZACION DE TRANSFERENCIA DEL EXTERIOR SEGUN SWIFT NO.1809 DE FECHA 19/02/2019 ORDENANTE: CONSULADO GERAL DA BOLIVIA EN RIO DE JANEIRO BRASIL REF.: DEVOLUCION DE SALDOS DEL PROGRAMA DE DOCUMENTACION GESTION 2018 LIB. 00099021001 TGN-RECURSOS ORDINARIOS (3987)</t>
  </si>
  <si>
    <t>TRANSFERENCIA DEL EXTERIOR SEGUN SWIFT 02101 DE FECHA 19/02/2019 ORDENANTE: CONSULADO DE BOLIVIA EN CALAMA CL. LIB. 00099021001 TGN-RECURSOS ORDINARIOS (3987)</t>
  </si>
  <si>
    <t>REGULARIZACION DE TRANSFERENCIA DEL EXTERIOR SEGUN SWIFT 01816 DE FECHA 19/02/2019 ORDENANTE: CONSULADO DE BOLIVIA EN SAO PAULO LIB. 00099021001 TGN-RECURSOS ORDINARIOS (3987)</t>
  </si>
  <si>
    <t>REGULARIZACION DE TRANSFERENCIA DEL EXTERIOR SEGUN SWIFT 01810 DE FECHA 19/02/2019 ORDENANTE: CONSULADO DE BOLIVIA EN RIO DE JANEIRO LIB. 00099021001 TGN-RECURSOS ORDINARIOS (3987)</t>
  </si>
  <si>
    <t>REGULARIZACION DE TRANSFERENCIA DEL EXTERIOR SEGUN SWIFT 01720 DE FECHA 19/02/2019 ORDENANTE: EMBAJADA DE BOLIVIA EN ARGENTINA LIB. 00099021001 TGN-RECURSOS ORDINARIOS (3987)</t>
  </si>
  <si>
    <t>REGULARIZACION DE TRANSFERENCIA DEL EXTERIOR SEGUN SWIFT 01721 DE FECHA 19/02/2019 ORDENANTE: EMBAJADA DE BOLIVIA EN ARGENTINA LIB. 00099021001 TGN-RECURSOS ORDINARIOS (3987)</t>
  </si>
  <si>
    <t>REGULARIZACION DE TRANSFERENCIA DEL EXTERIOR SEGUN SWIFT NO.1703 DE FECHA 19/02/2019 ORDENANTE: EMBAJADA DE BOLIVIA (QUITO ECUADOR) REF.: DEVOLUCION DE SALDOS REMESA ADICIONAL GESTION 2018 LIB. 00099021001 TGN-RECURSOS ORDINARIOS (3987)</t>
  </si>
  <si>
    <t>00016011101 DEPOSITO DE EFECTIVO, DEPOSITANTE: ROLANDO LUQUE LUNA, CONCEPTO: DEVOLUCION, CUENTA DE DEPOSITO: CUENTA UNICA DEL TESORO</t>
  </si>
  <si>
    <t>00099021001 DEPOSITO DE EFECTIVO, DEPOSITANTE: JORGE JESUS JULIO GONZALES BOHORQUEZ, CONCEPTO: DEVOLUCION DE DINERO A SENASIR, CUENTA DE DEPOSITO: CUENTA UNICA DEL TESORO</t>
  </si>
  <si>
    <t>00526012001 DEPOSITO DE EFECTIVO, DEPOSITANTE: BOLIVIA TV - CARLOS FERNANDO FLORES CHOQUETA, CONCEPTO: DEVOLUCION DE PASAJES, CUENTA DE DEPOSITO: CUENTA UNICA DEL TESORO</t>
  </si>
  <si>
    <t>00526012001 DEPOSITO DE EFECTIVO, DEPOSITANTE: JUAN JOSE DURAN - BOLIVIA TV, CONCEPTO: DEVOLUCION DE PASAJE, CUENTA DE DEPOSITO: CUENTA UNICA DEL TESORO</t>
  </si>
  <si>
    <t>00526012001 DEPOSITO DE EFECTIVO, DEPOSITANTE: PABLO GREGORIO SUXO - BOLIVIA TV, CONCEPTO: DEVOLUCION DE PASAJE, CUENTA DE DEPOSITO: CUENTA UNICA DEL TESORO</t>
  </si>
  <si>
    <t>00099021001 DEPOSITO DE EFECTIVO, DEPOSITANTE: MARIA PEÑARANDA TAPIA, CONCEPTO: SEGUN DOC. MPD UAI-I N°169/17 DEP POR RECUPERACIONES EXTRAORDINARIAS MARIA PEÑARANDA TAPIA, CUENTA DE DEPOSITO: CUENTA UNICA DEL TESORO</t>
  </si>
  <si>
    <t>00587012011 DEPOSITO DE EFECTIVO, DEPOSITANTE: JONATHAN MONROY C., CONCEPTO: DEVOLUCION DE CAJA CHICA NRO 02, CUENTA DE DEPOSITO: CUENTA UNICA DEL TESORO</t>
  </si>
  <si>
    <t>00099021001 DEPOSITO DE EFECTIVO, DEPOSITANTE: JOSE VARGAS TARQUI, CONCEPTO: DEVOLUCION POR MULTAS SEGUN CONTRATO FIRMADO CON LA AGETIC CAPSC/0018/2018, CUENTA DE DEPOSITO: CUENTA UNICA DEL TESORO</t>
  </si>
  <si>
    <t>00592012001 DEPOSITO DE EFECTIVO, DEPOSITANTE: JOSE LUIS MAMANI ESPEJO, CONCEPTO: PAGO ND 203349 (50% MIN. JUSTICIA Y TRANSPARENCIA) CTAS X COB. COUNTER 2018 LIA DURAN, CUENTA DE DEPOSITO: CUENTA UNICA DEL TESORO</t>
  </si>
  <si>
    <t>00526012001 DEPOSITO DE EFECTIVO, DEPOSITANTE: JULIO OMAR CANAVIRI ROJAS, CONCEPTO: DEVOLUCION DE VIATICO, CUENTA DE DEPOSITO: CUENTA UNICA DEL TESORO</t>
  </si>
  <si>
    <t>00099021001 DEPOSITO DE EFECTIVO, DEPOSITANTE: ANGELA PATRICIA ROJAS HUAYTA, CONCEPTO: DEVOLUCION EXAMEN PREOCUPACIONAL GESTION 2018, CUENTA DE DEPOSITO: CUENTA UNICA DEL TESORO</t>
  </si>
  <si>
    <t>00086031103 DEP.DE CHEQ.AJENOS,RET.DE CAM.,CONCEPTO: REVERSION DE FONDOS C-31 N° 1774,DEP.: SERNAP-REA , PROCEDENCIA: BANCO UNION S.A., CHEQUE: 3569, FECHA DE EMISION:15/02/2019</t>
  </si>
  <si>
    <t>00099021001 DEPOSITO DE EFECTIVO, DEPOSITANTE: FLAVIO CESAR RAMIREZ SACACA, CONCEPTO: DEVOLUCION POR MULTAS SEGUN CONTRATO FIRMADO CON LA AGETIC CAPSC/0019/2018, CUENTA DE DEPOSITO: CUENTA UNICA DEL TESORO</t>
  </si>
  <si>
    <t>00099021001 DEPOSITO DE EFECTIVO, DEPOSITANTE: RPM-1"CAP SAAVEDRA"BORIS E. GUTIERREZ NAVA, CONCEPTO: REVERSION DE MONTOS NO EJECUTADOS EN EL PAGO DE SERVICIO DE ENERGIA ELECTRICA, CUENTA DE DEPOSITO: CUENTA UNICA DEL TESORO</t>
  </si>
  <si>
    <t>00591012001 DEPOSITO DE EFECTIVO, DEPOSITANTE: EMP ESTATAL DE TRANSP POR CABLE MI TELEFERICO, CONCEPTO: DEVOLUCION DE IMPUESTOS, CUENTA DE DEPOSITO: CUENTA UNICA DEL TESORO</t>
  </si>
  <si>
    <t>00526012001 DEPOSITO DE EFECTIVO, DEPOSITANTE: BOLIVIA TV - JESUS HENRY VILLCA MADENI, CONCEPTO: DEVOLUCION DE PASAJES, CUENTA DE DEPOSITO: CUENTA UNICA DEL TESORO</t>
  </si>
  <si>
    <t>00526012001 DEPOSITO DE EFECTIVO, DEPOSITANTE: JUAN TEODORO PACO TORREZ - BOLIVIA TV, CONCEPTO: DEVOLUCION DE PASAJES, CUENTA DE DEPOSITO: CUENTA UNICA DEL TESORO</t>
  </si>
  <si>
    <t>00099021001 DEP.DE CHEQ.AJENOS,RET.DE CAM.,CONCEPTO: DEVOLUCION DEUDA AL TGN POR PARTE DEL SR GUILLERMO ARAMAYO HERRERA DEL MES DE ENERO 2019,DEP.: SENASIR , PROCEDENCIA: BANCO UNION S.A., CHEQUE: 8285, FECHA DE EMISION:18/02/2019</t>
  </si>
  <si>
    <t>00099021001 DEP.DE CHEQ.AJENOS,RET.DE CAM.,CONCEPTO: DEVOLUCION POR CONCEPTO DE PERMISO SIN GOCE DE HABERES,DEP.: FONADIN , PROCEDENCIA: BANCO UNION S.A., CHEQUE: 17, FECHA DE EMISION:18/02/2019</t>
  </si>
  <si>
    <t>00099021001 DEP.DE CHEQ.AJENOS,RET.DE CAM.,CONCEPTO: DEVOLUCION POR CONCEPTO DE PERMISO POR DIAS SIN GOCE DE HABERES,DEP.: FONADIN , PROCEDENCIA: BANCO UNION S.A., CHEQUE: 16, FECHA DE EMISION:18/02/2019</t>
  </si>
  <si>
    <t>00099021001 DEP.DE CHEQ.AJENOS,RET.DE CAM.,CONCEPTO: TRANSFERENCIA DE RECURSOS,DEP.: D.E.P. TRIBUNAL SUPREMO ELECTORAL SERECI LA PAZ , PROCEDENCIA: BANCO UNION S.A., CHEQUE: 2312, FECHA DE EMISION:20/02/2019</t>
  </si>
  <si>
    <t>00130012002 DEPOSITO DE EFECTIVO, DEPOSITANTE: JUAN R. GUERREROS ROQUE, CONCEPTO: DEVOLUCION POR GASTOS DE GASOLINA, CUENTA DE DEPOSITO: CUENTA UNICA DEL TESORO</t>
  </si>
  <si>
    <t>00099021001 DEPOSITO DE EFECTIVO, DEPOSITANTE: RUTH MERY SILES CARDOZO, CONCEPTO: DEVOLUCION PAGO DEL MES DE OCTUBRE DE 2018, CUENTA DE DEPOSITO: CUENTA UNICA DEL TESORO</t>
  </si>
  <si>
    <t>00526012001 DEPOSITO DE EFECTIVO, DEPOSITANTE: BOLIVIA TV - FREDDY HUAYPA LOPEZ, CONCEPTO: DEVOLUCION DE PASAJE, CUENTA DE DEPOSITO: CUENTA UNICA DEL TESORO</t>
  </si>
  <si>
    <t>VENTA DE DIVISAS CON TRANSFERENCIA DE FONDOS A SOLICITUD DE AUTORIDAD DE REG.Y FISCALIZ.DE TELECOMUNICACIONES Y TRANSP. SEGUN SOLICITUD 7248 REF: TRANSFERENCIA DE FONDOS A LA UNION POSTAL DE LAS AMERICAS, ESPANA Y PORTUGAL-UPAEP, CORRESPONDIENTE AL PLAN DE AMORTIZACION DE DEUDA POR CONCEPTO DE CUOTA LIB. 00099021001 TGN-RECURSOS ORDINARIOS (3987)</t>
  </si>
  <si>
    <t>NUMERO DE LIBRETA CUT: 00099021001 OPERACIÓN E18 TRANSFERENCIA DEL SISTEMA FINANCIERO POR CUENTA DE TERCEROS A LA CUT TRANSFERENCIA DEVOLUCION DE RECURSOS FIDEICOMISO BONO JUANCITO PINTO 2018 SOLICITUD BDP SAM FIDEICOMISO BONO JUANCITO PINTO GESTION 2018</t>
  </si>
  <si>
    <t>||TRANSFERENCIA DE FONDOS S/G. MENSAJE SWIFT NRO. 02150 DE LA FECHA. (SECTOR PÚBLICO - SOBREVUELOS). DEBITO DE LA LIBRETA 00117012001 DGAC, REPOSICION UTILES DE ESCRITORIO.</t>
  </si>
  <si>
    <t>De: 00206024302 DEVOLUCIÓN DE RECURSOS EJECUTADOS POR EL INE SG NOTA CITE: INE-DGE-DAS-ADM.PFCEBIPBE N° 0134/2019, PAGOS DE CONSULTORÍAS EN LINEA, REEMBOLSO EFECTUADO POR RECURSOS DEL BANCO MUNDIAL. H.R. 6-3839-R.</t>
  </si>
  <si>
    <t>De: 00099024113 Transferencia en cumplimiento al DS N°0913 de 15/06/2011 y el Convenio Intergubernativo de Financiamiento UPRE-CIF-IG 967/2017, suscrito entre la UPRE y el GAM San Agustín, Proyecto “Const. Centro de Salud con Internación Alota”, correspondiente al pago de la planilla Nº3, según la UPRE.</t>
  </si>
  <si>
    <t>TRANSFERENCIA DEL EXTERIOR SEGUN SWIFT NO.2141 Y NO.2140 DE FECHA 20/02/2019 ORDENANTE: BOTSCH.D. PLURINAT.STAAT.BOLIVIEN REF.: DEVOLUCION SALDO GASTOS DE FUNCIONAMIENTO GESTION 2018 LIB. 00099021001 TGN-RECURSOS ORDINARIOS (3987)</t>
  </si>
  <si>
    <t>TRANSFERENCIA DEL EXTERIOR SEGUN SWIFT NO.2174 DE FECHA 20/02/2019 ORDENANTE: CONSULADO GERAL DA BOLIVIA CACERES-BRASIL REF:DEVOLUCION DE SALDOS GASTOS DE FUNCIONAMIENTO GESTION 2018 LIB. 00099021001 TGN-RECURSOS ORDINARIOS (3987)</t>
  </si>
  <si>
    <t>TRANSFERENCIA DEL EXTERIOR SEGUN SWIFT NO.2198 DE FECHA 20/02/2019 ORDENANTE: CONSULATE GENERAL OF BOLIVIA (LOS ANGELES) REF.: GESTORIA CONSULAR LIB. 00010011102 MIN.RELACIONES EXTERIORES - GESTORIA CONSULAR LEY Nº 3108</t>
  </si>
  <si>
    <t>NUMERO DE LIBRETA CUT: 00099021001 OPERACIÓN E18 TRANSFERENCIA DEL SISTEMA FINANCIERO POR CUENTA DE TERCEROS A LA CUT Devolucion de pagos CC no cobrados por afiliados Civiles y MIlitares correspondiente al periodo de octubre 2018</t>
  </si>
  <si>
    <t>PAGO A JICA PRÉSTAMO BV-P5 VCTO. 20-02-2019 POR CUENTA DE TGN , SEGÚN NOTA MEFP/VTCP/DGCP/UODP-201/2019 VALOR 20-02-2019 INTERESES JPY 8.661,00 COMISIONES JPY 1.171.114,00 LIBRETA N° 00099021001 "TGN RECURSOS ORDINARIOS" (3987)</t>
  </si>
  <si>
    <t>De: 00099024113 Transferencia en cumplimiento al DS N°0913 de 15/06/2011 y el Convenio Intergubernativo de Financiamiento UPRE-CIF-IG-341/2018, suscrito entre la UPRE y el GAD del Beni, proyecto “Const. U.E. 13 de Abril (Nivel Secundario) - Trinidad”, correspondiente al primer desembolso equivalente al 20% del monto a financiar, según la UPRE.</t>
  </si>
  <si>
    <t>De: 00099024113 Transferencia en cumplimiento al DS N°0913 de 15/06/2011 y el Convenio Intergubernativo de Financiamiento UPRE-CIF-IG 331/2018, suscrito entre la UPRE y el GAM de San Lorenzo, proyecto “Const. Tinglado y Polifuncional con Graderías U.E. 6 de Agosto Com. Indígena Esse Ejja Genechiquia”, correspondiente al primer desembolso equivalente al 20% del monto a financiar, según la UPRE.</t>
  </si>
  <si>
    <t>De: 00099024113 Transferencia en cumplimiento al DS N°0913 de 15/06/2011 y el Convenio Intergubernativo de Financiamiento UPRE-CIF-IG 0302/2018, suscrito entre la UPRE y el GAM de General Agustín Saavedra, proyecto “Const. Unidad Educativa Aura Hurtado Municipio General Saavedra”, correspondiente al pago de la planilla N° 1, según la UPRE.</t>
  </si>
  <si>
    <t>De: 00099024113 Transferencia en cumplimiento al DS N°0913 de 15/06/2011 y el Convenio Intergubernativo de Financiamiento UPRE-CIF-IG 0303/2018, suscrito entre la UPRE y el GAM de General Agustín Saavedra, proyecto “Const. Unidad Educativa Gualberto Villarroel Com. Aroma II Municipio General Saavedra”, correspondiente al pago de la planilla N° 1, según la UPRE.</t>
  </si>
  <si>
    <t>De: 00099024113 Transferencia en cumplimiento al DS N°0913 de 15/06/2011 y el Convenio Intergubernativo de Financiamiento UPRE-CIF-IG 628/2017, suscrito entre la UPRE y el GAM de Vacas, proyecto “Const. U.E. David Morato Cañadas - Vacas”, correspondiente al pago de la planilla N° 5, según la UPRE.</t>
  </si>
  <si>
    <t>00099021001 DEPOSITO DE EFECTIVO, DEPOSITANTE: NANCY SANTUSA HUAYCANI TIÑINI, CONCEPTO: DEVOLUCION PARA REVERSION ( 902208-DICIEMBRE ), CUENTA DE DEPOSITO: CUENTA UNICA DEL TESORO</t>
  </si>
  <si>
    <t>00099021001 DEPOSITO DE EFECTIVO, DEPOSITANTE: DAVID ALIAGA MEJILLONES, CONCEPTO: DEVOLUCION DE RETROACTIVO, CUENTA DE DEPOSITO: CUENTA UNICA DEL TESORO</t>
  </si>
  <si>
    <t>00512012001 DEPOSITO DE EFECTIVO, DEPOSITANTE: ALBERTO APAZA APAZA - A.A.S.A.N.A., CONCEPTO: LBP AASANA PACS SUNET DEVOLUCION PREV. 356, CUENTA DE DEPOSITO: CUENTA UNICA DEL TESORO</t>
  </si>
  <si>
    <t>00035031101 DEPOSITO DE EFECTIVO, DEPOSITANTE: LUIS CUELLAR VERASTEGUI -UCPP, CONCEPTO: PAGO POR COMISIONES BANCARIAS -AFIDA - C31 :SIP N° 13 CUENTA CONTABLE 11322, CUENTA DE DEPOSITO: CUENTA UNICA DEL TESORO</t>
  </si>
  <si>
    <t>00119012001 DEPOSITO DE EFECTIVO, DEPOSITANTE: ALBERTO DANIEL INCH SAINZ, CONCEPTO: DEV POR OBSERVACION DE AUDITORIA EN PAGO DE VIATICOS P/EL FUNCIONARIO DE LA ADSIB ALBERTO D. INCH S., CUENTA DE DEPOSITO: CUENTA UNICA DEL TESORO</t>
  </si>
  <si>
    <t>00590012001 DEPOSITO DE EFECTIVO, DEPOSITANTE: MAURICIO CUBA N., CONCEPTO: DEVOLUCION FONDOS EN AVANCE, CUENTA DE DEPOSITO: CUENTA UNICA DEL TESORO</t>
  </si>
  <si>
    <t>00099021001 DEPOSITO DE EFECTIVO, DEPOSITANTE: ODILON ROJAS ALANOCA, CONCEPTO: REVERSION DE AGUINALDO DE NAVIDAD DE 2018, CUENTA DE DEPOSITO: CUENTA UNICA DEL TESORO</t>
  </si>
  <si>
    <t>00099021001 DEPOSITO DE EFECTIVO, DEPOSITANTE: ODILON ROJAS ALANOCA, CONCEPTO: REVERSION DEL SEGUNDO AGUINALDO ESFUERZO POR BOLIVIA 2018, CUENTA DE DEPOSITO: CUENTA UNICA DEL TESORO</t>
  </si>
  <si>
    <t>00099021001 DEPOSITO DE EFECTIVO, DEPOSITANTE: MARTIN ADOLFO MORALES FIGUEREDO, CONCEPTO: DEVOLUCION, CUENTA DE DEPOSITO: CUENTA UNICA DEL TESORO</t>
  </si>
  <si>
    <t>00099021001 DEPOSITO DE EFECTIVO, DEPOSITANTE: ELSA GILDA IBAÑEZ NUÑEZ, CONCEPTO: DEVOLUCION DE DEUDA, CUENTA DE DEPOSITO: CUENTA UNICA DEL TESORO</t>
  </si>
  <si>
    <t>00526012001 DEPOSITO DE EFECTIVO, DEPOSITANTE: REMBERTO MOLINA F.-BOLIVIA TV, CONCEPTO: DEVOLUCION DE PASAJES, CUENTA DE DEPOSITO: CUENTA UNICA DEL TESORO</t>
  </si>
  <si>
    <t>00526012001 DEPOSITO DE EFECTIVO, DEPOSITANTE: BOLIVIA TV-SANTOS ALCON, CONCEPTO: DEVOLUCION PASAJES, CUENTA DE DEPOSITO: CUENTA UNICA DEL TESORO</t>
  </si>
  <si>
    <t>00099021001 DEPOSITO DE EFECTIVO, DEPOSITANTE: LUIS CASTELLON APAZA, CONCEPTO: DOBLE PERCEPCION, CUENTA DE DEPOSITO: CUENTA UNICA DEL TESORO</t>
  </si>
  <si>
    <t>00099021001 DEPOSITO DE EFECTIVO, DEPOSITANTE: NANCY SANTUSA HUAYCANI TIÑINI, CONCEPTO: DEVOLUCION PARA REVERSION ( 902206 - OCTUBRE ), CUENTA DE DEPOSITO: CUENTA UNICA DEL TESORO</t>
  </si>
  <si>
    <t>00086038003 DEP.DE CHEQ.AJENOS,RET.DE CAM.,CONCEPTO: DEPÓSITO PARA PAGO DE HABERES,DEP.: SERNAP - REA , PROCEDENCIA: BANCO UNION S.A., CHEQUE: 3575, FECHA DE EMISION:20/02/2019</t>
  </si>
  <si>
    <t>00099021001 DEP.DE CHEQ.AJENOS,RET.DE CAM.,CONCEPTO: REEMBOLSO POR INCAPACIDAD TEMPORAL DEL MES NOV./18 ESC. CBBA,DEP.: CAJA BANCARIA ESTATAL DE SALUD , PROCEDENCIA: BANCO UNION S.A., CHEQUE: 30458, FECHA DE EMISION:08/02/2019</t>
  </si>
  <si>
    <t>00099021001 DEP.DE CHEQ.AJENOS,RET.DE CAM.,CONCEPTO: REEMBOLSO POR BAJAS MEDICAS DE INCAPACIDAD TEMPORAL MES DICIEMBRE DE MIN. SALUD,DEP.: CAJA BANCARIA ESTATAL DE SALUD , PROCEDENCIA: BANCO UNION S.A., CHEQUE: 30901, FECHA DE EMISION:12/02/2019</t>
  </si>
  <si>
    <t>00035031101 DEP.DE CHEQ.AJENOS,RET.DE CAM.,CONCEPTO: INGRESOS GENERADOS POR EL EVENTO TODO NAVIDAD EN EL CHUQUIAGO GESTION 2018 C21:153,DEP.: UNIDAD DE COORDINACION DE PROGRAMAS Y PROYECTOS</t>
  </si>
  <si>
    <t>00035031101 DEP.DE CHEQ.AJENOS,RET.DE CAM.,CONCEPTO: ABONOS BANCARIOS NO IDENTIFICADOS GESTION 2018,DEP.: UNIDAD DE COORDINACION DE PROGRAMAS Y PROYECTOS , PROCEDENCIA: BANCO UNION S.A., CHEQUE: 1514, FECHA DE EMISION:13/02/2019</t>
  </si>
  <si>
    <t>00099021001 DEP.DE CHEQ.AJENOS,RET.DE CAM.,CONCEPTO: DEVOLUCION DE FONDOS POR 1 DIA SIN GOCE DE HABERES DE YVONE SEMPERTEGUI CHAVES MES ENERO/2019,DEP.: MINISTERIO DE LA PRESIDENCIA , PROCEDENCIA: BANCO UNION S.A., CHEQUE: 5849, FECHA DE EMISION:19/02/2019</t>
  </si>
  <si>
    <t>00035031101 DEP.DE CHEQ.AJENOS,RET.DE CAM.,CONCEPTO: INGRESOS DETALLADOS PARA EL EVENTO EXPOBODA 2019,DEP.: UNIDAD DE COORDINACION DE PROGRAMAS Y PROYECTOS , PROCEDENCIA: BANCO UNION S.A., CHEQUE: 1513, FECHA DE EMISION:13/02/2019</t>
  </si>
  <si>
    <t>00035031101 DEP.DE CHEQ.AJENOS,RET.DE CAM.,CONCEPTO: INGRESOS GENERADOS POR EL EVENTO HUMBOLT UNI LOYOLA C21:159,DEP.: UNIDAD DE COORDINACION DE PROGRAMAS Y PROYECTOS , PROCEDENCIA: BANCO UNION S.A., CHEQUE: 1512, FECHA DE EMISION:13/02/2019</t>
  </si>
  <si>
    <t>00035031101 DEP.DE CHEQ.AJENOS,RET.DE CAM.,CONCEPTO: ANTICIPO PARA EL DESARROLLO DEL EVENTO JORNADAS ACADEMICAS UTB,DEP.: UNIDAD DE COORDINACION DE PROGRAMAS Y PROYECTOS , PROCEDENCIA: BANCO UNION S.A., CHEQUE: 1511, FECHA DE EMISION:13/02/2019</t>
  </si>
  <si>
    <t>00035031101 DEP.DE CHEQ.AJENOS,RET.DE CAM.,CONCEPTO: UNIDAD DE COORDINACION DE PROGRAMAS Y PROYECTOS,DEP.: UNIDAD DE COORDINACION DE PROGRAMAS Y PROYECTOS , PROCEDENCIA: BANCO UNION S.A., CHEQUE: 1510, FECHA DE EMISION:13/02/2019</t>
  </si>
  <si>
    <t>00035031101 DEP.DE CHEQ.AJENOS,RET.DE CAM.,CONCEPTO: ANTICIPO PAR A EL DESARROLLO DEL EVENTO ASAMBLEA DE CIRCUITO DE TESTIGOS DE JEHOVA C21:156,DEP.: UNIDAD DE COORDINACION DE PROGRAMAS Y PROYECTOS</t>
  </si>
  <si>
    <t>00035031101 DEP.DE CHEQ.AJENOS,RET.DE CAM.,CONCEPTO: INGRESO POR PAGO DE OUTLET DE VIAJES TROPICAL TOURS 2019,DEP.: UNIDAD DE COORDINACION DE PROGRAMAS Y PROYECTOS , PROCEDENCIA: BANCO UNION S.A., CHEQUE: 1508, FECHA DE EMISION:13/02/2019</t>
  </si>
  <si>
    <t>00670012002 DEP.DE CHEQ.AJENOS,RET.DE CAM.,CONCEPTO: DEVOLUCION DE PASAJES GESTION 2017,DEP.: BOLIVIANA DE AVIACION-BOA , PROCEDENCIA: BANCO UNION S.A., CHEQUE: 10268, FECHA DE EMISION:07/02/2019</t>
  </si>
  <si>
    <t>00099021001 DEP.DE CHEQ.AJENOS,RET.DE CAM.,CONCEPTO: REEMBOLSO DE SUBSIDIOS POR INCAPACIDAD TEMPORAL DICIEMBRE/18,DEP.: CAJA BANCARIA ESTATAL DE SALUD , PROCEDENCIA: BANCO UNION S.A., CHEQUE: 30906, FECHA DE EMISION:12/02/2019</t>
  </si>
  <si>
    <t>00035011105 DEP.DE CHEQ.AJENOS,RET.DE CAM.,CONCEPTO: REEMBOLSO DE SUBSIDIOS POR INCAPACIDAD TEMPORAL CAS, DICIEMBRE/18,DEP.: CAJA BANCARIA ESTATAL DE SALUD , PROCEDENCIA: BANCO UNION S.A., CHEQUE: 30908, FECHA DE EMISION:12/02/2019</t>
  </si>
  <si>
    <t>00099021001 DEP.DE CHEQ.AJENOS,RET.DE CAM.,CONCEPTO: DEVOLUCION CREDINFORM INTERNATIONAL S.A. POR ANULACION DE POLIZA DE SEGURO AUTOMOTOR,DEP.: INE - FCEBIPBE , PROCEDENCIA: BANCO UNION S.A., CHEQUE: 3354, FECHA DE EMISION:21/02/2019</t>
  </si>
  <si>
    <t>00099021001 DEP.DE CHEQ.AJENOS,RET.DE CAM.,CONCEPTO: COMPENSACION MENSUAL DE COTIZACION,DEP.: FUTURO DE BOLIVIA SA AFP , PROCEDENCIA: BANCO DE CREDITO DE BOLIVIA S.A., CHEQUE: 57373, FECHA DE EMISION:20/02/2019</t>
  </si>
  <si>
    <t>00660012006 DEP.DE CHEQ.AJENOS,RET.DE CAM.,CONCEPTO: DEVOLUCION DE 10 DIAS DE PAGO DE REFRIGERIO PORCEL DAZA MANUEL RODRIGO,DEP.: ORGANO JUDICIAL-DAF NACIONAL , PROCEDENCIA: BANCO UNION S.A., CHEQUE: 2823, FECHA DE EMISION:19/02/2019</t>
  </si>
  <si>
    <t>00660012006 DEP.DE CHEQ.AJENOS,RET.DE CAM.,CONCEPTO: DEVOLUCION DE 15 DIAS DE PAGO DE REFRIGERIO ZEIDA MARIBEL CHOQUE ORTIZ,DEP.: ORGANO JUDICIAL-DAF NACIONAL , PROCEDENCIA: BANCO UNION S.A., CHEQUE: 2824, FECHA DE EMISION:19/02/2019</t>
  </si>
  <si>
    <t>00572012001 DEP.DE CHEQ.AJENOS,RET.DE CAM.,CONCEPTO: PAGO POR SINIESTRO,DEP.: CIA DE SEGUROS Y REASEGUROS FORTALEZA S.A. , PROCEDENCIA: BANCO NACIONAL DE BOLIVIA S.A., CHEQUE: 7188, FECHA DE EMISION:19/02/2019</t>
  </si>
  <si>
    <t>00099021001 DEP.DE CHEQ.AJENOS,RET.DE CAM.,CONCEPTO: HUAYLLA POZO SIMON VIDAL,DEP.: BANCO UNION S.A. , PROCEDENCIA: BANCO UNION S.A., CHEQUE: 160324, FECHA DE EMISION:21/02/2019</t>
  </si>
  <si>
    <t>00670012002 DEP.DE CHEQ.AJENOS,RET.DE CAM.,CONCEPTO: DEVOLUCION DE PASAJES GESTION 2017,DEP.: BOLIVIANA DE AVIACION-BOA , PROCEDENCIA: BANCO UNION S.A., CHEQUE: 10267, FECHA DE EMISION:07/02/2019</t>
  </si>
  <si>
    <t>00035031101 DEP.DE CHEQ.AJENOS,RET.DE CAM.,CONCEPTO: DEP EN CUENTA CORRIENTE LA PAZ EXPONE 2017,DEP.: UNIDAD DE COORDINACION DE PROGRAMAS Y PROYECTOS , PROCEDENCIA: BANCO UNION S.A., CHEQUE: 1507, FECHA DE EMISION:13/02/2019</t>
  </si>
  <si>
    <t>A:00041014101 Débito Automático por incumplimiento del Gobierno Autónomo Municipal de Cobija (GAM CBJ), al Convenio Intergubernativo de fecha 26 de octubre de 2017, suscrito entre el Ministerio de Desarrollo Productivo y Economía Plural y el GAM CBJ para el programa “Educación con Revolución Tecnológica”.</t>
  </si>
  <si>
    <t>A:00041014101 Débito automático al Gobierno Autónomo Municipal de Villa Tunari a favor del Ministerio de Desarrollo Productivo y Economía Plural, por incumplimiento de obligaciones emergentes del Convenio Intergubernativo (Equipos de Computación) del Programa “Educación con Revolución Tecnológica” de fecha 10 de agosto de 2017.</t>
  </si>
  <si>
    <t>A:00041014101 Débito Automático por incumplimiento del Gobierno Autónomo Municipal de Santos Mercado (GAM MER), al Convenio Intergubernativo (Equipos de Computación) de fecha 19 de septiembre de 2017, suscrito entre el Ministerio de Desarrollo Productivo y Economía Plural y el GAM MER para el programa “Educación con Revolución Tecnológica”.</t>
  </si>
  <si>
    <t>REGULARIZACION DE TRANSFERENCIA DEL EXTERIOR SEGUN SWIFT 02175 DE FECHA 21/02/2019 ORDENANTE: CONSULADO DE BOLIVIA EN SAO PAULO LIB. 00099021001 TGN-RECURSOS ORDINARIOS (3987)</t>
  </si>
  <si>
    <t>REGULARIZACION DE TRANSFERENCIA DEL EXTERIOR SEGUN SWIFT 02176 DE FECHA 21/02/2019 ORDENANTE: CONSULADO DE BOLIVIA EN CORUMBA LIB. 00099021001 TGN-RECURSOS ORDINARIOS (3987)</t>
  </si>
  <si>
    <t>REGULARIZACION DE TRANSFERENCIA DEL EXTERIOR SEGUN SWIFT NO.2178 DE FECHA 21/02/2019 ORDENANTE: CONSULADO GENERAL DE BOLIVIA (BUENOS AIRES ARGENTINA) REF.: DEVOLUCION DE GASTOS DE FUNCIONAMIENTO GESTION 2018 LIB. 00099021001 TGN-RECURSOS ORDINARIOS (3987)</t>
  </si>
  <si>
    <t>REGULARIZACION DE TRANSFERENCIA DEL EXTERIOR SEGUN SWIFT NO.2177 DE FECHA 21/02/2019 ORDENANTE: CONSULADO GENERAL DE BOLIVIA-BUENOS AIRES -ARGENTINA REF.DEVOLUCION SALDOS GASTOS DE FUNCIONAMIENTO GESTION 2018 LIB. 00099021001 TGN-RECURSOS ORDINARIOS (3987)</t>
  </si>
  <si>
    <t>REGULARIZACION DE TRANSFERENCIA DEL EXTERIOR SEGUN SWIFT NO.1815 DE FECHA 21/02/2019 ORDENANTE: CONSULADO GERAL DA BOLIVIA SAN PABLO-BRASIL REF:DEV.SALDOS GASTOS DE FUNCIONAMIENTO GESTION 2018 LIB. 00099021001 TGN-RECURSOS ORDINARIOS (3987)</t>
  </si>
  <si>
    <t>REGULARIZACION DE TRANSFERENCIA DEL EXTERIOR SEGUN SWIFT NO.1817 DE FECHA 21/02/2019 ORDENANTE: CONSULADO GERAL DA BOLIVIA SAN PABLO-BRASIL REF:DEV.SALDOS PROGRAMA DE DOCUMENTACION GESTION 2018 LIB. 00099021001 TGN-RECURSOS ORDINARIOS (3987)</t>
  </si>
  <si>
    <t>TRANSFERENCIA DEL EXTERIOR SEGUN SWIFT NO.2206 DE FECHA 21/02/2019 ORDENANTE: CONSULADO GERAL DA BOLIVIA (BR SAO PAULO) REF.: FV00019943065901 LIB. 00340012005 SEGIP - RECAUDACION EXTERIOR - CEDULAS DE IDENTIDAD</t>
  </si>
  <si>
    <t>TRANSFERENCIA DEL EXTERIOR SEGUN SWIFT NO.2208 DE FECHA 21/02/2019 ORDENANTE: EMBASSY OF BOLIVIA BEIJING-CHINA REF:DEV.GASTOS DE FUNCIONAMIENTO A DICIEMBRE/18 LIB. 00099021001 TGN-RECURSOS ORDINARIOS (3987)</t>
  </si>
  <si>
    <t>TRANSFERENCIA DEL EXTERIOR SEGUN SWIFT NO.2207 DE FECHA 21/02/2019 ORDENANTE: EMBASSY OF BOLIVIA BEIJING-CHINA REF:DEV.SALDOS DEL PROGRAMA DE DOCUMENTACION A DIC/18 LIB. 00099021001 TGN-RECURSOS ORDINARIOS (3987)</t>
  </si>
  <si>
    <t>VENTA DE DIVISAS CON TRANSFERENCIA DE FONDOS A SOLICITUD DE MINISTERIO DE DESARROLLO PRODUCTIVO Y ECONOMIA PLURAL SEGUN SOLICITUD 7270 REF: COMPRA DE DIVISAS PARA PAGO AL EXTERIOR, POR PAGO AL INSTITUTO NACIONAL DE LA CALIDAD INACAL DE LA REPUBLICA DE PERU, POR DE SET DE BLOQUES CALIBRE PROPIEDAD DE LIB. 00041031107 MPM-INSTITUTO BOLIVIANO DE METROLOGIA</t>
  </si>
  <si>
    <t>COBRO COSTOS DE PAPELERIA SEGUN TRANSFERENCIA DEL EXTERIOR POR ORDEN DE CONSULADO GERAL DA BOLIVIA (BR SAO PAULO) REF.: FV00019943065901 LIB. 00340012003 RECAUDACION EXTRANJERIA - C.I. -L.C.</t>
  </si>
  <si>
    <t>De: 00099024113 Transferencia en cumplimiento al DS N°0913 de 15/06/2011 y el Convenio Intergubernativo de Financiamiento UPRE-CIF-IG 336/2018, suscrito entre la UPRE y el GAD del BENI, Proyecto “Const. U.E. Cristo Rey - Comunidad Puente San Pablo”, correspondiente al pago del 20% de anticipo del monto financiado, según la UPRE.</t>
  </si>
  <si>
    <t>De: 00099024113 Transferencia en cumplimiento al DS N°0913 de 15/06/2011 y el Convenio Intergubernativo de Financiamiento UPRE-CIF-IG 342/2018, suscrito entre la UPRE y el GAM de Magdalena, Proyecto “Const. U.E. José Manuel Barrio Fernández - Bella Vista”, correspondiente al pago del 20% de anticipo del monto financiado, según la UPRE.</t>
  </si>
  <si>
    <t>De: 00099024113 Transferencia en cumplimiento al DS N°0913 de 15/06/2011 y el Convenio Intergubernativo de Financiamiento UPRE-CIF-IG 340/2018, suscrito entre la UPRE y el GAD del BENI, Proyecto "Const. Instituto Técnico "INCOS - Beni", correspondiente al pago del 20% de anticipo del monto financiado, según la UPRE.</t>
  </si>
  <si>
    <t>De: 00099024113 Transferencia en cumplimiento al DS N°0913 de 15/06/2011 y el Convenio Intergubernativo de Financiamiento UPRE-CIF-IG 330/2018, suscrito entre la UPRE y el GAM de San Lorenzo, Proyecto “Const. Coliseo Municipal San Lorenzo - Com. Blanca Flor”, correspondiente al pago del 20% de anticipo del monto financiado, según la UPRE.</t>
  </si>
  <si>
    <t>||REGULARIZACION DE NUESTRA OPERACIÓN NRO. 0947535 DE F. 20/02/2019 SEGÚN CORREOS ELECTRÓNICOS DE LA DGAC Y AASANA. DEBITO DE LA LIBRETA 00117012001 DGAC, REPOSICION UTILES DE ESCRITORIO.</t>
  </si>
  <si>
    <t>REGULARIZACION DE TRANSFERENCIA DEL EXTERIOR SEGUN SWIFT 01814 DE FECHA 21/02/2019 ORDENANTE: CONSULADO DE BOLIVIA EN ILO-PERU LIB. 00099021001 TGN-RECURSOS ORDINARIOS (3987)</t>
  </si>
  <si>
    <t>REGULARIZACION DE TRANSFERENCIA DEL EXTERIOR SEGUN SWIFT 01702 DE FECHA 21/02/2019 ORDENANTE: EMBAJADA DE BOLIVIA EN QUITO ECUADOR LIB. 00099021001 TGN-RECURSOS ORDINARIOS (3987)</t>
  </si>
  <si>
    <t>VENTA DE DIVISAS CON TRANSFERENCIA DE FONDOS A SOLICITUD DE SERVICIO GENERAL DE IDENTIFICACION PERSONAL - SEGIP SEGUN SOLICITUD 7274 REF: ENTREGA DE FONDOS A LA OFICINA DE CALAMA - CHILE PARA GASTOS EN BIENES Y SERVICIOS, SEGUN NOTA 001/2019, SOLICITUD 1 Y CERT. 791. LIB. 00340012003 RECAUDACION EXTRANJERIA - C.I. -L.C.</t>
  </si>
  <si>
    <t>||TRANSFERENCIA DE FONDOS S/G. MENSAJES SWIFT NROS. 02214 Y 02201 DE LA FECHA. (SECTOR PÚBLICO - SOBREVUELOS). DEBITO DE LA LIBRETA 00117012001 DGAC, REPOSICION UTILES DE ESCRITORIO.</t>
  </si>
  <si>
    <t>NÚMERO DE LIBRETA CUT: 99031009.00 OPERACIÓN T01 TRANSFERENCIA DE FONDOS A LA CUT - TESORO DIRECTO DE BANCO UNION S.A. A CUENTA UNICA DEL TESORO CON NUMERO DE SOLICITUD = 3520639 Y NUMERO CORRELATIVO = 91320021022019213 TRANSFERENCIA POR OPERACIONES DE VENTA BONOS BTX</t>
  </si>
  <si>
    <t>00099021001 DEPOSITO DE EFECTIVO, DEPOSITANTE: RENGEL FOTOCOPIAS, CONCEPTO: DEVOLUCION POR DIFERENCIA DE COMPROBANTES 253.1 , 253.2 , 253.4 , 253.12, CUENTA DE DEPOSITO: CUENTA UNICA DEL TESORO</t>
  </si>
  <si>
    <t>00099021001 DEPOSITO DE EFECTIVO, DEPOSITANTE: ASFI DAVID RAFAEL SANCHEZ ARANIBAR, CONCEPTO: DEVOLUCION DE FONDOS POR ASIGNACION DE VIATICOS, CUENTA DE DEPOSITO: CUENTA UNICA DEL TESORO</t>
  </si>
  <si>
    <t>00099021001 DEPOSITO DE EFECTIVO, DEPOSITANTE: VICTOR FERNANDO CASTRO GUZMAN, CONCEPTO: DEVOLUCION DE DEUDA AL SENASIR POR DOBLE PERCEPCION, CUENTA DE DEPOSITO: CUENTA UNICA DEL TESORO</t>
  </si>
  <si>
    <t>00099021001 DEPOSITO DE EFECTIVO, DEPOSITANTE: NINFA CALDERON MANRRIQUEZ, CONCEPTO: DEVOLUCION POR PERCEPCION INDEBIDA DEL MES DE NOVIEMBRE, CUENTA DE DEPOSITO: CUENTA UNICA DEL TESORO</t>
  </si>
  <si>
    <t>00099021001 DEPOSITO DE EFECTIVO, DEPOSITANTE: NINFA CALDERON MANRRIQUEZ, CONCEPTO: DEVOLUCION POR PERCEPCION INDEBIDA DEL MES DE OCTUBRE, CUENTA DE DEPOSITO: CUENTA UNICA DEL TESORO</t>
  </si>
  <si>
    <t>00086031101 DEPOSITO DE EFECTIVO, DEPOSITANTE: VERONICA MAMANI COLQUE SERNAP-COTAPATA, CONCEPTO: POR RECAUDACION DE SERVICIO HIGENICO DE LOS MESES DE DICIEMBRE/2018 Y ENERO/2019, CUENTA DE DEPOSITO: CUENTA UNICA DEL TESORO</t>
  </si>
  <si>
    <t>00099021001 DEPOSITO DE EFECTIVO, DEPOSITANTE: ROGELIO CALSINAS MACHACA, CONCEPTO: REVERSION DE SALDO NO EJECUTADO AGUA DEL COMANEJTO DICIEMBRE 2018, CUENTA DE DEPOSITO: CUENTA UNICA DEL TESORO</t>
  </si>
  <si>
    <t>00099021001 DEPOSITO DE EFECTIVO, DEPOSITANTE: ROGELIO CALSINAS MACHACA, CONCEPTO: REVERSION DE SALDO NO EJECUTADO ENERGIA ELECTRICA DEL COMANEJTO DICIEMBRE 2018, CUENTA DE DEPOSITO: CUENTA UNICA DEL TESORO</t>
  </si>
  <si>
    <t>00099021001 DEPOSITO DE EFECTIVO, DEPOSITANTE: ROGELIO CALSINAS MACHACA, CONCEPTO: REVERSION DE SALDO NO EJECUTADO TELEFONIA ENTEL DEL COMANEJTO DICIEMBRE 2018, CUENTA DE DEPOSITO: CUENTA UNICA DEL TESORO</t>
  </si>
  <si>
    <t>00099021001 DEPOSITO DE EFECTIVO, DEPOSITANTE: ROGELIO CALSINAS MACHACA, CONCEPTO: REVERSION DE SALDO NO EJECUTADO INTERNET DEL COMANEJTO DICIEMBRE 2018, CUENTA DE DEPOSITO: CUENTA UNICA DEL TESORO</t>
  </si>
  <si>
    <t>00099021001 DEPOSITO DE EFECTIVO, DEPOSITANTE: HERNAN ROMERO ARTEAGA, CONCEPTO: PREVENTIVO # 21, CUENTA DE DEPOSITO: CUENTA UNICA DEL TESORO</t>
  </si>
  <si>
    <t>00099021001 DEPOSITO DE EFECTIVO, DEPOSITANTE: HERNAN ROMERO ARTEAGA, CONCEPTO: PREVENTIVO 20, CUENTA DE DEPOSITO: CUENTA UNICA DEL TESORO</t>
  </si>
  <si>
    <t>00099021001 DEPOSITO DE EFECTIVO, DEPOSITANTE: FILOMENA MAYTA VDA DE RAMOS, CONCEPTO: DEVOLUCION A SENASIR, CUENTA DE DEPOSITO: CUENTA UNICA DEL TESORO</t>
  </si>
  <si>
    <t>00041011101 DEPOSITO DE EFECTIVO, DEPOSITANTE: MDPY EP, CONCEPTO: DEVOLUCION POR PERMISO SIN GOCE DE HABER, CUENTA DE DEPOSITO: CUENTA UNICA DEL TESORO</t>
  </si>
  <si>
    <t>00099021001 DEPOSITO DE EFECTIVO, DEPOSITANTE: MDPYEP, CONCEPTO: DEVOLUCION POR PERMISO SIN GOCE DE HABER, CUENTA DE DEPOSITO: CUENTA UNICA DEL TESORO</t>
  </si>
  <si>
    <t>00020061101 DEPOSITO DE EFECTIVO, DEPOSITANTE: EMPRESA NAVIERA PANCHITA DE NAVEGACION SA, CONCEPTO: PAGO POR LEGALIZACION DE DOCUMENTO A NOMBRE DE EMPRESA NAVIERA PANCHITA G. DE NAVEGACION SA, CUENTA DE DEPOSITO: CUENTA UNICA DEL TESORO</t>
  </si>
  <si>
    <t>00670014101 DEP.DE CHEQ.AJENOS,RET.DE CAM.,CONCEPTO: TRANSFERENCIA PARA REFERENDO CARTA ORGANICA MUNICIPAL-GOBIERNO AUTONOMO MUNICIPAL DE CAJUATA,DEP.: GOBIERNO AUTONOMO MUNICIPAL DE CAJUATA</t>
  </si>
  <si>
    <t>00099021001 DEP.DE CHEQ.AJENOS,RET.DE CAM.,CONCEPTO: FERNANDO CALVO ZARATE,DEP.: BANCO UNION S.A. , PROCEDENCIA: BANCO UNION S.A., CHEQUE: 160326, FECHA DE EMISION:22/02/2019</t>
  </si>
  <si>
    <t>00015011108 DEP.DE CHEQ.AJENOS,RET.DE CAM.,CONCEPTO: DEVOLUCION DE FONDOS,DEP.: MIN DE GOBIERNO , PROCEDENCIA: BANCO UNION S.A., CHEQUE: 51288, FECHA DE EMISION:15/02/2019</t>
  </si>
  <si>
    <t>00099021001 DEP.DE CHEQ.AJENOS,RET.DE CAM.,CONCEPTO: DEV DE RECURSOS POR ABANDONO DE PUESTO DE TRABAJO DICIEMBRE 2018 FREDDY SALAS RODO,DEP.: CAMARA DE SENADORES , PROCEDENCIA: BANCO UNION S.A., CHEQUE: 7270, FECHA DE EMISION:21/02/2019</t>
  </si>
  <si>
    <t>00099021001 DEP.DE CHEQ.AJENOS,RET.DE CAM.,CONCEPTO: BAJAS POR INCAPACIDAD TEMPORAL,DEP.: UNIDAD DE INVESTIGACIONES FINANCIERAS-UIF , PROCEDENCIA: BANCO UNION S.A., CHEQUE: 30905, FECHA DE EMISION:12/02/2019</t>
  </si>
  <si>
    <t>00099021001 DEPOSITO DE EFECTIVO, DEPOSITANTE: ROGELIO CALSINAS MACHACA, CONCEPTO: REVERSION DE SALDO NO EJECUTADO TELEFONIA DEL COMANEJTO DICIEMBRE 2018, CUENTA DE DEPOSITO: CUENTA UNICA DEL TESORO</t>
  </si>
  <si>
    <t>00099021001 DEPOSITO DE EFECTIVO, DEPOSITANTE: VICTOR LEON MIRANDA, CONCEPTO: REVERSION DE BOLETA DE HABER MENSUAL, CUENTA DE DEPOSITO: CUENTA UNICA DEL TESORO</t>
  </si>
  <si>
    <t>00099021001 DEPOSITO DE EFECTIVO, DEPOSITANTE: JOSE ANTONIO ALARCON MENDOZA, CONCEPTO: DEVOLUCION DOBLE PERCEPCION, CUENTA DE DEPOSITO: CUENTA UNICA DEL TESORO</t>
  </si>
  <si>
    <t>00099021001 DEP.DE CHEQ.AJENOS,RET.DE CAM.,CONCEPTO: DEVOLUCION DE FONDOS SALDOS GESTION 2018 PROY MANEJO INTEGRAL MICROCUENCA PHUMPHAWI MUN DE COLLLANA,DEP.: GOB AUTONOMO MUNICIPAL DE COLLANA</t>
  </si>
  <si>
    <t>00099021001 DEP.DE CHEQ.AJENOS,RET.DE CAM.,CONCEPTO: EJECUCION DE POLIZA SP2-SC-08321-00-2018 GARANTIA SERIEDAD PROPUESTA PROYECTO PAPA,DEP.: NACIONAL SEGUROS PATRIMONIALES Y FIANZAS SA</t>
  </si>
  <si>
    <t>00099021001 DEP.DE CHEQ.AJENOS,RET.DE CAM.,CONCEPTO: REVERSION POR ERROR EN DIAS TRABAJADOS CORRESP A ENERO 2019 SERRANO  VERA FAVIOLA,DEP.: ORGANO JUDICIAL-DAF NACIONAL , PROCEDENCIA: BANCO UNION S.A., CHEQUE: 2827, FECHA DE EMISION:20/02/2019</t>
  </si>
  <si>
    <t>00591012001 DEP.DE CHEQ.AJENOS,RET.DE CAM.,CONCEPTO: PAGO POR SERVICIO DE AGUA POTABLE,DEP.: KETAL S.A. , PROCEDENCIA: BANCO NACIONAL DE BOLIVIA S.A., CHEQUE: 239549, FECHA DE EMISION:12/02/2019</t>
  </si>
  <si>
    <t>00660012006 DEP.DE CHEQ.AJENOS,RET.DE CAM.,CONCEPTO: DEVOLUCION DE VIATICOS DR LUCIO FUENTES GESTION 2016 EXCEDENTE DE LLAMADAS DICIEMBRE,DEP.: ORGANO JUDICIAL-TRIBUNAL AGROAMBIENTAL , PROCEDENCIA: BANCO UNION S.A., CHEQUE: 586, FECHA DE EMISION:20/02/2019</t>
  </si>
  <si>
    <t>00299014101 DEP.DE CHEQ.AJENOS,RET.DE CAM.,CONCEPTO: TRANSFERENCIA DE RECURSOS PARA GASTOS CORRIENTES PROVENIENTES DE LA GADLP,DEP.: SERVICIO DEPARTAMENTAL DE RIEGO LA PAZ , PROCEDENCIA: BANCO UNION S.A., CHEQUE: 558, FECHA DE EMISION:22/02/2019</t>
  </si>
  <si>
    <t>De: 00099024113 Transferencia en cumplimiento al DS N°0913 de 15/06/2011 y el Convenio Intergubernativo de Financiamiento UPRE-CIF-IG 763/2017, suscrito entre la UPRE y el GAM de Chimoré, Proyecto “Const. Tinglado con Graderías y Cancha Polifuncional U.E. 14 de Septiembre Chimore”, correspondiente al pago de la planilla Nº1, según la UPRE.</t>
  </si>
  <si>
    <t>De: 00099024113 Transferencia en cumplimiento al DS N°0913 de 15/06/2011 y el Convenio Intergubernativo de Financiamiento UPRE-CIF-IG 945/2017, suscrito entre la UPRE y el GAM de Pocoata, Proyecto “Construcción Internado U.E. Tomocori”, correspondiente al pago de la planilla Nº3 de cierre, según la UPRE.</t>
  </si>
  <si>
    <t>De: 00099024113 Transferencia en cumplimiento al DS N°0913 de 15/06/2011 y el Convenio Intergubernativo de Financiamiento UPRE-CIF-IG 260/2018, suscrito entre la UPRE y el GAM de Punata, Proyecto “Construcción U.E. Álvaro García Linera (Molle Huma) Punata”, correspondiente al pago de la planilla Nº2, según la UPRE.</t>
  </si>
  <si>
    <t>De: 00099024113 Transferencia en cumplimiento al DS N°0913 de 15/06/2011 y el Convenio Intergubernativo de Financiamiento UPRE-CIF-IG 971/2017, suscrito entre la UPRE y el GAM de Puna, Proyecto “Construcción 5 Aulas U.E. Mcal. Andrés de Santa Cruz de Kepallo”, correspondiente al pago de la planilla Nº3 de cierre, según la UPRE.</t>
  </si>
  <si>
    <t>NUMERO DE LIBRETA CUT: 00670014101 OPERACIÓN E75 TRANSFERENCIA DE LA CUENTA FISCAL BUN A LA CUT EN MN TRANSF.FDOS.A SOLICITUD DEL G.A.M. MAIRANA SG.NOTA GOB.A.M.M. OF.065/2019 A CTA.3987 CUT LBRTA.00670014101</t>
  </si>
  <si>
    <t>TRANSFERENCIA DEL EXTERIOR SEGUN SWIFT NO.2303 DE FECHA 22/02/2019 ORDENANTE: CONSULADO GENERAL DE BOLIVIA EN WASHIGTON REF.: RECAUDACIONES DEL ENERO GESTORIA CONSULAR LIB. 00010011102 MIN.RELACIONES EXTERIORES - GESTORIA CONSULAR LEY Nº 3108</t>
  </si>
  <si>
    <t>TRANSFERENCIA DE FONDOS S/G CITE N°||FPS/GFA/FI/TRL/29/2019 DEL FONDO NACIONAL DE INVERSIÓN PRODUCTIVA Y SOCIAL RECIBIDA EN LA FECHA (TRAM-TSO-903) REF: PROGRAMACIÓN DE PAGOS DE INVERSIÓN Y FORTALECIMIENTO CONVENIO PLAN VIDA KFW ABONO EN LA LIBRETA N° 00287104414 FPS - BS - APPC KFW</t>
  </si>
  <si>
    <t>REGULARIZACION DE TRANSFERENCIA DEL EXTERIOR SEGUN SWIFT 01838 DE FECHA 22/02/2019 ORDENANTE: EMBAJQADA DE BOLIVIA EN MONTEVIDEO LIB. 00099021001 TGN-RECURSOS ORDINARIOS (3987)</t>
  </si>
  <si>
    <t>TRANSFERENCIA DEL EXTERIOR SEGUN SWIFT 02302 DE FECHA 22/02/2019 ORDENANTE: CONSULADO DE BOLIVIA EN WASHINGTON LIB. 00340012005 SEGIP - RECAUDACION EXTERIOR - CEDULAS DE IDENTIDAD</t>
  </si>
  <si>
    <t>COBRO COSTOS DE PAPELERIA SEGUN TRANSFERENCIA DEL EXTERIOR POR ORDEN DE CONSULADO DE BOLIVIA EN WASHINGTON LIB. 00340012003 RECAUDACION EXTRANJERIA - C.I. -L.C.</t>
  </si>
  <si>
    <t>TRANSFERENCIA DE FONDOS S/G CITE N°||FPS/GFA/FI/TRL/29/2019 DEL FONDO NACIONAL DE INVERSIÓN PRODUCTIVA Y SOCIAL RECIBIDA EN LA FECHA (TRAM-TSO-903) REF: PROGRAMACIÓN DE PAGOS DE INVERSIÓN Y FORTALECIMIENTO CONVENIO PLAN VIDA KFW DE LA LIBRETA N° 00287102001 FPS - RECURSOS PROPIOS</t>
  </si>
  <si>
    <t>NÚMERO DE LIBRETA CUT: 99031009.00 OPERACIÓN T01 TRANSFERENCIA DE FONDOS A LA CUT - TESORO DIRECTO DE BANCO UNION S.A. A CUENTA UNICA DEL TESORO CON NUMERO DE SOLICITUD = 3523313 Y NUMERO CORRELATIVO = 91320022022019265 TRANSFERENCIA POR OPERACIONES DE VENTA BONOS BTX</t>
  </si>
  <si>
    <t>VENTA DE DIVISAS CON TRANSFERENCIA DE FONDOS A SOLICITUD DE YACIMIENTOS PETROLIFEROS FISCALES BOLIVIANOS SEGUN SOLICITUD 7282 REF: PAGO A COPEC SA Y DESCUENTO POR CONCILIACION DE SALDOS POR SUMINISTRO DE DIESEL OIL DE ACUERDO A INFORME TECNICO DE CONFORMIDAD DE PAGO UPCA 34 Y HOJA DE RUTA ULOP 394 LIB. 00513012004 LBP-YPFB-UNICOMERCIAL (4030005415/1-2188907)</t>
  </si>
  <si>
    <t>NUMERO DE LIBRETA CUT: 00099021001 OPERACIÓN E18 TRANSFERENCIA DEL SISTEMA FINANCIERO POR CUENTA DE TERCEROS A LA CUT TRANSFERENCIA A SOLICITUD DEL MINISTERIO DE SALUD PROGRAMA BONO JUANA AZURDUY SEGUN NOTA CITE MS BJA CE 14 2019</t>
  </si>
  <si>
    <t>TRANSFERENCIA RECIBIDA DEL EXTERIOR SEGÚN MENSAJES SWIFT Nos. 02306-02299 (REM.EXT.) DE FECHA 22-02-2019 POR DESEMBOLSO DE BID PRÉSTAMO 4403/BL-BO REQ 00001 BO OPS0201904526C LIBRETA N° 00287102001 FPS-RECURSOS PROPIOS REF.: UTILES DE ESCRITORIO</t>
  </si>
  <si>
    <t>||TRANSFERENCIA DE FONDOS S/G. MENSAJES SWIFT NROS. 02354 Y 02335 DE LA FECHA. (SECTOR PÚBLICO - SOBREVUELOS). DEBITO DE LA LIBRETA 00117012001 DGAC, REPOSICION UTILES DE ESCRITORIO.</t>
  </si>
  <si>
    <t>||TRANSFERENCIA DE FONDOS S/G. MENSAJE SWIFT NRO. 02351 DE LA FECHA. (SECTOR PÚBLICO - SOBREVUELOS). DEBITO DE LA LIBRETA 00117012001 DGAC, REPOSICION UTILES DE ESCRITORIO.</t>
  </si>
  <si>
    <t>00099021001 DEPOSITO DE EFECTIVO, DEPOSITANTE: GRISEL VALESKA LUNA ARANIBAR, CONCEPTO: DEVOLUCION DE PASAJES AEREOS, CUENTA DE DEPOSITO: CUENTA UNICA DEL TESORO</t>
  </si>
  <si>
    <t>00099021001 DEPOSITO DE EFECTIVO, DEPOSITANTE: GRISEL VALESKA LUNA ARANIBAR, CONCEPTO: DEVOLUCION DE SALDOS NO UTILIZADOS DE FONDOS EN AVANCE, CUENTA DE DEPOSITO: CUENTA UNICA DEL TESORO</t>
  </si>
  <si>
    <t>00099021001 DEPOSITO DE EFECTIVO, DEPOSITANTE: MARIA DEL PILAR CABEZAS APAZA, CONCEPTO: DEVOLUCION DE SALDOS NO UTILIZADOS DE FONDOS EN AVANCE, CUENTA DE DEPOSITO: CUENTA UNICA DEL TESORO</t>
  </si>
  <si>
    <t>00526012001 DEPOSITO DE EFECTIVO, DEPOSITANTE: BOLIVIA TV - GUADALUPO VELASCO DE LA BARRA, CONCEPTO: DEVOLUCION DE PASAJES, CUENTA DE DEPOSITO: CUENTA UNICA DEL TESORO</t>
  </si>
  <si>
    <t>00035011104 DEPOSITO DE EFECTIVO, DEPOSITANTE: JAVIER YAPU ILLANES, CONCEPTO: DEVOLUCION ATENCION ODONTOLOGICA AGOSTO 2017, CUENTA DE DEPOSITO: CUENTA UNICA DEL TESORO</t>
  </si>
  <si>
    <t>00046114201 DEPOSITO DE EFECTIVO, DEPOSITANTE: ALEJANDRA HURTADO PERALTA, CONCEPTO: DEP DE DOS DIAS DE HABER POR FALTA INJUSTIFICADA EL 31-DIC-2018, CUENTA DE DEPOSITO: CUENTA UNICA DEL TESORO</t>
  </si>
  <si>
    <t>00099021001 DEPOSITO DE EFECTIVO, DEPOSITANTE: YOLANDA LILIANA GONZALES RIOS, CONCEPTO: DEVOLUCION DE HABERES MES JULIO 2017, CUENTA DE DEPOSITO: CUENTA UNICA DEL TESORO</t>
  </si>
  <si>
    <t>00099021001 DEPOSITO DE EFECTIVO, DEPOSITANTE: YOLANDA LILIANA GONZALES RIOS, CONCEPTO: DEVOLUCION DE HABERES MES JUNIO 2017, CUENTA DE DEPOSITO: CUENTA UNICA DEL TESORO</t>
  </si>
  <si>
    <t>00099021001 DEPOSITO DE EFECTIVO, DEPOSITANTE: SIXTO AGUILAR OLIVERA CI 3477302, CONCEPTO: DEVOLUCION DE FONDOS EN AVANCE, CUENTA DE DEPOSITO: CUENTA UNICA DEL TESORO</t>
  </si>
  <si>
    <t>00099021001 DEPOSITO DE EFECTIVO, DEPOSITANTE: VICEMINISTERIO DE DEFENSA SOCIAL, CONCEPTO: DEVOLUCION POR ELABORACION DE TRES PLAQUETAS DE MADERA GRABADO FULL COLOR Y ESTUCHE DE TERCIO PELO, CUENTA DE DEPOSITO: CUENTA UNICA DEL TESORO</t>
  </si>
  <si>
    <t>00099021001 DEPOSITO DE EFECTIVO, DEPOSITANTE: ENRIQUE DANIEL APARICIO AMPUERO, CONCEPTO: DEVOLUCION AGUINALDO 2018 DIFERENCIA DE PAGO EN EXCESO, CUENTA DE DEPOSITO: CUENTA UNICA DEL TESORO</t>
  </si>
  <si>
    <t>00342012001 DEPOSITO DE EFECTIVO, DEPOSITANTE: AGENCIA ESTATAL DE VIVIENDA, CONCEPTO: DEVOLUCION DE FONDOS EN AVANCE REFRIGERIOS MES DICIEMBRE 2018, CUENTA DE DEPOSITO: CUENTA UNICA DEL TESORO</t>
  </si>
  <si>
    <t>00081011101 DEPOSITO DE EFECTIVO, DEPOSITANTE: ROXANA CIDONIA MENDOZA ALVAREZ, CONCEPTO: REPOCISION DE FONDOS EN AVANCE, CUENTA DE DEPOSITO: CUENTA UNICA DEL TESORO</t>
  </si>
  <si>
    <t>00099021001 DEPOSITO DE EFECTIVO, DEPOSITANTE: ROXANA CIDONIA MENDOZA ALVAREZ, CONCEPTO: REPOSICION DE FONDOS EN AVANCE, CUENTA DE DEPOSITO: CUENTA UNICA DEL TESORO</t>
  </si>
  <si>
    <t>00081011101 DEPOSITO DE EFECTIVO, DEPOSITANTE: ROXANA CIDONIA MENDOZA ALVAREZ, CONCEPTO: REPOSICION DE FONDOS EN AVANCE, CUENTA DE DEPOSITO: CUENTA UNICA DEL TESORO</t>
  </si>
  <si>
    <t>00086084202 DEPOSITO DE EFECTIVO, DEPOSITANTE: UD -  SUSTENTAR MMAYA, CONCEPTO: DEVOLUCION POR GASOLINA Y LUBRICANTES, CUENTA DE DEPOSITO: CUENTA UNICA DEL TESORO</t>
  </si>
  <si>
    <t>00086084202 DEPOSITO DE EFECTIVO, DEPOSITANTE: UD -  SUSTENTAR MMAYA, CONCEPTO: DEVOLUCION POR GASTOS DE ALIMENTACION, CUENTA DE DEPOSITO: CUENTA UNICA DEL TESORO</t>
  </si>
  <si>
    <t>00099021001 DEPOSITO DE EFECTIVO, DEPOSITANTE: SIMEON ORLANDO MONTAÑO MOLINA, CONCEPTO: DOBLE PERCEPCION, CUENTA DE DEPOSITO: CUENTA UNICA DEL TESORO</t>
  </si>
  <si>
    <t>00099021001 DEP.DE CHEQ.AJENOS,RET.DE CAM.,CONCEPTO: DEVOLUCION DE FONDOS POR CONCEPTO DE PASAJES Y VIATICOS DE P. RIVERO, C. ARISMENDI,DEP.: AUTORIDAD DE SUPERVISION DEL SIST FINANCIERO-ASFI</t>
  </si>
  <si>
    <t>00132079201 DEP.DE CHEQ.AJENOS,RET.DE CAM.,CONCEPTO: DESCUENTOS POR LA NO PRESENTACION DE INFORMES Y DESCARGOS C-31 36,DEP.: LUIS LEDEZMA , PROCEDENCIA: BANCO UNION S.A., CHEQUE: 2209, FECHA DE EMISION:08/02/2019</t>
  </si>
  <si>
    <t>00132022002 DEP.DE CHEQ.AJENOS,RET.DE CAM.,CONCEPTO: DESCUENTOS POR LA NO PRESENTACION DE INFORMES Y DESCARGOS C-31 79-561-80,DEP.: LUIS LEDEZMA , PROCEDENCIA: BANCO UNION S.A., CHEQUE: 2211, FECHA DE EMISION:08/02/2019</t>
  </si>
  <si>
    <t>00099021001 DEP.DE CHEQ.AJENOS,RET.DE CAM.,CONCEPTO: DESCUENTOS POR LA NO PRESENTACION DE INFORMES Y DESCARGOS C-31 2303-1331,DEP.: LUIS LEDEZMA , PROCEDENCIA: BANCO UNION S.A., CHEQUE: 2210, FECHA DE EMISION:08/02/2019</t>
  </si>
  <si>
    <t>00132039201 DEP.DE CHEQ.AJENOS,RET.DE CAM.,CONCEPTO: DESCUENTOS POR LA NO PRESENTACION DE INFORMES Y DESCARGOS C-31 59,DEP.: LUIS LEDEZMA , PROCEDENCIA: BANCO UNION S.A., CHEQUE: 2212, FECHA DE EMISION:08/02/2019</t>
  </si>
  <si>
    <t>00099021001 DEPOSITO DE EFECTIVO, DEPOSITANTE: YOLANDA LILIANA GONZALES RIOS, CONCEPTO: DEVOLUCION DE HABERES MES MAYO 2017, CUENTA DE DEPOSITO: CUENTA UNICA DEL TESORO</t>
  </si>
  <si>
    <t>00099021001 DEPOSITO DE EFECTIVO, DEPOSITANTE: YOLANDA LILIANA GONZALES RIOS, CONCEPTO: DEVOLUCION DE HABERES ABRIL 2017, CUENTA DE DEPOSITO: CUENTA UNICA DEL TESORO</t>
  </si>
  <si>
    <t>00099021001 DEPOSITO DE EFECTIVO, DEPOSITANTE: YOLANDA LILIANA GONZALES RIOS, CONCEPTO: DEVOLUCION DE HABERES MARZO 2017, CUENTA DE DEPOSITO: CUENTA UNICA DEL TESORO</t>
  </si>
  <si>
    <t>00099021001 DEPOSITO DE EFECTIVO, DEPOSITANTE: HANNDY  GEANINNE  FLORES MORENO, CONCEPTO: REVERSION, CUENTA DE DEPOSITO: CUENTA UNICA DEL TESORO</t>
  </si>
  <si>
    <t>||REGULARIZACIÓN DE NUESTRA OPERACIÓN NRO. 0947656 DE F. 22/02/19 EN ATENCIÓN A CORREOS ELECTRÓNICOS DE LA DGAC Y AASANA. DEBITO DE LA LIBRETA 00117012001 DGAC, REPOSICION UTILES DE ESCRITORIO.</t>
  </si>
  <si>
    <t>De: 00099024113 Transferencia en cumplimiento al DS N°0913 de 15/06/2011 y el Convenio Intergubernativo de Financiamiento UPRE-CIF-IG 0128/2018, suscrito entre la UPRE y el GAM de Entre Ríos, Proyecto “Const. U.E. Gral. Francisco Bourdeth O’connor Entre Ríos - Tarija”, correspondiente al pago de la planilla Nº5, según la UPRE.</t>
  </si>
  <si>
    <t>De: 00099024113 Transferencia en cumplimiento al DS N°0913 de 15/06/2011 y el Convenio Intergubernativo de Financiamiento UPRE-CIF-IG 635/2017, suscrito entre la UPRE y el GAM de San Benito (Villa José Quintín Mendoza), Proyecto “Construcción de Aulas y Talleres U.E. Simón Bolívar B”, correspondiente al pago de la planilla Nº5 de cierre, según la UPRE.</t>
  </si>
  <si>
    <t>De: 00099024113 Transferencia en cumplimiento al DS N°0913 de 15/06/2011 y el Convenio Intergubernativo de Financiamiento UPRE-CIF-IG 871/2017, suscrito entre la UPRE y el GAIOC de Charagua Iyambae, Proyecto “Const. Tinglado Cancha Polifuncional y Gradería U.E. Enrique Iyambae Comunidad Iyovi - Charagua”, correspondiente al pago de la planilla Nº4 de cierre, según la UPRE.</t>
  </si>
  <si>
    <t>De: 00099024113 Transferencia en cumplimiento al DS N°0913 de 15/06/2011 y el Convenio Intergubernativo de Financiamiento UPRE-CIF-IG-1107/2017, suscrito entre la UPRE y el GAM de Entre Ríos, Proyecto “Construcción Instituto Tecnológico Entre Ríos”, correspondiente al pago de la planilla Nº3, según la UPRE.</t>
  </si>
  <si>
    <t>De: 00099024113 Transferencia en cumplimiento al DS N°0913 de 15/06/2011 y el Convenio Intergubernativo de Financiamiento UPRE-CIF-IG 0221/2018, suscrito entre la UPRE y el GAM de Villa Serrano, Proyecto “Const. Pavimento Rígido Calle Bolívar Villa Serrano”, correspondiente al pago de la planilla Nº2, según la UPRE.</t>
  </si>
  <si>
    <t>De: 00099024113 Transferencia en cumplimiento al DS N°0913 de 15/06/2011 y el Convenio Intergubernativo de Financiamiento UPRE-CIF-IG 863/2017, suscrito entre la UPRE y el GAM de Cuatro Cañadas, Proyecto “Const. Bloque Emergencia, Laboratorio y Cocina Comedor Hospital Municipal Cuatro Cañada”, correspondiente al pago de la planilla Nº6 de cierre, según la UPRE.</t>
  </si>
  <si>
    <t>De: 00099024113 Transferencia en cumplimiento al DS N°0913 de 15/06/2011 y el Convenio Intergubernativo de Financiamiento UPRE-CIF-IG 1003/2017, suscrito entre la UPRE y el GAM de San Pedro de Quemes, Proyecto “Construcción Cancha Raqueta Frontón - San Pedro de Quemes”, correspondiente al pago de la planilla Nº6, según la UPRE.</t>
  </si>
  <si>
    <t>De: 00099024113 Transferencia en cumplimiento al DS N°0913 de 15/06/2011 y el Convenio Intergubernativo de Financiamiento UPRE-CIF-IG 111/2017, suscrito entre la UPRE y el GAM de La Asunta, Proyecto “Construcción 15 Aulas y Tinglado Unidad Educativa San José”, correspondiente al pago de la planilla Nº6, según la UPRE.</t>
  </si>
  <si>
    <t>De: 00099024113 Transferencia en cumplimiento al DS N°0913 de 15/06/2011 y el Convenio Intergubernativo de Financiamiento UPRE-CIF-IG/344/2016, suscrito entre la UPRE y el GAM de Coroico, Proyecto “Const. Unidad Educativa Santa Rosa”, correspondiente al pago de la planilla Nº2, según la UPRE.</t>
  </si>
  <si>
    <t>De: 00099024113 Transferencia en cumplimiento al DS N°0913 de 15/06/2011 y el Convenio Intergubernativo de Financiamiento UPRE-CIF-IG 0137/2016, suscrito entre la UPRE y el GAM de Chulumani (Villa Libertad), Proyecto “Const. Terminal Mixta Chulumani”, correspondiente al pago de la planilla Nº3, según la UPRE.</t>
  </si>
  <si>
    <t>De: 00099024113 Transferencia en cumplimiento al DS N°0913 de 15/06/2011 y el Convenio Intergubernativo de Financiamiento UPRE-CIF-IG 356/2017, suscrito entre la UPRE y el GAM de Huatajata, Proyecto “Construcción Unidad Educativa Huatajata Secundario”, correspondiente al pago de la planilla Nº4, según la UPRE.</t>
  </si>
  <si>
    <t>De: 00099024113 Transferencia en cumplimiento al DS N°0913 de 15/06/2011 y el Convenio Intergubernativo de Financiamiento UPRE-CIF-IG 340/2016, suscrito entre la UPRE y el GAM de La Asunta, Proyecto "Const. 15 Aulas y Tinglado U.E. Técnico Humanístico Álvaro García Linera - Copalani", correspondiente al pago de la planilla Nº6 de cierre, según la UPRE.</t>
  </si>
  <si>
    <t>De: 00099024113 Transferencia en cumplimiento al DS N°0913 de 15/06/2011 y el Convenio Intergubernativo de Financiamiento UPRE-CIF-IG 826/2017, suscrito entre la UPRE y el GAM de San Ignacio (San Ignacio de Velasco), Proyecto “Construcción Tinglado, Cancha y Graderías en U.E. Facundo Flores Jiménez (San Ignacio de Velasco)”, correspondiente al pago de la planilla Nº2 de cierre, según la UPRE.</t>
  </si>
  <si>
    <t>De: 00099024113 Transferencia en cumplimiento al DS N°0913 de 15/06/2011 y el Convenio Intergubernativo de Financiamiento UPRE-CIF-IG/430/2015, suscrito entre la UPRE y el GAM de San Julián, Proyecto “Construcción Modulo Unidad Educativa Guillermo Jordán”, correspondiente al pago de la planilla Nº5, según la UPRE.</t>
  </si>
  <si>
    <t>De: 00099024113 Transferencia en cumplimiento al DS N°0913 de 15/06/2011 y el Convenio Intergubernativo de Financiamiento UPRE-CIF-IG/525/2016, suscrito entre la UPRE y el GAM de Roboré, Proyecto "Const. Unidad Educativa Luis María Oefner", correspondiente al pago de la planilla Nº6 de cierre, según la UPRE.</t>
  </si>
  <si>
    <t>De: 00099024113 Transferencia en cumplimiento al DS N°0913 de 15/06/2011 y el Convenio Intergubernativo de Financiamiento UPRE-CIF-IG 978/2017, suscrito entre la UPRE y el GAM de Mojinete, proyecto “Const. Unidad Educativa Mojinete Municipio Mojinete”, correspondiente al pago de la planilla Nº 2, según la UPRE.</t>
  </si>
  <si>
    <t>De: 00099024113 Transferencia en cumplimiento al DS N°0913 de 15/06/2011 y el Convenio Intergubernativo de Financiamiento UPRE-CIF-IG 897/2017, suscrito entre la UPRE y el GAM de Concepción, Proyecto “Const. Ampliación Hospital Cesar Banzer (Área Maternidad) - Concepción”, correspondiente al pago de la planilla Nº4 de cierre, según la UPRE.</t>
  </si>
  <si>
    <t>De: 00099024113 Transferencia en cumplimiento al DS N°0913 de 15/06/2011 y el Convenio Intergubernativo de Financiamiento UPRE-CIF-IG 0185/2018, suscrito entre la UPRE y el GAM de Villa Zudáñez, proyecto “Const. Poteado y Parque Infantil Zona 6 Zudáñez”, correspondiente al pago de la planilla Nº 2, según la UPRE.</t>
  </si>
  <si>
    <t>De: 00099024113 Transferencia en cumplimiento al DS N°0913 de 15/06/2011 y el Convenio Intergubernativo de Financiamiento UPRE-CIF-IG 1091/2017, suscrito entre la UPRE y el GAM de Villa Tunari, proyecto “Construcción 10 Aulas, 2 Talleres y 2 Laboratorios Prof. Elizardo Pérez Tarde Central Isinuta D - 7”, correspondiente al pago de la planilla Nº 3, según la UPRE.</t>
  </si>
  <si>
    <t>De: 00099024113 Transferencia en cumplimiento al DS N°0913 de 15/06/2011 y el Convenio Intergubernativo de Financiamiento UPRE-CIF-IG 0312/2018, suscrito entre la UPRE y el GAM de Villa Tunari, proyecto “Const. Mercado San Francisco KM21 – D 4 Villa Tunari”, correspondiente al pago de la planilla Nº 2, según la UPRE.</t>
  </si>
  <si>
    <t>COBRO DE||COSTO UTILES DE ESCRITORIO POR LA ELABORACION DEL COMPROBANTE CONTABLE NRO. 0947742 DE LA FECHA DE LA LIB. N° 00099021001 TGN RECURSOS ORDINARIOS MN COBRO COSTO UTILES DE ESCRITORIO</t>
  </si>
  <si>
    <t>De: 00099024113 Transferencia en cumplimiento al DS N°0913 de 15/06/2011 y el Convenio Intergubernativo de Financiamiento UPRE-CIF-IG 0171/2018, suscrito entre la UPRE y el GAM de General Agustin Saavedra, proyecto “Const. Unidad Educativa Príncipe de Paz Fe y Alegría – General Agustín Saavedra”, correspondiente al pago de la planilla Nº 1, según la UPRE.</t>
  </si>
  <si>
    <t>COBRO COSTOS DE PAPELERIA POR REGULARIZACION DE TRANSFERENCIA DEL EXTERIOR POR ORDEN DE PUMA ENERGY PARAGUAY S.A. LIB. 00513062001 YPFB-OPERACIONES PLANTA DE SEPARACION DE LIQUIDOS RIO GRANDE</t>
  </si>
  <si>
    <t>VENTA DE DIVISAS CON TRANSFERENCIA DE FONDOS A SOLICITUD DE ORGANO ELECTORAL PLURINACIONAL SEGUN SOLICITUD 7288 REF: PRIMERA TRANSFERENCIA DE RECURSOS PARA GASTOS DE FUNCIONAMIENTO Y COMUNICACION PARA EL PRIMER TRIMESTRE DEL 2019 A LA CUENTA BANCARIA DE LA MISION DIPLOMATICA. CON EL FIN DE CUMPLIR C LIB. 00099021001 TGN-RECURSOS ORDINARIOS (3987)</t>
  </si>
  <si>
    <t>||TRANSFERENCIA DE FONDOS S/G. MENSAJES SWIFT NROS. 02404 Y 02403 DE LA FECHA. (SECTOR PÚBLICO - SOBREVUELOS). DEBITO DE LA LIBRETA 00117012001 DGAC, REPOSICION UTILES DE ESCRITORIO.</t>
  </si>
  <si>
    <t>De: 00099021001 TRANSFERENCIA DE RECURSOS A SOLICITUD DEL ÓRGANO JUDICIAL MEDIANTE NOTA CITE: UNID./NAL/FINANZAS/DAF-OJ N°135/2019, COMO BENEFICIARIO LA CORPORACIÓN MINERA DE BOLIVIA POR CONCEPTO DE RESTITUCIÓN DE CERTIFICADO DEPOSITO JUDICIAL N° 148793. HR 6-5519-R.</t>
  </si>
  <si>
    <t>COBRO DE||ÚTILES DE ESCRITORIO POR LA ELABORACIÓN DE SIETE COMPROBANTES CONTABLES EN LA FECHA. REF: COBRO CAPITAL E INTERESES DEL CRED. EXT. MEPF - TELEFÉRICO CON VENCIMIENTO EN FECHA 23.02.19 SG. NOTA MEFP/VTCP/UODP-242/2019 (TRAM-TSO-922) DE LA LIBRETA N° 00099021001 TGN  RECURSOS ORDINARIOS M/N, COSTO ÚTILES DE ESCRITORIO.</t>
  </si>
  <si>
    <t>COBRO DE||COBRO DE ÚTILES DE ESCRITORIO POR LA ELABORACIÓN DEL COMPROBANTE CONTABLE N° 0947748 DE LA FECHA. DE LA LIBRETA N°00099021001 TGN - RECURSOS ORDINARIOS M/N COSTO ÚTILES DE ESCRITORIO.</t>
  </si>
  <si>
    <t>COBRO DE||COBRO DE ÚTILES DE ESCRITORIO POR LA ELABORACIÓN DEL COMPROBANTE CONTABLE N° 0947749 DE LA FECHA. DE LA LIBRETA N°00099021001 TGN - RECURSOS ORDINARIOS M/N COSTO ÚTILES DE ESCRITORIO.</t>
  </si>
  <si>
    <t>00190012003 DEPOSITO DE EFECTIVO, DEPOSITANTE: AJAM, CONCEPTO: DEPÓSITO POR EXCEDENTE DE PAGOS SERVICIOS TELEFONICO COTAP REGIONAL POTOSI, CUENTA DE DEPOSITO: CUENTA UNICA DEL TESORO</t>
  </si>
  <si>
    <t>00526012001 DEPOSITO DE EFECTIVO, DEPOSITANTE: EDMUNDO OSWALDO PANDO LOPEZ - BOLIVIA TV, CONCEPTO: DEVOLUCION DE PASAJES, CUENTA DE DEPOSITO: CUENTA UNICA DEL TESORO</t>
  </si>
  <si>
    <t>00099021001 DEPOSITO DE EFECTIVO, DEPOSITANTE: DEBORAH LESLIE ARANO ENDARA, CONCEPTO: DESCUENTOS DE RETRASO, CUENTA DE DEPOSITO: CUENTA UNICA DEL TESORO</t>
  </si>
  <si>
    <t>00099021001 DEPOSITO DE EFECTIVO, DEPOSITANTE: WALDO RICARDO TRUJILLO, CONCEPTO: DOBLE PERCEPCION, CUENTA DE DEPOSITO: CUENTA UNICA DEL TESORO</t>
  </si>
  <si>
    <t>00099021001 DEPOSITO DE EFECTIVO, DEPOSITANTE: JOSEFINA GONZALES MAMANI, CONCEPTO: DOBLE PERCEPCION, CUENTA DE DEPOSITO: CUENTA UNICA DEL TESORO</t>
  </si>
  <si>
    <t>00212082001 DEPOSITO DE EFECTIVO, DEPOSITANTE: INSTITUTO NACIONAL DE REFORMA AGRARIA, CONCEPTO: DEVOLUCION DE VIATICOS, CUENTA DE DEPOSITO: CUENTA UNICA DEL TESORO</t>
  </si>
  <si>
    <t>00099021001 DEPOSITO DE EFECTIVO, DEPOSITANTE: SERGIO CONDORI MOLLERICONA, CONCEPTO: SERVICIOS BASICOS TELEFONIA INTERNET REVERSION, CUENTA DE DEPOSITO: CUENTA UNICA DEL TESORO</t>
  </si>
  <si>
    <t>00099021001 DEPOSITO DE EFECTIVO, DEPOSITANTE: RAA- 7 TUMUSLA, CONCEPTO: REVERSION SERVICIOS BASICOS NO UTILIZADOS MES NOVIEMBRE, CUENTA DE DEPOSITO: CUENTA UNICA DEL TESORO</t>
  </si>
  <si>
    <t>00099021001 DEPOSITO DE EFECTIVO, DEPOSITANTE: RAA- 7 TUMUSLA, CONCEPTO: REVERSION SERVICIOS BASICOS NO UTILIZADOS MES DICIEMBRE, CUENTA DE DEPOSITO: CUENTA UNICA DEL TESORO</t>
  </si>
  <si>
    <t>00190012003 DEPOSITO DE EFECTIVO, DEPOSITANTE: FRANCISCO NAVAS SANDI, CONCEPTO: DEVOLUCION DE FONDOS EN AVANCE, CUENTA DE DEPOSITO: CUENTA UNICA DEL TESORO</t>
  </si>
  <si>
    <t>00099021001 DEPOSITO DE EFECTIVO, DEPOSITANTE: LINDA ARACELY AVILA VARGAS, CONCEPTO: DEVOLUCION POR CONCEPTO DE SUELDO DE DICIEMBRE DE 2018, MINISTERIO DE SALUD, CUENTA DE DEPOSITO: CUENTA UNICA DEL TESORO</t>
  </si>
  <si>
    <t>00099021001 DEPOSITO DE EFECTIVO, DEPOSITANTE: MAXIMO CONDORI CONDORI, CONCEPTO: COBRO INDEBIDO POR RENTA Y SU ACTUALIZACION DE LA NOTA A CARGO, CUENTA DE DEPOSITO: CUENTA UNICA DEL TESORO</t>
  </si>
  <si>
    <t>00099021001 DEPOSITO DE EFECTIVO, DEPOSITANTE: EMPRESA NACIONAL DE TELECOMUNICACIONES S.A., CONCEPTO: REVERSION SALDO PAGO DE TELEFONIA, CUENTA DE DEPOSITO: CUENTA UNICA DEL TESORO</t>
  </si>
  <si>
    <t>00526012001 DEPOSITO DE EFECTIVO, DEPOSITANTE: BOLIVIA TV FREDDY ESPRELLA ROJAS, CONCEPTO: DEVOLUCION DE PASAJES, CUENTA DE DEPOSITO: CUENTA UNICA DEL TESORO</t>
  </si>
  <si>
    <t>00081161101 DEPOSITO DE EFECTIVO, DEPOSITANTE: JOSE JOAQUIN PEÑA TORREZ, CONCEPTO: SALDO FONDOS EN AVANCE PREV. 173 2018, CUENTA DE DEPOSITO: CUENTA UNICA DEL TESORO</t>
  </si>
  <si>
    <t>00253012002 DEP.DE CHEQ.AJENOS,RET.DE CAM.,CONCEPTO: TRANSFERENCIA A LA CUT POR GARANTIAS CUMPLIMIENTO DE CONTRATO AL CIERRE DEL PROYECTO SAS-PC,DEP.: EMAGUA , PROCEDENCIA: BANCO UNION S.A., CHEQUE: 1309, FECHA DE EMISION:26/02/2019</t>
  </si>
  <si>
    <t>00099021001 DEP.DE CHEQ.AJENOS,RET.DE CAM.,CONCEPTO: MARTINEZ FLORES JHOVANNA LESLY,DEP.: BANCO UNION S.A. , PROCEDENCIA: BANCO UNION S.A., CHEQUE: 160328, FECHA DE EMISION:26/02/2019</t>
  </si>
  <si>
    <t>00099021001 DEP.DE CHEQ.AJENOS,RET.DE CAM.,CONCEPTO: DEVOLUCION DE RECURSOS,DEP.: RENAN FRANZ HUANCA CRUZ , PROCEDENCIA: BANCO UNION S.A., CHEQUE: 5571, FECHA DE EMISION:25/02/2019</t>
  </si>
  <si>
    <t>00099021001 DEP.DE CHEQ.AJENOS,RET.DE CAM.,CONCEPTO: DEVOLUCION DE RECURSOS,DEP.: JOHNATHAN CHAVARRIA POZO , PROCEDENCIA: BANCO UNION S.A., CHEQUE: 5572, FECHA DE EMISION:25/02/2019</t>
  </si>
  <si>
    <t>00099021001 DEPOSITO DE EFECTIVO, DEPOSITANTE: ELIZABETH PAOLA LIMACHI ESPINOZA, CONCEPTO: REPOSICION CREDENCIAL INSTITUCIONAL PGE, CUENTA DE DEPOSITO: CUENTA UNICA DEL TESORO</t>
  </si>
  <si>
    <t>00099021001 DEPOSITO DE EFECTIVO, DEPOSITANTE: BORIS YVAN RIVAS PORCEL, CONCEPTO: DESCUENTOS DE RETRASO, CUENTA DE DEPOSITO: CUENTA UNICA DEL TESORO</t>
  </si>
  <si>
    <t>00099021001 DEP.DE CHEQ.AJENOS,RET.DE CAM.,CONCEPTO: DEVOLUCION DE RECURSOS,DEP.: WILSON MAURICIO LIZARAZU MURIEL , PROCEDENCIA: BANCO UNION S.A., CHEQUE: 5553, FECHA DE EMISION:13/02/2019</t>
  </si>
  <si>
    <t>A:00041014201 Transferencia que efectuamos a requerimiento de Zona Franca Cobija, según nota CITE: ZFC-DGE-UAF-ACPYT- 073/2019, por concepto de desembolso del 2% en favor del Ministerio de Desarrollo Productivo y Economía Plural, correspondiente al mes de Enero de 2019, en cumplimiento al Decreto Supremo No 1871 modificado por el DS. No 2779 de 25 de 2016. H.R. 6-5692-R/976</t>
  </si>
  <si>
    <t>NUMERO DE LIBRETA CUT: 03420102001 OPERACIÓN E18 TRANSFERENCIA DEL SISTEMA FINANCIERO POR CUENTA DE TERCEROS A LA CUT TRANSFERENCIA DE RECURSOS DEL FIDEICOMISO AEVIVIENDA POR GASTOS DE FUNCIONAMIENTO</t>
  </si>
  <si>
    <t>VENTA DE DIVISAS CON TRANSFERENCIA DE FONDOS A SOLICITUD DE ORGANO ELECTORAL PLURINACIONAL SEGUN SOLICITUD 7294 REF: PRIMERA TRANSFERENCIA DE RECURSOS PARA GASTOS DE FUNCIONAMIENTO Y COMUNICACION PARA EL PRIMER TRIMESTRE DEL 2019 A LA CUENTA BANCARIA DE LA MISION DIPLOMATICA. CON EL FIN DE CUMPLIR C LIB. 00099021001 TGN-RECURSOS ORDINARIOS (3987)</t>
  </si>
  <si>
    <t>VENTA DE DIVISAS CON TRANSFERENCIA DE FONDOS A SOLICITUD DE ORGANO ELECTORAL PLURINACIONAL SEGUN SOLICITUD 7295 REF: PRIMERA TRANSFERENCIA DE RECURSOS PARA GASTOS DE FUNCIONAMIENTO Y COMUNICACION PARA EL PRIMER TRIMESTRE DEL 2019 A LA CUENTA BANCARIA DE LA MISION DIPLOMATICA. CON EL FIN DE CUMPLIR C LIB. 00099021001 TGN-RECURSOS ORDINARIOS (3987)</t>
  </si>
  <si>
    <t>VENTA DE DIVISAS CON TRANSFERENCIA DE FONDOS A SOLICITUD DE ORGANO ELECTORAL PLURINACIONAL SEGUN SOLICITUD 7297 REF: PRIMERA TRANSFERENCIA DE RECURSOS PARA GASTOS DE FUNCIONAMIENTO Y COMUNICACION PARA EL PRIMER TRIMESTRE DEL 2019 A LA CUENTA BANCARIA DE LA MISION DIPLOMATICA. CON EL FIN DE CUMPLIR C LIB. 00099021001 TGN-RECURSOS ORDINARIOS (3987)</t>
  </si>
  <si>
    <t>VENTA DE DIVISAS CON TRANSFERENCIA DE FONDOS A SOLICITUD DE ORGANO ELECTORAL PLURINACIONAL SEGUN SOLICITUD 7296 REF: PRIMERA TRANSFERENCIA DE RECURSOS PARA GASTOS DE FUNCIONAMIENTO Y COMUNICACION PARA EL PRIMER TRIMESTRE DEL 2019 A LA CUENTA BANCARIA DE LA MISION DIPLOMATICA. CON EL FIN DE CUMPLIR C LIB. 00099021001 TGN-RECURSOS ORDINARIOS (3987)</t>
  </si>
  <si>
    <t>VENTA DE DIVISAS CON TRANSFERENCIA DE FONDOS A SOLICITUD DE ORGANO ELECTORAL PLURINACIONAL SEGUN SOLICITUD 7298 REF: PRIMERA TRANSFERENCIA DE RECURSOS PARA GASTOS DE FUNCIONAMIENTO Y COMUNICACION PARA EL PRIMER TRIMESTRE DEL 2019 A LA CUENTA BANCARIA DE LA MISION DIPLOMATICA. CON EL FIN DE CUMPLIR C LIB. 00099021001 TGN-RECURSOS ORDINARIOS (3987)</t>
  </si>
  <si>
    <t>VENTA DE DIVISAS CON TRANSFERENCIA DE FONDOS A SOLICITUD DE ORGANO ELECTORAL PLURINACIONAL SEGUN SOLICITUD 7292 REF: PRIMERA TRANSFERENCIA DE RECURSOS PARA GASTOS DE FUNCIONAMIENTO Y COMUNICACION PARA EL PRIMER TRIMESTRE DEL 2019 A LA CUENTA BANCARIA DE LA MISION DIPLOMATICA. CON EL FIN DE CUMPLIR C LIB. 00099021001 TGN-RECURSOS ORDINARIOS (3987)</t>
  </si>
  <si>
    <t>VENTA DE DIVISAS CON TRANSFERENCIA DE FONDOS A SOLICITUD DE ORGANO ELECTORAL PLURINACIONAL SEGUN SOLICITUD 7293 REF: PRIMERA TRANSFERENCIA DE RECURSOS PARA GASTOS DE FUNCIONAMIENTO Y COMUNICACION PARA EL PRIMER TRIMESTRE DEL 2019 A LA CUENTA BANCARIA DE LA MISION DIPLOMATICA. CON EL FIN DE CUMPLIR C LIB. 00099021001 TGN-RECURSOS ORDINARIOS (3987)</t>
  </si>
  <si>
    <t>VENTA DE DIVISAS CON TRANSFERENCIA DE FONDOS A SOLICITUD DE ORGANO ELECTORAL PLURINACIONAL SEGUN SOLICITUD 7291 REF: PRIMERA TRANSFERENCIA DE RECURSOS PARA GASTOS DE FUNCIONAMIENTO Y COMUNICACION PARA EL PRIMER TRIMESTRE DEL 2019 A LA CUENTA BANCARIA DE LA MISION DIPLOMATICA. CON EL FIN DE CUMPLIR C LIB. 00099021001 TGN-RECURSOS ORDINARIOS (3987)</t>
  </si>
  <si>
    <t>VENTA DE DIVISAS CON TRANSFERENCIA DE FONDOS A SOLICITUD DE ORGANO ELECTORAL PLURINACIONAL SEGUN SOLICITUD 7290 REF: PRIMERA TRANSFERENCIA DE RECURSOS PARA GASTOS DE FUNCIONAMIENTO Y COMUNICACION PARA EL PRIMER TRIMESTRE DEL 2019 A LA CUENTA BANCARIA DE LA MISION DIPLOMATICA. CON EL FIN DE CUMPLIR C LIB. 00099021001 TGN-RECURSOS ORDINARIOS (3987)</t>
  </si>
  <si>
    <t>||TRANSFERENCIA DE FONDOS S/G. MENSAJE SWIFT NRO. 02420 Y CORREOS ELECTRÓNICOS DE LA DGAC Y AASANA DE LA FECHA. (SECTOR PÚBLICO - SOBREVUELOS). DEBITO DE LA LIBRETA 00117012001 DGAC, REPOSICION UTILES DE ESCRITORIO.</t>
  </si>
  <si>
    <t>A:00041014101 Débito automático al Gobierno Autónomo Municipal de Puerto Acosta a favor del Ministerio de Desarrollo Productivo y Economía Plural, por incumplimiento de obligaciones emergentes del Convenio Intergubernativo (Equipos de Computación) del Programa “Educación con Revolución Tecnológica” de fecha 12 de octubre de 2017.</t>
  </si>
  <si>
    <t>De: 00099024113 Transferencia en cumplimiento al DS N°0913 de 15/06/2011 y el Convenio Intergubernativo de Financiamiento UPRE-CIF-IG 037/2017, suscrito entre la UPRE y el GAM de Shinahota, proyecto “Construcción Cancha Múltiple U.E. Ibuelo de Santa Rosa”, correspondiente al pago de la planilla Nº 2 de cierre, según la UPRE.</t>
  </si>
  <si>
    <t>De: 00099024113 Transferencia en cumplimiento al DS N°0913 de 15/06/2011 y el Convenio Intergubernativo de Financiamiento UPRE-CIF-IG 018/2017, suscrito entre la UPRE y el GAM de Oruro, proyecto “Construcción Unidad Educativa Mejillones 1”, correspondiente al pago de la planilla Nº 7 de cierre, según la UPRE.</t>
  </si>
  <si>
    <t>De: 00099024113 Transferencia en cumplimiento al DS N°0913 de 15/06/2011 y el Convenio Intergubernativo de Financiamiento UPRE-CIF-IG 0304/2018, suscrito entre la UPRE y el GAM de General Agustín Saavedra, proyecto “Const. Unidad Educativa 10 de Mayo Com. Chane Bedoya Municipio General Saavedra”, correspondiente al pago de la planilla Nº 1, según la UPRE.</t>
  </si>
  <si>
    <t>De: 00099024113 Transferencia en cumplimiento al DS N°0913 de 15/06/2011 y el Convenio Intergubernativo de Financiamiento UPRE-CIF-IG 1075/2017, suscrito entre la UPRE y el GAD del Beni, proyecto “Const. U.E. Arnaldo Lijerón Casanovas – Nueva Trinidad”, correspondiente al pago de la planilla Nº 6, según la UPRE.</t>
  </si>
  <si>
    <t>De: 00099024113 Transferencia en cumplimiento al DS N°0913 de 15/06/2011 y el Convenio Intergubernativo de Financiamiento UPRE-CIF-IG 0171/2018, suscrito entre la UPRE y el GAM de General Agustín Saavedra, proyecto “Const. Unidad Educativa Príncipe de Paz Fe y Alegría - General Agustín Saavedra”, correspondiente al pago de la planilla Nº 2, según la UPRE.</t>
  </si>
  <si>
    <t>NÚMERO DE LIBRETA CUT: 99031009.00 OPERACIÓN T01 TRANSFERENCIA DE FONDOS A LA CUT - TESORO DIRECTO DE BANCO UNION S.A. A CUENTA UNICA DEL TESORO CON NUMERO DE SOLICITUD = 3531667 Y NUMERO CORRELATIVO = 91320026022019370 TRANSFERENCIA POR OPERACIONES DE VENTA BONOS BTX</t>
  </si>
  <si>
    <t>||TRANSFERENCIA DE FONDOS S/G. MENSAJE SWIFT NRO. 02439 DE LA FECHA. (SECTOR PÚBLICO - SOBREVUELOS). DEBITO DE LA LIBRETA 00117012001 DGAC, REPOSICION UTILES DE ESCRITORIO.</t>
  </si>
  <si>
    <t>'TRANSFERENCIA DE FONDOS||S/G. NOTA CITE: MEFP/VTCP/DGCP/UF-113/2019 DE LA FECHA, DEL MIN.DE ECONOMIA Y FINANZAS PUBLICAS (HRE-TSO-2019-927), RECURSOS FIDEICOMISO INCENTIVOS A LAS EXPORTACIONES-CCF. DEBITO DE LA LIBRETA N° 00099021001 RECURSOS ORDINARIOS M/N.</t>
  </si>
  <si>
    <t>'TRANSFERENCIA DE FONDOS||S/G. NOTA CITE: MEFP/VTCP/DGCP/UF-113/2019 DE LA FECHA, DEL MIN.DE ECONOMIA Y FINANZAS PUBLICAS (HRE-TSO-2019-927), RECURSOS FIDEICOMISO INCENTIVOS A LAS EXPORTACIONES-CCF. DEBITO DE LA LIBRETA N° 00099021001, REPOSICION UTILES DE ESCRITORIO.</t>
  </si>
  <si>
    <t>'TRANSFERENCIA DE FONDOS||S/G. NOTA CITE: MEFP/VTCP/DGCP/UF-114/2019 DE LA FECHA, DEL MIN.DE ECONOMIA Y FINANZAS PUBLICAS (HRE-TSO-2019-929), RECURSOS FIDEICOMISO INCENTIVOS A LAS EXPORTACIONES-CCF. DEBITO DE LA LIBRETA N° 00099021001, REPOSICION UTILES DE ESCRITORIO.</t>
  </si>
  <si>
    <t>00099021001 DEPOSITO DE EFECTIVO, DEPOSITANTE: LUIS CARLOS RODRIGUEZ RODRIGUEZ CI. 6990175 LP, CONCEPTO: REVERSION POR SEGURIDAD A LA CUMBRE DE PAISES EXPORTADORES DE GAS GESTION 2017, CUENTA DE DEPOSITO: CUENTA UNICA DEL TESORO</t>
  </si>
  <si>
    <t>00099021001 DEPOSITO DE EFECTIVO, DEPOSITANTE: RENE MAYDANA BALBOA, CONCEPTO: REVERSION COMBUSTIBLE PREVENTIVO N 809, CUENTA DE DEPOSITO: CUENTA UNICA DEL TESORO</t>
  </si>
  <si>
    <t>00526012001 DEPOSITO DE EFECTIVO, DEPOSITANTE: NANCY QUISPE CHARCA, CONCEPTO: DEVOLUCION DE PASAJES, CUENTA DE DEPOSITO: CUENTA UNICA DEL TESORO</t>
  </si>
  <si>
    <t>00099021001 DEPOSITO DE EFECTIVO, DEPOSITANTE: DIMELZA MARIA ALVAREZ PONCE, CONCEPTO: DEVOLUCION DE VIATICOS NO UTILIZADOS, CUENTA DE DEPOSITO: CUENTA UNICA DEL TESORO</t>
  </si>
  <si>
    <t>00099021001 DEPOSITO DE EFECTIVO, DEPOSITANTE: ANTONIO MAYTA OTAZO, CONCEPTO: DEVOLUCION DE APORTE, CUENTA DE DEPOSITO: CUENTA UNICA DEL TESORO</t>
  </si>
  <si>
    <t>00212012001 DEPOSITO DE EFECTIVO, DEPOSITANTE: ARTURO ALEJANDRO RIVERA GUTIERREZ CI.6572256, CONCEPTO: DEVOLUCION FONDOS EN AVANCE, CUENTA DE DEPOSITO: CUENTA UNICA DEL TESORO</t>
  </si>
  <si>
    <t>00099021001 DEPOSITO DE EFECTIVO, DEPOSITANTE: PAMELA  TARIFA ZEBALLOS, CONCEPTO: DEVOLUCION DE VIATICOS BS 371 Y PASAJE TERRESTRE BS 30 NO UTILIZADOS, CUENTA DE DEPOSITO: CUENTA UNICA DEL TESORO</t>
  </si>
  <si>
    <t>00086084202 DEPOSITO DE EFECTIVO, DEPOSITANTE: UNIDAD DESCONCENTRADA SUSTENTAR, CONCEPTO: DEVOLUCION DE FONDOS EN AVANCE PARTIDA 34110 COMBUSTIBLE Y LUBRICANTES PARA CONSUMO, CUENTA DE DEPOSITO: CUENTA UNICA DEL TESORO</t>
  </si>
  <si>
    <t>00099021001 DEPOSITO DE EFECTIVO, DEPOSITANTE: ENRIQUE HUIZA LAURA, CONCEPTO: DOBLE PERCEPCION, CUENTA DE DEPOSITO: CUENTA UNICA DEL TESORO</t>
  </si>
  <si>
    <t>00099021001 DEPOSITO DE EFECTIVO, DEPOSITANTE: ROBERTO OMONTO, CONCEPTO: DEVOLUCION POR MULTAS A LA CAJA NACIONAL SALUD, CUENTA DE DEPOSITO: CUENTA UNICA DEL TESORO</t>
  </si>
  <si>
    <t>00587012006 DEP.DE CHEQ.AJENOS,RET.DE CAM.,CONCEPTO: DEVOLUCION DE FONDOS,DEP.: CELINA CRUZ , PROCEDENCIA: BANCO UNION S.A., CHEQUE: 1330, FECHA DE EMISION:22/02/2019</t>
  </si>
  <si>
    <t>00212082001 DEPOSITO DE EFECTIVO, DEPOSITANTE: RAUL MATIAS HUARCAYA, CONCEPTO: GASTOS OPERATIVOS, CUENTA DE DEPOSITO: CUENTA UNICA DEL TESORO</t>
  </si>
  <si>
    <t>00212082001 DEPOSITO DE EFECTIVO, DEPOSITANTE: JUAN CARLOS QUILALI  PARI, CONCEPTO: DEVOLUCION DE GASTOS OPERATIVOS C-31 N 662, CUENTA DE DEPOSITO: CUENTA UNICA DEL TESORO</t>
  </si>
  <si>
    <t>00526012001 DEPOSITO DE EFECTIVO, DEPOSITANTE: BOLIVIA TV- EDUARDO LUIS CHAVEZ GUACHALLA, CONCEPTO: DEVOLUCION DE PASAJES, CUENTA DE DEPOSITO: CUENTA UNICA DEL TESORO</t>
  </si>
  <si>
    <t>00526012001 DEPOSITO DE EFECTIVO, DEPOSITANTE: BOLIVIA TV-FELIPE DE NERY SANTANDER ZEBALLOS, CONCEPTO: DEVOLUCION DE PASAJES, CUENTA DE DEPOSITO: CUENTA UNICA DEL TESORO</t>
  </si>
  <si>
    <t>00572012001 DEPOSITO DE EFECTIVO, DEPOSITANTE: RISELA TICONA ALI, CONCEPTO: DEVOLUCION ESFUERZO POR BOLIVIA, CUENTA DE DEPOSITO: CUENTA UNICA DEL TESORO</t>
  </si>
  <si>
    <t>00099021001 DEPOSITO DE EFECTIVO, DEPOSITANTE: LUIS FERNANDO MURILLO ROJAS, CONCEPTO: PAGO AL MIN DE LA PRESIDENCIA POR SERV DE AGUA MES DE ENERO 2019 OFI. EDIFICIO CONAVI, CUENTA DE DEPOSITO: CUENTA UNICA DEL TESORO</t>
  </si>
  <si>
    <t>00133012001 DEPOSITO DE EFECTIVO, DEPOSITANTE: LOTERIA NACIONAL DE B Y S, CONCEPTO: V.C. SALDO PREMIOS MENORES SORTEO "FELIZ NAVIDAD", CUENTA DE DEPOSITO: CUENTA UNICA DEL TESORO</t>
  </si>
  <si>
    <t>00591012001 DEP.DE CHEQ.AJENOS,RET.DE CAM.,CONCEPTO: PARA REGISTRAR LOS DEPÓSITOS NO IDENTIFICADOS DE LA GESTION 2018 SEGUN HR MT/2018-10485 Y  HR MT/201,DEP.: EMPRESA EST DE TRANSP POR CABLE MI TELEFERICO</t>
  </si>
  <si>
    <t>00591012001 DEP.DE CHEQ.AJENOS,RET.DE CAM.,CONCEPTO: PARA REGISTRAR LOS INGRESOS POR VENTA DE ACEITE RECICLADO SEGUN HR MT/2019-00259 Y HR MT/2018-10573,DEP.: EMPRESA EST DE TRANSP POR CABLE MI TELEFERICO</t>
  </si>
  <si>
    <t>00591012001 DEP.DE CHEQ.AJENOS,RET.DE CAM.,CONCEPTO: DEPÓSITOS  POR EXTRAVIO DE CREDENCIALES Y ROPA DE TRABAJO SEGUN HOJAS DE RUTA ADJUNTAS,DEP.: EMPRESA EST DE TRANSP POR CABLE MI TELEFERICO</t>
  </si>
  <si>
    <t>00591014201 DEP.DE CHEQ.AJENOS,RET.DE CAM.,CONCEPTO: DEPÓSITO POR DEBITO AUTOMATICO DEL GOBIERNO MUNICIPAL DE ORURO SEGUN HR MT/2019-125,DEP.: EMPRESA EST DE TRANSP POR CABLE MI TELEFERICO</t>
  </si>
  <si>
    <t>00591014101 DEP.DE CHEQ.AJENOS,RET.DE CAM.,CONCEPTO: DEPÓSITO POR DEBITO AUTOMATICO DEL GOBIERNO MUNICIPAL DE ORURO SEGUN HR MT/2019-125,DEP.: EMPRESA EST DE TRANSP POR CABLE MI TELEFERICO</t>
  </si>
  <si>
    <t>00682018001 DEP.DE CHEQ.AJENOS,RET.DE CAM.,CONCEPTO: DEVOLUCION PASAJES AEREOS RUTA SANTA CRUZ - LA PAZ,DEP.: DEFENSORIA DEL PUEBLO , PROCEDENCIA: BANCO UNION S.A., CHEQUE: 1405, FECHA DE EMISION:25/02/2019</t>
  </si>
  <si>
    <t>00099021001 DEP.DE CHEQ.AJENOS,RET.DE CAM.,CONCEPTO: DEVOL PERMISO SIN GOCE DE HABERES CORRESPONDIENTE AL MES DE ENERO/19 Y DEP FERNANDO MUNGUIA COSTO 35,DEP.: DEFENSORIA DEL PUEBLO , PROCEDENCIA: BANCO UNION S.A., CHEQUE: 1408, FECHA DE EMISION:26/02/2019</t>
  </si>
  <si>
    <t>00035031101 DEP.DE CHEQ.AJENOS,RET.DE CAM.,CONCEPTO: ALQUILER DE AUDITORIO ILLIMANI PARA EL DESARROLLO DEL EVENTO PREMIOS MBS,DEP.: UNIDAD DE COORDINACION DE PROGRAMAS Y PROYECTOS , PROCEDENCIA: BANCO UNION S.A., CHEQUE: 1498, FECHA DE EMISION:01/02/2019</t>
  </si>
  <si>
    <t>00099021001 DEP.DE CHEQ.AJENOS,RET.DE CAM.,CONCEPTO: LICENCIA SIN GOCE DE HABERES PERSONAL DE PLANTA ROGELIO AGUILAR Y CLAUDIA BERTRAN,DEP.: UNIDAD DE COORDINACION DE PROGRAMAS Y PROYECTOS</t>
  </si>
  <si>
    <t>00035031101 DEP.DE CHEQ.AJENOS,RET.DE CAM.,CONCEPTO: LICENCIA SIN GOCE DE HABER -PERSONAL EVENTUAL,DEP.: UNIDAD DE COORDINACION DE PROGRAMAS Y PROYECTOS , PROCEDENCIA: BANCO UNION S.A., CHEQUE: 1494, FECHA DE EMISION:29/01/2019</t>
  </si>
  <si>
    <t>00099021001 DEP.DE CHEQ.AJENOS,RET.DE CAM.,CONCEPTO: LICENCIA SIN GOCE DE HABERES-PERSONAL DE PLANTA,DEP.: UNIDAD DE COORDINACION DE PROGRAMAS Y PROYECTOS , PROCEDENCIA: BANCO UNION S.A., CHEQUE: 1493, FECHA DE EMISION:29/01/2019</t>
  </si>
  <si>
    <t>00035031101 DEP.DE CHEQ.AJENOS,RET.DE CAM.,CONCEPTO: ALQUILER DE UN ESPACIO DE PARQUEO SRA VILLAVERDE,ENERO GESTION 2019,DEP.: UNIDAD DE COORDINACION DE PROGRAMAS Y PROYECTOS , PROCEDENCIA: BANCO UNION S.A., CHEQUE: 1484, FECHA DE EMISION:27/02/2019</t>
  </si>
  <si>
    <t>00587012010 DEP.DE CHEQ.AJENOS,RET.DE CAM.,CONCEPTO: DEVOLUCION DE FONDOS,DEP.: ADALID GUACHALLA , PROCEDENCIA: BANCO UNION S.A., CHEQUE: 1327, FECHA DE EMISION:22/02/2019</t>
  </si>
  <si>
    <t>00587012001 DEP.DE CHEQ.AJENOS,RET.DE CAM.,CONCEPTO: DEVOLUCION DE FONDOS,DEP.: ROGER MANCERA , PROCEDENCIA: BANCO UNION S.A., CHEQUE: 1323, FECHA DE EMISION:22/02/2019</t>
  </si>
  <si>
    <t>00587012011 DEP.DE CHEQ.AJENOS,RET.DE CAM.,CONCEPTO: DEVOLUCION DE FONDOS,DEP.: CELINA CRUZ , PROCEDENCIA: BANCO UNION S.A., CHEQUE: 1333, FECHA DE EMISION:22/02/2019</t>
  </si>
  <si>
    <t>00587012011 DEP.DE CHEQ.AJENOS,RET.DE CAM.,CONCEPTO: DEVOLUCION DE FONDOS,DEP.: CELINA CRUZ , PROCEDENCIA: BANCO UNION S.A., CHEQUE: 1329, FECHA DE EMISION:22/02/2019</t>
  </si>
  <si>
    <t>00587012006 DEP.DE CHEQ.AJENOS,RET.DE CAM.,CONCEPTO: DEVOLUCION DE FONDOS,DEP.: OSWALDO TEJERINA , PROCEDENCIA: BANCO UNION S.A., CHEQUE: 1328, FECHA DE EMISION:22/02/2019</t>
  </si>
  <si>
    <t>00099021001 DEP.DE CHEQ.AJENOS,RET.DE CAM.,CONCEPTO: LICENCIA SIN GOCE DE HABERES,DEP.: VDS-SC , PROCEDENCIA: BANCO UNION S.A., CHEQUE: 1979, FECHA DE EMISION:26/02/2019</t>
  </si>
  <si>
    <t>00587012001 DEP.DE CHEQ.AJENOS,RET.DE CAM.,CONCEPTO: DEVOLUCION DE FONDOS,DEP.: ROGER MANCERA , PROCEDENCIA: BANCO UNION S.A., CHEQUE: 1331, FECHA DE EMISION:22/02/2019</t>
  </si>
  <si>
    <t>00587012001 DEP.DE CHEQ.AJENOS,RET.DE CAM.,CONCEPTO: DEVOLUCION DE FONDOS,DEP.: ROGER MANCERA , PROCEDENCIA: BANCO UNION S.A., CHEQUE: 1332, FECHA DE EMISION:22/02/2019</t>
  </si>
  <si>
    <t>00587012010 DEP.DE CHEQ.AJENOS,RET.DE CAM.,CONCEPTO: DEVOLUCION DE FONDOS,DEP.: ADALID GUACHALLA , PROCEDENCIA: BANCO UNION S.A., CHEQUE: 1326, FECHA DE EMISION:22/02/2019</t>
  </si>
  <si>
    <t>00587012005 DEP.DE CHEQ.AJENOS,RET.DE CAM.,CONCEPTO: DEVOLUCION DE FONDOS,DEP.: OSWALDO TEJERINA , PROCEDENCIA: BANCO UNION S.A., CHEQUE: 1325, FECHA DE EMISION:22/02/2019</t>
  </si>
  <si>
    <t>00587012006 DEP.DE CHEQ.AJENOS,RET.DE CAM.,CONCEPTO: DEVOLUCION DE FONDOS,DEP.: OSWALDO TEJERINA , PROCEDENCIA: BANCO UNION S.A., CHEQUE: 1324, FECHA DE EMISION:22/02/2019</t>
  </si>
  <si>
    <t>00099021001 DEP.DE CHEQ.AJENOS,RET.DE CAM.,CONCEPTO: DEVOLUCION PASAJE AEREO REALIZADO POR LA EMPRESA ESTATAL DE TURISMO - BOLTUR,DEP.: AUTORIDAD DE SUPERVISION DEL SISTEMA FINANCIERO</t>
  </si>
  <si>
    <t>REGULARIZACION DE TRANSFERENCIA DEL EXTERIOR SEGUN SWIFT NO.2458 DE FECHA 27/02/2019 ORDENANTE: CONSULADO DE BOLIVIA ANTOFAGASTA-CHILE REF.GESTORIA CONSULAR MES DE ENERO/19 LIB. 00010011102 MIN.RELACIONES EXTERIORES - GESTORIA CONSULAR LEY Nº 3108</t>
  </si>
  <si>
    <t>VENTA DE DIVISAS CON TRANSFERENCIA DE FONDOS A SOLICITUD DE ORGANO ELECTORAL PLURINACIONAL SEGUN SOLICITUD 7311 REF: CORRESPONDE A LA PRIMERA TRANSFERENCIA DESPUES DE LA MODIFICACION PRESUPUESTARIA MISMA CORRESPONDE A PASAJES Y VIATICOS EN LAS TAREAS DE EMPADRONAMIENTO EN EL EXTERIOR MENDOZA ARGEN LIB. 00099021001 TGN-RECURSOS ORDINARIOS (3987)</t>
  </si>
  <si>
    <t>VENTA DE DIVISAS CON TRANSFERENCIA DE FONDOS A SOLICITUD DE ORGANO ELECTORAL PLURINACIONAL SEGUN SOLICITUD 7309 REF: CORRESPONDE A LA PRIMERA TRANSFERENCIA DESPUES DE LA MODIFICACION PRESUPUESTARIA MISMA CORRESPONDE A PASAJES Y VIATICOS EN LAS TAREAS DE EMPADRONAMIENTO EN EL EXTERIOR SAO PAULO BRA LIB. 00099021001 TGN-RECURSOS ORDINARIOS (3987)</t>
  </si>
  <si>
    <t>VENTA DE DIVISAS CON TRANSFERENCIA DE FONDOS A SOLICITUD DE ORGANO ELECTORAL PLURINACIONAL SEGUN SOLICITUD 7306 REF: CORRESPONDE A LA PRIMERA TRANSFERENCIA DESPUES DE LA MODIFICACION PRESUPUESTARIA MISMA CORRESPONDE A PASAJES Y VIATICOS EN LAS TAREAS DE EMPADRONAMIENTO EN EL EXTERIOR BARCELONA ESP LIB. 00099021001 TGN-RECURSOS ORDINARIOS (3987)</t>
  </si>
  <si>
    <t>VENTA DE DIVISAS CON TRANSFERENCIA DE FONDOS A SOLICITUD DE ORGANO ELECTORAL PLURINACIONAL SEGUN SOLICITUD 7310 REF: CORRESPONDE A LA PRIMERA TRANSFERENCIA DESPUES DE LA MODIFICACION PRESUPUESTARIA MISMA CORRESPONDE A PASAJES Y VIATICOS EN LAS TAREAS DE EMPADRONAMIENTO EN EL EXTERIOR JUJUY ARGENTI LIB. 00099021001 TGN-RECURSOS ORDINARIOS (3987)</t>
  </si>
  <si>
    <t>VENTA DE DIVISAS CON TRANSFERENCIA DE FONDOS A SOLICITUD DE ORGANO ELECTORAL PLURINACIONAL SEGUN SOLICITUD 7307 REF: CORRESPONDE A LA PRIMERA TRANSFERENCIA DESPUES DE LA MODIFICACION PRESUPUESTARIA MISMA CORRESPONDE A PASAJES Y VIATICOS EN LAS TAREAS DE EMPADRONAMIENTO EN EL EXTERIOR CALAMA CHILE. LIB. 00099021001 TGN-RECURSOS ORDINARIOS (3987)</t>
  </si>
  <si>
    <t>VENTA DE DIVISAS CON TRANSFERENCIA DE FONDOS A SOLICITUD DE ORGANO ELECTORAL PLURINACIONAL SEGUN SOLICITUD 7312 REF: CORRESPONDE A LA PRIMERA TRANSFERENCIA DESPUES DE LA MODIFICACION PRESUPUESTARIA MISMA CORRESPONDE A PASAJES Y VIATICOS EN LAS TAREAS DE EMPADRONAMIENTO EN EL EXTERIOR BILBAO ESPANA LIB. 00099021001 TGN-RECURSOS ORDINARIOS (3987)</t>
  </si>
  <si>
    <t>VENTA DE DIVISAS CON TRANSFERENCIA DE FONDOS A SOLICITUD DE ORGANO ELECTORAL PLURINACIONAL SEGUN SOLICITUD 7304 REF: CORRESPONDE A LA PRIMERA TRANSFERENCIA DESPUES DE LA MODIFICACION PRESUPUESTARIA MISMA CORRESPONDE A PASAJES Y VIATICOS EN LAS TAREAS DE EMPADRONAMIENTO EN EL EXTERIOR IQUIQUE CHILE LIB. 00099021001 TGN-RECURSOS ORDINARIOS (3987)</t>
  </si>
  <si>
    <t>VENTA DE DIVISAS CON TRANSFERENCIA DE FONDOS A SOLICITUD DE ORGANO ELECTORAL PLURINACIONAL SEGUN SOLICITUD 7305 REF: CORRESPONDE A LA PRIMERA TRANSFERENCIA DESPUES DE LA MODIFICACION PRESUPUESTARIA MISMA CORRESPONDE A PASAJES Y VIATICOS EN LAS TAREAS DE EMPADRONAMIENTO EN EL EXTERIOR MADRID ESPANA LIB. 00099021001 TGN-RECURSOS ORDINARIOS (3987)</t>
  </si>
  <si>
    <t>VENTA DE DIVISAS CON TRANSFERENCIA DE FONDOS A SOLICITUD DE ORGANO ELECTORAL PLURINACIONAL SEGUN SOLICITUD 7313 REF: CORRESPONDE A LA PRIMERA TRANSFERENCIA DESPUES DE LA MODIFICACION PRESUPUESTARIA MISMA CORRESPONDE A PASAJES Y VIATICOS EN LAS TAREAS DE EMPADRONAMIENTO EN EL EXTERIOR ANTOFAGASTA C LIB. 00099021001 TGN-RECURSOS ORDINARIOS (3987)</t>
  </si>
  <si>
    <t>VENTA DE DIVISAS CON TRANSFERENCIA DE FONDOS A SOLICITUD DE ADMINISTRACION DE SERVICIOS PORTUARIOS BOLIVIA SEGUN SOLICITUD 7302 REF: H.R. 256 - PAGO DE FACTURAS A LA EMPRESA TISUR EN EL PUERTO DE MATARANI POR APLICACION DE TARIFAS, SEGUN INFORME ASP-B/DOP-UAP/INF-10/2019 Y DEMAS DOCUMENTACION ADJUNT LIB. 00594012001 ASP-B FONDO DE OPERACIONES</t>
  </si>
  <si>
    <t>TRANSFERENCIA RECIBIDA DEL EXTERIOR SEGÚN MENSAJES SWIFT Nos. 02473-02470 (REM.EXT.) DE FECHA 27-02-2019 POR DESEMBOLSO DE CAF PRÉSTAMO CFA009787 PROGRAMA MIAGUA IV FASE 2 LIBRETA N° 00287102001 FPS-RECURSOS PROPIOS REF.: UTILES DE ESCRITORIO</t>
  </si>
  <si>
    <t>PROVISION DE FONDOS A SOLICITUD DE YACIMIENTOS PETROLIFEROS FISCALES BOLIVIANOS SEGUN SOLICITUD YPFB-0035-2019 REF: PAGO REGALIAS NOVIEMBRE 2018 A TESORO GENERAL DE LA NACION LIB. 00099021001 TGN YPFB PARTICIPACION 6% PRODUCCIÓN BRUTA DE HIDROCARBUROS BOCA DE POZO</t>
  </si>
  <si>
    <t>A:00099021001 DEVOLUCION RETENCION DE DESCUENTOS EFECTUADOS POR CONVENIOS DE COMPESACION DE COTIZACIONES CON LA VITALICIA SEGUROS Y REASEGURO DE VIDA S.A., CORRESPONDIENTE AL MES DE DICIEMBRE/2018 Y AGUINALDO 2016 AL 2018. S/G. CITE SENASIR UAF - TTES N° 0010/2019, DE FECHA 26/02/2019.</t>
  </si>
  <si>
    <t>A:00099021001 DEVOLUCION RETENCION DE DESCUENTOS EFECTUADOS POR CONVENIOS DE COMPESACION DE COTIZACIONES CON SEGUROS PROVIDA S.A., CORRESPONDIENTE AL MES DE DICIEMBRE/2018 Y AGUINALDO 2008. S/G. CITE SENASIR UAF - TTES N° 0009/2019, DE FECHA 26/02/2019.</t>
  </si>
  <si>
    <t>A:00099021001 DEVOLUCION RETENCION DE DESCUENTOS EFECTUADOS POR COBROS Y PAGOS INDEBIDOS, CORRESPONDIENTE AL MES DE ENERO/2019. S/G. CITE SENASIR UAF - TTES N° 0013/2019, DE FECHA 26/02/2019.</t>
  </si>
  <si>
    <t>A:00099021001 DEVOLUCION RETENCION DE DESCUENTOS EFECTUADOS POR CONVENIOS DE COMPESACION DE COTIZACIONES CON FUTURO DE BOLIVIA S.A. AFP, CORRESPONDIENTE AL MES DE DICIEMBRE/2018 Y AGUINALDO 2010 AL 2018. S/G. CITE SENASIR UAF - TTES N° 0011/2019, DE FECHA 26/02/2019.</t>
  </si>
  <si>
    <t>A:00099021001 DEVOLUCION RETENCION DE DESCUENTOS EFECTUADOS POR CONVENIOS DE COMPESACION DE COTIZACIONES CON BBVA PREVISION AFP S.A., CORRESPONDIENTE AL MES DE DICIEMBRE/2018 Y AGUINALDO 2013 AL 2018. S/G. CITE SENASIR UAF - TTES N° 0012/2019, DE FECHA 26/02/2019.</t>
  </si>
  <si>
    <t>TRANSFERENCIA DEL EXTERIOR SEGUN SWIFT 02533 DE FECHA 27/02/2019 ORDENANTE: MISION PERMANENTE DE BOLIVIA EN LAS NN.UU. LIB. 00099021001 TGN-RECURSOS ORDINARIOS (3987)</t>
  </si>
  <si>
    <t>TRANSFERENCIA DEL EXTERIOR SEGUN SWIFT 02542 DE FECHA 27/02/2019 ORDENANTE: CONSULADO DE BOLIVIA EN HOUSTON TX US LIB. 00010011102 MIN.RELACIONES EXTERIORES - GESTORIA CONSULAR LEY Nº 3108</t>
  </si>
  <si>
    <t>TRANSFERENCIA DEL EXTERIOR SEGUN SWIFT NO.2540 DE FECHA 27/02/2019 ORDENANTE: CONSULADO GENERAL DEL ESTADO MIAMI REF:RECAUDACIONES DE GESTORIA CONSULAR ENERO 2019 LIB. 00010011102 MIN.RELACIONES EXTERIORES - GESTORIA CONSULAR LEY Nº 3108</t>
  </si>
  <si>
    <t>TRANSFERENCIA DEL EXTERIOR SEGUN SWIFT NO.2539 DE FECHA 27/02/2019 ORDENANTE: CONSULADO GENERAL DEL ESTADO MIAMI REF:DEV.SALDOS GASTOS DE FUNCIONAMIENTO Y PROG. LIB. 00099021001 TGN-RECURSOS ORDINARIOS (3987)</t>
  </si>
  <si>
    <t>NUMERO DE LIBRETA CUT: 00086088705 OPERACIÓN E18 TRANSFERENCIA DEL SISTEMA FINANCIERO POR CUENTA DE TERCEROS A LA CUT TRANSFERENCIA DESEMBOLSO NO 2 FONABOSQUE SOLICITUD BDP SAM FIDEICOMISO NO 20 FONABOSQUE</t>
  </si>
  <si>
    <t>NUMERO DE LIBRETA CUT: 00373024105 OPERACIÓN E75 TRANSFERENCIA DE LA CUENTA FISCAL BUN A LA CUT EN MN TRANSF.FDOS.A SOLICITUD DEL G.A.M. INDEPENDENCIA SG.NOTA G.A.M.I./MAE/CITE/057/2019 A CTA.3987 CUT LBRTA.00373024105</t>
  </si>
  <si>
    <t>'TRANSFERENCIA '+'SEGUN' CITE MEFP/VTCP/DGPOT||UPCFTGN/N°521/2019 DEL MINISTERIO DE ECONOMÍA Y FINANZAS PÚBLICAS, RECIBIDA EN LA FECHA REF: TRANSFERENCIA DE RECURSOS (TRAM-TGL-2843) DE LA LIBRETA N° 00099021001 TGN RECURSOS ORDINARIOS M/N, COSTO ÚTILES DE ESCRITORIO</t>
  </si>
  <si>
    <t>00099021001 DEPOSITO DE EFECTIVO, DEPOSITANTE: MARCELO VARGAS LUCANA, CONCEPTO: PAGO POR DEUDA ACUMULADA POR ATRASOS Y FALTAS EN EL INST. BOLIVIANO DE CIENCIA Y TECNOLOGIA NUCLEAR, CUENTA DE DEPOSITO: CUENTA UNICA DEL TESORO</t>
  </si>
  <si>
    <t>00099021001 DEPOSITO DE EFECTIVO, DEPOSITANTE: ANTONIO ARUQUIPA MALLEA, CONCEPTO: POR COBRO DE PAGO DE REPARTO ANTICIPADO, CUENTA DE DEPOSITO: CUENTA UNICA DEL TESORO</t>
  </si>
  <si>
    <t>00513712001 DEPOSITO DE EFECTIVO, DEPOSITANTE: GROVER SAUL BELTRAN ALIAGA, CONCEPTO: REVERSION DEFINITIVA SR FREDDY  PUMA, CUENTA DE DEPOSITO: CUENTA UNICA DEL TESORO</t>
  </si>
  <si>
    <t>00287102001 DEPOSITO DE EFECTIVO, DEPOSITANTE: FONDO NACIONAL DE INVERSION PRODUCTIVA Y SOCIAL, CONCEPTO: POR DEVOLUCION DE SALDOS EN AVANCE, CUENTA DE DEPOSITO: CUENTA UNICA DEL TESORO</t>
  </si>
  <si>
    <t>00099021001 DEPOSITO DE EFECTIVO, DEPOSITANTE: MIN DE LA PRESIDENCIA-GONZALO VARGAS RIVAS, CONCEPTO: DEVOLUCION DE UN DEP A MI CUENTA POR CONCEPTO DE VIATICOS DE UN MONTO SUPERIOR AL QUE CORRESPONDIA, CUENTA DE DEPOSITO: CUENTA UNICA DEL TESORO</t>
  </si>
  <si>
    <t>00099021001 DEPOSITO DE EFECTIVO, DEPOSITANTE: MINISTERIO DE ENERGIAS-RRHH, CONCEPTO: DEVOLUCION DE PAGO EN EXCESO DE BONO DE ANTIGUEDAD Y COLATERALES-JAHEL ARCE, CUENTA DE DEPOSITO: CUENTA UNICA DEL TESORO</t>
  </si>
  <si>
    <t>00592012001 DEPOSITO DE EFECTIVO, DEPOSITANTE: PAOLA FATIMA CATACORA FLORERO, CONCEPTO: PAGO ND 201927-201934-201931 GESTION 2018, CUENTA DE DEPOSITO: CUENTA UNICA DEL TESORO</t>
  </si>
  <si>
    <t>00226012001 DEPOSITO DE EFECTIVO, DEPOSITANTE: SERVICIO ESTATAL DE AUTONOMIAS, CONCEPTO: DEPÓSITO POR VENTA DE LIBROS, CUENTA DE DEPOSITO: CUENTA UNICA DEL TESORO</t>
  </si>
  <si>
    <t>00099021001 DEPOSITO DE EFECTIVO, DEPOSITANTE: KEOGH RONALD LEON BELTRAN, CONCEPTO: DEVOLUCION EXAMEN PREOCUPACIONAL GESTION 2018, CUENTA DE DEPOSITO: CUENTA UNICA DEL TESORO</t>
  </si>
  <si>
    <t>00373024103 DEPOSITO DE EFECTIVO, DEPOSITANTE: LUCAS CONDORI CALLISAYA, CONCEPTO: DEVOLUCION DE SALDO DE CIERRE DE PROYECTOS VIGENTES, CUENTA DE DEPOSITO: CUENTA UNICA DEL TESORO</t>
  </si>
  <si>
    <t>00132052001 DEPOSITO DE EFECTIVO, DEPOSITANTE: MACONDO CONSULTORA AGRONEGOCIOS Y SERV INTEGR, CONCEPTO: DEVOLUCION DE CONTRATO SEDEM UC-SEMILLAS N° 021-2018, CUENTA DE DEPOSITO: CUENTA UNICA DEL TESORO</t>
  </si>
  <si>
    <t>00099021001 DEPOSITO DE EFECTIVO, DEPOSITANTE: NANCY VDA DE PINTO, CONCEPTO: DEVOLUCION, CUENTA DE DEPOSITO: CUENTA UNICA DEL TESORO</t>
  </si>
  <si>
    <t>00099021001 DEPOSITO DE EFECTIVO, DEPOSITANTE: IBTEN-JUAN NIETO LOPEZ, CONCEPTO: DEVOLUCION REFRIGERIO ENERO 2019-SAMUEL FERNANDEZ, CUENTA DE DEPOSITO: CUENTA UNICA DEL TESORO</t>
  </si>
  <si>
    <t>00099021001 DEPOSITO DE EFECTIVO, DEPOSITANTE: TRIBUNAL CONSTITUCIONAL PLURINACIONAL, CONCEPTO: DEP DE LICENCIAS SIN GOCE DE HABER, CUENTA DE DEPOSITO: CUENTA UNICA DEL TESORO</t>
  </si>
  <si>
    <t>00526012001 DEPOSITO DE EFECTIVO, DEPOSITANTE: HEYDI MARYELA GUTIERREZ CENTELLAS, CONCEPTO: DEVOLUCION DE PASAJES DE VIAJE, CUENTA DE DEPOSITO: CUENTA UNICA DEL TESORO</t>
  </si>
  <si>
    <t>00099021001 DEPOSITO DE EFECTIVO, DEPOSITANTE: AGENCIA BOLIVIANA DE ENERGIA NUCLEAR-ABEN, CONCEPTO: RECURSOS ORDINARIOS, CUENTA DE DEPOSITO: CUENTA UNICA DEL TESORO</t>
  </si>
  <si>
    <t>00099021001 DEPOSITO DE EFECTIVO, DEPOSITANTE: JULIO LOPEZ RENJIFO, CONCEPTO: DEVOLUCION DOBLE PERCEPCION, CUENTA DE DEPOSITO: CUENTA UNICA DEL TESORO</t>
  </si>
  <si>
    <t>00592012001 DEPOSITO DE EFECTIVO, DEPOSITANTE: M.D.R.YT., CONCEPTO: EMISIVO ENTIDAD - MIN DESARROLLO RURAL Y TIERRAS PAGO ND 235057 GESTION 2019, CUENTA DE DEPOSITO: CUENTA UNICA DEL TESORO</t>
  </si>
  <si>
    <t>00099021001 DEPOSITO DE EFECTIVO, DEPOSITANTE: MIN. DE DEPORTES-ABRAHAM W. ROJAS, CONCEPTO: SALDO NO UTILIZADO COPA ESTADO PLURINACIONAL 2019 PRIMERA RONDA, CUENTA DE DEPOSITO: CUENTA UNICA DEL TESORO</t>
  </si>
  <si>
    <t>00099021001 DEPOSITO DE EFECTIVO, DEPOSITANTE: MARIA ELENA SARDAN GONZALES, CONCEPTO: DEVOLUCION DE SUBSIDIOS POR NATALIDAD, CUENTA DE DEPOSITO: CUENTA UNICA DEL TESORO</t>
  </si>
  <si>
    <t>00599049202 DEPOSITO DE EFECTIVO, DEPOSITANTE: EBA-ENDULZANTES FINPRO ESTEVIA, CONCEPTO: GASTOS NO EFECTUADOS, CUENTA DE DEPOSITO: CUENTA UNICA DEL TESORO</t>
  </si>
  <si>
    <t>00099021001 DEP.DE CHEQ.AJENOS,RET.DE CAM.,CONCEPTO: JUAN CARLOS POQUECHOQUE LOBO,DEP.: BANCO UNION S.A. , PROCEDENCIA: BANCO UNION S.A., CHEQUE: 160332, FECHA DE EMISION:28/02/2019</t>
  </si>
  <si>
    <t>00015011108 DEP.DE CHEQ.AJENOS,RET.DE CAM.,CONCEPTO: DEVOLUCION DE FONDOS,DEP.: MIN. GOBIERNO , PROCEDENCIA: BANCO UNION S.A., CHEQUE: 51292, FECHA DE EMISION:22/02/2019</t>
  </si>
  <si>
    <t>00010011102 DEP.DE CHEQ.AJENOS,RET.DE CAM.,CONCEPTO: RECAUDACION GESTORIA CONSULAR CONSULADO DE BOLIVIA EN ORAN ARGENTINA JULIO/18-ENERO/19,DEP.: CONSULADO DE BOLIVIA EN ORAN-ARGENTINA</t>
  </si>
  <si>
    <t>00099021001 DEP.DE CHEQ.AJENOS,RET.DE CAM.,CONCEPTO: DEVOLUCION DE SALDO BONO DISCAPACIDAD,DEP.: GOBIERNO AUTONOMO MUNICIPAL DE LLICA , PROCEDENCIA: BANCO UNION S.A., CHEQUE: 19, FECHA DE EMISION:18/02/2019</t>
  </si>
  <si>
    <t>00253014112 DEP.DE CHEQ.AJENOS,RET.DE CAM.,CONCEPTO: TRANSF A LA CUT GAM AYO AYO PARA GASTOS ADM PROY ESTUDIO DE PREINVERSION CONST SISTEMA DE RIEGO COLL,DEP.: GAM AYO AYO , PROCEDENCIA: BANCO UNION S.A., CHEQUE: 1321, FECHA DE EMISION:27/02/2019</t>
  </si>
  <si>
    <t>00253014103 DEP.DE CHEQ.AJENOS,RET.DE CAM.,CONCEPTO: TRANSF A LA CUT GAM AYO AYO PARA GASTOS DE INVERSION PROY ESTUDIO DE PREINV CONSTRUCCION SISTEMA,DEP.: GAM AYO AYO , PROCEDENCIA: BANCO UNION S.A., CHEQUE: 1320, FECHA DE EMISION:27/02/2019</t>
  </si>
  <si>
    <t>00291012001 DEP.DE CHEQ.AJENOS,RET.DE CAM.,CONCEPTO: DEVOLUCION DE SALDOS,DEP.: ABC-REGIONAL CHUQUISACA , PROCEDENCIA: BANCO UNION S.A., CHEQUE: 4777, FECHA DE EMISION:08/02/2019</t>
  </si>
  <si>
    <t>00253014112 DEP.DE CHEQ.AJENOS,RET.DE CAM.,CONCEPTO: TRANSF A LA CUT GAM AYO AYO PARA GASTOS ADM PROY ESTUDIO DE PREINVERSION CONST SISTEMA DE RIEGO QUEB,DEP.: GAM AYO AYO , PROCEDENCIA: BANCO UNION S.A., CHEQUE: 1319, FECHA DE EMISION:27/02/2019</t>
  </si>
  <si>
    <t>00253014103 DEP.DE CHEQ.AJENOS,RET.DE CAM.,CONCEPTO: TRANSF A LA CUT GAM AYO AYO PARA GASTOS DE INVERSION PROY ESTUDIO DE PREINVERSION CONST SIST DE RIEG,DEP.: GAM AYO AYO , PROCEDENCIA: BANCO UNION S.A., CHEQUE: 1318, FECHA DE EMISION:27/02/2019</t>
  </si>
  <si>
    <t>00253014112 DEP.DE CHEQ.AJENOS,RET.DE CAM.,CONCEPTO: TRANSF A LA CUT GAM PALCA PARA GASTOS ADM PROYECTO CONSTRUCCION SISTEMA DE RIEGO KHAPI CHALLASIRCA,DEP.: GAM PALCA , PROCEDENCIA: BANCO UNION S.A., CHEQUE: 1317, FECHA DE EMISION:27/02/2019</t>
  </si>
  <si>
    <t>00253014112 DEP.DE CHEQ.AJENOS,RET.DE CAM.,CONCEPTO: TRANSF A LA CUT GAM PALCA PARA GASTOS ADMINISTRATIVOS PROY CONSTRUCCION SIST DE RIEGO MILLA MILLA PA,DEP.: GAM PALCA , PROCEDENCIA: BANCO UNION S.A., CHEQUE: 1315, FECHA DE EMISION:27/02/2019</t>
  </si>
  <si>
    <t>00253014103 DEP.DE CHEQ.AJENOS,RET.DE CAM.,CONCEPTO: TRANSF A LA CUT GAM PALCA PARA GASTOS DE INVERSION PROY CONSTRUCCION SIST DE RIEGO MILLA MILLA PALCA,DEP.: GAM PALCA , PROCEDENCIA: BANCO UNION S.A., CHEQUE: 1314, FECHA DE EMISION:27/02/2019</t>
  </si>
  <si>
    <t>00253014213 DEP.DE CHEQ.AJENOS,RET.DE CAM.,CONCEPTO: TRANSF A LA CUT GAD COCHABAMBA PARA GASTOS DE INVERSION PROY AMPLIACION Y MEJORAMIENTO PLANTA DE TRA,DEP.: GAD COCHABAMBA , PROCEDENCIA: BANCO UNION S.A., CHEQUE: 1313, FECHA DE EMISION:27/02/2019</t>
  </si>
  <si>
    <t>00670014101 DEP.DE CHEQ.AJENOS,RET.DE CAM.,CONCEPTO: DEPÓSITO POR ESTATUTO AUTONOMICO MUNICIPIO DE SALINAS,DEP.: TRIBUNAL SUPREMO ELECTORAL , PROCEDENCIA: BANCO UNION S.A., CHEQUE: 10659, FECHA DE EMISION:20/02/2019</t>
  </si>
  <si>
    <t>00253014112 DEP.DE CHEQ.AJENOS,RET.DE CAM.,CONCEPTO: TRANSF A LA CUT GAM SACABA PARA GASTOS ADM PROY DE PREINVERSION MEJORAMIENTO DEL SISTEMA DE RIEGO AU,DEP.: GAM SACABA , PROCEDENCIA: BANCO UNION S.A., CHEQUE: 1312, FECHA DE EMISION:27/02/2019</t>
  </si>
  <si>
    <t>00670012004 DEP.DE CHEQ.AJENOS,RET.DE CAM.,CONCEPTO: POR CERTIFICADO DE NO MILITANCIA,DEP.: TRIBUNAL ELECTORAL DEPARTAMENTAL DE CHUQUISACA , PROCEDENCIA: BANCO UNION S.A., CHEQUE: 5038, FECHA DE EMISION:21/02/2019</t>
  </si>
  <si>
    <t>00253014103 DEP.DE CHEQ.AJENOS,RET.DE CAM.,CONCEPTO: TRANSF A LA CUT GAM SACABA PARA GASTOS DE INVERSION PROY DE PREINVERSION MEJORAMIENTO DEL SISTEMA DE,DEP.: GAM SACABA , PROCEDENCIA: BANCO UNION S.A., CHEQUE: 1311, FECHA DE EMISION:27/02/2019</t>
  </si>
  <si>
    <t>00253014112 DEP.DE CHEQ.AJENOS,RET.DE CAM.,CONCEPTO: TRANSF A LA CUT GAM SACABA PARA GASTOS ADM PROYECTO DE PREINVERSION CONSTRUCCION SISTEMA DE RIEGO TE,DEP.: GAM SACABA , PROCEDENCIA: BANCO UNION S.A., CHEQUE: 1310, FECHA DE EMISION:27/02/2019</t>
  </si>
  <si>
    <t>00099021001 DEP.DE CHEQ.AJENOS,RET.DE CAM.,CONCEPTO: DEVOLUCION DE PASAJES AEREOS FTE 41,DEP.: SEGIP-OFICINA NACIONAL , PROCEDENCIA: BANCO UNION S.A., CHEQUE: 13250, FECHA DE EMISION:12/02/2019</t>
  </si>
  <si>
    <t>00253014103 DEP.DE CHEQ.AJENOS,RET.DE CAM.,CONCEPTO: TRANSFERENCIA A LA CUT GAM PALCA PARA GASTOS DE INVERSION PROYECTO CONST SISTEMA DE RIEGO KHAPI CHAL,DEP.: GAM PALCA , PROCEDENCIA: BANCO UNION S.A., CHEQUE: 1316, FECHA DE EMISION:27/02/2019</t>
  </si>
  <si>
    <t>00099021001 DEP.DE CHEQ.AJENOS,RET.DE CAM.,CONCEPTO: SUBSIDIOS POR INCAPACIDAD TEMPORAL (MATERNIDAD) CAJA CORDES,DEP.: DIRECCION DEPARTAMENTAL DE EDUCACION COCHABAMBA , PROCEDENCIA: BANCO UNION S.A., CHEQUE: 3443, FECHA DE EMISION:27/02/2019</t>
  </si>
  <si>
    <t>00099021001 DEP.DE CHEQ.AJENOS,RET.DE CAM.,CONCEPTO: SUBSIDIOS POR INCAPACIDAD TEMPORAL (MATERNIDAD) CAJA CORDES,DEP.: DIRECCION DEPARTAMENTAL DE EDUCACION COCHABAMBA , PROCEDENCIA: BANCO UNION S.A., CHEQUE: 5932, FECHA DE EMISION:21/02/2019</t>
  </si>
  <si>
    <t>00287102001 DEP.DE CHEQ.AJENOS,RET.DE CAM.,CONCEPTO: RREMBOLSO POR BAJAS MEDICAS: CAJA DE SALUD CORDES A FONDO NACIONAL DE INV PRODUCTIVA Y SOCIAL FPS,DEP.: CAJA DE SALUD CORDES , PROCEDENCIA: BANCO UNION S.A., CHEQUE: 11168, FECHA DE EMISION:22/02/2019</t>
  </si>
  <si>
    <t>00099021001 DEP.DE CHEQ.AJENOS,RET.DE CAM.,CONCEPTO: REEMBOLSO POR BAJAS MEDICAS DE CAJA DE SALUD CORDES A:MIN DE MEDIO AMBIENTE Y AGUA,DEP.: CAJA DE SALUD CORDES , PROCEDENCIA: BANCO UNION S.A., CHEQUE: 11169, FECHA DE EMISION:22/02/2019</t>
  </si>
  <si>
    <t>00099021001 DEP.DE CHEQ.AJENOS,RET.DE CAM.,CONCEPTO: MARCELINO CORIA MACIAS,DEP.: BANCO UNION S.A. , PROCEDENCIA: BANCO UNION S.A., CHEQUE: 160331, FECHA DE EMISION:28/02/2019</t>
  </si>
  <si>
    <t>00099021001 DEP.DE CHEQ.AJENOS,RET.DE CAM.,CONCEPTO: AUT IMPUG TRIBUTARIA DEVOL INCAPACIDAD TEMP DIC 2019,DEP.: CAJA PETROLERA DE SALUD , PROCEDENCIA: BANCO UNION S.A., CHEQUE: 15029, FECHA DE EMISION:28/02/2019</t>
  </si>
  <si>
    <t>00099021001 DEP.DE CHEQ.AJENOS,RET.DE CAM.,CONCEPTO: ALCOBA LIZARAZU SHIRLEY,DEP.: BANCO UNION S.A. , PROCEDENCIA: BANCO UNION S.A., CHEQUE: 160330, FECHA DE EMISION:28/02/2019</t>
  </si>
  <si>
    <t>00099021001 DEP.DE CHEQ.AJENOS,RET.DE CAM.,CONCEPTO: NAVA OROS WALTER JHONNY,DEP.: BANCO UNION S.A. , PROCEDENCIA: BANCO UNION S.A., CHEQUE: 160329, FECHA DE EMISION:28/02/2019</t>
  </si>
  <si>
    <t>A:00099021001 DEVOLUCION RETENCION DE DESCUENTOS EFECTUADOS POR RECUPERACION DEL P.R.A. (PAGO DE REPARTO ANTICIPADO), CORRESPONDIENTE AL MES DE ENERO/2019. S/G. CITE SENASIR UAF - TTES N° 0014/2019, DE FECHA 26/02/2019.</t>
  </si>
  <si>
    <t>VENTA DE DIVISAS CON TRANSFERENCIA DE FONDOS A SOLICITUD DE EMPRESA ESTRATEGICA BOLIVIANA CONSTRUCCION Y CONSERVACION INFRAESTRUCTURA CIVIL SEGUN SOLICITUD 7320 REF: TRANSFERENCIA PARA PAGO POR COMPRA DE 500 TONELADAS DE CEMENTO ASFALTCO PARA LAS OBRAS QUE EJECUTA LA EBC, SEGUN ORDEN DE COMPRA EBC/G LIB. 00587012001 EBC - RECURSOS ESPECÍFICOS</t>
  </si>
  <si>
    <t>VENTA DE DIVISAS CON TRANSFERENCIA DE FONDOS A SOLICITUD DE ADMINISTRACION DE SERVICIOS PORTUARIOS BOLIVIA SEGUN SOLICITUD 7328 REF: H.R. 206 - PAGO DE FACTURAS AL TPA POR SERVICIO DE EXPORTACIONES ENERO II/2019 EN EL PUERTO DE ARICA, SEGUN COMUNICACION INTERNA ASP-B/DOP-UAP/CI-86/2019 Y DEMAS DOCUM LIB. 00594012001 ASP-B FONDO DE OPERACIONES</t>
  </si>
  <si>
    <t>VENTA DE DIVISAS CON TRANSFERENCIA DE FONDOS A SOLICITUD DE ASAMBLEA LEGISLATIVA PLURINACIONAL SEGUN SOLICITUD 7332 REF: TRANSFERENCIA AL B.C.B CTA 4088069001/PAGO AL PARLAMENTO LATINOAMERICANO Y CARIBENO POR CONCEPTO DE MEMBRESIAS-CUOTA GESTIONES 2017-2018-2019 DE DOLARES AMERICANOS 90.000 S/G LEY LIB. 00099021001 TGN-RECURSOS ORDINARIOS (3987)</t>
  </si>
  <si>
    <t>||TRANSFERENCIA DE FONDOS S/G. MENSAJE SWIFT NRO. 02556 DE LA FECHA. (SECTOR PÚBLICO - SOBREVUELOS). DEBITO DE LA LIBRETA 00117012001 DGAC, REPOSICION UTILES DE ESCRITORIO.</t>
  </si>
  <si>
    <t>REGULARIZACION DE TRANSFERENCIA DEL EXTERIOR SEGUN SWIFT NO.2304 DE FECHA 28/02/2019 ORDENANTE: AMBASCIATA REPUBLICA DI BOLIVIA ROMA-ITALIA REF:DEVOLUCION DE SALDOS GASTOS DE FUNCIONAMIENTO GESTION 2018 LIB. 00099021001 TGN-RECURSOS ORDINARIOS (3987)</t>
  </si>
  <si>
    <t>REGULARIZACION DE TRANSFERENCIA DEL EXTERIOR SEGUN SWIFT NOS.2362-2360 DE FECHA 28/02/2019 ORDENANTE: CONSULADO GENERAL DE BOLIVIA BUENOS AIRES-ARGENTINA REF:DEV.SALDOS GASTOS DE FUNCIONAMIENTO GESTION 2018 LIB. 00099021001 TGN-RECURSOS ORDINARIOS (3987)</t>
  </si>
  <si>
    <t>REGULARIZACION DE TRANSFERENCIA DEL EXTERIOR SEGUN SWIFT NOS.2374-2373 DE FECHA 28/02/2019 ORDENANTE: CONSULADO GENERAL DE BOLIVIA BUENOS AIRES-ARGENTINA REF:DEV.SALDOS GASTOS DE FUNCIONAMIENTO GESTION 2018 LIB. 00099021001 TGN-RECURSOS ORDINARIOS (3987)</t>
  </si>
  <si>
    <t>REGULARIZACION DE TRANSFERENCIA DEL EXTERIOR SEGUN SWIFT NO.2375 DE FECHA 28/02/2019 ORDENANTE: REPRESENT.PERM.DE BOLIVIA ANTE LA ORG.DE NACIONES UNIDAS ROMA-ITALIA REF:DEV.SALDOS GASTOS DE FUNCIONAMIENTO GESTION 2018 LIB. 00099021001 TGN-RECURSOS ORDINARIOS (3987)</t>
  </si>
  <si>
    <t>TRANSFERENCIA DEL EXTERIOR SEGUN SWIFT NO.2576 DE FECHA 28/02/2019 ORDENANTE: EMBAJADA DEL ESTADO-CANADA REF:DEV.SALDOS GASTOS DE FUNCIONAMIENTO LIB. 00099021001 TGN-RECURSOS ORDINARIOS (3987)</t>
  </si>
  <si>
    <t>VENTA DE DIVISAS CON TRANSFERENCIA DE FONDOS A SOLICITUD DE ASAMBLEA LEGISLATIVA PLURINACIONAL SEGUN SOLICITUD 7334 REF: TRANSFERENCIA AL B.C.B CTA 4088069001/PAGO AL PARLAMENTO ANDINO (PA)POR CONCEPTO DE MEBRESIAS-CUOTA GESTIONES 2017-2018-2019 DE DOLARES AMERICANOS 150.000 S/G LEY Y OTROS LIB. 00099021001 TGN-RECURSOS ORDINARIOS (3987)</t>
  </si>
  <si>
    <t>VENTA DE DIVISAS CON TRANSFERENCIA DE FONDOS A SOLICITUD DE ADMINISTRACION DE SERVICIOS PORTUARIOS BOLIVIA SEGUN SOLICITUD 7329 REF: H.R. 666 - PAGO DE FACTURA A LA EMPRESA CITIKOLD POR SERVICIOS DE DESESTIBA DE CARGA EN EL PUERTO DE ILO, SEGUN INFORME ASP-B/DOP-UAP/INF-26/2019 Y DEMAS DOCUMENTACION LIB. 00594012001 ASP-B FONDO DE OPERACIONES</t>
  </si>
  <si>
    <t>VENTA DE DIVISAS CON TRANSFERENCIA DE FONDOS A SOLICITUD DE ADMINISTRACION DE SERVICIOS PORTUARIOS BOLIVIA SEGUN SOLICITUD 7330 REF: H.R. 522 - PAGO A LA EMPRESA NACIONAL DE PUERTOS S.A. (ENAPU S.A.) POR SERVICIO DE ALQUILER INTERIOR RECINTO PUERTO DE ILO CORRESPONDIENTE A DICIEMBRE/ 2018 SEGUN ORDE LIB. 00594012001 ASP-B FONDO DE OPERACIONES</t>
  </si>
  <si>
    <t>VENTA DE DIVISAS CON TRANSFERENCIA DE FONDOS A SOLICITUD DE ADMINISTRACION DE SERVICIOS PORTUARIOS BOLIVIA SEGUN SOLICITUD 7331 REF: H.R. 523 - PAGO AL SENOR JOSE LUIS FERNANDEZ CASTILLO POR PAGO DE ALQUILER DE OFICINAS EN EL PUERTO DE ILO CORRESPONDIENTE A ENERO 2019, SEGUN ORDEN DE PAGO ASP-B/DAF- LIB. 00594012001 ASP-B FONDO DE OPERACIONES</t>
  </si>
  <si>
    <t>||COMISION TRANSFERENCIA DE FONDOS AL EXTERIOR 0,10% S7USD 246.400.- REEMB. GASTOS DE COMUNICACION BS220.- Y EMISION DE CBTE. CONTABLE BS50.- REF.: PAGO N°4 LC I-2017-032 P/C YPFB A/F KOSAN CRISPLANT A/S EN COMPLEMENTO A CBTE. ADJUNTO LIB. 00513012004 LBP-YPFB-UNICOMERCIAL REF.: COMISION PAGO 4 LC I-2017-032</t>
  </si>
  <si>
    <t>||TRANSFERENCIA DE FONDOS S/G. MENSAJE SWIFT NRO. 02598 DE LA FECHA. (SECTOR PÚBLICO - SOBREVUELOS). DEBITO DE LA LIBRETA 00117012001 DGAC, REPOSICION UTILES DE ESCRITORIO.</t>
  </si>
  <si>
    <t>A:00591012002 TRANSFERENCIA DE RECURSOS A SOLICITUD DE LA EMPRESA ESTATAL MI TELEFÉRICO MEDIANTE NOTA CITE: EETC-MT-GAF-DAGF-PZM-0245 Y 0031-CAR/2018, Y NOTA DE COORDINACION MEFP/VTCP/DGCP/UODP/146/2019 PARA EL PROYECTO DE INVERSIÓN STC. H.R. 6-2256-R; 6-39245-R.</t>
  </si>
  <si>
    <t>COBRO COSTOS DE PAPELERIA SEGUN TRANSFERENCIA DEL EXTERIOR POR ORDEN DE IMAGE AIR CHARTER LTD. LIB. 00512012001 AASANA CENTRAL-OFICINA NACIONAL</t>
  </si>
  <si>
    <t>COBRO COSTOS DE PAPELERIA SEGUN TRANSFERENCIA DEL EXTERIOR POR ORDEN DE LAN ARGENTINA-AERO2000 SA REF.: INV YKYC39 11 2018 YKYC34 12 201 LIB. 00512012001 AASANA CENTRAL-OFICINA NACIONAL</t>
  </si>
  <si>
    <t>AJUSTE COMPLEMENTARIO POR REVALORIZACION SALDOS DE ACTIVOS DE RESERVA Y OBLIGACIONES MONEDA EXTRANJERA (DOLARES) Saldo MO = -499661861.57 ;Bs/Mo: 6.86000000000 ;Saldo Bs: -3427680370.38</t>
  </si>
  <si>
    <t>PAGO A CAF PRÉSTAMO CFA008814 VCTO. 04-02-2019 POR CUENTA DE TGN , NTI. 011839 VALOR 04-02-2019 CAPITAL USD 573.242,51 INTERESES USD 286.843,67 COMISIONES USD 88.307,25 CTA. 5970 CUENTA UNICA DEL TESORO DOLARES AMERICANOS LIB. 00099021001</t>
  </si>
  <si>
    <t>TRANSFERENCIA RECIBIDA DEL EXTERIOR SEGÚN MENSAJES SWIFT Nos. 1407-1396 (REM.EXT.) DE FECHA 04-02-2019 POR DESEMBOLSO DE CAF PRÉSTAMO CFA008417 PROY. HIDROELECTRICO SAN JOSÉ LIBRETA N° 00514017004 ENDE-USD PROY. CONST. CENTRAL HIDROELECT. SAN JOSE - CAF</t>
  </si>
  <si>
    <t>COBRO COSTOS DE PAPELERIA SEGUN TRANSFERENCIA DEL EXTERIOR POR ORDEN DE UNIVERSAL WEATHER + AVIATION INC. (HOUISTON) LIB. 00512012001 AASANA CENTRAL-OFICINA NACIONAL</t>
  </si>
  <si>
    <t>TRANSFERENCIA RECIBIDA DEL EXTERIOR SEGÚN MENSAJES SWIFT Nos. 1407-1396 (REM.EXT.) DE FECHA 04-02-2019 POR DESEMBOLSO DE CAF PRÉSTAMO CFA008417 PROY. HIDROELECTRICO SAN JOSÉ LIBRETA N° 00514017004 ENDE-USD PROY. CONST. CENTRAL HIDROELECT. SAN JOSE - CAF REF.: UTILES DE ESCRITORIO</t>
  </si>
  <si>
    <t>COBRO COSTOS DE PAPELERIA POR REGULARIZACION DE TRANSFERENCIA DEL EXTERIOR POR ORDEN DE KLM ROYAL DUTCH AIRLINES LIB. 00512012001 AASANA CENTRAL-OFICINA NACIONAL</t>
  </si>
  <si>
    <t>00047011101 DEP.DE CHEQ.AJENOS,RET.DE CAM.,CONCEPTO: DEP. POR PROCESO - COOPERATIVA DE AHORRO Y CREDITO SAN GABRIEL LTDA. PAGO PARCIAL,DEP.: MINISTERIO DE DESARROLLO RURAL Y TIERRAS - MDRYT</t>
  </si>
  <si>
    <t>AJUSTE COMPLEMENTARIO POR REVALORIZACION SALDOS DE ACTIVOS DE RESERVA Y OBLIGACIONES MONEDA EXTRANJERA (DOLARES) Saldo MO = -484146614.84 ;Bs/Mo: 6.86000000000 ;Saldo Bs: -3321245777.78</t>
  </si>
  <si>
    <t>COBRO COSTOS DE PAPELERIA SEGUN TRANSFERENCIA DEL EXTERIOR POR ORDEN DE ARAMCO ASSOCIATED COMPANY LIB. 00512012001 AASANA CENTRAL-OFICINA NACIONAL</t>
  </si>
  <si>
    <t>COBRO COSTOS DE PAPELERIA SEGUN TRANSFERENCIA DEL EXTERIOR POR ORDEN DE ATLAS AIR INC. LIB. 00512012001 AASANA CENTRAL-OFICINA NACIONAL</t>
  </si>
  <si>
    <t>AJUSTE COMPLEMENTARIO POR REVALORIZACION SALDOS DE ACTIVOS DE RESERVA Y OBLIGACIONES MONEDA EXTRANJERA (DOLARES) Saldo MO = -481248788.92 ;Bs/Mo: 6.86000000000 ;Saldo Bs: -3301366691.98</t>
  </si>
  <si>
    <t>A:00099021001 TRANSFERENCIA DE RECURSOS A SOLICITUD DEL ÓRGANO JUDICIAL MEDIANTE NOTA CITE: UNID./NAL/FINANZAS/DAF-OJ N°101/2019, COMO BENEFICIARIO EL GOBIERNO AUTONOMO MUNICIPAL DE TIHUANACU POR CONCEPTO DE RESTITUCIÓN DE CERTIFICADO DEPOSITO JUDICIAL N° 139713 Y 139685. HR 6-3514-R.</t>
  </si>
  <si>
    <t>COBRO COSTOS DE PAPELERIA POR REGULARIZACION DE TRANSFERENCIA DEL EXTERIOR POR ORDEN DE TAMPA CARGO SAS LIB. 00512012001 AASANA CENTRAL-OFICINA NACIONAL</t>
  </si>
  <si>
    <t>COBRO COSTOS DE PAPELERIA SEGUN TRANSFERENCIA DEL EXTERIOR POR ORDEN DE AEROVIAS DE MEXICO SA DE CV (HOUSTON TEXAS) LIB. 00512012001 AASANA CENTRAL-OFICINA NACIONAL</t>
  </si>
  <si>
    <t>TRANSFERENCIA RECIBIDA DEL EXTERIOR SEGÚN MENSAJES SWIFT Nos. 01596-01587 (REM.EXT.) DE FECHA 08-02-2019 POR DESEMBOLSO DE BID PRÉSTAMO 3822/BL-BO REQ 00004 BO OPS0201904411A LIBRETA N° 00070057001 MTEPS-PAE II-USD-BID PRESTAMO NO.3822/BL-BO</t>
  </si>
  <si>
    <t>TRANSFERENCIA RECIBIDA DEL EXTERIOR SEGÚN MENSAJES SWIFT Nos. 01596-01587 (REM.EXT.) DE FECHA 08-02-2019 POR DESEMBOLSO DE BID PRÉSTAMO 3822/BL-BO REQ 00004 BO OPS0201904411A LIBRETA N° 00070057001 MTEPS-PAE II-USD-BID PRESTAMO NO.3822/BL-BO REF.: UTILES DE ESCRITORIO</t>
  </si>
  <si>
    <t>COBRO COSTOS DE PAPELERIA SEGUN TRANSFERENCIA DEL EXTERIOR POR ORDEN DE SKYPLAN SERVICES LIMITED LIB. 00512012001 AASANA CENTRAL-OFICINA NACIONAL</t>
  </si>
  <si>
    <t>PAGO A CAF PRÉSTAMO CFA008239 VCTO. 08-02-2019 POR CUENTA DE TGN , NTI. 011841 VALOR 08-02-2019 CAPITAL USD 2.762.143,60 INTERESES USD 1.069.824,05 COMISIONES USD 38.880,81 CTA. 5970 CUENTA UNICA DEL TESORO DOLARES AMERICANOS LIB. 00099021001</t>
  </si>
  <si>
    <t>PAGO PRÉSTAMO BID 939-SF-BO VCTO. 08-02-2019 POR CUENTA DE BANCO DE DESARROLLO , VALOR 08-02-2019 CAPITAL USD 651.382,87 INTERESES USD 157.616,81 LIBRETA N° 00099021001 TGN RECURSOS ORDINARIOS DOLARES AMERICANOS - ALIVIO MDRI</t>
  </si>
  <si>
    <t>'COBRO DE UTILES DE ESCRITORIO POR´||COMPLEMENTO A COMP. S-946657 DE LA FECHA REF.: TRANSFERENCIA DE FONDOS DEL EXTERIOR A FAVOR DE AASANA LIB.00512012001 AASANA CENTRAL - OFICINA NACIONAL POR COBRO UTILES DE ESCRITORIO</t>
  </si>
  <si>
    <t>AJUSTE COMPLEMENTARIO POR REVALORIZACION SALDOS DE ACTIVOS DE RESERVA Y OBLIGACIONES MONEDA EXTRANJERA (DOLARES) Saldo MO = -476568128.83 ;Bs/Mo: 6.86000000000 ;Saldo Bs: -3269257363.76</t>
  </si>
  <si>
    <t>COBRO COSTOS DE PAPELERIA SEGUN TRANSFERENCIA DEL EXTERIOR POR ORDEN DE EMES AIR S.A. REF.: YKYC20 01 2019 LIB. 00512012001 AASANA CENTRAL-OFICINA NACIONAL</t>
  </si>
  <si>
    <t>'TRANSFERENCIA'||TRANSFERENCIA RECIBIDA DEL EXTERIOR SEGÚN MENSAJES SWIFT NOS. 1671-1654 (REM.EXT.) DE FECHA 11-02-2019, VALOR 11-02-2019 PRESTAMO CFA008417 PROY. HIDROEL. SAN JOSE LIBRETA N° 00514017004 ENDE-USD PROY. CONST. CENTRAL HIDRO</t>
  </si>
  <si>
    <t>'TRANSFERENCIA'||TRANSFERENCIA RECIBIDA DEL EXTERIOR SEGÚN MENSAJES SWIFT NOS. 1672-1655 (REM.EXT.) DE FECHA 11-02-2019, VALOR 11-02-2019 PRESTAMO CFA008417 PROY. HIDROEL. SAN JOSE LIBRETA N° 00514017004 ENDE-USD PROY. CONST. CENTRAL HIDRO</t>
  </si>
  <si>
    <t>'TRANSFERENCIA'||TRANSFERENCIA RECIBIDA DEL EXTERIOR SEGÚN MENSAJES SWIFT NOS. 1671-1654 (REM.EXT.) DE FECHA 11-02-2019, VALOR 11-02-2019 PRESTAMO CFA008417 PROY. HIDROEL. SAN JOSE LIBRETA N° 00514017004 ENDE-USD PROY. CONST. CENTRAL HIDRO REF.: UTILES DE ESCRITORIO</t>
  </si>
  <si>
    <t>'TRANSFERENCIA'||TRANSFERENCIA RECIBIDA DEL EXTERIOR SEGÚN MENSAJES SWIFT NOS. 1672-1655 (REM.EXT.) DE FECHA 11-02-2019, VALOR 11-02-2019 PRESTAMO CFA008417 PROY. HIDROEL. SAN JOSE LIBRETA N° 00514017004 ENDE-USD PROY. CONST. CENTRAL HIDRO REF.: UTILES DE ESCRITORIO</t>
  </si>
  <si>
    <t>AJUSTE COMPLEMENTARIO POR REVALORIZACION SALDOS DE ACTIVOS DE RESERVA Y OBLIGACIONES MONEDA EXTRANJERA (DOLARES) Saldo MO = -453781330.64 ;Bs/Mo: 6.86000000000 ;Saldo Bs: -3112939928.22</t>
  </si>
  <si>
    <t>AJUSTE COMPLEMENTARIO POR REVALORIZACION SALDOS DE ACTIVOS DE RESERVA Y OBLIGACIONES MONEDA EXTRANJERA (DOLARES) Saldo MO = -451763568.14 ;Bs/Mo: 6.86000000000 ;Saldo Bs: -3099098077.42</t>
  </si>
  <si>
    <t>COBRO COSTOS DE PAPELERIA SEGUN TRANSFERENCIA DEL EXTERIOR POR ORDEN DE AIR EUROPA L.A. S.A.U. LIB. 00512012001 AASANA CENTRAL-OFICINA NACIONAL</t>
  </si>
  <si>
    <t>AJUSTE COMPLEMENTARIO POR REVALORIZACION SALDOS DE ACTIVOS DE RESERVA Y OBLIGACIONES MONEDA EXTRANJERA (DOLARES) Saldo MO = -451231654.32 ;Bs/Mo: 6.86000000000 ;Saldo Bs: -3095449148.63</t>
  </si>
  <si>
    <t>COBRO COSTOS DE PAPELERIA SEGUN TRANSFERENCIA DEL EXTERIOR POR ORDEN DE UNIVERSAL WEATHER AND AVIATION INC (HOUSTON TX) REF.: 192DF2031K3B2L94 LIB. 00512012001 AASANA CENTRAL-OFICINA NACIONAL</t>
  </si>
  <si>
    <t>AJUSTE COMPLEMENTARIO POR REVALORIZACION SALDOS DE ACTIVOS DE RESERVA Y OBLIGACIONES MONEDA EXTRANJERA (DOLARES) Saldo MO = -451228411.24 ;Bs/Mo: 6.86000000000 ;Saldo Bs: -3095426901.10</t>
  </si>
  <si>
    <t>PAGO A BID PRÉSTAMO 3599/BL-BO VCTO. 15-02-2019 POR CUENTA DE TGN , NTI. 011864 VALOR 15-02-2019 INTERESES USD 4.575,97 CTA. 5970 CUENTA UNICA DEL TESORO DOLARES AMERICANOS LIB. 00099021001</t>
  </si>
  <si>
    <t>PAGO A BID PRÉSTAMO 3599/BL-BO VCTO. 15-02-2019 POR CUENTA DE TGN , NTI. 011863 VALOR 15-02-2019 INTERESES USD 246.328,55 COMISIONES USD 88.411,46 CTA. 5970 CUENTA UNICA DEL TESORO DOLARES AMERICANOS LIB. 00099021001</t>
  </si>
  <si>
    <t>PAGO A IDA PRÉSTAMO 4366-BO VCTO. 15-02-2019 POR CUENTA DE TGN , NTI. 011790 VALOR 15-02-2019 CAPITAL USD 160.473,26 INTERESES USD 42.636,19 CTA. 5970 CUENTA UNICA DEL TESORO DOLARES AMERICANOS LIB. 00099021001</t>
  </si>
  <si>
    <t>COBRO COSTOS DE PAPELERIA SEGUN TRANSFERENCIA DEL EXTERIOR POR ORDEN DE CUBANA DE AVIACION S.A. (BUENOS AIRES ARGENTINA) REF.: OTROS SERVICIOS EMPRESARIALES LIB. 00512012001 AASANA CENTRAL-OFICINA NACIONAL</t>
  </si>
  <si>
    <t>||REGULARIZACIÓN DE NUESTRA OPERACIÓN NRO. 0947163 DE F. 13/02/18 EN ATENCIÓN A CORREOS ELECTRÓNICOS DE LA DGAC Y AASANA. DEBITO DE LA LIBRETA 00512012001 AASANA CENTRAL-OFICINA CENTRAL; COBRO UTILES DE ESCRITORIO.</t>
  </si>
  <si>
    <t>COBRO COSTOS DE PAPELERIA SEGUN TRANSFERENCIA DEL EXTERIOR POR ORDEN DE LAN CHILE CARGO S.A. LIB. 00512012001 AASANA CENTRAL-OFICINA NACIONAL</t>
  </si>
  <si>
    <t>||REGULARIZ.PARCIAL DE LA OP. N° 0945490 Y MENSAJES SWIFT 00920 Y 00923 DEL 24.01.19 Y NOTA DEL MINISTERIO DE EDUCACION-UNI. PEDAGOGICA CITE: UP/DAF-E/N 027/2019 RECIBIDA EN F.15-02-19 (TRAM-TSO-2358) REF: ABONO EN LA LIB. N°. 00016078001 MIN.EDU.-USD PROYECTO LED-UNIVERSIDAD PEDAGOGICA ABONO EN LA LIB. N° 00016078001 MIN.EDU.-USD PROYECTO LED-UNIVERSIDAD PEDAGOGICA</t>
  </si>
  <si>
    <t>AJUSTE COMPLEMENTARIO POR REVALORIZACION SALDOS DE ACTIVOS DE RESERVA Y OBLIGACIONES MONEDA EXTRANJERA (DOLARES) Saldo MO = -437253023.55 ;Bs/Mo: 6.86000000000 ;Saldo Bs: -2999555741.56</t>
  </si>
  <si>
    <t>||TRANSFERENCIA POR COBRO DE COMISIONES QUE EFECTUA EL BANQUERO DEL KOREA EXCHANGE BANK REF.: PAGO PRESTAMO EDCF BOL N° BOL-2 VENCIMIENTO 20/02/2019 LIBRETA N° 00099021001 TGN RECURSOS ORDINARIOS - DOLARES AMERICANOS (5970)</t>
  </si>
  <si>
    <t>||COBRO DE COMISIONES QUE EFECTUA EL MUFG BANK LTD, POR PAGO DEL PRESTAMO BV-P5 VCTO. 20-02-2019 SEGUN MENSAJE SWIFT NRO. 2154 DE LA FECHA LIBRETA N° 00099021001 TGN RECURSOS ORDINARIOS - DOLARES AMERICANOS (5970)</t>
  </si>
  <si>
    <t>PAGO A JICA PRÉSTAMO BV-P5 VCTO. 20-02-2019 POR CUENTA DE TGN , SEGÚN NOTA MEFP/VTCP/DGCP/UODP-201/2019 VALOR 20-02-2019 INTERESES JPY 8.661,00 COMISIONES JPY 1.171.114,00 LIBRETA N° 00099021001 "TGN RECURSOS ORDINARIOS-DOLARES AMERICANOS (5970)</t>
  </si>
  <si>
    <t>AJUSTE COMPLEMENTARIO POR REVALORIZACION SALDOS DE ACTIVOS DE RESERVA Y OBLIGACIONES MONEDA EXTRANJERA (DOLARES) Saldo MO = -430471740.45 ;Bs/Mo: 6.86000000000 ;Saldo Bs: -2953036139.48</t>
  </si>
  <si>
    <t>COBRO COSTOS DE PAPELERIA SEGUN TRANSFERENCIA DEL EXTERIOR POR ORDEN DE CARGOLUX AIRLINES INT. S.A. FINANCE LIB. 00512012001 AASANA CENTRAL-OFICINA NACIONAL</t>
  </si>
  <si>
    <t>NUMERO DE LIBRETACUT: 05850102001 OPERACIÓN E46 TRANSFERENCIA DEL SISTEMA FINANCIERO POR CUENTA DE TERCEROS A LA CUT EN DOLARES AMERICANOS ABE-VENTA DE SERVICIOS DE COMUNICACION EMPRESA PUBLICA NACIONAL ESTRATEGICA ACREEDOR 10000659 POR COMPRA DE SERVICIOS Y-O MATERIALES A SOLICITUD YPFB TRANSPORTE</t>
  </si>
  <si>
    <t>AJUSTE COMPLEMENTARIO POR REVALORIZACION SALDOS DE ACTIVOS DE RESERVA Y OBLIGACIONES MONEDA EXTRANJERA (DOLARES) Saldo MO = -403498793.74 ;Bs/Mo: 6.86000000000 ;Saldo Bs: -2768001725.05</t>
  </si>
  <si>
    <t>TRANSFERENCIA RECIBIDA DEL EXTERIOR SEGÚN MENSAJES SWIFT Nos. 02306-02299 (REM.EXT.) DE FECHA 22-02-2019 POR DESEMBOLSO DE BID PRÉSTAMO 4403/BL-BO REQ 00001 BO OPS0201904526C LIBRETA N° 00287104323 FPS-US-BOLIVIA RESILENTE BID 4403/BL-BO</t>
  </si>
  <si>
    <t>COBRO COSTOS DE PAPELERIA SEGUN TRANSFERENCIA DEL EXTERIOR POR ORDEN DE TAM LINHAS AEREAS S/A (BRASIL) REF.: INVOICE YKYC40/01/2019 LIB. 00512012001 AASANA CENTRAL-OFICINA NACIONAL</t>
  </si>
  <si>
    <t>COBRO COSTOS DE PAPELERIA SEGUN TRANSFERENCIA DEL EXTERIOR POR ORDEN DE CARIBBEAN SUPPORT AND FLIGHT SERVI LIB. 00512012001 AASANA CENTRAL-OFICINA NACIONAL</t>
  </si>
  <si>
    <t>COBRO COSTOS DE PAPELERIA SEGUN TRANSFERENCIA DEL EXTERIOR POR ORDEN DE ABSA AEROLINHAS BRASILEIRAS S.A. LIB. 00512012001 AASANA CENTRAL-OFICINA NACIONAL</t>
  </si>
  <si>
    <t>AJUSTE COMPLEMENTARIO POR REVALORIZACION SALDOS DE ACTIVOS DE RESERVA Y OBLIGACIONES MONEDA EXTRANJERA (DOLARES) Saldo MO = -408760608.72 ;Bs/Mo: 6.86000000000 ;Saldo Bs: -2804097775.81</t>
  </si>
  <si>
    <t>A:00099021001 TRANSFERENCIA DE RECURSOS A SOLICITUD DEL ÓRGANO JUDICIAL MEDIANTE NOTA CITE: UNID./NAL/FINANZAS/DAF-OJ N°135/2019, COMO BENEFICIARIO LA CORPORACIÓN MINERA DE BOLIVIA POR CONCEPTO DE RESTITUCIÓN DE CERTIFICADO DEPOSITO JUDICIAL N° 148793. HR 6-5519-R.</t>
  </si>
  <si>
    <t>COBRO COSTOS DE PAPELERIA POR REGULARIZACION DE TRANSFERENCIA DEL EXTERIOR POR ORDEN DE GROUPEAD EUROPE SL LIB. 00512012001 AASANA CENTRAL-OFICINA NACIONAL</t>
  </si>
  <si>
    <t>COBRO COSTOS DE PAPELERIA POR REGULARIZACION DE TRANSFERENCIA DEL EXTERIOR POR ORDEN DE DELTA AIR LINES INC REF.: CAP OF 19/02/22 LIB. 00512012001 AASANA CENTRAL-OFICINA NACIONAL</t>
  </si>
  <si>
    <t>COBRO COSTOS DE PAPELERIA SEGUN TRANSFERENCIA DEL EXTERIOR POR ORDEN DE FLYGPRESTANDA AB. LIB. 00512012001 AASANA CENTRAL-OFICINA NACIONAL</t>
  </si>
  <si>
    <t>COBRO COSTOS DE PAPELERIA SEGUN TRANSFERENCIA DEL EXTERIOR POR ORDEN DE ESTELAR LATINOAMERICA CA LIB. 00512012001 AASANA CENTRAL-OFICINA NACIONAL</t>
  </si>
  <si>
    <t>'TRANSFERENCIA DE FONDOS||S/G. NOTA CITE: MEFP/VTCP/DGCP/UF-114/2019 DE LA FECHA, DEL MIN.DE ECONOMIA Y FINANZAS PUBLICAS (HRE-TSO-2019-929), RECURSOS FIDEICOMISO INCENTIVOS A LAS EXPORTACIONES-CCF. DEBITO DE LA LIBRETA N° 00099021001 RECURSOS ORDINARIOS M/E.</t>
  </si>
  <si>
    <t>AJUSTE COMPLEMENTARIO POR REVALORIZACION SALDOS DE ACTIVOS DE RESERVA Y OBLIGACIONES MONEDA EXTRANJERA (DOLARES) Saldo MO = -475469949.66 ;Bs/Mo: 6.86000000000 ;Saldo Bs: -3261723854.66</t>
  </si>
  <si>
    <t>TRANSFERENCIA RECIBIDA DEL EXTERIOR SEGÚN MENSAJES SWIFT Nos. 02473-02470 (REM.EXT.) DE FECHA 27-02-2019 POR DESEMBOLSO DE CAF PRÉSTAMO CFA009787 PROGRAMA MIAGUA IV FASE 2 LIBRETA N° 00287104319 FPS-USD-MIAGUA CAF IV FASE</t>
  </si>
  <si>
    <t>COBRO COSTOS DE PAPELERIA SEGUN TRANSFERENCIA DEL EXTERIOR POR ORDEN DE LAN PERU S.A. REF:YKYC 33/07/2018 LIB. 00512012001 AASANA CENTRAL-OFICINA NACIONAL</t>
  </si>
  <si>
    <t>COBRO COSTOS DE PAPELERIA SEGUN TRANSFERENCIA DEL EXTERIOR POR ORDEN DE UNITED AIRLINES INC. REF.: YKYC44012019 LIB. 00512012001 AASANA CENTRAL-OFICINA NACIONAL</t>
  </si>
  <si>
    <t>'TRANSFERENCIA'||TRANSFERENCIA RECIBIDA DEL EXTERIOR SEGUN MENSAJES SWIFT N° 02552-02546 (REM.EXT) POR DESEMBOLSO DEL BIRF REF.: TF 18119 8 LIBRETA N°00086108002 MMAYA-UCP PPCR F-2 $U$ REF.:UTILES DE ESCRITORIO</t>
  </si>
  <si>
    <t>'COBRO DE UTILES DE ESCRITORIO POR´||TRANSF. DEL EXTERIOR SEGUN SWIFT 02482 DEL 27022019. RFEF.: COMPLEMENTO AL COMPROBANTE S-0948212 DE LA FECHA. LIBRETA 00512012001 AASANA CENTRAL-OFICINA NACIONAL. REF.: UTILES DE ESCRITORIO</t>
  </si>
  <si>
    <t>COBRO COSTOS DE PAPELERIA SEGUN TRANSFERENCIA DEL EXTERIOR POR ORDEN DE AEROVIAS DE MEXICO S.A. DE C.V. (HOSTON TEXAS) REF.: D0490590722601 LIB. 00512012001 AASANA CENTRAL-OFICINA NACIONAL</t>
  </si>
  <si>
    <t>AJUSTE COMPLEMENTARIO POR REVALORIZACION SALDOS DE ACTIVOS DE RESERVA Y OBLIGACIONES MONEDA EXTRANJERA (DOLARES) Saldo MO = -475866432.05 ;Bs/Mo: 6.86000000000 ;Saldo Bs: -3264443723.85</t>
  </si>
  <si>
    <t>De: 00099021001 A:00015061101 Transferencia que realizamos a solicitud del Ministerio de Gobierno mediante nota CITE: MG/DGAA/UF/T/No 339/2018 en aplicación al artículo 63 de la Ley No 913 de 16 de marzo de 2013 y su Reglamentación contenid</t>
  </si>
  <si>
    <t>De: 00099021001 A:00081011108 Transferencia que realizamos a requerimiento del Ministerio de Obras Públicas, Servicios y Vivienda, mediante nota CITE: MOPSV/DGAA/No 010/2019 y en virtud a las notas internas CITE: MEFP/VPCF/DGCF/UCCF Nos. 08</t>
  </si>
  <si>
    <t>00066014202</t>
  </si>
  <si>
    <t>De: 00066014202 A:00048014201 TRANSFERENCIA DE RECURSOS AL MINISTERIO DE DEPORTES SG NOTA CITE: MPD/DGAA-NE 0035/2019, EN ATENCION A LA LEY N°1099 DE 17/09/2018 Y AL CONVENIO INTERINSTITUCIONAL DE FINANCIAMIENTO CIF-PIU 001/2019 DE 04/02/2</t>
  </si>
  <si>
    <t>00015061101</t>
  </si>
  <si>
    <t>00081011108</t>
  </si>
  <si>
    <t>00048014201</t>
  </si>
  <si>
    <t>De: 00099014102 A:00169014101 DEVOLUCIÓN DE RECUPERACIONES DE RECLAMOS DE ACREEDORES A FAVOR DE LA AGIT, GESTION 2017, SG NOTA CITE: AGIT-GAF-0676/2018 Y PROCEDIMIENTO MEFP/VPCF/DGCF/UCCF N°070/2019 Y MEFP/VTCP/DGPOT/UAIS/N° 752/2019. H.R.</t>
  </si>
  <si>
    <t>De: 00512012001 A:00099021001 Transferencia que realizamos a solicitud de la DGAFT de acuerdo a la nota interna CITE: MEFP/VTCP/DGAFT/USCFT/No 0463/19, Informe Técnico MEFP/VTCP/DGAFT/USCFT/INF. No 51/14 de la DGAFT y Informe Legal CITE: ME</t>
  </si>
  <si>
    <t>De: 00099014102 A:00599022001 DEVOLUCIÓN DE RECUPERACIONES DE RECLAMOS DE ACREEDORES A FAVOR DE EBA GESTIÓN 2018, SG NOTA CITE: EBA/GAF/JA/RRHH/2019-0012 Y NOTA DE PROCEDIMIENTO MEFP/VPCF/DGCF/UCCF/N° 177/2019 Y MEFP/VTCP/DGPOT/UAIS/N°1067/</t>
  </si>
  <si>
    <t>00169014101</t>
  </si>
  <si>
    <t>00599022001</t>
  </si>
  <si>
    <t>Instituto Boliviano De Ciencia Y Tecnología Nuclear</t>
  </si>
  <si>
    <t>10000028449820</t>
  </si>
  <si>
    <t>O17166260002</t>
  </si>
  <si>
    <t>O17166290002</t>
  </si>
  <si>
    <t>O17166320002</t>
  </si>
  <si>
    <t>O17166530002</t>
  </si>
  <si>
    <t>O17166660002</t>
  </si>
  <si>
    <t>O17166680002</t>
  </si>
  <si>
    <t>O17168460002</t>
  </si>
  <si>
    <t>O17168170002</t>
  </si>
  <si>
    <t>O17168060002</t>
  </si>
  <si>
    <t>O17167920002</t>
  </si>
  <si>
    <t>O17167810002</t>
  </si>
  <si>
    <t>O17167420002</t>
  </si>
  <si>
    <t>O17167410002</t>
  </si>
  <si>
    <t>O17167270002</t>
  </si>
  <si>
    <t>O17167210002</t>
  </si>
  <si>
    <t>O17167200002</t>
  </si>
  <si>
    <t>O17166720002</t>
  </si>
  <si>
    <t>B17166890002</t>
  </si>
  <si>
    <t>B17166870002</t>
  </si>
  <si>
    <t>B17166850002</t>
  </si>
  <si>
    <t>B17166840002</t>
  </si>
  <si>
    <t>B17166810002</t>
  </si>
  <si>
    <t>B17166790002</t>
  </si>
  <si>
    <t>B17166760002</t>
  </si>
  <si>
    <t>B17166750002</t>
  </si>
  <si>
    <t>B17166670002</t>
  </si>
  <si>
    <t>B17166640002</t>
  </si>
  <si>
    <t>Q10889560002</t>
  </si>
  <si>
    <t>G09783760002</t>
  </si>
  <si>
    <t>G09783780002</t>
  </si>
  <si>
    <t>G09776990003</t>
  </si>
  <si>
    <t>G09777000003</t>
  </si>
  <si>
    <t>G09778120003</t>
  </si>
  <si>
    <t>G09778200001</t>
  </si>
  <si>
    <t>G09779470003</t>
  </si>
  <si>
    <t>G09782290004</t>
  </si>
  <si>
    <t>G09782310004</t>
  </si>
  <si>
    <t>G09782320004</t>
  </si>
  <si>
    <t>G09782360004</t>
  </si>
  <si>
    <t>G09782370004</t>
  </si>
  <si>
    <t>G09782380004</t>
  </si>
  <si>
    <t>G09782390004</t>
  </si>
  <si>
    <t>G09782400004</t>
  </si>
  <si>
    <t>G09782410003</t>
  </si>
  <si>
    <t>G09782430004</t>
  </si>
  <si>
    <t>G09782500004</t>
  </si>
  <si>
    <t>G09782510004</t>
  </si>
  <si>
    <t>G09782530004</t>
  </si>
  <si>
    <t>G09783660004</t>
  </si>
  <si>
    <t>G09783670004</t>
  </si>
  <si>
    <t>G09783710003</t>
  </si>
  <si>
    <t>G09783750001</t>
  </si>
  <si>
    <t>G09783790001</t>
  </si>
  <si>
    <t>G09784850001</t>
  </si>
  <si>
    <t>G09784870001</t>
  </si>
  <si>
    <t>S09483120001</t>
  </si>
  <si>
    <t>S09483320001</t>
  </si>
  <si>
    <t>S09483740001</t>
  </si>
  <si>
    <t>O17170470002</t>
  </si>
  <si>
    <t>O17170460002</t>
  </si>
  <si>
    <t>O17170310002</t>
  </si>
  <si>
    <t>O17170270002</t>
  </si>
  <si>
    <t>O17170190002</t>
  </si>
  <si>
    <t>O17170120002</t>
  </si>
  <si>
    <t>O17170830002</t>
  </si>
  <si>
    <t>O17170980002</t>
  </si>
  <si>
    <t>O17171100002</t>
  </si>
  <si>
    <t>O17171110002</t>
  </si>
  <si>
    <t>O17171140002</t>
  </si>
  <si>
    <t>O17171200002</t>
  </si>
  <si>
    <t>O17171410002</t>
  </si>
  <si>
    <t>O17169630002</t>
  </si>
  <si>
    <t>O17169710002</t>
  </si>
  <si>
    <t>O17169800002</t>
  </si>
  <si>
    <t>O17169820002</t>
  </si>
  <si>
    <t>O17170010002</t>
  </si>
  <si>
    <t>O17170020002</t>
  </si>
  <si>
    <t>O17171420002</t>
  </si>
  <si>
    <t>O17171440002</t>
  </si>
  <si>
    <t>O17171450002</t>
  </si>
  <si>
    <t>O17171520002</t>
  </si>
  <si>
    <t>O17171690002</t>
  </si>
  <si>
    <t>O17171860002</t>
  </si>
  <si>
    <t>O17172500002</t>
  </si>
  <si>
    <t>O17172540002</t>
  </si>
  <si>
    <t>B17170160002</t>
  </si>
  <si>
    <t>B17170170002</t>
  </si>
  <si>
    <t>B17170320002</t>
  </si>
  <si>
    <t>B17170860002</t>
  </si>
  <si>
    <t>B17170880002</t>
  </si>
  <si>
    <t>F0000556</t>
  </si>
  <si>
    <t>G09791640003</t>
  </si>
  <si>
    <t>G09791660003</t>
  </si>
  <si>
    <t>G09791670003</t>
  </si>
  <si>
    <t>G09797130002</t>
  </si>
  <si>
    <t>G09797150002</t>
  </si>
  <si>
    <t>G09797170002</t>
  </si>
  <si>
    <t>G09797230002</t>
  </si>
  <si>
    <t>G09797250002</t>
  </si>
  <si>
    <t>G09797270002</t>
  </si>
  <si>
    <t>G09798420002</t>
  </si>
  <si>
    <t>G09798460002</t>
  </si>
  <si>
    <t>G09798600002</t>
  </si>
  <si>
    <t>G09797220001</t>
  </si>
  <si>
    <t>Q10899420002</t>
  </si>
  <si>
    <t>Q10899490002</t>
  </si>
  <si>
    <t>S09484300003</t>
  </si>
  <si>
    <t>S09484310003</t>
  </si>
  <si>
    <t>S09484340001</t>
  </si>
  <si>
    <t>S09484360003</t>
  </si>
  <si>
    <t>S09484410001</t>
  </si>
  <si>
    <t>O17175850002</t>
  </si>
  <si>
    <t>O17175890002</t>
  </si>
  <si>
    <t>O17175940002</t>
  </si>
  <si>
    <t>O17176000002</t>
  </si>
  <si>
    <t>O17176010002</t>
  </si>
  <si>
    <t>O17175540002</t>
  </si>
  <si>
    <t>O17175510002</t>
  </si>
  <si>
    <t>O17175500002</t>
  </si>
  <si>
    <t>O17175490002</t>
  </si>
  <si>
    <t>O17175360002</t>
  </si>
  <si>
    <t>O17175340002</t>
  </si>
  <si>
    <t>O17175330002</t>
  </si>
  <si>
    <t>O17175310002</t>
  </si>
  <si>
    <t>O17175290002</t>
  </si>
  <si>
    <t>O17175260002</t>
  </si>
  <si>
    <t>O17175250002</t>
  </si>
  <si>
    <t>O17175240002</t>
  </si>
  <si>
    <t>O17174930002</t>
  </si>
  <si>
    <t>O17176910002</t>
  </si>
  <si>
    <t>O17176810002</t>
  </si>
  <si>
    <t>O17176800002</t>
  </si>
  <si>
    <t>O17176760002</t>
  </si>
  <si>
    <t>O17176640002</t>
  </si>
  <si>
    <t>O17176350002</t>
  </si>
  <si>
    <t>O17176270002</t>
  </si>
  <si>
    <t>O17176240002</t>
  </si>
  <si>
    <t>O17176190002</t>
  </si>
  <si>
    <t>O17176160002</t>
  </si>
  <si>
    <t>O17176070002</t>
  </si>
  <si>
    <t>B17175280002</t>
  </si>
  <si>
    <t>B17175270002</t>
  </si>
  <si>
    <t>B17175180002</t>
  </si>
  <si>
    <t>B17175110002</t>
  </si>
  <si>
    <t>B17174710002</t>
  </si>
  <si>
    <t>B17174700002</t>
  </si>
  <si>
    <t>B17174680002</t>
  </si>
  <si>
    <t>B17174660002</t>
  </si>
  <si>
    <t>B17174420002</t>
  </si>
  <si>
    <t>B17174400002</t>
  </si>
  <si>
    <t>B17174380002</t>
  </si>
  <si>
    <t>B17174350002</t>
  </si>
  <si>
    <t>B17173960002</t>
  </si>
  <si>
    <t>O17174860002</t>
  </si>
  <si>
    <t>O17174810002</t>
  </si>
  <si>
    <t>O17174800002</t>
  </si>
  <si>
    <t>O17174790002</t>
  </si>
  <si>
    <t>O17174780002</t>
  </si>
  <si>
    <t>O17174600002</t>
  </si>
  <si>
    <t>O17174570002</t>
  </si>
  <si>
    <t>O17174500002</t>
  </si>
  <si>
    <t>O17174480002</t>
  </si>
  <si>
    <t>O17174310002</t>
  </si>
  <si>
    <t>O17173930002</t>
  </si>
  <si>
    <t>G09803780001</t>
  </si>
  <si>
    <t>G09803790004</t>
  </si>
  <si>
    <t>S09484970002</t>
  </si>
  <si>
    <t>S09484890003</t>
  </si>
  <si>
    <t>S09484890001</t>
  </si>
  <si>
    <t>G09809710001</t>
  </si>
  <si>
    <t>F0000582</t>
  </si>
  <si>
    <t>G09809720002</t>
  </si>
  <si>
    <t>Q10904940002</t>
  </si>
  <si>
    <t>S09485050002</t>
  </si>
  <si>
    <t>S09485180002</t>
  </si>
  <si>
    <t>S09485050003</t>
  </si>
  <si>
    <t>S09485160001</t>
  </si>
  <si>
    <t>S09485160004</t>
  </si>
  <si>
    <t>G09814260001</t>
  </si>
  <si>
    <t>O17179890002</t>
  </si>
  <si>
    <t>O17179920002</t>
  </si>
  <si>
    <t>O17180030002</t>
  </si>
  <si>
    <t>O17179420002</t>
  </si>
  <si>
    <t>O17179360002</t>
  </si>
  <si>
    <t>O17182280002</t>
  </si>
  <si>
    <t>O17182260002</t>
  </si>
  <si>
    <t>O17181550002</t>
  </si>
  <si>
    <t>O17181270002</t>
  </si>
  <si>
    <t>O17181240002</t>
  </si>
  <si>
    <t>O17181170002</t>
  </si>
  <si>
    <t>O17181090002</t>
  </si>
  <si>
    <t>O17180710002</t>
  </si>
  <si>
    <t>O17180340002</t>
  </si>
  <si>
    <t>O17180170002</t>
  </si>
  <si>
    <t>O17180040002</t>
  </si>
  <si>
    <t>B17180360002</t>
  </si>
  <si>
    <t>B17180100002</t>
  </si>
  <si>
    <t>B17179990002</t>
  </si>
  <si>
    <t>B17179130002</t>
  </si>
  <si>
    <t>B17178940002</t>
  </si>
  <si>
    <t>B17178900002</t>
  </si>
  <si>
    <t>B17178860002</t>
  </si>
  <si>
    <t>B17178850002</t>
  </si>
  <si>
    <t>B17178810002</t>
  </si>
  <si>
    <t>B17178780002</t>
  </si>
  <si>
    <t>B17178630002</t>
  </si>
  <si>
    <t>B17178530002</t>
  </si>
  <si>
    <t>O17178680002</t>
  </si>
  <si>
    <t>O17178600002</t>
  </si>
  <si>
    <t>G09815050003</t>
  </si>
  <si>
    <t>G09815040003</t>
  </si>
  <si>
    <t>F0000588</t>
  </si>
  <si>
    <t>S09485810004</t>
  </si>
  <si>
    <t>Q10907400002</t>
  </si>
  <si>
    <t>S09485810002</t>
  </si>
  <si>
    <t>S09485810003</t>
  </si>
  <si>
    <t>G09819630001</t>
  </si>
  <si>
    <t>G09819650001</t>
  </si>
  <si>
    <t>G09819700001</t>
  </si>
  <si>
    <t>G09819710004</t>
  </si>
  <si>
    <t>Q10907540002</t>
  </si>
  <si>
    <t>Q10909510002</t>
  </si>
  <si>
    <t>S09486020001</t>
  </si>
  <si>
    <t>S09486030001</t>
  </si>
  <si>
    <t>S09486770003</t>
  </si>
  <si>
    <t>G09824650004</t>
  </si>
  <si>
    <t>G09824660004</t>
  </si>
  <si>
    <t>G09824670004</t>
  </si>
  <si>
    <t>O17184810002</t>
  </si>
  <si>
    <t>O17184780002</t>
  </si>
  <si>
    <t>O17184370002</t>
  </si>
  <si>
    <t>O17184850002</t>
  </si>
  <si>
    <t>O17184870002</t>
  </si>
  <si>
    <t>O17184930002</t>
  </si>
  <si>
    <t>O17185380002</t>
  </si>
  <si>
    <t>O17185390002</t>
  </si>
  <si>
    <t>O17185410002</t>
  </si>
  <si>
    <t>O17185450002</t>
  </si>
  <si>
    <t>O17183730002</t>
  </si>
  <si>
    <t>O17183750002</t>
  </si>
  <si>
    <t>O17183790002</t>
  </si>
  <si>
    <t>O17186640002</t>
  </si>
  <si>
    <t>O17185620002</t>
  </si>
  <si>
    <t>O17185820002</t>
  </si>
  <si>
    <t>O17186000002</t>
  </si>
  <si>
    <t>O17186020002</t>
  </si>
  <si>
    <t>O17186040002</t>
  </si>
  <si>
    <t>O17186050002</t>
  </si>
  <si>
    <t>O17186070002</t>
  </si>
  <si>
    <t>O17186080002</t>
  </si>
  <si>
    <t>O17186100002</t>
  </si>
  <si>
    <t>O17186150002</t>
  </si>
  <si>
    <t>O17186190002</t>
  </si>
  <si>
    <t>B17184380002</t>
  </si>
  <si>
    <t>B17184390002</t>
  </si>
  <si>
    <t>B17184440002</t>
  </si>
  <si>
    <t>B17184480002</t>
  </si>
  <si>
    <t>B17184540002</t>
  </si>
  <si>
    <t>B17184660002</t>
  </si>
  <si>
    <t>B17184830002</t>
  </si>
  <si>
    <t>B17184840002</t>
  </si>
  <si>
    <t>B17184860002</t>
  </si>
  <si>
    <t>B17184880002</t>
  </si>
  <si>
    <t>B17184900002</t>
  </si>
  <si>
    <t>B17185180002</t>
  </si>
  <si>
    <t>F0000601</t>
  </si>
  <si>
    <t>F0000603</t>
  </si>
  <si>
    <t>G09830560002</t>
  </si>
  <si>
    <t>G09832380002</t>
  </si>
  <si>
    <t>S09486970003</t>
  </si>
  <si>
    <t>G09830460003</t>
  </si>
  <si>
    <t>G09830620004</t>
  </si>
  <si>
    <t>S09487450004</t>
  </si>
  <si>
    <t>F0000609</t>
  </si>
  <si>
    <t>Q10915440002</t>
  </si>
  <si>
    <t>Q10915510002</t>
  </si>
  <si>
    <t>Q10916140002</t>
  </si>
  <si>
    <t>G09837060004</t>
  </si>
  <si>
    <t>G09838540001</t>
  </si>
  <si>
    <t>G09838560001</t>
  </si>
  <si>
    <t>G09838580001</t>
  </si>
  <si>
    <t>G09838610001</t>
  </si>
  <si>
    <t>G09838660001</t>
  </si>
  <si>
    <t>S09489280001</t>
  </si>
  <si>
    <t>G09839970001</t>
  </si>
  <si>
    <t>S09489510003</t>
  </si>
  <si>
    <t>S09489570001</t>
  </si>
  <si>
    <t>O17189640002</t>
  </si>
  <si>
    <t>O17189660002</t>
  </si>
  <si>
    <t>O17189670002</t>
  </si>
  <si>
    <t>O17189680002</t>
  </si>
  <si>
    <t>O17189690002</t>
  </si>
  <si>
    <t>O17189700002</t>
  </si>
  <si>
    <t>O17189870002</t>
  </si>
  <si>
    <t>O17189890002</t>
  </si>
  <si>
    <t>O17189920002</t>
  </si>
  <si>
    <t>O17189130002</t>
  </si>
  <si>
    <t>O17188940002</t>
  </si>
  <si>
    <t>O17188910002</t>
  </si>
  <si>
    <t>O17188760002</t>
  </si>
  <si>
    <t>O17188740002</t>
  </si>
  <si>
    <t>O17188610002</t>
  </si>
  <si>
    <t>O17191040002</t>
  </si>
  <si>
    <t>O17191000002</t>
  </si>
  <si>
    <t>O17190680002</t>
  </si>
  <si>
    <t>O17190370002</t>
  </si>
  <si>
    <t>O17190290002</t>
  </si>
  <si>
    <t>O17190210002</t>
  </si>
  <si>
    <t>O17190080002</t>
  </si>
  <si>
    <t>O17189960002</t>
  </si>
  <si>
    <t>B17189510002</t>
  </si>
  <si>
    <t>B17189500002</t>
  </si>
  <si>
    <t>B17189490002</t>
  </si>
  <si>
    <t>B17189430002</t>
  </si>
  <si>
    <t>B17189110002</t>
  </si>
  <si>
    <t>B17189080002</t>
  </si>
  <si>
    <t>B17188920002</t>
  </si>
  <si>
    <t>B17188840002</t>
  </si>
  <si>
    <t>B17188810002</t>
  </si>
  <si>
    <t>B17188510002</t>
  </si>
  <si>
    <t>B17188350002</t>
  </si>
  <si>
    <t>O17188430002</t>
  </si>
  <si>
    <t>O17188410002</t>
  </si>
  <si>
    <t>O17188340002</t>
  </si>
  <si>
    <t>O17188150002</t>
  </si>
  <si>
    <t>O17188070002</t>
  </si>
  <si>
    <t>G09842160002</t>
  </si>
  <si>
    <t>Q10919270002</t>
  </si>
  <si>
    <t>Q10919280002</t>
  </si>
  <si>
    <t>Q10919300002</t>
  </si>
  <si>
    <t>Q10919310002</t>
  </si>
  <si>
    <t>Q10919320002</t>
  </si>
  <si>
    <t>F0000623</t>
  </si>
  <si>
    <t>G09848700004</t>
  </si>
  <si>
    <t>G09851340002</t>
  </si>
  <si>
    <t>G09851360002</t>
  </si>
  <si>
    <t>G09851400002</t>
  </si>
  <si>
    <t>Q10921750002</t>
  </si>
  <si>
    <t>Q10921770002</t>
  </si>
  <si>
    <t>G09852590002</t>
  </si>
  <si>
    <t>G09852560001</t>
  </si>
  <si>
    <t>S09490470003</t>
  </si>
  <si>
    <t>S09490480003</t>
  </si>
  <si>
    <t>I00798650002</t>
  </si>
  <si>
    <t>I00798640002</t>
  </si>
  <si>
    <t>O17192360002</t>
  </si>
  <si>
    <t>O17192510002</t>
  </si>
  <si>
    <t>O17192640002</t>
  </si>
  <si>
    <t>O17192740002</t>
  </si>
  <si>
    <t>O17192750002</t>
  </si>
  <si>
    <t>O17192940002</t>
  </si>
  <si>
    <t>O17193000002</t>
  </si>
  <si>
    <t>O17193010002</t>
  </si>
  <si>
    <t>O17194290002</t>
  </si>
  <si>
    <t>O17194300002</t>
  </si>
  <si>
    <t>O17194480002</t>
  </si>
  <si>
    <t>O17193030002</t>
  </si>
  <si>
    <t>O17193040002</t>
  </si>
  <si>
    <t>O17193180002</t>
  </si>
  <si>
    <t>O17193190002</t>
  </si>
  <si>
    <t>O17193220002</t>
  </si>
  <si>
    <t>O17193570002</t>
  </si>
  <si>
    <t>O17194040002</t>
  </si>
  <si>
    <t>O17194060002</t>
  </si>
  <si>
    <t>B17193330002</t>
  </si>
  <si>
    <t>B17193360002</t>
  </si>
  <si>
    <t>B17192570002</t>
  </si>
  <si>
    <t>B17192610002</t>
  </si>
  <si>
    <t>B17192700002</t>
  </si>
  <si>
    <t>B17192710002</t>
  </si>
  <si>
    <t>B17192920002</t>
  </si>
  <si>
    <t>B17192950002</t>
  </si>
  <si>
    <t>B17192980002</t>
  </si>
  <si>
    <t>B17193060002</t>
  </si>
  <si>
    <t>G09853300003</t>
  </si>
  <si>
    <t>G09853310004</t>
  </si>
  <si>
    <t>G09853320004</t>
  </si>
  <si>
    <t>G09853320005</t>
  </si>
  <si>
    <t>G09854640002</t>
  </si>
  <si>
    <t>G09855940002</t>
  </si>
  <si>
    <t>G09855960002</t>
  </si>
  <si>
    <t>G09856000002</t>
  </si>
  <si>
    <t>G09856020002</t>
  </si>
  <si>
    <t>G09856150002</t>
  </si>
  <si>
    <t>J03533450002</t>
  </si>
  <si>
    <t>G09856030001</t>
  </si>
  <si>
    <t>Q10924150002</t>
  </si>
  <si>
    <t>G09861020004</t>
  </si>
  <si>
    <t>Q10926200002</t>
  </si>
  <si>
    <t>F0000638</t>
  </si>
  <si>
    <t>G09861030004</t>
  </si>
  <si>
    <t>G09861040004</t>
  </si>
  <si>
    <t>G09861050004</t>
  </si>
  <si>
    <t>G09861060004</t>
  </si>
  <si>
    <t>G09861070004</t>
  </si>
  <si>
    <t>S09491020001</t>
  </si>
  <si>
    <t>S09491390001</t>
  </si>
  <si>
    <t>S09491410001</t>
  </si>
  <si>
    <t>S09491480001</t>
  </si>
  <si>
    <t>S09491530001</t>
  </si>
  <si>
    <t>F0000642</t>
  </si>
  <si>
    <t>G09861110001</t>
  </si>
  <si>
    <t>O17198090002</t>
  </si>
  <si>
    <t>O17198100002</t>
  </si>
  <si>
    <t>O17198120002</t>
  </si>
  <si>
    <t>O17198160002</t>
  </si>
  <si>
    <t>O17198180002</t>
  </si>
  <si>
    <t>O17198200002</t>
  </si>
  <si>
    <t>O17198210002</t>
  </si>
  <si>
    <t>O17198330002</t>
  </si>
  <si>
    <t>O17198340002</t>
  </si>
  <si>
    <t>O17198350002</t>
  </si>
  <si>
    <t>O17198360002</t>
  </si>
  <si>
    <t>O17198450002</t>
  </si>
  <si>
    <t>O17198520002</t>
  </si>
  <si>
    <t>O17196250002</t>
  </si>
  <si>
    <t>O17196270002</t>
  </si>
  <si>
    <t>O17196290002</t>
  </si>
  <si>
    <t>O17196990002</t>
  </si>
  <si>
    <t>O17197180002</t>
  </si>
  <si>
    <t>O17197310002</t>
  </si>
  <si>
    <t>O17197370002</t>
  </si>
  <si>
    <t>O17197380002</t>
  </si>
  <si>
    <t>O17197470002</t>
  </si>
  <si>
    <t>O17197480002</t>
  </si>
  <si>
    <t>O17197670002</t>
  </si>
  <si>
    <t>O17197710002</t>
  </si>
  <si>
    <t>O17199340002</t>
  </si>
  <si>
    <t>O17199440002</t>
  </si>
  <si>
    <t>O17199460002</t>
  </si>
  <si>
    <t>O17199480002</t>
  </si>
  <si>
    <t>O17199490002</t>
  </si>
  <si>
    <t>O17199640002</t>
  </si>
  <si>
    <t>O17198580002</t>
  </si>
  <si>
    <t>O17198660002</t>
  </si>
  <si>
    <t>O17198670002</t>
  </si>
  <si>
    <t>O17198750002</t>
  </si>
  <si>
    <t>O17198770002</t>
  </si>
  <si>
    <t>O17198920002</t>
  </si>
  <si>
    <t>O17199000002</t>
  </si>
  <si>
    <t>O17199010002</t>
  </si>
  <si>
    <t>O17199060002</t>
  </si>
  <si>
    <t>O17199240002</t>
  </si>
  <si>
    <t>O17199260002</t>
  </si>
  <si>
    <t>O17199280002</t>
  </si>
  <si>
    <t>O17199300002</t>
  </si>
  <si>
    <t>O17199320002</t>
  </si>
  <si>
    <t>B17196730002</t>
  </si>
  <si>
    <t>B17196760002</t>
  </si>
  <si>
    <t>B17196820002</t>
  </si>
  <si>
    <t>B17196830002</t>
  </si>
  <si>
    <t>B17196860002</t>
  </si>
  <si>
    <t>B17197120002</t>
  </si>
  <si>
    <t>B17197130002</t>
  </si>
  <si>
    <t>O17196190002</t>
  </si>
  <si>
    <t>B17197440002</t>
  </si>
  <si>
    <t>B17197450002</t>
  </si>
  <si>
    <t>B17197580002</t>
  </si>
  <si>
    <t>B17197610002</t>
  </si>
  <si>
    <t>B17197620002</t>
  </si>
  <si>
    <t>B17197650002</t>
  </si>
  <si>
    <t>B17197660002</t>
  </si>
  <si>
    <t>B17197690002</t>
  </si>
  <si>
    <t>G09865640004</t>
  </si>
  <si>
    <t>G09870660002</t>
  </si>
  <si>
    <t>G09870710002</t>
  </si>
  <si>
    <t>G09870800002</t>
  </si>
  <si>
    <t>G09870810001</t>
  </si>
  <si>
    <t>G09874220003</t>
  </si>
  <si>
    <t>G09874230003</t>
  </si>
  <si>
    <t>G09874240025</t>
  </si>
  <si>
    <t>S09491820003</t>
  </si>
  <si>
    <t>F0000652</t>
  </si>
  <si>
    <t>F0000655</t>
  </si>
  <si>
    <t>Q10931930002</t>
  </si>
  <si>
    <t>Q10931960002</t>
  </si>
  <si>
    <t>G09876920003</t>
  </si>
  <si>
    <t>S09492010001</t>
  </si>
  <si>
    <t>S09492010004</t>
  </si>
  <si>
    <t>S09492080004</t>
  </si>
  <si>
    <t>S09492110001</t>
  </si>
  <si>
    <t>S09492160001</t>
  </si>
  <si>
    <t>O17201280002</t>
  </si>
  <si>
    <t>O17201610002</t>
  </si>
  <si>
    <t>O17202100002</t>
  </si>
  <si>
    <t>O17202590002</t>
  </si>
  <si>
    <t>O17202600002</t>
  </si>
  <si>
    <t>O17202610002</t>
  </si>
  <si>
    <t>O17202640002</t>
  </si>
  <si>
    <t>O17202760002</t>
  </si>
  <si>
    <t>O17202770002</t>
  </si>
  <si>
    <t>O17202780002</t>
  </si>
  <si>
    <t>O17201100002</t>
  </si>
  <si>
    <t>O17204520002</t>
  </si>
  <si>
    <t>O17203430002</t>
  </si>
  <si>
    <t>O17203290002</t>
  </si>
  <si>
    <t>O17203260002</t>
  </si>
  <si>
    <t>O17203240002</t>
  </si>
  <si>
    <t>O17203200002</t>
  </si>
  <si>
    <t>O17203190002</t>
  </si>
  <si>
    <t>O17203160002</t>
  </si>
  <si>
    <t>O17203080002</t>
  </si>
  <si>
    <t>O17202990002</t>
  </si>
  <si>
    <t>O17202980002</t>
  </si>
  <si>
    <t>O17202970002</t>
  </si>
  <si>
    <t>O17202960002</t>
  </si>
  <si>
    <t>O17202870002</t>
  </si>
  <si>
    <t>O17202860002</t>
  </si>
  <si>
    <t>O17202850002</t>
  </si>
  <si>
    <t>B17202300002</t>
  </si>
  <si>
    <t>B17202260002</t>
  </si>
  <si>
    <t>B17202250002</t>
  </si>
  <si>
    <t>B17202210002</t>
  </si>
  <si>
    <t>B17202180002</t>
  </si>
  <si>
    <t>B17202170002</t>
  </si>
  <si>
    <t>B17202150002</t>
  </si>
  <si>
    <t>B17202140002</t>
  </si>
  <si>
    <t>B17202120002</t>
  </si>
  <si>
    <t>B17202110002</t>
  </si>
  <si>
    <t>B17202090002</t>
  </si>
  <si>
    <t>B17202070002</t>
  </si>
  <si>
    <t>B17202060002</t>
  </si>
  <si>
    <t>B17202040002</t>
  </si>
  <si>
    <t>B17202010002</t>
  </si>
  <si>
    <t>B17202000002</t>
  </si>
  <si>
    <t>B17201980002</t>
  </si>
  <si>
    <t>B17201920002</t>
  </si>
  <si>
    <t>B17201780002</t>
  </si>
  <si>
    <t>B17201770002</t>
  </si>
  <si>
    <t>B17200980002</t>
  </si>
  <si>
    <t>B17200950002</t>
  </si>
  <si>
    <t>B17202580002</t>
  </si>
  <si>
    <t>F0000670</t>
  </si>
  <si>
    <t>Q10933670002</t>
  </si>
  <si>
    <t>G09886120002</t>
  </si>
  <si>
    <t>G09886160002</t>
  </si>
  <si>
    <t>G09879880003</t>
  </si>
  <si>
    <t>G09879940003</t>
  </si>
  <si>
    <t>G09879950003</t>
  </si>
  <si>
    <t>G09880080003</t>
  </si>
  <si>
    <t>G09882560067</t>
  </si>
  <si>
    <t>G09886150001</t>
  </si>
  <si>
    <t>G09886250001</t>
  </si>
  <si>
    <t>G09886270001</t>
  </si>
  <si>
    <t>J03537680001</t>
  </si>
  <si>
    <t>J03537690001</t>
  </si>
  <si>
    <t>F0000671</t>
  </si>
  <si>
    <t>Q10936350002</t>
  </si>
  <si>
    <t>S09493090002</t>
  </si>
  <si>
    <t>G09890030001</t>
  </si>
  <si>
    <t>S09493260001</t>
  </si>
  <si>
    <t>S09493260003</t>
  </si>
  <si>
    <t>O17206220002</t>
  </si>
  <si>
    <t>O17206240002</t>
  </si>
  <si>
    <t>O17207650002</t>
  </si>
  <si>
    <t>O17208280002</t>
  </si>
  <si>
    <t>O17206470002</t>
  </si>
  <si>
    <t>O17206680002</t>
  </si>
  <si>
    <t>O17206950002</t>
  </si>
  <si>
    <t>O17206990002</t>
  </si>
  <si>
    <t>O17207000002</t>
  </si>
  <si>
    <t>O17207050002</t>
  </si>
  <si>
    <t>O17207060002</t>
  </si>
  <si>
    <t>O17207170002</t>
  </si>
  <si>
    <t>O17207180002</t>
  </si>
  <si>
    <t>O17207440002</t>
  </si>
  <si>
    <t>O17207510002</t>
  </si>
  <si>
    <t>O17207520002</t>
  </si>
  <si>
    <t>O17207530002</t>
  </si>
  <si>
    <t>B17206920002</t>
  </si>
  <si>
    <t>B17207100002</t>
  </si>
  <si>
    <t>B17207110002</t>
  </si>
  <si>
    <t>B17206140002</t>
  </si>
  <si>
    <t>B17206290002</t>
  </si>
  <si>
    <t>B17206640002</t>
  </si>
  <si>
    <t>B17206730002</t>
  </si>
  <si>
    <t>B17206740002</t>
  </si>
  <si>
    <t>F0000679</t>
  </si>
  <si>
    <t>F0000682</t>
  </si>
  <si>
    <t>F0000683</t>
  </si>
  <si>
    <t>S09493480003</t>
  </si>
  <si>
    <t>F0000687</t>
  </si>
  <si>
    <t>G09899920002</t>
  </si>
  <si>
    <t>G09899940002</t>
  </si>
  <si>
    <t>G09899960002</t>
  </si>
  <si>
    <t>G09900060002</t>
  </si>
  <si>
    <t>G09900080002</t>
  </si>
  <si>
    <t>G09900100002</t>
  </si>
  <si>
    <t>G09900130003</t>
  </si>
  <si>
    <t>G09902740002</t>
  </si>
  <si>
    <t>S09493880002</t>
  </si>
  <si>
    <t>S09493890001</t>
  </si>
  <si>
    <t>S09493900003</t>
  </si>
  <si>
    <t>G09899780004</t>
  </si>
  <si>
    <t>G09899790004</t>
  </si>
  <si>
    <t>G09899800004</t>
  </si>
  <si>
    <t>G09899810004</t>
  </si>
  <si>
    <t>G09899930001</t>
  </si>
  <si>
    <t>G09899950001</t>
  </si>
  <si>
    <t>G09899990001</t>
  </si>
  <si>
    <t>G09900070001</t>
  </si>
  <si>
    <t>G09900110001</t>
  </si>
  <si>
    <t>F0000689</t>
  </si>
  <si>
    <t>G09903850003</t>
  </si>
  <si>
    <t>G09903860003</t>
  </si>
  <si>
    <t>G09904010001</t>
  </si>
  <si>
    <t>S09493910003</t>
  </si>
  <si>
    <t>S09494010001</t>
  </si>
  <si>
    <t>S09494010003</t>
  </si>
  <si>
    <t>O17212230002</t>
  </si>
  <si>
    <t>O17212200002</t>
  </si>
  <si>
    <t>O17211770002</t>
  </si>
  <si>
    <t>O17211170002</t>
  </si>
  <si>
    <t>O17211160002</t>
  </si>
  <si>
    <t>O17210890002</t>
  </si>
  <si>
    <t>O17210880002</t>
  </si>
  <si>
    <t>O17210720002</t>
  </si>
  <si>
    <t>B17211020002</t>
  </si>
  <si>
    <t>B17210960002</t>
  </si>
  <si>
    <t>B17210910002</t>
  </si>
  <si>
    <t>B17210900002</t>
  </si>
  <si>
    <t>B17210640002</t>
  </si>
  <si>
    <t>B17210630002</t>
  </si>
  <si>
    <t>B17210610002</t>
  </si>
  <si>
    <t>B17210600002</t>
  </si>
  <si>
    <t>B17210450002</t>
  </si>
  <si>
    <t>B17210370002</t>
  </si>
  <si>
    <t>B17210330002</t>
  </si>
  <si>
    <t>B17210300002</t>
  </si>
  <si>
    <t>B17210290002</t>
  </si>
  <si>
    <t>B17210070002</t>
  </si>
  <si>
    <t>B17210060002</t>
  </si>
  <si>
    <t>B17209980002</t>
  </si>
  <si>
    <t>B17209940002</t>
  </si>
  <si>
    <t>B17209930002</t>
  </si>
  <si>
    <t>G09904660003</t>
  </si>
  <si>
    <t>G09904690004</t>
  </si>
  <si>
    <t>F0000691</t>
  </si>
  <si>
    <t>G09905900004</t>
  </si>
  <si>
    <t>G09905900005</t>
  </si>
  <si>
    <t>G09909700002</t>
  </si>
  <si>
    <t>G09909680002</t>
  </si>
  <si>
    <t>G09909710001</t>
  </si>
  <si>
    <t>G09909670003</t>
  </si>
  <si>
    <t>S09494490001</t>
  </si>
  <si>
    <t>F0000701</t>
  </si>
  <si>
    <t>F0000703</t>
  </si>
  <si>
    <t>Q10947540002</t>
  </si>
  <si>
    <t>S09494660003</t>
  </si>
  <si>
    <t>S09494460003</t>
  </si>
  <si>
    <t>S09494470003</t>
  </si>
  <si>
    <t>S09494660001</t>
  </si>
  <si>
    <t>O17214180002</t>
  </si>
  <si>
    <t>O17214240002</t>
  </si>
  <si>
    <t>O17214450002</t>
  </si>
  <si>
    <t>O17214520002</t>
  </si>
  <si>
    <t>O17214560002</t>
  </si>
  <si>
    <t>O17214600002</t>
  </si>
  <si>
    <t>O17214690002</t>
  </si>
  <si>
    <t>O17214700002</t>
  </si>
  <si>
    <t>O17214050002</t>
  </si>
  <si>
    <t>O17215900002</t>
  </si>
  <si>
    <t>O17215890002</t>
  </si>
  <si>
    <t>O17215880002</t>
  </si>
  <si>
    <t>O17215860002</t>
  </si>
  <si>
    <t>O17215400002</t>
  </si>
  <si>
    <t>O17215380002</t>
  </si>
  <si>
    <t>O17215350002</t>
  </si>
  <si>
    <t>O17215160002</t>
  </si>
  <si>
    <t>B17214750002</t>
  </si>
  <si>
    <t>B17214610002</t>
  </si>
  <si>
    <t>B17214340002</t>
  </si>
  <si>
    <t>B17214310002</t>
  </si>
  <si>
    <t>B17214130002</t>
  </si>
  <si>
    <t>B17214030002</t>
  </si>
  <si>
    <t>B17214780002</t>
  </si>
  <si>
    <t>B17214820002</t>
  </si>
  <si>
    <t>G09919990004</t>
  </si>
  <si>
    <t>G09919990005</t>
  </si>
  <si>
    <t>S09495110001</t>
  </si>
  <si>
    <t>S09495090001</t>
  </si>
  <si>
    <t>G09924360002</t>
  </si>
  <si>
    <t>G09924400002</t>
  </si>
  <si>
    <t>G09923150004</t>
  </si>
  <si>
    <t>G09924390001</t>
  </si>
  <si>
    <t>G09924430001</t>
  </si>
  <si>
    <t>Q10952620002</t>
  </si>
  <si>
    <t>Q10953100002</t>
  </si>
  <si>
    <t>S09495190001</t>
  </si>
  <si>
    <t>S09495190003</t>
  </si>
  <si>
    <t>S09495220001</t>
  </si>
  <si>
    <t>S09495380001</t>
  </si>
  <si>
    <t>G09926690003</t>
  </si>
  <si>
    <t>G09926700003</t>
  </si>
  <si>
    <t>G09926710003</t>
  </si>
  <si>
    <t>O17218830002</t>
  </si>
  <si>
    <t>O17218870002</t>
  </si>
  <si>
    <t>O17218880002</t>
  </si>
  <si>
    <t>O17218900002</t>
  </si>
  <si>
    <t>O17219070002</t>
  </si>
  <si>
    <t>O17219100002</t>
  </si>
  <si>
    <t>O17219160002</t>
  </si>
  <si>
    <t>O17219200002</t>
  </si>
  <si>
    <t>O17219220002</t>
  </si>
  <si>
    <t>O17219230002</t>
  </si>
  <si>
    <t>O17218220002</t>
  </si>
  <si>
    <t>O17218240002</t>
  </si>
  <si>
    <t>O17218370002</t>
  </si>
  <si>
    <t>O17218630002</t>
  </si>
  <si>
    <t>O17219310002</t>
  </si>
  <si>
    <t>O17219670002</t>
  </si>
  <si>
    <t>O17219680002</t>
  </si>
  <si>
    <t>O17219690002</t>
  </si>
  <si>
    <t>O17219710002</t>
  </si>
  <si>
    <t>O17219730002</t>
  </si>
  <si>
    <t>O17219770002</t>
  </si>
  <si>
    <t>O17219800002</t>
  </si>
  <si>
    <t>O17219810002</t>
  </si>
  <si>
    <t>B17218200002</t>
  </si>
  <si>
    <t>B17218360002</t>
  </si>
  <si>
    <t>B17217500002</t>
  </si>
  <si>
    <t>B17217520002</t>
  </si>
  <si>
    <t>B17217530002</t>
  </si>
  <si>
    <t>B17217540002</t>
  </si>
  <si>
    <t>B17217550002</t>
  </si>
  <si>
    <t>B17217580002</t>
  </si>
  <si>
    <t>B17217710002</t>
  </si>
  <si>
    <t>B17217870002</t>
  </si>
  <si>
    <t>B17218070002</t>
  </si>
  <si>
    <t>G09928920003</t>
  </si>
  <si>
    <t>Q10954770002</t>
  </si>
  <si>
    <t>F0000728</t>
  </si>
  <si>
    <t>G09930250001</t>
  </si>
  <si>
    <t>Q10955180002</t>
  </si>
  <si>
    <t>S09495670003</t>
  </si>
  <si>
    <t>S09495810002</t>
  </si>
  <si>
    <t>G09937810002</t>
  </si>
  <si>
    <t>Q10957420002</t>
  </si>
  <si>
    <t>S09495770002</t>
  </si>
  <si>
    <t>S09496110002</t>
  </si>
  <si>
    <t>G09938750003</t>
  </si>
  <si>
    <t>G09938930003</t>
  </si>
  <si>
    <t>G09938940003</t>
  </si>
  <si>
    <t>G09938950003</t>
  </si>
  <si>
    <t>S09495690003</t>
  </si>
  <si>
    <t>S09495970001</t>
  </si>
  <si>
    <t>S09495970003</t>
  </si>
  <si>
    <t>S09496140001</t>
  </si>
  <si>
    <t>S09496240001</t>
  </si>
  <si>
    <t>S09496290001</t>
  </si>
  <si>
    <t>S09496300001</t>
  </si>
  <si>
    <t>G09934870004</t>
  </si>
  <si>
    <t>G09934890004</t>
  </si>
  <si>
    <t>G09934900004</t>
  </si>
  <si>
    <t>G09934910004</t>
  </si>
  <si>
    <t>G09934920004</t>
  </si>
  <si>
    <t>G09936300001</t>
  </si>
  <si>
    <t>G09936300004</t>
  </si>
  <si>
    <t>G09936320001</t>
  </si>
  <si>
    <t>G09936320004</t>
  </si>
  <si>
    <t>G09937730003</t>
  </si>
  <si>
    <t>G09937740003</t>
  </si>
  <si>
    <t>G09937750003</t>
  </si>
  <si>
    <t>G09937760003</t>
  </si>
  <si>
    <t>G09937770003</t>
  </si>
  <si>
    <t>G09937840001</t>
  </si>
  <si>
    <t>G09937860001</t>
  </si>
  <si>
    <t>G09938710003</t>
  </si>
  <si>
    <t>G09938720003</t>
  </si>
  <si>
    <t>G09938730003</t>
  </si>
  <si>
    <t>G09938740003</t>
  </si>
  <si>
    <t>F0000740</t>
  </si>
  <si>
    <t>O17222360002</t>
  </si>
  <si>
    <t>O17222470002</t>
  </si>
  <si>
    <t>O17222820002</t>
  </si>
  <si>
    <t>O17222910002</t>
  </si>
  <si>
    <t>O17222960002</t>
  </si>
  <si>
    <t>O17222230002</t>
  </si>
  <si>
    <t>O17222220002</t>
  </si>
  <si>
    <t>O17222180002</t>
  </si>
  <si>
    <t>O17221820002</t>
  </si>
  <si>
    <t>O17221770002</t>
  </si>
  <si>
    <t>O17221760002</t>
  </si>
  <si>
    <t>O17221740002</t>
  </si>
  <si>
    <t>O17221720002</t>
  </si>
  <si>
    <t>O17221710002</t>
  </si>
  <si>
    <t>O17221700002</t>
  </si>
  <si>
    <t>O17221690002</t>
  </si>
  <si>
    <t>O17223410002</t>
  </si>
  <si>
    <t>O17223380002</t>
  </si>
  <si>
    <t>O17223290002</t>
  </si>
  <si>
    <t>O17223260002</t>
  </si>
  <si>
    <t>O17223230002</t>
  </si>
  <si>
    <t>B17222440002</t>
  </si>
  <si>
    <t>B17222090002</t>
  </si>
  <si>
    <t>B17222030002</t>
  </si>
  <si>
    <t>B17221960002</t>
  </si>
  <si>
    <t>B17221300002</t>
  </si>
  <si>
    <t>B17221110002</t>
  </si>
  <si>
    <t>O17221680002</t>
  </si>
  <si>
    <t>O17221670002</t>
  </si>
  <si>
    <t>O17221660002</t>
  </si>
  <si>
    <t>O17221630002</t>
  </si>
  <si>
    <t>O17221610002</t>
  </si>
  <si>
    <t>O17221600002</t>
  </si>
  <si>
    <t>O17221080002</t>
  </si>
  <si>
    <t>O17220940002</t>
  </si>
  <si>
    <t>G09940600004</t>
  </si>
  <si>
    <t>G09940600005</t>
  </si>
  <si>
    <t>G09940620001</t>
  </si>
  <si>
    <t>S09497040001</t>
  </si>
  <si>
    <t>Q10961820002</t>
  </si>
  <si>
    <t>Q10961840002</t>
  </si>
  <si>
    <t>Q10961850002</t>
  </si>
  <si>
    <t>Q10962720002</t>
  </si>
  <si>
    <t>S09497010002</t>
  </si>
  <si>
    <t>G09947470002</t>
  </si>
  <si>
    <t>F0000751</t>
  </si>
  <si>
    <t>G09947410004</t>
  </si>
  <si>
    <t>S09496660001</t>
  </si>
  <si>
    <t>S09496990003</t>
  </si>
  <si>
    <t>S09497010003</t>
  </si>
  <si>
    <t>G09947520003</t>
  </si>
  <si>
    <t>G09947530003</t>
  </si>
  <si>
    <t>S09497100001</t>
  </si>
  <si>
    <t>S09497100003</t>
  </si>
  <si>
    <t>Q10963510002</t>
  </si>
  <si>
    <t>S09497490002</t>
  </si>
  <si>
    <t>S09497420003</t>
  </si>
  <si>
    <t>S09497430003</t>
  </si>
  <si>
    <t>S09497440003</t>
  </si>
  <si>
    <t>S09497460003</t>
  </si>
  <si>
    <t>O17225490002</t>
  </si>
  <si>
    <t>O17225510002</t>
  </si>
  <si>
    <t>O17225580002</t>
  </si>
  <si>
    <t>O17225940002</t>
  </si>
  <si>
    <t>O17225950002</t>
  </si>
  <si>
    <t>O17227860002</t>
  </si>
  <si>
    <t>O17226790002</t>
  </si>
  <si>
    <t>O17226890002</t>
  </si>
  <si>
    <t>O17226940002</t>
  </si>
  <si>
    <t>O17227210002</t>
  </si>
  <si>
    <t>O17227350002</t>
  </si>
  <si>
    <t>O17227810002</t>
  </si>
  <si>
    <t>B17225860002</t>
  </si>
  <si>
    <t>B17225900002</t>
  </si>
  <si>
    <t>B17225970002</t>
  </si>
  <si>
    <t>B17226030002</t>
  </si>
  <si>
    <t>S09497850001</t>
  </si>
  <si>
    <t>S09497870001</t>
  </si>
  <si>
    <t>F0000761</t>
  </si>
  <si>
    <t>F0000765</t>
  </si>
  <si>
    <t>G09958170002</t>
  </si>
  <si>
    <t>G09961220002</t>
  </si>
  <si>
    <t>G09961240002</t>
  </si>
  <si>
    <t>Q10969550002</t>
  </si>
  <si>
    <t>S09498440002</t>
  </si>
  <si>
    <t>S09498060001</t>
  </si>
  <si>
    <t>S09498430001</t>
  </si>
  <si>
    <t>S09498430003</t>
  </si>
  <si>
    <t>S09498560001</t>
  </si>
  <si>
    <t>S09498600001</t>
  </si>
  <si>
    <t>S09498620001</t>
  </si>
  <si>
    <t>G09961290001</t>
  </si>
  <si>
    <t>G09961310001</t>
  </si>
  <si>
    <t>G09961330001</t>
  </si>
  <si>
    <t>G09961350001</t>
  </si>
  <si>
    <t>G09962090003</t>
  </si>
  <si>
    <t>G09962100003</t>
  </si>
  <si>
    <t>G09962110003</t>
  </si>
  <si>
    <t>G09958060003</t>
  </si>
  <si>
    <t>G09958070004</t>
  </si>
  <si>
    <t>G09958090003</t>
  </si>
  <si>
    <t>G09958130004</t>
  </si>
  <si>
    <t>G09959730004</t>
  </si>
  <si>
    <t>G09959730005</t>
  </si>
  <si>
    <t>O17230250002</t>
  </si>
  <si>
    <t>O17230580002</t>
  </si>
  <si>
    <t>O17230590002</t>
  </si>
  <si>
    <t>O17230610002</t>
  </si>
  <si>
    <t>O17229650002</t>
  </si>
  <si>
    <t>O17229610002</t>
  </si>
  <si>
    <t>O17229530002</t>
  </si>
  <si>
    <t>O17229510002</t>
  </si>
  <si>
    <t>O17229410002</t>
  </si>
  <si>
    <t>O17231650002</t>
  </si>
  <si>
    <t>O17231370002</t>
  </si>
  <si>
    <t>O17231360002</t>
  </si>
  <si>
    <t>O17230850002</t>
  </si>
  <si>
    <t>O17230690002</t>
  </si>
  <si>
    <t>O17230660002</t>
  </si>
  <si>
    <t>O17230650002</t>
  </si>
  <si>
    <t>B17230320002</t>
  </si>
  <si>
    <t>B17230310002</t>
  </si>
  <si>
    <t>B17230210002</t>
  </si>
  <si>
    <t>B17229800002</t>
  </si>
  <si>
    <t>B17229620002</t>
  </si>
  <si>
    <t>B17229250002</t>
  </si>
  <si>
    <t>G09964390003</t>
  </si>
  <si>
    <t>G09970490002</t>
  </si>
  <si>
    <t>G09970460003</t>
  </si>
  <si>
    <t>Q10973890002</t>
  </si>
  <si>
    <t>G09970560002</t>
  </si>
  <si>
    <t>G09970510003</t>
  </si>
  <si>
    <t>G09970630004</t>
  </si>
  <si>
    <t>G09970640004</t>
  </si>
  <si>
    <t>G09970670004</t>
  </si>
  <si>
    <t>G09970730003</t>
  </si>
  <si>
    <t>G09970740003</t>
  </si>
  <si>
    <t>S09499750003</t>
  </si>
  <si>
    <t>S09500110001</t>
  </si>
  <si>
    <t>Q10974700002</t>
  </si>
  <si>
    <t>G09973960001</t>
  </si>
  <si>
    <t>S09500660003</t>
  </si>
  <si>
    <t>S09500720001</t>
  </si>
  <si>
    <t>S09500720003</t>
  </si>
  <si>
    <t>O17233220002</t>
  </si>
  <si>
    <t>O17233370002</t>
  </si>
  <si>
    <t>O17233950002</t>
  </si>
  <si>
    <t>O17233970002</t>
  </si>
  <si>
    <t>O17234010002</t>
  </si>
  <si>
    <t>O17234100002</t>
  </si>
  <si>
    <t>O17234130002</t>
  </si>
  <si>
    <t>O17234230002</t>
  </si>
  <si>
    <t>O17234370002</t>
  </si>
  <si>
    <t>O17234380002</t>
  </si>
  <si>
    <t>O17234390002</t>
  </si>
  <si>
    <t>O17234620002</t>
  </si>
  <si>
    <t>O17234700002</t>
  </si>
  <si>
    <t>O17234770002</t>
  </si>
  <si>
    <t>O17234850002</t>
  </si>
  <si>
    <t>O17235090002</t>
  </si>
  <si>
    <t>O17235350002</t>
  </si>
  <si>
    <t>O17235390002</t>
  </si>
  <si>
    <t>B17233770002</t>
  </si>
  <si>
    <t>B17233790002</t>
  </si>
  <si>
    <t>B17233930002</t>
  </si>
  <si>
    <t>B17234120002</t>
  </si>
  <si>
    <t>B17233590002</t>
  </si>
  <si>
    <t>B17233600002</t>
  </si>
  <si>
    <t>B17233620002</t>
  </si>
  <si>
    <t>B17233660002</t>
  </si>
  <si>
    <t>B17233690002</t>
  </si>
  <si>
    <t>B17233710002</t>
  </si>
  <si>
    <t>B17233720002</t>
  </si>
  <si>
    <t>B17233740002</t>
  </si>
  <si>
    <t>B17233750002</t>
  </si>
  <si>
    <t>F0000786</t>
  </si>
  <si>
    <t>G09976560003</t>
  </si>
  <si>
    <t>G09976570003</t>
  </si>
  <si>
    <t>G09976580003</t>
  </si>
  <si>
    <t>G09976650004</t>
  </si>
  <si>
    <t>G09976650005</t>
  </si>
  <si>
    <t>G09977980004</t>
  </si>
  <si>
    <t>G09977980005</t>
  </si>
  <si>
    <t>G09977990003</t>
  </si>
  <si>
    <t>G09978010003</t>
  </si>
  <si>
    <t>G09978020003</t>
  </si>
  <si>
    <t>G09978030003</t>
  </si>
  <si>
    <t>G09978040003</t>
  </si>
  <si>
    <t>G09978080003</t>
  </si>
  <si>
    <t>G09978090003</t>
  </si>
  <si>
    <t>G09978100003</t>
  </si>
  <si>
    <t>G09978110003</t>
  </si>
  <si>
    <t>F0000794</t>
  </si>
  <si>
    <t>G09982690004</t>
  </si>
  <si>
    <t>G09982710004</t>
  </si>
  <si>
    <t>G09982720004</t>
  </si>
  <si>
    <t>G09982730004</t>
  </si>
  <si>
    <t>G09982740004</t>
  </si>
  <si>
    <t>G09982760004</t>
  </si>
  <si>
    <t>G09982770004</t>
  </si>
  <si>
    <t>G09984520001</t>
  </si>
  <si>
    <t>S09501920003</t>
  </si>
  <si>
    <t>G09982700004</t>
  </si>
  <si>
    <t>S09502050001</t>
  </si>
  <si>
    <t>S09502290001</t>
  </si>
  <si>
    <t>S09502300002</t>
  </si>
  <si>
    <t>S09502330003</t>
  </si>
  <si>
    <t>S09502380002</t>
  </si>
  <si>
    <t>O17236990002</t>
  </si>
  <si>
    <t>O17237090002</t>
  </si>
  <si>
    <t>O17237200002</t>
  </si>
  <si>
    <t>O17237330002</t>
  </si>
  <si>
    <t>O17237400002</t>
  </si>
  <si>
    <t>O17237850002</t>
  </si>
  <si>
    <t>O17237960002</t>
  </si>
  <si>
    <t>O17239280002</t>
  </si>
  <si>
    <t>O17239240002</t>
  </si>
  <si>
    <t>O17239020002</t>
  </si>
  <si>
    <t>O17239010002</t>
  </si>
  <si>
    <t>O17238930002</t>
  </si>
  <si>
    <t>O17238810002</t>
  </si>
  <si>
    <t>O17238520002</t>
  </si>
  <si>
    <t>B17237430002</t>
  </si>
  <si>
    <t>B17237380002</t>
  </si>
  <si>
    <t>B17237300002</t>
  </si>
  <si>
    <t>B17237290002</t>
  </si>
  <si>
    <t>B17237250002</t>
  </si>
  <si>
    <t>B17237230002</t>
  </si>
  <si>
    <t>B17237120002</t>
  </si>
  <si>
    <t>B17237080002</t>
  </si>
  <si>
    <t>B17237070002</t>
  </si>
  <si>
    <t>B17237020002</t>
  </si>
  <si>
    <t>B17237010002</t>
  </si>
  <si>
    <t>B17236980002</t>
  </si>
  <si>
    <t>B17236960002</t>
  </si>
  <si>
    <t>B17236940002</t>
  </si>
  <si>
    <t>B17236920002</t>
  </si>
  <si>
    <t>B17236910002</t>
  </si>
  <si>
    <t>B17236900002</t>
  </si>
  <si>
    <t>B17236890002</t>
  </si>
  <si>
    <t>B17236880002</t>
  </si>
  <si>
    <t>B17236870002</t>
  </si>
  <si>
    <t>B17236860002</t>
  </si>
  <si>
    <t>B17236850002</t>
  </si>
  <si>
    <t>B17236840002</t>
  </si>
  <si>
    <t>B17236830002</t>
  </si>
  <si>
    <t>B17236810002</t>
  </si>
  <si>
    <t>B17236800002</t>
  </si>
  <si>
    <t>B17236790002</t>
  </si>
  <si>
    <t>B17238400002</t>
  </si>
  <si>
    <t>B17238360002</t>
  </si>
  <si>
    <t>B17238310002</t>
  </si>
  <si>
    <t>B17238270002</t>
  </si>
  <si>
    <t>B17238170002</t>
  </si>
  <si>
    <t>B17238090002</t>
  </si>
  <si>
    <t>B17237760002</t>
  </si>
  <si>
    <t>B17237990002</t>
  </si>
  <si>
    <t>F0000801</t>
  </si>
  <si>
    <t>G09989130003</t>
  </si>
  <si>
    <t>G09989230001</t>
  </si>
  <si>
    <t>G09990570003</t>
  </si>
  <si>
    <t>G09995240003</t>
  </si>
  <si>
    <t>G09995310004</t>
  </si>
  <si>
    <t>G09995320004</t>
  </si>
  <si>
    <t>G09995320005</t>
  </si>
  <si>
    <t>S09502980001</t>
  </si>
  <si>
    <t>S09503110001</t>
  </si>
  <si>
    <t>S09503720003</t>
  </si>
  <si>
    <t>O17243110002</t>
  </si>
  <si>
    <t>O17242710002</t>
  </si>
  <si>
    <t>O17242520002</t>
  </si>
  <si>
    <t>O17242330002</t>
  </si>
  <si>
    <t>O17242250002</t>
  </si>
  <si>
    <t>O17242220002</t>
  </si>
  <si>
    <t>O17242090002</t>
  </si>
  <si>
    <t>O17244140002</t>
  </si>
  <si>
    <t>O17244090002</t>
  </si>
  <si>
    <t>O17244070002</t>
  </si>
  <si>
    <t>O17244040002</t>
  </si>
  <si>
    <t>O17244030002</t>
  </si>
  <si>
    <t>O17243200002</t>
  </si>
  <si>
    <t>O17243190002</t>
  </si>
  <si>
    <t>B17242580002</t>
  </si>
  <si>
    <t>B17242510002</t>
  </si>
  <si>
    <t>B17242480002</t>
  </si>
  <si>
    <t>B17241720002</t>
  </si>
  <si>
    <t>B17241700002</t>
  </si>
  <si>
    <t>B17241680002</t>
  </si>
  <si>
    <t>B17241670002</t>
  </si>
  <si>
    <t>B17241640002</t>
  </si>
  <si>
    <t>B17241620002</t>
  </si>
  <si>
    <t>B17241600002</t>
  </si>
  <si>
    <t>B17241580002</t>
  </si>
  <si>
    <t>B17241560002</t>
  </si>
  <si>
    <t>B17241540002</t>
  </si>
  <si>
    <t>B17241460002</t>
  </si>
  <si>
    <t>B17241430002</t>
  </si>
  <si>
    <t>B17241390002</t>
  </si>
  <si>
    <t>B17241370002</t>
  </si>
  <si>
    <t>B17241330002</t>
  </si>
  <si>
    <t>B17241310002</t>
  </si>
  <si>
    <t>B17241300002</t>
  </si>
  <si>
    <t>B17241260002</t>
  </si>
  <si>
    <t>B17242400002</t>
  </si>
  <si>
    <t>B17242360002</t>
  </si>
  <si>
    <t>B17242210002</t>
  </si>
  <si>
    <t>B17242200002</t>
  </si>
  <si>
    <t>B17242110002</t>
  </si>
  <si>
    <t>B17241950002</t>
  </si>
  <si>
    <t>B17241800002</t>
  </si>
  <si>
    <t>B17241770002</t>
  </si>
  <si>
    <t>B17241730002</t>
  </si>
  <si>
    <t>O17241780002</t>
  </si>
  <si>
    <t>O17241690002</t>
  </si>
  <si>
    <t>O17241060002</t>
  </si>
  <si>
    <t>G09999140002</t>
  </si>
  <si>
    <t>G09999160002</t>
  </si>
  <si>
    <t>F0000812</t>
  </si>
  <si>
    <t>F0000813</t>
  </si>
  <si>
    <t>G09999130001</t>
  </si>
  <si>
    <t>G09999170001</t>
  </si>
  <si>
    <t>Q10992860002</t>
  </si>
  <si>
    <t>F0000815</t>
  </si>
  <si>
    <t>G09999380001</t>
  </si>
  <si>
    <t>G09999860003</t>
  </si>
  <si>
    <t>S09504220003</t>
  </si>
  <si>
    <t>F0000818</t>
  </si>
  <si>
    <t>Q10993260002</t>
  </si>
  <si>
    <t>S09504470002</t>
  </si>
  <si>
    <t>F0000821</t>
  </si>
  <si>
    <t>F0000824</t>
  </si>
  <si>
    <t>F0000825</t>
  </si>
  <si>
    <t>F0000827</t>
  </si>
  <si>
    <t>F0000829</t>
  </si>
  <si>
    <t>Q10996830002</t>
  </si>
  <si>
    <t>Q10997770002</t>
  </si>
  <si>
    <t>T03936260001</t>
  </si>
  <si>
    <t>T03936280001</t>
  </si>
  <si>
    <t>T03936300001</t>
  </si>
  <si>
    <t>T03936320001</t>
  </si>
  <si>
    <t>T03936340001</t>
  </si>
  <si>
    <t>T03936360001</t>
  </si>
  <si>
    <t>T03936380001</t>
  </si>
  <si>
    <t>T03936400001</t>
  </si>
  <si>
    <t>T03936420001</t>
  </si>
  <si>
    <t>T03936440001</t>
  </si>
  <si>
    <t>T03936460001</t>
  </si>
  <si>
    <t>T03936480001</t>
  </si>
  <si>
    <t>T03936500001</t>
  </si>
  <si>
    <t>T03936520001</t>
  </si>
  <si>
    <t>T03936540001</t>
  </si>
  <si>
    <t>T03936560001</t>
  </si>
  <si>
    <t>T03936580001</t>
  </si>
  <si>
    <t>T03936600001</t>
  </si>
  <si>
    <t>T03936620001</t>
  </si>
  <si>
    <t>T03936640001</t>
  </si>
  <si>
    <t>T03936660001</t>
  </si>
  <si>
    <t>T03936680001</t>
  </si>
  <si>
    <t>T03936700001</t>
  </si>
  <si>
    <t>T03936720001</t>
  </si>
  <si>
    <t>T03936740001</t>
  </si>
  <si>
    <t>T03936760001</t>
  </si>
  <si>
    <t>T03936780001</t>
  </si>
  <si>
    <t>T03936800001</t>
  </si>
  <si>
    <t>T03936820001</t>
  </si>
  <si>
    <t>T03936840001</t>
  </si>
  <si>
    <t>T03936860001</t>
  </si>
  <si>
    <t>T03936880001</t>
  </si>
  <si>
    <t>T03936900001</t>
  </si>
  <si>
    <t>T03936920001</t>
  </si>
  <si>
    <t>T03936940001</t>
  </si>
  <si>
    <t>T03936960001</t>
  </si>
  <si>
    <t>T03936980001</t>
  </si>
  <si>
    <t>T03937000001</t>
  </si>
  <si>
    <t>T03937020001</t>
  </si>
  <si>
    <t>T03937040001</t>
  </si>
  <si>
    <t>T03937060001</t>
  </si>
  <si>
    <t>T03937080001</t>
  </si>
  <si>
    <t>T03937100001</t>
  </si>
  <si>
    <t>T03937120001</t>
  </si>
  <si>
    <t>T03937140001</t>
  </si>
  <si>
    <t>T03937160001</t>
  </si>
  <si>
    <t>S09504530003</t>
  </si>
  <si>
    <t>S09504540003</t>
  </si>
  <si>
    <t>S09505460004</t>
  </si>
  <si>
    <t>T03935080001</t>
  </si>
  <si>
    <t>T03935100001</t>
  </si>
  <si>
    <t>T03935120001</t>
  </si>
  <si>
    <t>T03935140001</t>
  </si>
  <si>
    <t>T03935160001</t>
  </si>
  <si>
    <t>T03935180001</t>
  </si>
  <si>
    <t>T03935200001</t>
  </si>
  <si>
    <t>T03935220001</t>
  </si>
  <si>
    <t>T03935240001</t>
  </si>
  <si>
    <t>T03935260001</t>
  </si>
  <si>
    <t>T03935280001</t>
  </si>
  <si>
    <t>T03935300001</t>
  </si>
  <si>
    <t>T03935320001</t>
  </si>
  <si>
    <t>T03935340001</t>
  </si>
  <si>
    <t>T03935360001</t>
  </si>
  <si>
    <t>T03935380001</t>
  </si>
  <si>
    <t>T03935400001</t>
  </si>
  <si>
    <t>T03935420001</t>
  </si>
  <si>
    <t>T03935440001</t>
  </si>
  <si>
    <t>T03935460001</t>
  </si>
  <si>
    <t>T03935480001</t>
  </si>
  <si>
    <t>T03935500001</t>
  </si>
  <si>
    <t>T03935520001</t>
  </si>
  <si>
    <t>T03935540001</t>
  </si>
  <si>
    <t>T03935560001</t>
  </si>
  <si>
    <t>T03935580001</t>
  </si>
  <si>
    <t>T03935600001</t>
  </si>
  <si>
    <t>T03935620001</t>
  </si>
  <si>
    <t>T03935640001</t>
  </si>
  <si>
    <t>T03935660001</t>
  </si>
  <si>
    <t>T03935680001</t>
  </si>
  <si>
    <t>T03935700001</t>
  </si>
  <si>
    <t>T03935720001</t>
  </si>
  <si>
    <t>T03935740001</t>
  </si>
  <si>
    <t>T03935760001</t>
  </si>
  <si>
    <t>T03935780001</t>
  </si>
  <si>
    <t>T03935800001</t>
  </si>
  <si>
    <t>T03935820001</t>
  </si>
  <si>
    <t>T03935840001</t>
  </si>
  <si>
    <t>T03935860001</t>
  </si>
  <si>
    <t>T03935880001</t>
  </si>
  <si>
    <t>T03935900001</t>
  </si>
  <si>
    <t>T03935920001</t>
  </si>
  <si>
    <t>T03935940001</t>
  </si>
  <si>
    <t>T03935960001</t>
  </si>
  <si>
    <t>T03935980001</t>
  </si>
  <si>
    <t>T03936000001</t>
  </si>
  <si>
    <t>T03936020001</t>
  </si>
  <si>
    <t>T03936040001</t>
  </si>
  <si>
    <t>T03936060001</t>
  </si>
  <si>
    <t>T03936080001</t>
  </si>
  <si>
    <t>T03936100001</t>
  </si>
  <si>
    <t>T03936120001</t>
  </si>
  <si>
    <t>T03936140001</t>
  </si>
  <si>
    <t>T03936160001</t>
  </si>
  <si>
    <t>T03936180001</t>
  </si>
  <si>
    <t>T03936200001</t>
  </si>
  <si>
    <t>T03936220001</t>
  </si>
  <si>
    <t>T03936240001</t>
  </si>
  <si>
    <t>G10004380003</t>
  </si>
  <si>
    <t>G10006190004</t>
  </si>
  <si>
    <t>G10006220004</t>
  </si>
  <si>
    <t>G10006300001</t>
  </si>
  <si>
    <t>G10006350001</t>
  </si>
  <si>
    <t>S09504090003</t>
  </si>
  <si>
    <t>00099021001 DEPOSITO DE EFECTIVO, DEPOSITANTE: SONIA ELDER VILDOZO REYES, CONCEPTO: COBRO INDEBIDO, CUENTA DE DEPOSITO: CUENTA UNICA DEL TESORO</t>
  </si>
  <si>
    <t>00020051101 DEPOSITO DE EFECTIVO, DEPOSITANTE: LUIS ALBERTO SALVATIERRA  SOTO, CONCEPTO: REVERSION POR SALDOS NO EJECUTADOS EN LA PARTIDA 34800 HERRAMIENTAS MENORES, CUENTA DE DEPOSITO: CUENTA UNICA DEL TESORO</t>
  </si>
  <si>
    <t>00099021001 DEPOSITO DE EFECTIVO, DEPOSITANTE: GERONIMO MAYTA ROMERO, CONCEPTO: CONVENIO DE PAGO POR COBRO INDEBIDO N 029-17, CUENTA DE DEPOSITO: CUENTA UNICA DEL TESORO</t>
  </si>
  <si>
    <t>00344018001 DEPOSITO DE EFECTIVO, DEPOSITANTE: EDILBERTO QUISPE CONDE, CONCEPTO: DEVOLUCION, CUENTA DE DEPOSITO: CUENTA UNICA DEL TESORO</t>
  </si>
  <si>
    <t>00512012001 DEPOSITO DE EFECTIVO, DEPOSITANTE: AASANA, CONCEPTO: DEVOLUCION PASAJES, CUENTA DE DEPOSITO: CUENTA UNICA DEL TESORO</t>
  </si>
  <si>
    <t>00512012001 DEPOSITO DE EFECTIVO, DEPOSITANTE: GONZALO PALLY CHOQUE, CONCEPTO: DEVOLUCION LBP - AASANA - PACS SONET, CUENTA DE DEPOSITO: CUENTA UNICA DEL TESORO</t>
  </si>
  <si>
    <t>00512012001 DEPOSITO DE EFECTIVO, DEPOSITANTE: AASANA, CONCEPTO: DEVOLUCION DE FONDOS, CUENTA DE DEPOSITO: CUENTA UNICA DEL TESORO</t>
  </si>
  <si>
    <t>00099021001 DEPOSITO DE EFECTIVO, DEPOSITANTE: OSCAR MERCADO VARGAS, CONCEPTO: DEVOLUCION POR PAGO POR DEMASIA DEL AGUINALDO DE NAVIDAD GESTION 2018, CUENTA DE DEPOSITO: CUENTA UNICA DEL TESORO</t>
  </si>
  <si>
    <t>00099021001 DEPOSITO DE EFECTIVO, DEPOSITANTE: MAXIMA CHOQUE CHAMBI CI. 308861 LP, CONCEPTO: DEVOLUCION DE COBRO INDEBIDO, CUENTA DE DEPOSITO: CUENTA UNICA DEL TESORO</t>
  </si>
  <si>
    <t>00212012001 DEPOSITO DE EFECTIVO, DEPOSITANTE: RENE CANAVIRI COAQUIRA, CONCEPTO: REPOCISION DE CREDENCIAL, CUENTA DE DEPOSITO: CUENTA UNICA DEL TESORO</t>
  </si>
  <si>
    <t>00087011103 DEPOSITO DE EFECTIVO, DEPOSITANTE: WILHELM FLAVIO CALDERON RUSSO, CONCEPTO: DEVOLUCION DE RECURSOS POR EXCESO DE CONSUMO DE TELEFONIA CELULAR, CUENTA DE DEPOSITO: CUENTA UNICA DEL TESORO</t>
  </si>
  <si>
    <t>00099021001 DEPOSITO DE EFECTIVO, DEPOSITANTE: BLANCA ISABEL ALARCON YAMPASI, CONCEPTO: DOBLE PERCEPCION, CUENTA DE DEPOSITO: CUENTA UNICA DEL TESORO</t>
  </si>
  <si>
    <t>00660012006 DEP.DE CHEQ.AJENOS,RET.DE CAM.,CONCEPTO: DEP REALIZADO POR OBSERVACION DE AUDITORIA GESTION 2017,DEP.: ORGANO JUDICIAL DISTRITO COCHABAMBA , PROCEDENCIA: BANCO UNION S.A., CHEQUE: 3355, FECHA DE EMISION:25/02/2019</t>
  </si>
  <si>
    <t>00660012006 DEP.DE CHEQ.AJENOS,RET.DE CAM.,CONCEPTO: DEVOLUCION DE PASAJES Y VIATICOS GESTIONES 2017 2018,DEP.: ORGANO JUDICIAL DISTRITO COCHABAMBA , PROCEDENCIA: BANCO UNION S.A., CHEQUE: 3356, FECHA DE EMISION:25/02/2019</t>
  </si>
  <si>
    <t>00660012006 DEP.DE CHEQ.AJENOS,RET.DE CAM.,CONCEPTO: DEVOLUCION DE EXCEDENTE DE LLAMADAS TELEFONICAS CORRESP A NOV 2018,DEP.: ORGANO JUDICIAL DISTRITO COCHABAMBA , PROCEDENCIA: BANCO UNION S.A., CHEQUE: 3363, FECHA DE EMISION:25/02/2019</t>
  </si>
  <si>
    <t>00291064101 DEP.DE CHEQ.AJENOS,RET.DE CAM.,CONCEPTO: DESEMBOLSO APORTE LABORAL,DEP.: ABC - REGIONAL POTOSI , PROCEDENCIA: BANCO UNION S.A., CHEQUE: 3130, FECHA DE EMISION:13/02/2019</t>
  </si>
  <si>
    <t>00660122001 DEP.DE CHEQ.AJENOS,RET.DE CAM.,CONCEPTO: DEVOLUCION DE UN DIA DE VIATICO,DEP.: ORGANO JUDICIAL DISTRITO SANTA CRUZ , PROCEDENCIA: BANCO UNION S.A., CHEQUE: 4569, FECHA DE EMISION:26/02/2019</t>
  </si>
  <si>
    <t>00099021001 DEP.DE CHEQ.AJENOS,RET.DE CAM.,CONCEPTO: HUGO ORLANDO MISERICORDIA,DEP.: BANCO UNION SA , PROCEDENCIA: BANCO UNION S.A., CHEQUE: 160335, FECHA DE EMISION:01/03/2019</t>
  </si>
  <si>
    <t>00660012005 DEP.DE CHEQ.AJENOS,RET.DE CAM.,CONCEPTO: DEVOLUCION DE CUENTAS POR COBRAR NILDA CAMPOS GUTIERREZ,DEP.: ORGANO JUDICIAL DAF NACIONAL , PROCEDENCIA: BANCO UNION S.A., CHEQUE: 2833, FECHA DE EMISION:25/02/2019</t>
  </si>
  <si>
    <t>00099021001 DEP.DE CHEQ.AJENOS,RET.DE CAM.,CONCEPTO: GRAGEDA SOTO LUIS ALBERTO,DEP.: BANCO UNION SA , PROCEDENCIA: BANCO UNION S.A., CHEQUE: 160333, FECHA DE EMISION:01/03/2019</t>
  </si>
  <si>
    <t>00099021001 DEP.DE CHEQ.AJENOS,RET.DE CAM.,CONCEPTO: PREV 1796/2018 DEVOL DE RECURSOS DEL SEDEM POR CONCEPTO DE SUBSIDIO S/G HR N° 2240,DEP.: CAMARA DE DIPUTADOS , PROCEDENCIA: BANCO UNION S.A., CHEQUE: 17620, FECHA DE EMISION:28/02/2019</t>
  </si>
  <si>
    <t>00099021001 DEP.DE CHEQ.AJENOS,RET.DE CAM.,CONCEPTO: FIS COM 06/18 DEP POR USO DE E. ELECTRICA Y AGUA MES DICIMEBRE S/G ADM N° 07,DEP.: CAMARA DE DIPUTADOS , PROCEDENCIA: BANCO UNION S.A., CHEQUE: 17618, FECHA DE EMISION:27/02/2019</t>
  </si>
  <si>
    <t>NUMERO DE LIBRETA CUT: 00099021001 OPERACIÓN E75 TRANSFERENCIA DE LA CUENTA FISCAL BUN A LA CUT EN MN TRANSF.FDOS.A SOLICITUD DEL G.A.M. PAMPAGRANDE SG.NOTA CITE:G.A.M.PG.-075/2019 A CTA.3987 CUT LBRTA.00099021001</t>
  </si>
  <si>
    <t>TRANSFERENCIA DEL EXTERIOR SEGUN SWIFT NO.2611 DE FECHA 01/03/2019 ORDENANTE: CONSULADO GENERAL DE BOLIVIA EN MILAN REF.: RECAUDACION GESTORIA CONSULAR LIB. 00010011102 MIN.RELACIONES EXTERIORES - GESTORIA CONSULAR LEY Nº 3108</t>
  </si>
  <si>
    <t>TRANSFERENCIA DEL EXTERIOR SEGUN SWIFT 02610 DE FECHA 01/03/2019 ORDENANTE: EMBAJADA DE BOLIVIA EN VENEZUELA LIB. 00099021001 TGN-RECURSOS ORDINARIOS (3987)</t>
  </si>
  <si>
    <t>PAGO A BID PRÉSTAMO 2252/BL-BO VCTO. 01-03-2019 POR CUENTA DE TGN , NTI. 011966 VALOR 01-03-2019 CAPITAL USD 287.688,49 INTERESES USD 252.151,63 CTA. 3987 CUENTA UNICA DEL TESORO-3987 LIB. 00099021001 REF.: COMISIONES BANCARIAS</t>
  </si>
  <si>
    <t>PAGO A BID PRÉSTAMO 2252/BL-BO VCTO. 01-03-2019 POR CUENTA DE TGN , NTI. 011965 VALOR 01-03-2019 INTERESES USD 7.336,90 CTA. 3987 CUENTA UNICA DEL TESORO-3987 LIB. 00099021001 REF.: COMISIONES BANCARIAS</t>
  </si>
  <si>
    <t>PROVISION DE FONDOS A SOLICITUD DE YACIMIENTOS PETROLIFEROS FISCALES BOLIVIANOS SEGUN SOLICITUD YPFB-0040-2019 REF: PAGO A YPFB TRANSIERRA SA ENERO 2019 POR TRANSPORTE FIRME DE GAS NATURAL LIB. 00513012007 YPFB - RECURSOS NACIONALIZACIÓN</t>
  </si>
  <si>
    <t>PROVISION DE FONDOS A SOLICITUD DE YACIMIENTOS PETROLIFEROS FISCALES BOLIVIANOS SEGUN SOLICITUD YPFB-0043-2019 REF: PAGO A YPFB CHACO SA ENERO 2019 POR TRANSPORTE DE GN DUCTO MENOR CARRASCO BULO BULO LIB. 00513012007 YPFB - RECURSOS NACIONALIZACIÓN</t>
  </si>
  <si>
    <t>VENTA DE DIVISAS CON TRANSFERENCIA DE FONDOS A SOLICITUD DE EMPRESA ESTRATEGICA BOLIVIANA CONSTRUCCION Y CONSERVACION INFRAESTRUCTURA CIVIL SEGUN SOLICITUD 7342 REF: TRANSFERENCIA POR EL PAGO DEL SALDO PENDIENTE A LA EMPRESA ATLAS COPCO PERU S.A.C POR LA COMPRA DE UN GRUPO ELECTROGENO PARA LA OBRA C LIB. 00587012001 EBC - RECURSOS ESPECÍFICOS</t>
  </si>
  <si>
    <t>VENTA DE DIVISAS CON TRANSFERENCIA DE FONDOS A SOLICITUD DE ORGANO ELECTORAL PLURINACIONAL SEGUN SOLICITUD 7337 REF: CORRESPONDE A LA PRIMERA TRANSFERENCIA DESPUES DE LA MODIFICACION PRESUPUESTARIA MISMA CORRESPONDE A PASAJES Y VIATICOS EN LAS TAREAS DE EMPADRONAMIENTO EN EL EXTERIOR BUENOS AIRES LIB. 00099021001 TGN-RECURSOS ORDINARIOS (3987)</t>
  </si>
  <si>
    <t>VENTA DE DIVISAS CON TRANSFERENCIA DE FONDOS A SOLICITUD DE ORGANO ELECTORAL PLURINACIONAL SEGUN SOLICITUD 7339 REF: PRIMERA TRANSFERENCIA DE RECURSOS PARA GASTOS DE FUNCIONAMIENTO Y COMUNICACION PARA EL PRIMER TRIMESTRE DEL 2019 A LA CUENTA BANCARIA DE LA MISION DIPLOMATICA. CON EL FIN DE CUMPLIR C LIB. 00099021001 TGN-RECURSOS ORDINARIOS (3987)</t>
  </si>
  <si>
    <t>VENTA DE DIVISAS CON TRANSFERENCIA DE FONDOS A SOLICITUD DE ADMINISTRACION DE SERVICIOS PORTUARIOS BOLIVIA SEGUN SOLICITUD 7359 REF: H.R. 853-849 - ENVIO DE RECURSOS AL PUERTO DE ARICA PARA GASTOS DE FUNCIONAMIENTO Y GATE OUT, CORRESPONDIENTE A LA REPOSICION DE FEBRERO/2019, SEGUN COMUNICACION INTER LIB. 00594012001 ASP-B FONDO DE OPERACIONES</t>
  </si>
  <si>
    <t>VENTA DE DIVISAS CON TRANSFERENCIA DE FONDOS A SOLICITUD DE ADMINISTRACION DE SERVICIOS PORTUARIOS BOLIVIA SEGUN SOLICITUD 7358 REF: H.R. 861- PAGO DE FACTURAS A LA EMPRESA FAPOSA (FACILIDAD PORTUARIA S.A.) POR SERVICIOS PORTUARIOS EN EL PUERTO DE MATARANI, SEGUN INFORME ASP-B/DOP-UAP/INF-29/2019 Y LIB. 00594012001 ASP-B FONDO DE OPERACIONES</t>
  </si>
  <si>
    <t>VENTA DE DIVISAS CON TRANSFERENCIA DE FONDOS A SOLICITUD DE ADMINISTRACION DE SERVICIOS PORTUARIOS BOLIVIA SEGUN SOLICITUD 7357 REF: H.R. 118 - PAGO DE FACTURA COMPLEMENTARIA POR FALTA DE CUOTA DE COMPROMISO, EN EL MES DE ENERO/2019, FACTURA DEL TPA POR SERVICIO DE EXPORTACIONES DICIEMBRE/2018 EN EL LIB. 00594012001 ASP-B FONDO DE OPERACIONES</t>
  </si>
  <si>
    <t>VENTA DE DIVISAS CON TRANSFERENCIA DE FONDOS A SOLICITUD DE ADMINISTRACION DE SERVICIOS PORTUARIOS BOLIVIA SEGUN SOLICITUD 7356 REF: H.R. 220 - PAGO DE FACTURAS AL TPA POR SERVICIO DE FAENAS EN EL PUERTO DE ARICA CORRESPONDIENTE A LA SEGUNDA QUINCENA DE ENERO/2019, SEGUN COMUNICACION INTERNA ASP-B/D LIB. 00594012001 ASP-B FONDO DE OPERACIONES</t>
  </si>
  <si>
    <t>VENTA DE DIVISAS CON TRANSFERENCIA DE FONDOS A SOLICITUD DE ADMINISTRACION DE SERVICIOS PORTUARIOS BOLIVIA SEGUN SOLICITUD 7361 REF: H.R. 321-307-117-1991 - PAGO DE FACTURAS AL TPA POR SERVICIO DE FAENAS PRIMERA QUINCENA DE FEBRERO/2019, EXPORTACIONES I-II FEBRERO/2019 EN EL PUERTO DE ARICA, SEGUN C LIB. 00594012001 ASP-B FONDO DE OPERACIONES</t>
  </si>
  <si>
    <t>TRANSFERENCIA DE FONDOS AL EXTERIOR A SOLICITUD DE TESORO GENERAL DE LA NACION SEGUN SOLICITUD 7369 REF: PAGO A LA EMPRESA IN CONTINU ET SERVICES POR LA ENTREGA DEL SEGUNDO LOTE DE LIBRETAS DE PASAPORTES CON CHIP ELECTRONICO LIB. 00099021001 TGN-RECURSOS ORDINARIOS (3987)</t>
  </si>
  <si>
    <t>VENTA DE DIVISAS CON TRANSFERENCIA DE FONDOS A SOLICITUD DE MINISTERIO DE DESARROLLO PRODUCTIVO Y ECONOMIA PLURAL SEGUN SOLICITUD 7354 REF: COMPRA DE DIVISAS PARA PAGO DE MEMBRESIA A LA INTERAMERICAN ACCREDITATION COOPERATION, A.C., POR LA GESTION 2019. LIB. 00041031107 MPM-INSTITUTO BOLIVIANO DE METROLOGIA</t>
  </si>
  <si>
    <t>VENTA DE DIVISAS CON TRANSFERENCIA DE FONDOS A SOLICITUD DE MINISTERIO DE LA PRESIDENCIA SEGUN SOLICITUD 7365 REF: DIVISAS USD 327.41 PAGO A SATCOM DIRECT INC. POR SERVICIO TELEFONIA E INTERNET SATELITAL PARA AERONAVE FAB 001 MES ENERO 2019 SEGUN INVOICE 2865373, PAGO A WELLS FARGO BANK CUENTA 20000 LIB. 00099021001 TGN-RECURSOS ORDINARIOS (3987)</t>
  </si>
  <si>
    <t>VENTA DE DIVISAS CON TRANSFERENCIA DE FONDOS A SOLICITUD DE ADMINISTRACION DE SERVICIOS PORTUARIOS BOLIVIA SEGUN SOLICITUD 7360 REF: H.R. 864 - PAGO A LA EMPRESA TISUR -TERMINAL INTERNACIONAL DEL SUR - POR FAENAS REALIZADAS EN EL PUERTO DE MATARANI, SEGUN INFORME ASP-B/DOP-UAP/INF-30/2019 Y DEMAS DO LIB. 00594012001 ASP-B FONDO DE OPERACIONES</t>
  </si>
  <si>
    <t>VENTA DE DIVISAS CON TRANSFERENCIA DE FONDOS A SOLICITUD DE MINISTERIO DE LA PRESIDENCIA SEGUN SOLICITUD 7347 REF: DIVISAS USD 115,200.00 PAGO A FLIGHT SAFETY INTERNATIONAL POR CURSO CAPACITACION A DOS PILOTOS DE AERONAVE FAB 001, SEGUN INVOICE 92700283, 92700282 , JP MORGAN CHASE BANK, CUENTA 91010 LIB. 00099021001 TGN-RECURSOS ORDINARIOS (3987)</t>
  </si>
  <si>
    <t>VENTA DE DIVISAS CON TRANSFERENCIA DE FONDOS A SOLICITUD DE MINISTERIO DE LA PRESIDENCIA SEGUN SOLICITUD 7351 REF: DIVISAS USD 677.94 PAGO A SATCOM DIRECT INC. POR SERVICIO TELEFONIA E INTERNET SATELITAL PARA AERONAVE FAB 001 MES DICIEMBRE 2018 SEGUN INVOICE 2857663, PAGO A WELLS FARGO BANK CUENTA 2 LIB. 00099021001 TGN-RECURSOS ORDINARIOS (3987)</t>
  </si>
  <si>
    <t>VENTA DE DIVISAS CON TRANSFERENCIA DE FONDOS A SOLICITUD DE MINISTERIO DE LA PRESIDENCIA SEGUN SOLICITUD 7366 REF: DIVISAS USD 299.50 PAGO A GOGO BUSINESS AVIATION POR SERVICIO TELEFONIA SATELITAL PARA AERONAVE FAB 002 PERIODOS 16 NOV 2018AL 15 ENERO 2019, SEGUN INVOICE 13190120, 13181220 PAGO A US LIB. 00099021001 TGN-RECURSOS ORDINARIOS (3987)</t>
  </si>
  <si>
    <t>TRANSFERENCIA DE FONDOS AL EXTERIOR A SOLICITUD DE YACIMIENTOS PETROLIFEROS FISCALES BOLIVIANOS SEGUN SOLICITUD YPFB-0044-2019 REF: TRANSFERENCIA DE FONDOS A REPRESENTACIONES ARGENTINA PRIMER TRIMESTRE 2019 PARA CUBRIR GASTOS ADMINISTRATIVOS Y OPERATIVOS LIB. 00513012003 LBP-YPFB (2011349681373)</t>
  </si>
  <si>
    <t>COBRO COSTOS DE PAPELERIA SEGUN TRANSFERENCIA DEL EXTERIOR POR ORDEN DE EMBAJADA DE BOLIVIA EN VENEZUELA LIB. 00099021001 TGN-RECURSOS ORDINARIOS (3987)</t>
  </si>
  <si>
    <t>COBRO COSTOS DE PAPELERIA SEGUN TRANSFERENCIA DEL EXTERIOR POR ORDEN DE SOLGAS SA LIB. 00513062001 YPFB-OPERACIONES PLANTA DE SEPARACION DE LIQUIDOS RIO GRANDE</t>
  </si>
  <si>
    <t>||DEBITO SEGUN INSTRUCCIONES EN NOTA MEFP/VTCP/DGCP/UODP-255/2019 DE FECHA 28-02-2019 Y NOTA DEL BID DE FECHA 28-02-2019 POR LA REDENCION TOTAL DE LOS PAGARES N° 22, 33, 36, 42, 43 Y PARCIAL DEL PAGARE N° 48 BS EQUIV. A USD 652.143,88 LIBRETA 00099021001 - TGN RECURSOS ORDINARIOS</t>
  </si>
  <si>
    <t>||COBRO UTILES DE ESCRITORIO POR LA REDENCION DE PAGARES DE ACUERDO A LA NOTA MEFP/VTCP/DGCP/UODP-255/2019 DE FECHA 28/02/2019 LIBRETA 00099021001 TGN RECURSOS ORDINARIOS. REF. UTILES DE ESCRITORIO</t>
  </si>
  <si>
    <t>'COBRO DE'||UTILES DE ESCRITORIO POR EL COMPROBANTE CONTABLE NRO. 0948372 DE LA FECHA, SEGÚN CORREO ELECTRÓNICO DE YPFB DE LA FECHA. DEBITO DE LA LIBRETA 00513022001 YPFB  OPERACIONES.</t>
  </si>
  <si>
    <t>00047261101 DEPOSITO DE EFECTIVO, DEPOSITANTE: ROLANDO CLEOMEDES IRAHOLA FRIAS CI. 2795373-1M OR, CONCEPTO: REVERSION DE FONDOS NO UTILIZADOS EN GASTOS Y COMPRAS SOLICITADAS, CUENTA DE DEPOSITO: CUENTA UNICA DEL TESORO</t>
  </si>
  <si>
    <t>00047261101 DEPOSITO DE EFECTIVO, DEPOSITANTE: MERCEDES POMACAHUA HUASCO  CI. 4913516  LP., CONCEPTO: REVERSION DE FONDOS NO UTILIZADOS EN GASTOS Y COMPRAS SOLICITADAS, CUENTA DE DEPOSITO: CUENTA UNICA DEL TESORO</t>
  </si>
  <si>
    <t>00099021001 DEPOSITO DE EFECTIVO, DEPOSITANTE: NUEMY PLATA VDA. DE LOPEZ, CONCEPTO: DEVOLUCION DE BENEFICIOS DE VIUDEZ, CUENTA DE DEPOSITO: CUENTA UNICA DEL TESORO</t>
  </si>
  <si>
    <t>00513072001 DEPOSITO DE EFECTIVO, DEPOSITANTE: GRGD, CONCEPTO: DEVOLUCION PAGO DE VIATICOS AFECTANDO A LA LIBRETA 00513072001, CUENTA DE DEPOSITO: CUENTA UNICA DEL TESORO</t>
  </si>
  <si>
    <t>00099021001 DEPOSITO DE EFECTIVO, DEPOSITANTE: GUICHI WILGER CALLISAYA HUANCA, CONCEPTO: DEVOLUCION DE PASAJES AL INTERIOR DEL PAIS COMSION DE SERVICIO ADUANA INTERIOR SANTA CRUZ, CUENTA DE DEPOSITO: CUENTA UNICA DEL TESORO</t>
  </si>
  <si>
    <t>00030011101 DEPOSITO DE EFECTIVO, DEPOSITANTE: CARLA MELISA LOPEZ ROSSE LOAIZA, CONCEPTO: DEVOLUCION DE SALDO DE GASTOS POR ALIMENTACION, CUENTA DE DEPOSITO: CUENTA UNICA DEL TESORO</t>
  </si>
  <si>
    <t>00099021001 DEPOSITO DE EFECTIVO, DEPOSITANTE: ELBA ARENAS TIÑINI, CONCEPTO: DEVOLUCION DE PAGO EN DEMASIA EN AGUINALDO NAVIDEÑO CORRESPONDIENTE A LA GESTION 2018, CUENTA DE DEPOSITO: CUENTA UNICA DEL TESORO</t>
  </si>
  <si>
    <t>00099021001 DEPOSITO DE EFECTIVO, DEPOSITANTE: ELBA ARENAS TIÑINI, CONCEPTO: DEVOLUCION DE PAGO EN DEMASIA EN AGUINALDO"ESFUERZO POR BOLIVIA" CORRESPONDIENTE A LA GESTION 2018, CUENTA DE DEPOSITO: CUENTA UNICA DEL TESORO</t>
  </si>
  <si>
    <t>00526012001 DEPOSITO DE EFECTIVO, DEPOSITANTE: JUAN TEODORO PACO TORREZ BOLIVIA TV, CONCEPTO: DEVOLUCION DE PASAJES, CUENTA DE DEPOSITO: CUENTA UNICA DEL TESORO</t>
  </si>
  <si>
    <t>00099021001 DEPOSITO DE EFECTIVO, DEPOSITANTE: ROSSMARY BARRERA VDA. DE CONDORI, CONCEPTO: PAGO CUOTA DE CONVENIO CON SENASIR, CUENTA DE DEPOSITO: CUENTA UNICA DEL TESORO</t>
  </si>
  <si>
    <t>00099021001 DEPOSITO DE EFECTIVO, DEPOSITANTE: OSCAR JHONNY SUNTURA QUENTA, CONCEPTO: REVERSION DE BOLETA DE HABER MENSUAL, CUENTA DE DEPOSITO: CUENTA UNICA DEL TESORO</t>
  </si>
  <si>
    <t>00099021001 DEPOSITO DE EFECTIVO, DEPOSITANTE: MARIA LUZ SEQUEIROS RIVERA, CONCEPTO: DEVOLUCION, CUENTA DE DEPOSITO: CUENTA UNICA DEL TESORO</t>
  </si>
  <si>
    <t>00099021001 DEPOSITO DE EFECTIVO, DEPOSITANTE: MARTIN YAHUASI MAMANI, CONCEPTO: COBRO INDEBIDO CENASIR ACUERDO PLAN DE PAGOS, CUENTA DE DEPOSITO: CUENTA UNICA DEL TESORO</t>
  </si>
  <si>
    <t>00526012001 DEPOSITO DE EFECTIVO, DEPOSITANTE: MIRIAM CALIZAYA ANDIA, CONCEPTO: DEVOLUCION DE PASAJES Y VIATICOS, CUENTA DE DEPOSITO: CUENTA UNICA DEL TESORO</t>
  </si>
  <si>
    <t>00526012001 DEPOSITO DE EFECTIVO, DEPOSITANTE: BOLIVIA TV FRANCISCO ESCOBAR HUMPIRI, CONCEPTO: DEVOLUCION DE PASAJES, CUENTA DE DEPOSITO: CUENTA UNICA DEL TESORO</t>
  </si>
  <si>
    <t>00223012001 DEPOSITO DE EFECTIVO, DEPOSITANTE: MARIA LOURDES CORDERO PEREZ, CONCEPTO: 2DO PAGO PARCIAL POR DEVOLUCION DE PASAJES Y VIATICOS DE CUENTAS POR COBRAR, CUENTA DE DEPOSITO: CUENTA UNICA DEL TESORO</t>
  </si>
  <si>
    <t>00526012001 DEPOSITO DE EFECTIVO, DEPOSITANTE: YURI ROJAS MONTEAGUDO, CONCEPTO: DEVOLUCION DE VIATICOS, CUENTA DE DEPOSITO: CUENTA UNICA DEL TESORO</t>
  </si>
  <si>
    <t>00599022001 DEPOSITO DE EFECTIVO, DEPOSITANTE: MARIA ESTHER RIVAS DAVALOS, CONCEPTO: DEVOLUCION DE FONDOS POR VIATICOS NO UTILIZADOS, CUENTA DE DEPOSITO: CUENTA UNICA DEL TESORO</t>
  </si>
  <si>
    <t>00580012001 DEPOSITO DE EFECTIVO, DEPOSITANTE: OSCAR CHAMBI LARICO, CONCEPTO: DEVOLUCION DE RECURSOS, CUENTA DE DEPOSITO: CUENTA UNICA DEL TESORO</t>
  </si>
  <si>
    <t>00513112001 DEP.DE CHEQ.AJENOS,RET.DE CAM.,CONCEPTO: DEVOLUCION SALDO PAGO FINIQUITOS AFECTANDO A LA LIBRETA 00513112001,DEP.: DISTRITO DE REDES DE GAS CHUQUISACA , PROCEDENCIA: BANCO UNION S.A., CHEQUE: 2918, FECHA DE EMISION:01/03/2019</t>
  </si>
  <si>
    <t>00099021001 DEP.DE CHEQ.AJENOS,RET.DE CAM.,CONCEPTO: DEVOLUCION DE DOS PASAJES AEREOS REALIZADOS POR BOLTUR-EMPRESA ESTATAL BOLIVIANA DE TURISMO,DEP.: AUTORIDAD DE SUPERVISION DEL SISTEMA FINANCIERO</t>
  </si>
  <si>
    <t>00099021001 DEP.DE CHEQ.AJENOS,RET.DE CAM.,CONCEPTO: MISERICORDIA MANCILLA HUGO ORLANDO,DEP.: BANCO UNION  S.A. , PROCEDENCIA: BANCO UNION S.A., CHEQUE: 160336, FECHA DE EMISION:06/03/2019</t>
  </si>
  <si>
    <t>00099021001 DEP.DE CHEQ.AJENOS,RET.DE CAM.,CONCEPTO: REEMBOLSO POR BAJAS MEDICAS DE CAJA DE SALUD CORDES A MIN. DE OBRAS PUBLICAS SERVICIOS Y VIVIENDA,DEP.: CAJA DE SALUD CORDES , PROCEDENCIA: BANCO UNION S.A., CHEQUE: 11206, FECHA DE EMISION:25/02/2019</t>
  </si>
  <si>
    <t>00342012001 DEP.DE CHEQ.AJENOS,RET.DE CAM.,CONCEPTO: REEMBOLSO POR BAJAS MEDICAS DE CAJA DE SALUD CORDES A AGENCIA ESTATAL DE VIVIENDA,DEP.: CAJA DE SALUD CORDES , PROCEDENCIA: BANCO UNION S.A., CHEQUE: 11219, FECHA DE EMISION:25/02/2019</t>
  </si>
  <si>
    <t>De: 00099024113 Transferencia en cumplimiento al DS N°0913 de 15/06/2011 y el Convenio Intergubernativo de Financiamiento UPRE-CIF-IG 1104/2017, suscrito entre la UPRE y el GAM de Sorata, Proyecto “Construcción Tinglado Polifuncional y Graderías Unidad Educativa Chuchulaya - Chuchulaya”, correspondiente al pago de la planilla Nº3 de cierre, según la UPRE.</t>
  </si>
  <si>
    <t>De: 00099024113 Transferencia en cumplimiento al DS N°0913 de 15/06/2011 y el Convenio Intergubernativo de Financiamiento UPRE-CIF-IG 813/2017, suscrito entre la UPRE y el GAM de Robore, proyecto “Const. Sistema de Iluminación y Engramado Estadio Municipal - Robore”, correspondiente al pago de la planilla Nº 2, según la UPRE.</t>
  </si>
  <si>
    <t>De: 00099024113 Transferencia en cumplimiento al DS N°0913 de 15/06/2011 y el Convenio Intergubernativo de Financiamiento UPRE-CIF-IG 827/2017, suscrito entre la UPRE y el GAM de San Ignacio, proyecto “Construcción Tinglado, Cancha y Graderías en U.E. Jorge Prestel Kehl (San Ignacio de Velasco)”, correspondiente al pago de la planilla Nº 2 de cierre, según la UPRE.</t>
  </si>
  <si>
    <t>De: 00099024113 Transferencia en cumplimiento al DS N°0913 de 15/06/2011 y el Convenio Intergubernativo de Financiamiento UPRE-CIF-IG 923/2017, suscrito entre la UPRE y el GAM de San Pablo de Lípez, Proyecto “Const. Centro de Salud con Internación San Pablo de Lipez - Municipio San Pablo de Lipez”, correspondiente al pago de la planilla Nº4, según la UPRE.</t>
  </si>
  <si>
    <t>De: 00099024113 Transferencia en cumplimiento al DS N°0913 de 15/06/2011 y el Convenio Intergubernativo de Financiamiento UPRE-CIF-IG 0237/2018, suscrito entre la UPRE y el GAM de Tomina, proyecto “Const. Tinglado U.E. Rodeo El Porvenir Com. Rodeo El Porvenir”, correspondiente al pago de la planilla Nº 1, según la UPRE.</t>
  </si>
  <si>
    <t>De: 00099024113 Transferencia en cumplimiento al DS N°0913 de 15/06/2011 y el Convenio Intergubernativo de Financiamiento UPRE-CIF-IG 155/2017, suscrito entre la UPRE y el GAM de Santos Mercado, proyecto “Const. Vivienda para Medico C.C. Reserva”, correspondiente al pago de la planilla Nº 3 de cierre, según la UPRE.</t>
  </si>
  <si>
    <t>De: 00099024113 Transferencia en cumplimiento al DS N°0913 de 15/06/2011 y el Convenio Intergubernativo de Financiamiento UPRE-CIF-IG 100/2018, suscrito entre la UPRE y el GAM de Boyuibe, proyecto “Construcción Coliseo Municipal Barrio Lindo Municipio de Boyuibe”, correspondiente al pago de la planilla Nº 5, según la UPRE.</t>
  </si>
  <si>
    <t>De: 00099024113 Transferencia en cumplimiento al DS N°0913 de 15/06/2011 y el Convenio Intergubernativo de Financiamiento UPRE-CIF-IG 524/2017, suscrito entre la UPRE y el GAM de General Juan José Pérez (Charazani), Proyecto “Construcción Aulas U.E. Soto Pata”, correspondiente al pago de la planilla Nº3 de cierre, según la UPRE.</t>
  </si>
  <si>
    <t>De: 00099024113 Transferencia en cumplimiento al DS N°0913 de 15/06/2011 y el Convenio Intergubernativo de Financiamiento UPRE-CIF-IG 0146/2018, suscrito entre la UPRE y el GAM de Villa Tunari, proyecto “Const. 2 Aulas U.E. Minera Llallagua – D 8 Villa Tunari”, correspondiente al pago de la planilla Nº 1, según la UPRE.</t>
  </si>
  <si>
    <t>De: 00099024113 Transferencia en cumplimiento al DS N°0913 de 15/06/2011 y el Convenio Intergubernativo de Financiamiento UPRE-CIF-IG 818/2017, suscrito entre la UPRE y el GAM de Samaipata, proyecto “Construcción Tinglado y Gradería Polifuncional U.E. Enrique Stemberg - Samaipata”, correspondiente al pago de la planilla Nº 2 de cierre, según la UPRE.</t>
  </si>
  <si>
    <t>De: 00099024113 Transferencia en cumplimiento al DS N°0913 de 15/06/2011 y el Convenio Intergubernativo de Financiamiento UPRE-CIF-IG/488/2016, suscrito entre la UPRE y el GAM de Puerto Rico, proyecto “Construcción Unidad Educativa Carlos Ávila Gonzales Puerto Rico”, correspondiente al pago de la planilla Nº 6 de cierre, según la UPRE.</t>
  </si>
  <si>
    <t>De: 00099024113 Transferencia en cumplimiento al DS N°0913 de 15/06/2011 y el Convenio Intergubernativo de Financiamiento UPRE-CIF-IG 0204/2018, suscrito entre la UPRE y el GAM de El Villar, Proyecto “Const. Puente Vehicular Comunidad Nogales - El Villar”, correspondiente al pago de la planilla Nº1, según la UPRE.</t>
  </si>
  <si>
    <t>De: 00099024113 Transferencia en cumplimiento al DS N°0913 de 15/06/2011 y el Convenio Intergubernativo de Financiamiento UPRE-CIF-IG 949/2017, suscrito entre la UPRE y el GAM de Colquechaca, proyecto “Const. Internado Estudiantil U.E. Juan José Torrez - Chacarani”, correspondiente al pago de la planilla Nº 3, según la UPRE.</t>
  </si>
  <si>
    <t>De: 00099024113 Transferencia en cumplimiento al DS N°0913 de 15/06/2011 y el Convenio Intergubernativo de Financiamiento UPRE-CIF-IG 179/2017, suscrito entre la UPRE y el GAM de San Pedro, proyecto “Const. Tinglado y Polifuncional con Graderías U.E. Jorge Haensel – C.I. Tres Estrellas”, correspondiente al pago de la planilla Nº 2, según la UPRE.</t>
  </si>
  <si>
    <t>De: 00099024113 Transferencia en cumplimiento al DS N°0913 de 15/06/2011 y el Convenio Intergubernativo de Financiamiento UPRE-CIF-IG 413/2017, suscrito entre la UPRE y el GAM de General Villazon, proyecto “Construcción Unidad Educativa 6 de Junio “B””, correspondiente al pago de la planilla Nº 4, según la UPRE.</t>
  </si>
  <si>
    <t>De: 00099024113 Transferencia en cumplimiento al DS N°0913 de 15/06/2011 y el Convenio Intergubernativo de Financiamiento UPRE-CIF-IG 1090/2017, suscrito entre la UPRE y el GAD del Beni, Proyecto “Ampl. Terminal Aérea Riberalta”, correspondiente al pago de la planilla Nº6, según la UPRE.</t>
  </si>
  <si>
    <t>De: 00099024113 Transferencia en cumplimiento al DS N°0913 de 15/06/2011 y el Convenio Intergubernativo de Financiamiento UPRE-CIF-IG 828/2017 y UPRE-ADENDA-087/2017, suscrito entre la UPRE y el GAM San Ignacio (San Ignacio de Velasco), Proyecto “Construcción Tinglado y Graderías en U.E. Totaisal (San Ignacio de Velasco)”, correspondiente al pago de la planilla Nº2 de cierre, según la UPRE.</t>
  </si>
  <si>
    <t>De: 00099024113 Transferencia en cumplimiento al DS N°0913 de 15/06/2011 y el Convenio Intergubernativo de Financiamiento UPRE-CIF-IG 0105/2018, suscrito entre la UPRE y el GAD de Chuquisaca, Proyecto “Const. Unidad Educativa Genoveva Ríos - Azari”, correspondiente al pago de la planilla Nº2, según la UPRE.</t>
  </si>
  <si>
    <t>De: 00099024113 Transferencia en cumplimiento al DS N°0913 de 15/06/2011 y el Convenio Intergubernativo de Financiamiento UPRE-CIF-IG 566/2016, suscrito entre la UPRE y el GAM de El Puente, proyecto “Construcción Cocina Comedor y Deposito Unidad Educativa Tarija – Alta Gracia”, correspondiente al pago de la planilla Nº 2 de cierre, según la UPRE.</t>
  </si>
  <si>
    <t>De: 00099024113 Transferencia en cumplimiento al DS N°0913 de 15/06/2011 y el Convenio Intergubernativo de Financiamiento UPRE-CIF-IG 262/2018, suscrito entre la UPRE y el GAM de El Torno, proyecto “Const. Tinglado, Graderías y Cancha Polifuncional Unidad Educativa Nacional Andrés Ibáñez El Torno”, correspondiente al pago de la planilla Nº 2, según la UPRE.</t>
  </si>
  <si>
    <t>De: 00099024113 Transferencia en cumplimiento al DS N°0913 de 15/06/2011 y el Convenio Intergubernativo de Financiamiento UPRE-CIF-IG 0351/18, suscrito entre la UPRE y el GAM de Cocapata, proyecto “Const. U.E. Altamachi B – Municipio Cocapata”, correspondiente al primer desembolso equivalente al 20% del monto a financiar, según la UPRE.</t>
  </si>
  <si>
    <t>De: 00099024113 Transferencia en cumplimiento al DS N°0913 de 15/06/2011 y el Convenio Interinstitucional de Financiamiento UPRE-CIF-137/2015, suscrito entre la UPRE y el GAM de Potosí, proyecto “Construcción Coliseo Liceo Sucre”, correspondiente al pago de la planilla Nº 9 de cierre, según la UPRE.</t>
  </si>
  <si>
    <t>De: 00099024113 Transferencia en cumplimiento al DS N°0913 de 15/06/2011 y el Convenio Intergubernativo de Financiamiento UPRE-CIF-IG 719/2017, suscrito entre la UPRE y el GAM Toco, Proyecto “Construcción Centro de Salud Integral Toco”, correspondiente al pago de la planilla Nº4, según la UPRE.</t>
  </si>
  <si>
    <t>De: 00099024113 Transferencia en cumplimiento al DS N°0913 de 15/06/2011 y el Convenio Intergubernativo de Financiamiento UPRE-CIF-IG 586/2017, suscrito entre la UPRE y el GAM de La Guardia, proyecto “Construcción Unidad Educativa San Miguel del Rosario”, correspondiente al pago de la planilla Nº 7, según la UPRE.</t>
  </si>
  <si>
    <t>De: 00099024113 Transferencia en cumplimiento al DS N°0913 de 15/06/2011 y el Convenio Intergubernativo de Financiamiento UPRE-CIF-IG 649/2017, suscrito entre la UPRE y el GAM de Shinahota, proyecto “Const.- Puente Vehicular Lok’o Arroyo D-7”, correspondiente al pago de la planilla Nº 3 de cierre, según la UPRE.</t>
  </si>
  <si>
    <t>De: 00099024113 Transferencia en cumplimiento al DS N°0913 de 15/06/2011 y el Convenio Intergubernativo de Financiamiento UPRE-CIF-IG/469/2016, suscrito entre la UPRE y el GAM de Cobija, proyecto “Const. Unidad Educativa Cobija “A” Barrio Conavi”, correspondiente al pago de la planilla Nº 9 de cierre, según la UPRE.</t>
  </si>
  <si>
    <t>De: 00099024113 Transferencia en cumplimiento al DS N°0913 de 15/06/2011 y el Convenio Intergubernativo de Financiamiento UPRE-CIF-IG 585/2017, suscrito entre la UPRE y el GAM de La Guardia, proyecto “Construcción Unidad Educativa Isaac Gutiérrez Cruz – C. Basilio”, correspondiente al pago de la planilla Nº 8, según la UPRE.</t>
  </si>
  <si>
    <t>De: 00099024113 Transferencia en cumplimiento al DS N°0913 de 15/06/2011 y el Convenio Intergubernativo de Financiamiento UPRE-CIF-IG 1015/2017, suscrito entre la UPRE y el GAM de Mecapaca, proyecto “Construcción U.E. San Miguel de El Palomar - Mecapaca”, correspondiente al pago de la planilla Nº 3, según la UPRE.</t>
  </si>
  <si>
    <t>De: 00099024113 Transferencia en cumplimiento al DS N°0913 de 15/06/2011 y el Convenio Intergubernativo de Financiamiento UPRE-CIF-IG 526/2017, suscrito entre la UPRE y el GAM de General Juan José Pérez, proyecto “Construcción Aulas U.E. Apacheta”, correspondiente al pago de la planilla Nº 4 de cierre, según la UPRE.</t>
  </si>
  <si>
    <t>De: 00099024113 Transferencia en cumplimiento al DS N°0913 de 15/06/2011 y el Convenio Intergubernativo de Financiamiento UPRE-CIF-IG 0201/2018, suscrito entre la UPRE y el GAM de Las Carreras, proyecto “Const. Tinglado y Cancha Polifuncional U.E. Socpora – Comunidad Socpora”, correspondiente al pago de la planilla Nº 1, según la UPRE.</t>
  </si>
  <si>
    <t>De: 00099024113 Transferencia en cumplimiento al DS N°0913 de 15/06/2011 y el Convenio Intergubernativo de Financiamiento UPRE-CIF-IG 275/2018, suscrito entre la UPRE y el GAM de San Julián, proyecto “Const. Unidad Educativa Evo Morales Ayma – Municipio de San Julián”, correspondiente al pago de la planilla Nº 2, según la UPRE.</t>
  </si>
  <si>
    <t>De: 00099024113 Transferencia en cumplimiento al DS N°0913 de 15/06/2011 y el Convenio Intergubernativo de Financiamiento UPRE-CIF-IG 647/2017, suscrito entre la UPRE y el GAM de Shinahota, proyecto “Const. Puente Vehicular Dorado Segunda”, correspondiente al pago de la planilla Nº 3 de cierre, según la UPRE.</t>
  </si>
  <si>
    <t>De: 00099024113 Transferencia en cumplimiento al DS N°0913 de 15/06/2011 y el Convenio Intergubernativo de Financiamiento UPRE-CIF-IG 0287/2018, suscrito entre la UPRE y el GAM de Villa Mojocoya, proyecto “Const. Coliseo Cerrado Evo Morales Ayma Redención Pampa”, correspondiente al pago de la planilla Nº 1, según la UPRE.</t>
  </si>
  <si>
    <t>De: 00099024113 Transferencia en cumplimiento al DS N°0913 de 15/06/2011 y el Convenio Intergubernativo de Financiamiento UPRE-CIF-IG 488/2017, suscrito entre la UPRE y el GAM de San Buenaventura, proyecto “Ampliación Bloque de Aulas en la Unidad Educativa 16 de Julio San Buenaventura”, correspondiente al pago de la planilla Nº 2 de cierre, según la UPRE.</t>
  </si>
  <si>
    <t>De: 00099024113 Transferencia en cumplimiento al DS N°0913 de 15/06/2011 y el Convenio Intergubernativo de Financiamiento UPRE-CIF-IG 788/2017, suscrito entre la UPRE y el GAM de El Puente, proyecto “Construcción Centro de Salud Integral El Puente”, correspondiente al pago de la planilla Nº 3, según la UPRE.</t>
  </si>
  <si>
    <t>De: 00099024113 Transferencia en cumplimiento al DS N°0913 de 15/06/2011 y el Convenio Intergubernativo de Financiamiento UPRE-CIF-IG 0238/2018, suscrito entre la UPRE y el GAM de Tomina, proyecto “Const. Plaza Principal 25 de Mayo Tomina”, correspondiente al pago de la planilla Nº 1, según la UPRE.</t>
  </si>
  <si>
    <t>De: 00099024113 Transferencia en cumplimiento al DS N°0913 de 15/06/2011 y el Convenio Intergubernativo de Financiamiento UPRE-CIF-IG 1088/2017, suscrito entre la UPRE y el GAM de Entre Ríos, proyecto “Construcción Estadio Municipal Bulo Bulo”, correspondiente al pago de la planilla Nº 3, según la UPRE.</t>
  </si>
  <si>
    <t>De: 00099024113 Transferencia en cumplimiento al DS N°0913 de 15/06/2011 y el Convenio Intergubernativo de Financiamiento UPRE-CIF-IG 0236/2018, suscrito entre la UPRE y el GAM de Poroma, proyecto “Const. Tinglado y Graderías Unidad Educativa Irocota Comunidad Irocota”, correspondiente al pago de la planilla Nº 2, según la UPRE.</t>
  </si>
  <si>
    <t>De: 00099024113 Transferencia en cumplimiento al DS N°0913 de 15/06/2011 y el Convenio Intergubernativo de Financiamiento UPRE-CIF-IG 278/2018, suscrito entre la UPRE y el GAM de San Julián, proyecto “Const. Modulo Tecnológico para BTH – Municipio San Julián”, correspondiente al pago de la planilla Nº 1, según la UPRE.</t>
  </si>
  <si>
    <t>De: 00099024113 Transferencia en cumplimiento al DS N°0913 de 15/06/2011 y el Convenio Intergubernativo de Financiamiento UPRE-CIF-IG 1080/2017, suscrito entre la UPRE y el GAD del Beni, proyecto “Const. Instituto Tecnológico Agroindustrial Mrcal. José Ballivian - Yucumo”, correspondiente al pago de la planilla Nº 5, según la UPRE.</t>
  </si>
  <si>
    <t>De: 00099024113 Transferencia en cumplimiento al DS N°0913 de 15/06/2011 y el Convenio Intergubernativo de Financiamiento UPRE-CIF-IG 0306/2018, suscrito entre la UPRE y el GAIOC de Charagua Iyambae, proyecto “Const. Unidad Educativa 21 de Abril Fe y Alegría - Charagua”, correspondiente al pago de la planilla Nº 1, según la UPRE.</t>
  </si>
  <si>
    <t>De: 00099024113 Transferencia en cumplimiento al DS N°0913 de 15/06/2011 y el Convenio Intergubernativo de Financiamiento UPRE-CIF-IG/531/2016, suscrito entre la UPRE y el GAM de Tomave, proyecto “Construcción Coliseo Cerrado Yura”, correspondiente al pago de la planilla Nº 3, según la UPRE.</t>
  </si>
  <si>
    <t>De: 00099024113 Transferencia en cumplimiento al DS N°0913 de 15/06/2011 y el Convenio Intergubernativo de Financiamiento UPRE-CIF-IG 148/2017, suscrito entre la UPRE y el GAM de Villa Nueva, proyecto “Const. Tinglado Polifuncional con Graderías U.E. Juana Azurduy de Padilla – CC, Santa Fe”, correspondiente al pago de la planilla Nº 2 de cierre, según la UPRE.</t>
  </si>
  <si>
    <t>De: 00099024113 Transferencia en cumplimiento al DS N°0913 de 15/06/2011 y el Convenio Intergubernativo de Financiamiento UPRE-CIF-IG 613/2017, suscrito entre la UPRE y el GAD de Pando, proyecto “Construcción de Puentes Tipo Cajón y Alcantarillas en el Barrio Santa María”, correspondiente al pago de la planilla Nº 3 de cierre, según la UPRE.</t>
  </si>
  <si>
    <t>De: 00099024113 Transferencia en cumplimiento al DS N°0913 de 15/06/2011 y el Convenio Intergubernativo de Financiamiento UPRE-CIF-IG 807/2017, suscrito entre la UPRE y el GAM de Pailon, proyecto “Const. Unidad Educativa Emilio Sulzer Salinas Comunidad Pozo del Tigre”, correspondiente al pago de la planilla Nº 5 de cierre, según la UPRE.</t>
  </si>
  <si>
    <t>De: 00099024113 Transferencia en cumplimiento al DS N°0913 de 15/06/2011 y el Convenio Intergubernativo de Financiamiento UPRE-CIF-IG-612/2017, suscrito entre la UPRE y el GAD de Pando, proyecto “Construcción de 1 Puente Tipo Cajón en el Barrio Petrolero”, correspondiente al pago de la planilla Nº 4 de cierre, según la UPRE.</t>
  </si>
  <si>
    <t>De: 00099024113 Transferencia en cumplimiento al DS N°0913 de 15/06/2011 y el Convenio Intergubernativo de Financiamiento UPRE-CIF-IG-607/2017, suscrito entre la UPRE y el GAD de Pando, proyecto “Construcción de Puentes Tipo Cajón en el Barrio Eureka”, correspondiente al pago de la planilla Nº 3 de cierre, según la UPRE.</t>
  </si>
  <si>
    <t>De: 00099024113 Transferencia en cumplimiento al DS N°0913 de 15/06/2011 y el Convenio Intergubernativo de Financiamiento UPRE-CIF-IG 028/2017, suscrito entre la UPRE y el GAM de Puerto Villarroel, proyecto “Construcción Infraestructura U.E. Esmeralda”, correspondiente al pago de la planilla Nº 5 de cierre, según la UPRE.</t>
  </si>
  <si>
    <t>De: 00099024113 Transferencia en cumplimiento al DS N°0913 de 15/06/2011 y el Convenio Intergubernativo de Financiamiento UPRE-CIF-IG-615/2017, suscrito entre la UPRE y el GAD de Pando, proyecto “Construcción de 1 Puente Tipo Cajón Sobre el Arroyo García Linera”, correspondiente al pago de la planilla Nº 4 de cierre, según la UPRE.</t>
  </si>
  <si>
    <t>De: 00099024113 Transferencia en cumplimiento al DS N°0913 de 15/06/2011 y el Convenio Intergubernativo de Financiamiento UPRE-CIF-IG 301/2018, suscrito entre la UPRE y el GAIOC de Charagua Iyambae, proyecto “Const. Mercado Popular La Estación - Charagua”, correspondiente al pago de la planilla Nº 1, según la UPRE.</t>
  </si>
  <si>
    <t>De: 00099024113 Transferencia en cumplimiento al DS N°0913 de 15/06/2011 y el Convenio Intergubernativo de Financiamiento UPRE-CIF-IG 196/2017, suscrito entre la UPRE y el GAM de Pailón, proyecto “Const. Mercado Municipal Pailón”, correspondiente al pago de la planilla Nº 8, según la UPRE.</t>
  </si>
  <si>
    <t>De: 00099024113 Transferencia en cumplimiento al DS N°0913 de 15/06/2011 y el Convenio Intergubernativo de Financiamiento UPRE-CIF-IG-614/2017, suscrito entre la UPRE y el GAD de Pando, proyecto “Construcción de 1 Puente Tipo Cajón en la Av. Acre”, correspondiente al pago de la planilla Nº 4 de cierre, según la UPRE.</t>
  </si>
  <si>
    <t>De: 00099024113 Transferencia en cumplimiento al DS N°0913 de 15/06/2011 y el Convenio Intergubernativo de Financiamiento UPRE-CIF-IG- 002/2017, suscrito entre la UPRE y el GAM de Yacuiba, proyecto “Construcción U.E. Ferroviaria”, correspondiente al pago de la planilla Nº 2, según la UPRE.</t>
  </si>
  <si>
    <t>De: 00099024113 Transferencia en cumplimiento al DS N°0913 de 15/06/2011 y el Convenio Intergubernativo de Financiamiento UPRE-CIF-IG 628/2017, suscrito entre la UPRE y el GAM de Vacas, proyecto “Const. U.E. David Morato Cañadas - Vacas”, correspondiente al pago de la planilla Nº 6 de cierre, según la UPRE.</t>
  </si>
  <si>
    <t>De: 00099024113 Transferencia en cumplimiento al DS N°0913 de 15/06/2011 y el Convenio Intergubernativo de Financiamiento UPRE-CIF-IG 259/2018, suscrito entre la UPRE y el GAM de Punata, proyecto “Const. U.E. 18 de Mayo – Pacifico Canedo (Punata)”, correspondiente al pago de la planilla Nº 2, según la UPRE.</t>
  </si>
  <si>
    <t>De: 00099024113 Transferencia en cumplimiento al DS N°0913 de 15/06/2011 y el Convenio Intergubernativo de Financiamiento UPRE-CIF-IG 0104/2018, suscrito entre la UPRE y el GAD de Chuquisaca, proyecto “Const. Unidad Educativa Ruffo - Sucre”, correspondiente al pago de la planilla Nº 4, según la UPRE.</t>
  </si>
  <si>
    <t>De: 00099024113 Transferencia en cumplimiento al DS N°0913 de 15/06/2011 y el Convenio Intergubernativo de Financiamiento UPRE-CIF-IG 079/2017, suscrito entre la UPRE y el GAM de Potosí, proyecto “Construcción Centro de Educación Especial Juan Evo Morales Ayma I D-10”, correspondiente al pago de la planilla Nº 13, según la UPRE.</t>
  </si>
  <si>
    <t>De: 00099024113 Transferencia en cumplimiento al DS N°0913 de 15/06/2011 y el Convenio Intergubernativo de Financiamiento UPRE-CIF-IG 0302/2018, suscrito entre la UPRE y el GAM de General Agustín Saavedra, proyecto “Const. Unidad Educativa Aura Hurtado Municipio General Saavedra”, correspondiente al pago de la planilla Nº 2, según la UPRE.</t>
  </si>
  <si>
    <t>De: 00099024113 Transferencia en cumplimiento al DS N°0913 de 15/06/2011 y el Convenio Intergubernativo de Financiamiento UPRE-CIF-IG 150/2017, suscrito entre la UPRE y el GAM de Villa Nueva, proyecto “Const. Casa de la Acogida y Refugio Temporal para Mujeres en Situación de Violencia – CC. Loma Alta”, correspondiente al pago de la planilla Nº 3 de cierre, según la UPRE.</t>
  </si>
  <si>
    <t>De: 00099024113 Transferencia en cumplimiento al DS N°0913 de 15/06/2011 y el Convenio Intergubernativo de Financiamiento UPRE-CIF-IG 0109/2018, suscrito entre la UPRE y el GAM de Cliza, proyecto “Implem. Cancha de Futbol con Césped Sintético Porvenir (Cliza)”, correspondiente al pago de la planilla Nº 3 de cierre, según la UPRE.</t>
  </si>
  <si>
    <t>De: 00099024113 Transferencia en cumplimiento al DS N°0913 de 15/06/2011 y el Convenio Intergubernativo de Financiamiento UPRE-CIF-IG 697/2017, suscrito entre la UPRE y el GAM de Sacabamba, Proyecto “Construcción Tinglado, Cancha Polifuncional y Graderías U.E. Jesús María de Sacabamba”, correspondiente al pago de la planilla Nº3 de cierre, según la UPRE.</t>
  </si>
  <si>
    <t>De: 00099024113 Transferencia en cumplimiento al DS N°0913 de 15/06/2011 y el Convenio Intergubernativo de Financiamiento UPRE-CIF-IG/551/2016, suscrito entre la UPRE y el GAD del Beni, Proyecto “Const. Piscina Olímpica Dptal. 18 de Noviembre - Trinidad”, correspondiente al pago de la planilla Nº12, según la UPRE.</t>
  </si>
  <si>
    <t>De: 00099024113 Transferencia en cumplimiento al DS N°0913 de 15/06/2011 y el Convenio Intergubernativo de Financiamiento UPRE-CIF-IG 004/2017, suscrito entre la UPRE y el GAM de Oruro, proyecto “Const. Coliseo Cerrado Quirquincho - Oruro”, correspondiente al pago de la planilla Nº 6, según la UPRE.</t>
  </si>
  <si>
    <t>De: 00099024113 Transferencia en cumplimiento al DS N°0913 de 15/06/2011 y el Convenio Intergubernativo de Financiamiento UPRE-CIF-IG 698/2017, suscrito entre la UPRE y el GAM de Sacabamba, Proyecto “Construcción Comedor y Biblioteca U.E. Jesús María de Matarani - Sacabamba”, correspondiente al pago de la planilla Nº4 de cierre, según la UPRE.</t>
  </si>
  <si>
    <t>De: 00099024113 Transferencia en cumplimiento al DS N°0913 de 15/06/2011 y el Convenio Intergubernativo de Financiamiento UPRE-CIF-IG 1002/2017, suscrito entre la UPRE y el GAM de San Pedro de Quemes, proyecto “Construcción Bloque de Aulas U.E. Eduardo Abaroa Comunidad Abaroa”, correspondiente al pago de la planilla Nº 5, según la UPRE.</t>
  </si>
  <si>
    <t>De: 00099024113 Transferencia en cumplimiento al DS N°0913 de 15/06/2011 y el Convenio Intergubernativo de Financiamiento UPRE-CIF-IG 044/2018, suscrito entre la UPRE y el GAM de Escara, Proyecto “Construcción Campo Ferial Escara Mun. Escara”, correspondiente al pago de la planilla Nº2, según la UPRE.</t>
  </si>
  <si>
    <t>De: 00099024113 Transferencia en cumplimiento al DS N°0913 de 15/06/2011 y el Convenio Intergubernativo de Financiamiento UPRE-CIF-IG 0303/2018, suscrito entre la UPRE y el GAM de General Agustín Saavedra, proyecto “Const. Unidad Educativa Gualberto Villarroel Com. Aroma II Municipio General Saavedra”, correspondiente al pago de la planilla Nº 2, según la UPRE.</t>
  </si>
  <si>
    <t>De: 00099024113 Transferencia en cumplimiento al DS N°0913 de 15/06/2011 y el Convenio Intergubernativo de Financiamiento UPRE-CIF-IG 699/2017, suscrito entre la UPRE y el GAM de Sacabamba, Proyecto “Construcción Tinglado, Cancha Polifuncional y Graderías U.E. Eliseo Torrico - Sacabamba”, correspondiente al pago de la planilla Nº3 de cierre, según la UPRE.</t>
  </si>
  <si>
    <t>De: 00099024113 Transferencia en cumplimiento al DS N°0913 de 15/06/2011 y el Convenio Intergubernativo de Financiamiento UPRE-CIF-IG 660/2017, suscrito entre la UPRE y el GAM de Colcapirhua, Proyecto “Const. Centro de Formación Cultural y Comunitaria Colcapirhua”, correspondiente al pago de la planilla Nº4, según la UPRE.</t>
  </si>
  <si>
    <t>PAGO A PROEX BRASIL PRÉSTAMO CONV. CRED. 04.03.09 VCTO. 04-03-2019 POR CUENTA DE TGN , NTI. 011945 VALOR 06-03-2019 CAPITAL USD 1.134.818,69 INTERESES USD 239.635,90 CTA. 3987 CUENTA UNICA DEL TESORO-3987 LIB. 00099021001 REF.: COMISIONES BANCARIAS</t>
  </si>
  <si>
    <t>PAGO A CAF PRÉSTAMO CFA003565 VCTO. 06-03-2019 POR CUENTA DE TGN , NTI. 012000 VALOR 06-03-2019 CAPITAL USD 1.576.299,16 INTERESES USD 402.836,39 CTA. 3987 CUENTA UNICA DEL TESORO-3987 LIB. 00099021001 REF.: COMISIONES BANCARIAS</t>
  </si>
  <si>
    <t>PAGO PRÉSTAMO BID 126-TF-BO VCTO. 06-03-2019 POR CUENTA DE TGN , NTI. 011944 VALOR 06-03-2019 CAPITAL USD 66.666,66 INTERESES USD 6.333,34 CTA. 3987 CUENTA UNICA DEL TESORO-3987 LIB. 00099021001 REF.: COMISIONES BANCARIAS</t>
  </si>
  <si>
    <t>TRANSFERENCIA DEL EXTERIOR SEGUN SWIFT NO.2704 DE FECHA 06/03/2019 ORDENANTE: CONSULATE GENERAL OF THE PLURINATIONAL (NEW YORY) REFR.: GESTORIA CONSULAR LIB. 00010011102 MIN.RELACIONES EXTERIORES - GESTORIA CONSULAR LEY Nº 3108</t>
  </si>
  <si>
    <t>TRANSFERENCIA DEL EXTERIOR SEGUN SWIFT NO.2705 DE FECHA 06/03/2019 ORDENANTE: CONSULADO DE BOLIVIA EN BILBAO REF.: GESTORIA CONSULAR LIB. 00010011102 MIN.RELACIONES EXTERIORES - GESTORIA CONSULAR LEY Nº 3108</t>
  </si>
  <si>
    <t>TRANSFERENCIA DEL EXTERIOR SEGUN SWIFT NO.2706 DE FECHA 06/03/2019 ORDENANTE: CONSULADO DE BOLIVIA EN MURCIA REF.: GESTORIA FEB 2019 LIB. 00010011102 MIN.RELACIONES EXTERIORES - GESTORIA CONSULAR LEY Nº 3108</t>
  </si>
  <si>
    <t>TRANSFERENCIA DEL EXTERIOR SEGUN SWIFT NO.2707 DE FECHA 06/03/2019 ORDENANTE: CONBSULADO DE BOLIVIA EN IQUIQUE REF.: TRANSFERENCIA POR RECUAD.GESTORIA CONSULAR FEBRE.2019 LIB. 00010011102 MIN.RELACIONES EXTERIORES - GESTORIA CONSULAR LEY Nº 3108</t>
  </si>
  <si>
    <t>TRANSFERENCIA DEL EXTERIOR SEGUN SWIFT 02703 DE FECHA 06/03/2019 ORDENANTE: EMBAJADA DE BOLIVIA EN ITALIA LIB. 00010011102 MIN.RELACIONES EXTERIORES - GESTORIA CONSULAR LEY Nº 3108</t>
  </si>
  <si>
    <t>TRANSFERENCIA DEL EXTERIOR SEGUN SWIFT 02710 DE FECHA 06/03/2019 ORDENANTE: CONSULADO DE BOLIVIA EN SEVILLA LIB. 00010011102 MIN.RELACIONES EXTERIORES - GESTORIA CONSULAR LEY Nº 3108</t>
  </si>
  <si>
    <t>TRANSFERENCIA DEL EXTERIOR SEGUN SWIFT 02711 DE FECHA 06/03/2019 ORDENANTE: CONSULADO DE BOLIVIA EN LONDRES LIB. 00010011102 MIN.RELACIONES EXTERIORES - GESTORIA CONSULAR LEY Nº 3108</t>
  </si>
  <si>
    <t>TRANSFERENCIA DEL EXTERIOR SEGUN SWIFT NOS.2696-2691 DE FECHA 06/03/2019 ORDENANTE: EMBASSY OF BOLIVIA SECCION CONSULAR-TOKYO JAPON REF.GESTORIA CONSULAR LIB. 00010011102 MIN.RELACIONES EXTERIORES - GESTORIA CONSULAR LEY Nº 3108</t>
  </si>
  <si>
    <t>TRANSFERENCIA DEL EXTERIOR SEGUN SWIFT NO.2701 DE FECHA 06/03/2019 ORDENANTE: CONSULADO DEL ESTADO PLURINACIONAL-COMODORO RIVADAVIA-ARGENTINA REF:GESTORIA CONSULAR MARZO 2019 LIB. 00010011102 MIN.RELACIONES EXTERIORES - GESTORIA CONSULAR LEY Nº 3108</t>
  </si>
  <si>
    <t>COBRO COSTOS DE PAPELERIA SEGUN TRANSFERENCIA DEL EXTERIOR POR ORDEN DE CORPORACION PETROLERA S.A. LIB. 00513062001 YPFB-OPERACIONES PLANTA DE SEPARACION DE LIQUIDOS RIO GRANDE</t>
  </si>
  <si>
    <t>NÚMERO DE LIBRETA CUT: 99031009.00 OPERACIÓN T01 TRANSFERENCIA DE FONDOS A LA CUT - TESORO DIRECTO DE BANCO UNION S.A. A CUENTA UNICA DEL TESORO CON NUMERO DE SOLICITUD = 3550431 Y NUMERO CORRELATIVO = 91320006032019640 TRANSFERENCIA POR OPERACIONES DE VENTA BONOS BTX</t>
  </si>
  <si>
    <t>NÚMERO DE LIBRETA CUT: 99031009.00 OPERACIÓN T01 TRANSFERENCIA DE FONDOS A LA CUT - TESORO DIRECTO DE BANCO UNION S.A. A CUENTA UNICA DEL TESORO CON NUMERO DE SOLICITUD = 3550473 Y NUMERO CORRELATIVO = 91320006032019643 TRANSFERENCIA POR OPERACIONES DE VENTA BONOS BTX</t>
  </si>
  <si>
    <t>||TRANSFERENCIA DE FONDOS S/G. MENSAJE SWIFT NRO. 02718 DE LA FECHA. (SECTOR PÚBLICO - SOBREVUELOS). DEBITO DE LA LIBRETA 00117012001 DGAC, REPOSICION UTILES DE ESCRITORIO.</t>
  </si>
  <si>
    <t>||TRANSFERENCIA DE FONDOS S/G. MENSAJE SWIFT NRO. 02719 DE LA FECHA. (SECTOR PÚBLICO - SOBREVUELOS). DEBITO DE LA LIBRETA 00117012001 DGAC, REPOSICION UTILES DE ESCRITORIO.</t>
  </si>
  <si>
    <t>'COBRO DE'||UTILES DE ESCRITORIO POR EL COMPROBANTE CONTABLE NRO. 0948433 DE LA FECHA, SEGÚN CORREO ELECTRÓNICO DE YPFB DE F. 23/01/2018 DEBITO DE LA LIBRETA 00513022001 YPFB  OPERACIONES.</t>
  </si>
  <si>
    <t>||TRANSFERENCIA DE FONDOS S/G. MENSAJES SWIFT NROS. 02723 Y 02689 DE LA FECHA. (SECTOR PÚBLICO - SOBREVUELOS). DEBITO DE LA LIBRETA 00117012001 DGAC, REPOSICION UTILES DE ESCRITORIO.</t>
  </si>
  <si>
    <t>'COBRO DE'||UTILES DE ESCRITORIO POR EL COMPROBANTE CONTABLE 0948440 DE LA FECHA, SEGÚN CORREO ELECTRÓNICO DE YFPB DE F. 23/01/2018. DEBITO DE LA LIBRETA 00513022001 YPFB  OPERACIONES.</t>
  </si>
  <si>
    <t>00526012001 DEPOSITO DE EFECTIVO, DEPOSITANTE: JUVENAL ARNALDO ACARAPI MAGUEÑO, CONCEPTO: DEVOLUCION PASAJES BOLIVIA TV, CUENTA DE DEPOSITO: CUENTA UNICA DEL TESORO</t>
  </si>
  <si>
    <t>00099021001 DEPOSITO DE EFECTIVO, DEPOSITANTE: WILDER FABRICIO PEREZ MENDIZABAL, CONCEPTO: REVERSION DE REFRIGERIO PREV. N° 145, CUENTA DE DEPOSITO: CUENTA UNICA DEL TESORO</t>
  </si>
  <si>
    <t>00591012001 DEPOSITO DE EFECTIVO, DEPOSITANTE: SAF S.R.L., CONCEPTO: PAGO SERVICIOS BASICOS, CUENTA DE DEPOSITO: CUENTA UNICA DEL TESORO</t>
  </si>
  <si>
    <t>00212082001 DEPOSITO DE EFECTIVO, DEPOSITANTE: LIMBERTH JASMANI ARREDONDO VELASQUEZ, CONCEPTO: DEVOLUCION DE GASTOS OPERATIVOS C-31 N° 560, CUENTA DE DEPOSITO: CUENTA UNICA DEL TESORO</t>
  </si>
  <si>
    <t>00212082001 DEPOSITO DE EFECTIVO, DEPOSITANTE: BETTY MIRIAM CHAVEZ, CONCEPTO: DEVOLUCION DE GASTOS OPERATIVOS C-31 N° 1060, CUENTA DE DEPOSITO: CUENTA UNICA DEL TESORO</t>
  </si>
  <si>
    <t>00099021001 DEPOSITO DE EFECTIVO, DEPOSITANTE: ASFI - ANA KARINA ARANDA SALAS, CONCEPTO: DEVOLUCION POR TASA DE AEROPUERTO  SABSA, CUENTA DE DEPOSITO: CUENTA UNICA DEL TESORO</t>
  </si>
  <si>
    <t>00591012001 DEPOSITO DE EFECTIVO, DEPOSITANTE: CORPORACION BOLIVIANA DE FARMACIAS S.A, CONCEPTO: PAGO POR SERVICIO DE AGUA POTABLE, CUENTA DE DEPOSITO: CUENTA UNICA DEL TESORO</t>
  </si>
  <si>
    <t>00591012001 DEPOSITO DE EFECTIVO, DEPOSITANTE: CORPORACION BOLIVIANA DE FARMACIAS S.A., CONCEPTO: PAGO POR SERVICIO DE AGUA POTABLE, CUENTA DE DEPOSITO: CUENTA UNICA DEL TESORO</t>
  </si>
  <si>
    <t>00526012001 DEPOSITO DE EFECTIVO, DEPOSITANTE: PORFIRIO OSCAR RAMOS RAMOS CI.3474431 LP, CONCEPTO: DEVOLUCION DE PASAJE - BOLIVIA TV, CUENTA DE DEPOSITO: CUENTA UNICA DEL TESORO</t>
  </si>
  <si>
    <t>00010011102 DEPOSITO DE EFECTIVO, DEPOSITANTE: JOSE RAMIRO URIARTE ORTIZ, CONCEPTO: REGULARIZACION DE 1 ANTECEDENTE PENAL -CONSULADO EN VALENCIA GESTION 2015, CUENTA DE DEPOSITO: CUENTA UNICA DEL TESORO</t>
  </si>
  <si>
    <t>00526012001 DEPOSITO DE EFECTIVO, DEPOSITANTE: JUAN JOSE DURAN CI 6858865 LP, CONCEPTO: DEVOLUCION DE PASAJE - BOLIVIA TV, CUENTA DE DEPOSITO: CUENTA UNICA DEL TESORO</t>
  </si>
  <si>
    <t>00526012001 DEPOSITO DE EFECTIVO, DEPOSITANTE: JORGE CHOQUE QUISBERT CI 4280172 LP, CONCEPTO: DEVOLUCION DE PASAJE - BOLIVIA TV, CUENTA DE DEPOSITO: CUENTA UNICA DEL TESORO</t>
  </si>
  <si>
    <t>00526012001 DEPOSITO DE EFECTIVO, DEPOSITANTE: FELIPE DE NERY SANTANDER ZEBALLOS CI. 4325273 LP, CONCEPTO: DEVOLUCION PASAJE - BOLIVIA TV, CUENTA DE DEPOSITO: CUENTA UNICA DEL TESORO</t>
  </si>
  <si>
    <t>00526012001 DEPOSITO DE EFECTIVO, DEPOSITANTE: BOLIVIA TV-ROGELIO ALACAMA, CONCEPTO: DEVOLUCION PASAJES, CUENTA DE DEPOSITO: CUENTA UNICA DEL TESORO</t>
  </si>
  <si>
    <t>00099021001 DEPOSITO DE EFECTIVO, DEPOSITANTE: RICHARD ROJAS MAMANI-UIF, CONCEPTO: DEVOLUCION PAGO EN DEMASIA SEGUNDO AGUINALDO ESFUERZO POR BOLIVIA GESTION 2018, CUENTA DE DEPOSITO: CUENTA UNICA DEL TESORO</t>
  </si>
  <si>
    <t>00010011102 DEPOSITO DE EFECTIVO, DEPOSITANTE: GABRIELA PAULA ARAOZ LOPEZ, CONCEPTO: REGULARIZACION  DE UN (1) ANTECEDENTE PENAL CONSULADO DE VALENCIA, CUENTA DE DEPOSITO: CUENTA UNICA DEL TESORO</t>
  </si>
  <si>
    <t>00222012001 DEPOSITO DE EFECTIVO, DEPOSITANTE: LUIS ALBERTO SALVATIERRA MANJON, CONCEPTO: REVERSION  C 31 - 274, CUENTA DE DEPOSITO: CUENTA UNICA DEL TESORO</t>
  </si>
  <si>
    <t>00512012001 DEPOSITO DE EFECTIVO, DEPOSITANTE: BORIS R. ROJAS CHILE, CONCEPTO: DEVOLUCION DE FONDOS EN AVANCE, CUENTA DE DEPOSITO: CUENTA UNICA DEL TESORO</t>
  </si>
  <si>
    <t>00099021001 DEPOSITO DE EFECTIVO, DEPOSITANTE: MELVIN ALEJANDRO ROJAS TORRICO, CONCEPTO: DEVOLUCION POR PAGO EN DEMASIA DEL PRIMER AGUINALDO DE NAVIDAD DE LA GESTION 2018, CUENTA DE DEPOSITO: CUENTA UNICA DEL TESORO</t>
  </si>
  <si>
    <t>00099021001 DEPOSITO DE EFECTIVO, DEPOSITANTE: MELVIN ALEJANDRO ROJAS TORRICO, CONCEPTO: DEVOLUCION POR PAGO EN DEMASIA DEL SEGUNDO AGUINALDO DE NAVIDAD DE LA GESTION 2018, CUENTA DE DEPOSITO: CUENTA UNICA DEL TESORO</t>
  </si>
  <si>
    <t>00099021001 DEPOSITO DE EFECTIVO, DEPOSITANTE: TAMARA OJOPI ALVARADO, CONCEPTO: DEVOLUCION DE SUELDO AGOSTO 2017 POR ERROR DEP A MI PERSONA A CTA DEL BCO UNION, CUENTA DE DEPOSITO: CUENTA UNICA DEL TESORO</t>
  </si>
  <si>
    <t>00526012001 DEPOSITO DE EFECTIVO, DEPOSITANTE: HEYDI GUTIERREZ CENTELLAS, CONCEPTO: DEVOLUCION DE PASAJES, CUENTA DE DEPOSITO: CUENTA UNICA DEL TESORO</t>
  </si>
  <si>
    <t>00526012001 DEPOSITO DE EFECTIVO, DEPOSITANTE: JOSE LUIS MAMANI AQUISE BOLIVIA TV, CONCEPTO: DEVOLUCION DE PASAJES, CUENTA DE DEPOSITO: CUENTA UNICA DEL TESORO</t>
  </si>
  <si>
    <t>00591012001 DEPOSITO DE EFECTIVO, DEPOSITANTE: GABRIEL ULO ARTEAGA, CONCEPTO: PAGO DE AGUA DIC.18 A EN. 19, CUENTA DE DEPOSITO: CUENTA UNICA DEL TESORO</t>
  </si>
  <si>
    <t>00591012001 DEPOSITO DE EFECTIVO, DEPOSITANTE: GABRIEL ULO ARTEAGA, CONCEPTO: PAGO DE ENERGIA SEP-18 A DIC-18, CUENTA DE DEPOSITO: CUENTA UNICA DEL TESORO</t>
  </si>
  <si>
    <t>00590012001 DEPOSITO DE EFECTIVO, DEPOSITANTE: EMPRESA PUBLICA QUIPUS, CONCEPTO: DEVOLUCION  FONDOS EN VANCE (SALDO), CUENTA DE DEPOSITO: CUENTA UNICA DEL TESORO</t>
  </si>
  <si>
    <t>00212082001 DEPOSITO DE EFECTIVO, DEPOSITANTE: REYNALDO SEGOVIA, CONCEPTO: DEVOLUCION DE GASTOS OPERATIVOS C-31 N° 110, CUENTA DE DEPOSITO: CUENTA UNICA DEL TESORO</t>
  </si>
  <si>
    <t>00342012001 DEP.DE CHEQ.AJENOS,RET.DE CAM.,CONCEPTO: DEVOLUCION DE FONDOS EN AVANCE,DEP.: A.E.V. REGIONAL POTOSI , PROCEDENCIA: BANCO UNION S.A., CHEQUE: 635, FECHA DE EMISION:27/02/2019</t>
  </si>
  <si>
    <t>00099021001 DEP.DE CHEQ.AJENOS,RET.DE CAM.,CONCEPTO: DEVOLUCION DE CC NO COBRADO NOV Y AGUINALDO 2018,DEP.: LA VITALICIA SEGUROS Y REASEGUROS DE VIDA SA , PROCEDENCIA: BANCO BISA S.A., CHEQUE: 50459, FECHA DE EMISION:07/03/2019</t>
  </si>
  <si>
    <t>00099021001 DEP.DE CHEQ.AJENOS,RET.DE CAM.,CONCEPTO: REMBOLSO INCAPACIDAD POTOSI,DEP.: CONTRALORIA GENERAL DEL ESTADO , PROCEDENCIA: BANCO UNION S.A., CHEQUE: 6261, FECHA DE EMISION:27/02/2019</t>
  </si>
  <si>
    <t>00099021001 DEP.DE CHEQ.AJENOS,RET.DE CAM.,CONCEPTO: REEMBOLSO INCAPACIDAD TEMPORAL  GERENCIA CHUQUISACA,DEP.: CONTRALORIA GENERAL DEL ESTADO , PROCEDENCIA: BANCO UNION S.A., CHEQUE: 6259, FECHA DE EMISION:27/02/2019</t>
  </si>
  <si>
    <t>00660012006 DEP.DE CHEQ.AJENOS,RET.DE CAM.,CONCEPTO: DEVOLUCION DE VIATICOS DE JOSE LUIS MATIENZO ZARATE GESTION 2018,DEP.: ORGANO JUDICIAL DISTRITO CHUQUISACA , PROCEDENCIA: BANCO UNION S.A., CHEQUE: 1524, FECHA DE EMISION:28/02/2019</t>
  </si>
  <si>
    <t>00660012006 DEP.DE CHEQ.AJENOS,RET.DE CAM.,CONCEPTO: DEVOLUCION DE VIATICOS DE DOMINGA LIDIA YAMPARA SERRUDO GESTION 2018,DEP.: ORGANO JUDICIAL DISTRITO CHUQUISACA , PROCEDENCIA: BANCO UNION S.A., CHEQUE: 1523, FECHA DE EMISION:28/02/2019</t>
  </si>
  <si>
    <t>00660012006 DEP.DE CHEQ.AJENOS,RET.DE CAM.,CONCEPTO: DEVOLUCION DE VIATICOS DE LAZARO ROCHA TAMARES GESTION 2018,DEP.: ORGANO JUDICIAL DISTRITO CHUQUISACA , PROCEDENCIA: BANCO UNION S.A., CHEQUE: 1522, FECHA DE EMISION:28/02/2019</t>
  </si>
  <si>
    <t>00660012006 DEP.DE CHEQ.AJENOS,RET.DE CAM.,CONCEPTO: DEVOLUCION DE PASAJES Y VIATICOS PRESENTADOS FUERA DE PLAZO SEGUN INFORME DE AUDITORIA,DEP.: ORGANO JUDICIAL DISTRITO BENI , PROCEDENCIA: BANCO UNION S.A., CHEQUE: 849, FECHA DE EMISION:22/02/2019</t>
  </si>
  <si>
    <t>00099021001 DEP.DE CHEQ.AJENOS,RET.DE CAM.,CONCEPTO: DEVOLUCION POR PERMISO SIN GOCE DE HABER KELY RAMALLO DICIEMBRE 2018,DEP.: MINISTERIO DE MINERIA Y METALURGIA , PROCEDENCIA: BANCO UNION S.A., CHEQUE: 3212, FECHA DE EMISION:27/02/2019</t>
  </si>
  <si>
    <t>00099021001 DEP.DE CHEQ.AJENOS,RET.DE CAM.,CONCEPTO: DEVOLUCION POR PERMISO SIN GOCE DE HABER MARIA BLOISA DICIEMBRE 2018,DEP.: MINISTERIO DE MINERIA Y METALURGIA , PROCEDENCIA: BANCO UNION S.A., CHEQUE: 3211, FECHA DE EMISION:27/02/2019</t>
  </si>
  <si>
    <t>00099021001 DEP.DE CHEQ.AJENOS,RET.DE CAM.,CONCEPTO: DEVOLUCION POR PERMISO SIN GOCE DE HABER JUAN MAMANI DICIEMBRE/2018,DEP.: MINISTERIO DE MINERIA Y METALURGIA , PROCEDENCIA: BANCO UNION S.A., CHEQUE: 3210, FECHA DE EMISION:27/02/2019</t>
  </si>
  <si>
    <t>00099021001 DEP.DE CHEQ.AJENOS,RET.DE CAM.,CONCEPTO: DEVOLUCION POR PERMISO SIN GOCE DE HABER KELY RAMALLO ENERO 2019,DEP.: MINISTERIO DE MINERIA Y METALURGIA , PROCEDENCIA: BANCO UNION S.A., CHEQUE: 3213, FECHA DE EMISION:27/02/2019</t>
  </si>
  <si>
    <t>00212082004 DEP.DE CHEQ.AJENOS,RET.DE CAM.,CONCEPTO: APORTES VOLUNTARIOS MES FEBRERO 2019 INRA LA PAZ,DEP.: INRA LA PAZ-APORTES VOLUNTARIOS FEBRERO 2019 , PROCEDENCIA: BANCO UNION S.A., CHEQUE: 3869, FECHA DE EMISION:06/03/2019</t>
  </si>
  <si>
    <t>00099021001 DEPOSITO DE EFECTIVO, DEPOSITANTE: AMELIA APAZA  DE APAZA, CONCEPTO: DEVOLUCION POR CONCEPTO SENASIR, CUENTA DE DEPOSITO: CUENTA UNICA DEL TESORO</t>
  </si>
  <si>
    <t>00099021001 DEPOSITO DE EFECTIVO, DEPOSITANTE: BATING-1 CNL MENDEZ, CONCEPTO: SERVICIOS BASICOS MES DICIEMBRE 2018 DE AGUA, CUENTA DE DEPOSITO: CUENTA UNICA DEL TESORO</t>
  </si>
  <si>
    <t>00099021001 DEPOSITO DE EFECTIVO, DEPOSITANTE: BATING-1 CNL MENDEZ, CONCEPTO: ADQUISICION DE COMBUSTIBLE MES DICIEMBRE 2018, CUENTA DE DEPOSITO: CUENTA UNICA DEL TESORO</t>
  </si>
  <si>
    <t>00099021001 DEPOSITO DE EFECTIVO, DEPOSITANTE: BATING-1 CNL MENDEZ, CONCEPTO: SERVICIOS BASICOS MES DICIEMBRE 2018 TELEFONO, CUENTA DE DEPOSITO: CUENTA UNICA DEL TESORO</t>
  </si>
  <si>
    <t>00099021001 DEPOSITO DE EFECTIVO, DEPOSITANTE: ENRIQUE DAVID HUCHANI CHIRINOS, CONCEPTO: MPD-UAI-N° 067/2018, CUENTA DE DEPOSITO: CUENTA UNICA DEL TESORO</t>
  </si>
  <si>
    <t>00526012001 DEPOSITO DE EFECTIVO, DEPOSITANTE: BOLIVIA TV - FREDDY HUAYPE LOPEZ, CONCEPTO: DEVOLUCION DE PASAJE, CUENTA DE DEPOSITO: CUENTA UNICA DEL TESORO</t>
  </si>
  <si>
    <t>00169014101 DEPOSITO DE EFECTIVO, DEPOSITANTE: VELIA VELASQUEZ, CONCEPTO: DEVOLUCION REFRIGERIO DIC/2018, CUENTA DE DEPOSITO: CUENTA UNICA DEL TESORO</t>
  </si>
  <si>
    <t>00526012001 DEPOSITO DE EFECTIVO, DEPOSITANTE: BOLIVIA TV - CESAR MAURICIO PEÑARANDA HERRERA, CONCEPTO: DEVOLUCION PASAJES, CUENTA DE DEPOSITO: CUENTA UNICA DEL TESORO</t>
  </si>
  <si>
    <t>00099021001 DEPOSITO DE EFECTIVO, DEPOSITANTE: JUAN FEDERICO RODRIGUEZ MARIÑO, CONCEPTO: DOBLE PERCEPCION, CUENTA DE DEPOSITO: CUENTA UNICA DEL TESORO</t>
  </si>
  <si>
    <t>00099021001 DEPOSITO DE EFECTIVO, DEPOSITANTE: CECILIA FLORES DE CEÑI, CONCEPTO: COBRO INDEBIDO DE SENASIR DEL MES DE MARZO, CUENTA DE DEPOSITO: CUENTA UNICA DEL TESORO</t>
  </si>
  <si>
    <t>00099021001 DEPOSITO DE EFECTIVO, DEPOSITANTE: VITALIANO CALLISAYA LAURA, CONCEPTO: DOBLE PERCEPCION, CUENTA DE DEPOSITO: CUENTA UNICA DEL TESORO</t>
  </si>
  <si>
    <t>VENTA DE DIVISAS CON TRANSFERENCIA DE FONDOS A SOLICITUD DE AUTORIDAD DE REG.Y FISCALIZ.DE TELECOMUNICACIONES Y TRANSP. SEGUN SOLICITUD 7373 REF: PAGO A LA UNION POSTAL DE LAS AMERICAS, ESPANA Y PORTUGAL - UPAEP, CORRESPONDIENTE AL PLAN DE AMORTIZACION DE DEUDA 1,2 Y CUOTA CONTRIBUTIVA ENTRE LA ADMI LIB. 00099021001 TGN-RECURSOS ORDINARIOS (3987)</t>
  </si>
  <si>
    <t>||REGULARIZACIÓN DE LA OPERACIÓN S-0948283 DE F. 28/02/2019 SEGÚN INFORMACIÓN ADICIONAL DEL STANDARD CHARTERED BANK Y CORREO ELECTRÓNICO DE IBMETRO DE LA FECHA. ABONO A LA LIBRETA 00041031107 MPM-INSTITUTO BOLIVIANO DE METROLOGIA; P/CTA. ALS LS PERU SAC.</t>
  </si>
  <si>
    <t>'TRANSFERENCIA DE FONDOS||S/G. NOTA CITE MEFP/VTCP/DGCP/UF-143/2019 DE LA FECHA, DEL MIN.DE ECONOMIA Y FINANZAS PUBLICAS(HRE-TSO-2019-979), RECURSOS FIDEICOMISO "ACCESOS SEGUROS PARA VIVIR BIEN", CONSTITUIDO POR EL FONDO NACIONAL DE DESARROLLO REGIONAL. DEBITO DE LA LIBRETA N° 00099021001, REPOSICION UTILES DE ESCRITORIO.</t>
  </si>
  <si>
    <t>'TRANSFERENCIA DE FONDOS||S/G. NOTA CITE MEFP/VTCP/DGCP/UF-143/2019 DE LA FECHA, DEL MIN.DE ECONOMIA Y FINANZAS PUBLICAS(HRE-TSO-2019-979), RECURSOS FIDEICOMISO "ACCESOS SEGUROS PARA VIVIR BIEN", CONSTITUIDO POR EL FONDO NACIONAL DE DESARROLLO REGIONAL. DEBITO DE LA LIBRETA N° 00099021001 TGN-RECURSOS ORDINARIOS MN.</t>
  </si>
  <si>
    <t>De: 00099024113 Transferencia en cumplimiento al DS N°0913 de 15/06/2011 y el Convenio Intergubernativo de Financiamiento UPRE-CIF-IG 0277/2018, suscrito entre la UPRE y el GAM de Camiri, proyecto “Const. Unidad Educativa Graciela Cortez de Delgadillo - Camiri”, correspondiente al pago de la planilla Nº 2, según la UPRE.</t>
  </si>
  <si>
    <t>De: 00099024113 Transferencia en cumplimiento al DS N°0913 de 15/06/2011 y el Convenio Intergubernativo de Financiamiento UPRE-CIF-IG 1035/2017, suscrito entre la UPRE y el GAD de Potosí, proyecto “Construcción Unidad Educativa Manuel Ascencio Padilla - Potosí”, correspondiente al pago de la planilla Nº 8, según la UPRE.</t>
  </si>
  <si>
    <t>De: 00099024113 Transferencia en cumplimiento al DS N°0913 de 15/06/2011 y el Convenio Intergubernativo de Financiamiento UPRE-CIF-IG 1035/2017, suscrito entre la UPRE y el GAD de Potosí, proyecto “Construcción Unidad Educativa Manuel Ascencio Padilla - Potosí”, correspondiente al pago de la planilla Nº 9, según la UPRE.</t>
  </si>
  <si>
    <t>De: 00099024113 Transferencia en cumplimiento al DS N°0913 de 15/06/2011 y el Convenio Intergubernativo de Financiamiento UPRE-CIF-IG 0229/2018, suscrito entre la UPRE y el GAM de San Pablo de Huacareta, proyecto “Const. Pavimento Rígido Tres Cuadras Comunidad Añimbo”, correspondiente al pago de la planilla Nº 1, según la UPRE.</t>
  </si>
  <si>
    <t>De: 00099024113 Transferencia en cumplimiento al DS N°0913 de 15/06/2011 y el Convenio Intergubernativo de Financiamiento UPRE-CIF-IG 1047/2017, suscrito entre la UPRE y el GAM de Llallagua, proyecto “Construcción Estadio Irineo Pimentel Rojas Municipio de Llallagua”, correspondiente al pago de la planilla Nº 4, según la UPRE.</t>
  </si>
  <si>
    <t>De: 00099024113 Transferencia en cumplimiento al DS N°0913 de 15/06/2011 y el Convenio Intergubernativo de Financiamiento UPRE-CIF-IG 0117/2018, suscrito entre la UPRE y el GAM de Arampampa, proyecto “Construcción Centro de Salud Integral Renato Castro (Arampampa)”, correspondiente al pago de la planilla Nº 1, según la UPRE.</t>
  </si>
  <si>
    <t>De: 00099024113 Transferencia en cumplimiento al DS N°0913 de 15/06/2011 y el Convenio Intergubernativo de Financiamiento UPRE-CIF-IG 0189/2018, suscrito entre la UPRE y el GAM de Villa Alcalá, proyecto “Const. Pavimento Rígido Barrio Histórico Villa Alcalá”, correspondiente al pago de la planilla Nº 1, según la UPRE.</t>
  </si>
  <si>
    <t>De: 00099024113 Transferencia en cumplimiento al DS N°0913 de 15/06/2011 y el Convenio Intergubernativo de Financiamiento UPRE-CIF-IG 650/2017, suscrito entre la UPRE y el GAM de Shinahota, proyecto “Const. Puente Vehicular Churo Valencia”, correspondiente al pago de la planilla Nº 3 de cierre, según la UPRE.</t>
  </si>
  <si>
    <t>De: 00099024113 Transferencia en cumplimiento al DS N°0913 de 15/06/2011 y el Convenio Intergubernativo de Financiamiento UPRE-CIF-IG 298/2018, suscrito entre la UPRE y el GAM de Puerto Suarez, proyecto “Const. Unidad Educativa José Eliodoro Paz Municipio Puerto Suarez”, correspondiente al pago de la planilla Nº 1, según la UPRE.</t>
  </si>
  <si>
    <t>De: 00099024113 Transferencia en cumplimiento al DS N°0913 de 15/06/2011 y el Convenio Intergubernativo de Financiamiento UPRE-CIF-IG 0202/2018, suscrito entre la UPRE y el GAM de El Villar, proyecto “Const. Puente Vehicular Nogales Sector Huayuri”, correspondiente al pago de la planilla Nº 1, según la UPRE.</t>
  </si>
  <si>
    <t>De: 00099024113 Transferencia en cumplimiento al DS N°0913 de 15/06/2011 y el Convenio Intergubernativo de Financiamiento UPRE-CIF-IG 227/2017, suscrito entre la UPRE y el GAM de Tiahuanacu, proyecto “Construcción Cancha Césped Sintético Zona Norte Huacullani”, correspondiente al pago de la planilla Nº 3 de cierre, según la UPRE.</t>
  </si>
  <si>
    <t>De: 00099024113 Transferencia en cumplimiento al DS N°0913 de 15/06/2011 y el Convenio Intergubernativo de Financiamiento UPRE-CIF-IG 029/2017, suscrito entre la UPRE y el GAM de Puerto Villarroel, proyecto “Construcción Unidad Educativa Comandante Fidel Castro Ruz”, correspondiente al pago de la planilla Nº 4 de cierre, según la UPRE.</t>
  </si>
  <si>
    <t>TRANSFERENCIA DEL EXTERIOR SEGUN SWIFT NO.2816 DE FECHA 07/03/2019 ORDENANTE: CONSULADO GENERAL DE BOLIVIA (LIMA PERU) REF.: RECAUDACION GESTORIA CONSULAR POR EL MES DE FEBRERO DE 2019 LIB. 00010011102 MIN.RELACIONES EXTERIORES - GESTORIA CONSULAR LEY Nº 3108</t>
  </si>
  <si>
    <t>NÚMERO DE LIBRETA CUT: 99031009.00 OPERACIÓN T01 TRANSFERENCIA DE FONDOS A LA CUT - TESORO DIRECTO DE BANCO UNION S.A. A CUENTA UNICA DEL TESORO CON NUMERO DE SOLICITUD = 3554732 Y NUMERO CORRELATIVO = 91320007032019714 TRANSFERENCIA POR OPERACIONES DE VENTA BONOS BTX</t>
  </si>
  <si>
    <t>TRANSFERENCIA DE FONDOS S/G CITE N°||FPS/GFA/FI/TRL/38/2019 DEL FONDO NACIONAL DE INVERSIÓN PRODUCTIVA Y SOCIAL RECIBIDA EN LA FECHA (TRAM-TSO-980) REF: PROGRAMACIÓN DE PAGOS DE INVERSIÓN Y FORTALECIMIENTO CONVENIO APPC KFW. ABONO EN LA LIBRETA N° 00287104414 FPS - BS - APPC KFW</t>
  </si>
  <si>
    <t>||RESPUESTA ABONO DEL BANQUERO S/G SWIFT NO.2815 Y NO.2834 DE LA FECHA POR REVERSION DE FONDOS A SOLICITUD DEL BENEFICIARIO UNION INTERNACIONALE DES TELECOMMUNICATIONS LIB.00310012004 ATT- SERVICIO POSTAL - TASAS Y OTROS EQUIV.A USD 12.184,01</t>
  </si>
  <si>
    <t>TRANSFERENCIA DE FONDOS S/G CITE N°||FPS/GFA/FI/TRL/38/2019 DEL FONDO NACIONAL DE INVERSIÓN PRODUCTIVA Y SOCIAL RECIBIDA EN LA FECHA (TRAM-TSO-980) REF: PROGRAMACIÓN DE PAGOS DE INVERSIÓN Y FORTALECIMIENTO CONVENIO APPC KFW. DE LA LIBRETA N° 00287102001 FPS - RECURSOS PROPIOS.</t>
  </si>
  <si>
    <t>||RESPUESTA A DEBITO DEL BANQUERO SEGUN SWIFT NO.2844 DE LA FECHA REF.: TRANSF.DE EUR 1.419,37 DE FECHA 14/02/2019 POR CUENTA DE INSTITUTO BOLIVIANO DE METROLOGIA PAGO POR MEMBRESIA ORG.INT.DE METROLOGIA LIB.00041031107 MPM-INSTITUTO BOLIVIANO DE METROLOGIA COMIS.DEL BANQUERO EQUIV.A EUR 40.-</t>
  </si>
  <si>
    <t>||RESPUESTA A DEBITO DEL BANQUERO SEGUN SWIFT NO.2844 DE LA FECHA REF.: TRANSF.DE EUR 1.419,37 DE FECHA 14/02/2019 POR CUENTA DE INSTITUTO BOLIVIANO DE METROLOGIA PAGO POR MEMBRESIA ORG.INT.DE METROLOGIA LIB.00041031107 MPM-INSTITUTO BOLIVIANO DE METROLOGIA POR COBRO UTILES DE ESCRITORIO</t>
  </si>
  <si>
    <t>00591012001 DEPOSITO DE EFECTIVO, DEPOSITANTE: TANIA PAOLA ULO COSTAS, CONCEPTO: PAGO DE SERVICIOS BASICOS PAGO DEL CONSUMO DE AGUA Y ENERGIA ELECT, CUENTA DE DEPOSITO: CUENTA UNICA DEL TESORO</t>
  </si>
  <si>
    <t>00099021001 DEPOSITO DE EFECTIVO, DEPOSITANTE: LUIS TORREJON ARISPE, CONCEPTO: VIATICOS, CUENTA DE DEPOSITO: CUENTA UNICA DEL TESORO</t>
  </si>
  <si>
    <t>00099021001 DEPOSITO DE EFECTIVO, DEPOSITANTE: LOURDES ALIAGA ZAPATA, CONCEPTO: DOBLE PERCEPCION DEL MES DE MARZO DE 2019, CUENTA DE DEPOSITO: CUENTA UNICA DEL TESORO</t>
  </si>
  <si>
    <t>00099021001 DEPOSITO DE EFECTIVO, DEPOSITANTE: LOURDES ALIAGA ZAPATA, CONCEPTO: DOBLE PERCEPCION DEL MES DE FEBRERO DE 2019, CUENTA DE DEPOSITO: CUENTA UNICA DEL TESORO</t>
  </si>
  <si>
    <t>00592012001 DEPOSITO DE EFECTIVO, DEPOSITANTE: JOSE LUIS MAMANI ESPEJO, CONCEPTO: VENTA EMISIVO PARTICULARES DEL 22 AL 28 FEBRERO Y DEL 01 AL 06 DE MARZO 2019, CUENTA DE DEPOSITO: CUENTA UNICA DEL TESORO</t>
  </si>
  <si>
    <t>00592012001 DEPOSITO DE EFECTIVO, DEPOSITANTE: JOSE LUIS MAMANI ESPEJO, CONCEPTO: VENTA RECEPTIVO PAQUETE TURISTICO 2019, CUENTA DE DEPOSITO: CUENTA UNICA DEL TESORO</t>
  </si>
  <si>
    <t>00099021001 DEPOSITO DE EFECTIVO, DEPOSITANTE: RITA PAULINA JIMENEZ H., CONCEPTO: DEVOLUCION POR NUEVAS NUPCIAS, CUENTA DE DEPOSITO: CUENTA UNICA DEL TESORO</t>
  </si>
  <si>
    <t>00099021001 DEPOSITO DE EFECTIVO, DEPOSITANTE: FROILAN FULGUERA PITA, CONCEPTO: PAGO POR DOBLE PERCEPCION, CUENTA DE DEPOSITO: CUENTA UNICA DEL TESORO</t>
  </si>
  <si>
    <t>00052014102 DEPOSITO DE EFECTIVO, DEPOSITANTE: JUAN INO MAMANI, CONCEPTO: DEVOLUCION DE VIATICOS, CUENTA DE DEPOSITO: CUENTA UNICA DEL TESORO</t>
  </si>
  <si>
    <t>00099021001 DEPOSITO DE EFECTIVO, DEPOSITANTE: ANTONIO MAMANI CONDORI, CONCEPTO: DEVOLUCION DE VIATICOS, CUENTA DE DEPOSITO: CUENTA UNICA DEL TESORO</t>
  </si>
  <si>
    <t>00099021001 DEPOSITO DE EFECTIVO, DEPOSITANTE: JOSEFINA CALDERON RIVERA, CONCEPTO: DEVOLUCION DOBLE PERCEPCION, CUENTA DE DEPOSITO: CUENTA UNICA DEL TESORO</t>
  </si>
  <si>
    <t>00526012001 DEPOSITO DE EFECTIVO, DEPOSITANTE: BOLIVIA TV-ROCIO GERONIMO EUGENIO, CONCEPTO: DEVOLUCION DE PASAJES, CUENTA DE DEPOSITO: CUENTA UNICA DEL TESORO</t>
  </si>
  <si>
    <t>00586012001 DEPOSITO DE EFECTIVO, DEPOSITANTE: ALEX EDWIN ATAHUACHI SIRPA EASBA, CONCEPTO: DEVOLUCION DE RECURSOS POR FONDOS EN AVANCE DE LA GESTION 2018, CUENTA DE DEPOSITO: CUENTA UNICA DEL TESORO</t>
  </si>
  <si>
    <t>00099021001 DEPOSITO DE EFECTIVO, DEPOSITANTE: MARTHA LUCIA GUTIERREZ DE MARCA, CONCEPTO: COBRO INDEBIDO POR NUEVAS NUPCIAS, CUENTA DE DEPOSITO: CUENTA UNICA DEL TESORO</t>
  </si>
  <si>
    <t>00342012001 DEP.DE CHEQ.AJENOS,RET.DE CAM.,CONCEPTO: DEVOLUCION FONDOS EN AVANCE,DEP.: A.E.V. REGIONAL POTOSI , PROCEDENCIA: BANCO UNION S.A., CHEQUE: 636, FECHA DE EMISION:28/02/2019</t>
  </si>
  <si>
    <t>00301014201 DEP.DE CHEQ.AJENOS,RET.DE CAM.,CONCEPTO: TRANSFERENCIA DE RECURSOS DE LA GOBERNACION DE ORURO AL SEDERI - ORURO GESTION 2019,DEP.: SEDERI - ORURO , PROCEDENCIA: BANCO UNION S.A., CHEQUE: 365, FECHA DE EMISION:08/03/2019</t>
  </si>
  <si>
    <t>00099021001 DEP.DE CHEQ.AJENOS,RET.DE CAM.,CONCEPTO: DEV. PASAJES NACIONALES NO UTILIZADOS-NOTA INTERNA PGE/SPSI N° 392/18,DEP.: BOA-OFICINA REGIONAL LA PAZ , PROCEDENCIA: BANCO UNION S.A., CHEQUE: 10283, FECHA DE EMISION:13/02/2019</t>
  </si>
  <si>
    <t>00373024101 DEP.DE CHEQ.AJENOS,RET.DE CAM.,CONCEPTO: F.D.I. DEV INCAP TEMP DIC 2018,DEP.: CAJA PETROLERA DE SALUD , PROCEDENCIA: BANCO UNION S.A., CHEQUE: 15031, FECHA DE EMISION:08/03/2019</t>
  </si>
  <si>
    <t>00099021001 DEP.DE CHEQ.AJENOS,RET.DE CAM.,CONCEPTO: H.C. DIPUTADOS DEV INCAP TEMP DIC 2018,DEP.: CAJA PETROLERA DE SALUD , PROCEDENCIA: BANCO UNION S.A., CHEQUE: 15032, FECHA DE EMISION:08/03/2019</t>
  </si>
  <si>
    <t>00119012001 DEP.DE CHEQ.AJENOS,RET.DE CAM.,CONCEPTO: ADSIB DEV INCAP TEMP DIC 2018,DEP.: CAJA PETROLERA DE SALUD , PROCEDENCIA: BANCO UNION S.A., CHEQUE: 15053, FECHA DE EMISION:08/03/2019</t>
  </si>
  <si>
    <t>00099021001 DEP.DE CHEQ.AJENOS,RET.DE CAM.,CONCEPTO: MIN COMUNICACION DEV INCAP TEMP DIC 2018,DEP.: CAJA PETROLERA DE SALUD , PROCEDENCIA: BANCO UNION S.A., CHEQUE: 15056, FECHA DE EMISION:08/03/2019</t>
  </si>
  <si>
    <t>00099021001 DEP.DE CHEQ.AJENOS,RET.DE CAM.,CONCEPTO: SEDES LA PAZ DEV INCAP TEMP DIC 2018,DEP.: CAJA PETROLERA DE SALUD , PROCEDENCIA: BANCO UNION S.A., CHEQUE: 15055, FECHA DE EMISION:08/03/2019</t>
  </si>
  <si>
    <t>00099021001 DEP.DE CHEQ.AJENOS,RET.DE CAM.,CONCEPTO: SEDES DEV INCAP TEMP JULIO 2018,DEP.: CAJA PETROLERA DE SALUD , PROCEDENCIA: BANCO UNION S.A., CHEQUE: 15074, FECHA DE EMISION:08/03/2019</t>
  </si>
  <si>
    <t>00016014201 DEP.DE CHEQ.AJENOS,RET.DE CAM.,CONCEPTO: DESEMBOLSO DE RECURSOS CORRESPONDIENTE A DIPLOMAS DE BACHILLER GESTION 2019,DEP.: MINISTERIO DE EDUCACION , PROCEDENCIA: BANCO UNION S.A., CHEQUE: 24092, FECHA DE EMISION:28/02/2019</t>
  </si>
  <si>
    <t>00099021001 DEP.DE CHEQ.AJENOS,RET.DE CAM.,CONCEPTO: DEVOLUCION DE PASAJE AEREO NO UTILIZADO GESTION 2018,DEP.: BOLIVIANA DE AVIACION - BOA , PROCEDENCIA: BANCO UNION S.A., CHEQUE: 10402, FECHA DE EMISION:07/03/2019</t>
  </si>
  <si>
    <t>00099021001 DEP.DE CHEQ.AJENOS,RET.DE CAM.,CONCEPTO: REEMBOLSO POR INCAPACIDAD TEMPORAL DEL MES 12 DE FEBRERO DE 2019 ESCUELA TECNICA DE CBBA,DEP.: CAJA BANCARIA ESTATAL DE SALUD , PROCEDENCIA: BANCO UNION S.A., CHEQUE: 30907, FECHA DE EMISION:12/02/2019</t>
  </si>
  <si>
    <t>00099021001 DEPOSITO DE EFECTIVO, DEPOSITANTE: MIN.DE DEPORTE-ISABEL ARGUEDAS APAZA 8461766LP, CONCEPTO: DEVOLUCION DE SALDOS NO UTILIZADOS PARA EL CAMPEONATO NACIONAL DE NATACION INTERCLUVES FUERZA LIBRE, CUENTA DE DEPOSITO: CUENTA UNICA DEL TESORO</t>
  </si>
  <si>
    <t>00099021001 DEPOSITO DE EFECTIVO, DEPOSITANTE: JUAN EDWIN DURAN, CONCEPTO: DEVOLUCION DE PRIMERA CUOTA SEGUN COMPROMISO POR DOBLE PERCEPCION, CUENTA DE DEPOSITO: CUENTA UNICA DEL TESORO</t>
  </si>
  <si>
    <t>PAGO A CAF PRÉSTAMO CFA009759 VCTO. 08-03-2019 POR CUENTA DE TGN , NTI. 011949 VALOR 08-03-2019 INTERESES USD 50.389,32 COMISIONES USD 102.172,09 CTA. 3987 CUENTA UNICA DEL TESORO-3987 LIB. 00099021001 REF.: COMISIONES BANCARIAS</t>
  </si>
  <si>
    <t>PAGO A CAF PRÉSTAMO CFA009757 VCTO. 08-03-2019 POR CUENTA DE TGN , NTI. 011948 VALOR 08-03-2019 INTERESES USD 58.187,17 COMISIONES USD 117.235,61 CTA. 3987 CUENTA UNICA DEL TESORO-3987 LIB. 00099021001 REF.: COMISIONES BANCARIAS</t>
  </si>
  <si>
    <t>De: 00099024113 Transferencia en cumplimiento al DS N°0913 de 15/06/2011 y el Convenio Intergubernativo de Financiamiento UPRE-CIF-IG 1114/2017, suscrito entre la UPRE y el GAM de Irupana (Villa Lanza), Proyecto “Construcción Coliseo Cerrado Lambate - Irupana”, correspondiente al pago de la planilla Nº5, según la UPRE.</t>
  </si>
  <si>
    <t>De: 00099024113 Transferencia en cumplimiento al DS N°0913 de 15/06/2011 y el Convenio Intergubernativo de Financiamiento UPRE-CIF-IG 496/2017, suscrito entre la UPRE y el GAM de San Buenaventura, Proyecto “Construcción Dos Aulas Unidad Educativa Hure Huapo San Buenaventura”, correspondiente al pago de la planilla Nº2 de cierre, según la UPRE.</t>
  </si>
  <si>
    <t>De: 00099024113 Transferencia en cumplimiento al DS N°0913 de 15/06/2011 y el Convenio Intergubernativo de Financiamiento UPRE-CIF-IG 582/2017, suscrito entre la UPRE y el GAM de Villazón, Proyecto “Construcción Unidad Educativa Carlos Villegas”, correspondiente al pago de la planilla Nº5, según la UPRE.</t>
  </si>
  <si>
    <t>De: 00099024113 Transferencia en cumplimiento al DS N°0913 de 15/06/2011 y el Convenio Intergubernativo de Financiamiento UPRE-CIF-IG 539/2017, suscrito entre la UPRE y el GAM de Irupana (Villa Lanza), Proyecto “Construcción Aulas U.E. Taca - Irupana”, correspondiente al pago de la planilla Nº4 de cierre, según la UPRE.</t>
  </si>
  <si>
    <t>De: 00099024113 Transferencia en cumplimiento al DS N°0913 de 15/06/2011 y el Convenio Intergubernativo de Financiamiento UPRE-CIF-IG 1115/2017, suscrito entre la UPRE y el GAM de Chua Cocani, Proyecto “Construcción Coliseo Cerrado Masaya - Chua Cocani”, correspondiente al pago de la planilla Nº4, según la UPRE.</t>
  </si>
  <si>
    <t>De: 00099024113 Transferencia en cumplimiento al DS N°0913 de 15/06/2011 y el Convenio Intergubernativo de Financiamiento UPRE-CIF-IG 081/2017, suscrito entre la UPRE y el GAM de Potosí, Proyecto “Construcción Unidad Educativa Kenny Prieto Melgarejo (nivel Secundario) D-17”, correspondiente al pago de la planilla Nº8, según la UPRE.</t>
  </si>
  <si>
    <t>De: 00099024113 Transferencia en cumplimiento al DS N°0913 de 15/06/2011 y el Convenio Intergubernativo de Financiamiento UPRE-CIF-IG 989/2017, suscrito entre la UPRE y el GAM de Atocha, Proyecto “Const. Unidad Educativa Técnico Humanístico Julio Urquieta San Vicente”, correspondiente al pago de la planilla Nº4, según la UPRE.</t>
  </si>
  <si>
    <t>De: 00099024113 Transferencia en cumplimiento al DS N°0913 de 15/06/2011 y el Convenio Intergubernativo de Financiamiento UPRE-CIF-IG 0174/2018, suscrito entre la UPRE y el GAM de Machareti, Proyecto “Const. Pavimento Rígido Centro de Machareti”, correspondiente al pago de la planilla Nº2, según la UPRE.</t>
  </si>
  <si>
    <t>De: 00099024113 Transferencia en cumplimiento al DS N°0913 de 15/06/2011 y el Convenio Intergubernativo de Financiamiento UPRE-CIF-IG 602/2017, suscrito entre la UPRE y el GAM de Pucarani, Proyecto “Construcción 8 Aulas U.E. Pampajasi (Vilaque) (Pucarani)”, correspondiente al pago de la planilla Nº2, según la UPRE.</t>
  </si>
  <si>
    <t>De: 00099024113 Transferencia en cumplimiento al DS N°0913 de 15/06/2011 y el Convenio Intergubernativo de Financiamiento UPRE-CIF-IG 986/2017, suscrito entre la UPRE y el GAM de Villazón, Proyecto “Const. Centro de Salud Eliodoro Villazon”, correspondiente al pago de la planilla Nº4, según la UPRE.</t>
  </si>
  <si>
    <t>De: 00099024113 Transferencia en cumplimiento al DS N°0913 de 15/06/2011 y el Convenio Intergubernativo de Financiamiento UPRE-CIF-IG 1111/2017, suscrito entre la UPRE y el GAM de Santiago de Huata, Proyecto “Construcción Coliseo Cerrado Kalaque - Santiago de Huata”, correspondiente al pago de la planilla Nº3, según la UPRE.</t>
  </si>
  <si>
    <t>De: 00099024113 Transferencia en cumplimiento al DS N°0913 de 15/06/2011 y el Convenio Intergubernativo de Financiamiento UPRE-CIF-IG 0225/2018, suscrito entre la UPRE y el GAM de San Pablo de Huacareta, Proyecto “Const. Pavimento Rígido Dos Cuadras Comunidad Huacareta”, correspondiente al pago de la planilla Nº1, según la UPRE.</t>
  </si>
  <si>
    <t>De: 00099024113 Transferencia en cumplimiento al DS N°0913 de 15/06/2011 y el Convenio Intergubernativo de Financiamiento UPRE-CIF-IG 924/2017, suscrito entre la UPRE y el GAM de Tinguipaya, Proyecto “Construcción U.E. Cienegoma”, correspondiente al pago de la planilla Nº4, según la UPRE.</t>
  </si>
  <si>
    <t>De: 00099024113 Transferencia en cumplimiento al DS N°0913 de 15/06/2011 y el Convenio Intergubernativo de Financiamiento UPRE-CIF-IG 078/2017, suscrito entre la UPRE y el GAM de Potosí, Proyecto “Const. Centro de Educación Técnica Alternativa San Martin D-1”, correspondiente al pago de la planilla Nº11, según la UPRE.</t>
  </si>
  <si>
    <t>De: 00099024113 Transferencia en cumplimiento al DS N°0913 de 15/06/2011 y el Convenio Intergubernativo de Financiamiento UPRE-CIF-IG 408/2016, suscrito entre la UPRE y el GAM de Sacaba, Proyecto “Construcción Coliseo Municipal Distrito 2”, correspondiente al pago de la planilla Nº5 de cierre, según la UPRE.</t>
  </si>
  <si>
    <t>De: 00099024113 Transferencia en cumplimiento al DS N°0913 de 15/06/2011 y el Convenio Intergubernativo de Financiamiento UPRE-CIF-IG 752/2017, suscrito entre la UPRE y el GAM de Arque, Proyecto “Construcción Cancha Municipal de Futbol de Césped Sintético y Enmallado - Arque”, correspondiente al pago de la planilla Nº3, según la UPRE.</t>
  </si>
  <si>
    <t>||TRANSFERENCIA A LA CUENTA UNICA DEL TESORO IMPORTES RETENIDOS A WALTER PEREZ ALANDIA, JULIO HUMEREZ QUIROZ Y SERGIO CEREZO AGUIRRE POR REMUNERACION MAXIMA CORRESPONDIENTE AL MES DE FEBRERO/2019 - LIBRETA N° 00099021001. S/G DOCUMENTOS ADJUNTOS Y ROC N° 294/2019 DEL DCR TRANS. POR REMUNERACION MAXIMA DE SERGIO MARCELO CEREZO AGUIRRE FEBRERO/2019 LIBRETA 00099021001</t>
  </si>
  <si>
    <t>||TRANSFERENCIA A LA CUENTA UNICA DEL TESORO IMPORTES RETENIDOS A WALTER PEREZ ALANDIA, JULIO HUMEREZ QUIROZ Y SERGIO CEREZO AGUIRRE POR REMUNERACION MAXIMA CORRESPONDIENTE AL MES DE FEBRERO/2019 - LIBRETA N° 00099021001. S/G DOCUMENTOS ADJUNTOS Y ROC N° 294/2019 DEL DCR TRANS. POR REMUNERACION MAXIMA DE WALTER ABRAHAM PEREZ ALANDIA FEBRERO/2019 LIBRETA 00099021001</t>
  </si>
  <si>
    <t>||TRANSFERENCIA A LA CUENTA UNICA DEL TESORO IMPORTES RETENIDOS A WALTER PEREZ ALANDIA, JULIO HUMEREZ QUIROZ Y SERGIO CEREZO AGUIRRE POR REMUNERACION MAXIMA CORRESPONDIENTE AL MES DE FEBRERO/2019 - LIBRETA N° 00099021001. S/G DOCUMENTOS ADJUNTOS Y ROC N° 294/2019 DEL DCR TRANS. POR REMUNERACION MAXIMA DE JULIO HUMEREZ QUIROZ FEBRERO/2019 LIBRETA 00099021001</t>
  </si>
  <si>
    <t>COBRO COSTOS DE PAPELERIA SEGUN TRANSFERENCIA DEL EXTERIOR POR ORDEN DE CORPORACION PETROLERA S.A. REF:RETIRO DE CARGA DE GLP LIB. 00513062001 YPFB-OPERACIONES PLANTA DE SEPARACION DE LIQUIDOS RIO GRANDE</t>
  </si>
  <si>
    <t>VENTA DE DIVISAS CON TRANSFERENCIA DE FONDOS A SOLICITUD DE YACIMIENTOS PETROLIFEROS FISCALES BOLIVIANOS SEGUN SOLICITUD 7370 REF: PAGO DEFINITIVO A EMPRESA TRAFIGURA PTE LTD POR EL SUMINISTRO DE INSUMO Y ADITIVOS DEL MES DE DICIEMBRE 2018 Y ENERO 2019 SEGUN INFORME TECNICO DE CONFORMIDAD DE PAGO UP LIB. 00513012004 LBP-YPFB-UNICOMERCIAL (4030005415/1-2188907)</t>
  </si>
  <si>
    <t>NUMERO DE LIBRETA CUT: 00099021001 OPERACIÓN E75 TRANSFERENCIA DE LA CUENTA FISCAL BUN A LA CUT EN MN TRANSF.FDOS.A SOLICITUD DEL G.A.M. SHINAHOTA SG.NOTA CITE:G.A.M.SH/DAF/032/2019 A CTA.3987 CUT LBRTA.00099021001</t>
  </si>
  <si>
    <t>NÚMERO DE LIBRETA CUT: 99031009.00 OPERACIÓN T01 TRANSFERENCIA DE FONDOS A LA CUT - TESORO DIRECTO DE BANCO UNION S.A. A CUENTA UNICA DEL TESORO CON NUMERO DE SOLICITUD = 3558306 Y NUMERO CORRELATIVO = 91320008032019786 TRANSFERENCIA POR OPERACIONES DE VENTA BONOS BTX</t>
  </si>
  <si>
    <t>||COMISION TRANSFERENCIA FDOS.AL EXTERIOR 0,10% S/USD492.700.-,REEMB.GSTS.COMUNICACION BS220.-Y EMISION COMP.CONTABLE BS50.-REF.:PAGO 1 LC I-2019-01 P/C MIN.DEFENSA A/F VERTICAL DO PONTO IND. E COM. DE PARAQUEDAS LTDA.,EN COMPL.A COMP.948601,08/03/19. LIB.00020011103 MINISTERIO DE DEFENSA - INGRESOS VARIOS REF.:COMIS.PAGO 1 LC I-2019-01.</t>
  </si>
  <si>
    <t>||AMPLIACION DE VALIDEZ 0,15% S/USD172.280.-POR 31 DIAS,REEMB.GSTS.COMUNICACION BS220.-Y EMISION COMP.CONTABLE BS50.-,S/G NOTA MH/EEC-GNV-000170/2019,06/03/19 REF.:I-2018-22 P/C MH-EEC-GNV A/F INPROCIL S.A. LIB.00078034201 MHE-EEC-GNV FONDO DE CONVERSION DE VEHICULOS REF.:COMIS.AMPL.VAL.LC I-2018-22</t>
  </si>
  <si>
    <t>||TRANSF. DE FONDOS EN ATENCION A MSJES. SWIFT 02903 Y 02895 DE LA FECHA (SECTOR PUBLICO - SOBREVUELOS) DE LA LIBRETA 00117012001 DGAC, REPOSICION UTILES DE ESCRITORIO</t>
  </si>
  <si>
    <t>VENTA DE DIVISAS CON TRANSFERENCIA DE FONDOS A SOLICITUD DE MINISTERIO DE LA PRESIDENCIA SEGUN SOLICITUD 7391 REF: DIVISAS USD 4,564.87 PAGO A DASSALUT FALCON JET POR ADQUISICION REPUESTOS PARA AERONAVE FAB 002 INCLUYE COSTOS DE ENVIO, PAGO A BANK OF AMERICA CUENTA 381023401350. LIB. 00099021001 TGN-RECURSOS ORDINARIOS (3987)</t>
  </si>
  <si>
    <t>VENTA DE DIVISAS CON TRANSFERENCIA DE FONDOS A SOLICITUD DE YACIMIENTOS PETROLIFEROS FISCALES BOLIVIANOS SEGUN SOLICITUD 7392 REF: PRE PAGO A PETROPERU SA POR EL SUMINISTRO DIESEL OIL DEL MES DE FEBRERO 2019 SEGUN INFORME TECNICO DE CONFORMIDAD DE PAGO UPCA 071 LIB. 00513012004 LBP-YPFB-UNICOMERCIAL (4030005415/1-2188907)</t>
  </si>
  <si>
    <t>VENTA DE DIVISAS CON TRANSFERENCIA DE FONDOS A SOLICITUD DE YACIMIENTOS PETROLIFEROS FISCALES BOLIVIANOS SEGUN SOLICITUD 7393 REF: TRANSFERENCIA DE FONDOS A REPRESENTACIONES DE RIO DE JANEIRO CORRESPONDIENTE AL PRIMER TRIMESTRE DE 2019 SEGUN INFORME 001 LIB. 00513012003 LBP-YPFB (2011349681373)</t>
  </si>
  <si>
    <t>00099021001 DEPOSITO DE EFECTIVO, DEPOSITANTE: MERY QUIÑONES GABRIEL, CONCEPTO: DEVOLUCION DE COBRO INDEVIDO, CUENTA DE DEPOSITO: CUENTA UNICA DEL TESORO</t>
  </si>
  <si>
    <t>00099021001 DEPOSITO DE EFECTIVO, DEPOSITANTE: CARLOS ALIPAZ FLORES, CONCEPTO: DEVOLUCION DE RECURSOS DE INDEMNIZACIONES, CUENTA DE DEPOSITO: CUENTA UNICA DEL TESORO</t>
  </si>
  <si>
    <t>00046021109 DEPOSITO DE EFECTIVO, DEPOSITANTE: GARY BARRIOS GARCIA, CONCEPTO: DEVOLUCION PASAJE SUCRE-LA PAZ AEREO, CUENTA DE DEPOSITO: CUENTA UNICA DEL TESORO</t>
  </si>
  <si>
    <t>00234014202 DEPOSITO DE EFECTIVO, DEPOSITANTE: MIGUEL ANGEL OTTICH ANGLES, CONCEPTO: DEVOLUCION C-31 N° 206 PARTIDA 34110, CUENTA DE DEPOSITO: CUENTA UNICA DEL TESORO</t>
  </si>
  <si>
    <t>00234014202 DEPOSITO DE EFECTIVO, DEPOSITANTE: MIGUEL ANGEL OTTICH ANGLES, CONCEPTO: DEVOLUCION C-31 N° 207 PARTIDA 851 (TASAS), CUENTA DE DEPOSITO: CUENTA UNICA DEL TESORO</t>
  </si>
  <si>
    <t>00099021001 DEPOSITO DE EFECTIVO, DEPOSITANTE: WILFREDO SALGUERO MONTAÑO, CONCEPTO: DEVOLUCION PAGO RENTA ANTICIPADA (PRA), CUENTA DE DEPOSITO: CUENTA UNICA DEL TESORO</t>
  </si>
  <si>
    <t>00099021001 DEPOSITO DE EFECTIVO, DEPOSITANTE: RAA-8 "AGUIRRE", CONCEPTO: REVERSION TELEFONIA DIC/18, CUENTA DE DEPOSITO: CUENTA UNICA DEL TESORO</t>
  </si>
  <si>
    <t>00099021001 DEPOSITO DE EFECTIVO, DEPOSITANTE: RAA-8 "AGUIRRE", CONCEPTO: REVERSION TELEFONIA NOV/18, CUENTA DE DEPOSITO: CUENTA UNICA DEL TESORO</t>
  </si>
  <si>
    <t>00099021001 DEPOSITO DE EFECTIVO, DEPOSITANTE: EDDY ARTEAGA VALENCIA, CONCEPTO: CAMBIO DE DESTINO VIATICOS, CUENTA DE DEPOSITO: CUENTA UNICA DEL TESORO</t>
  </si>
  <si>
    <t>00099021001 DEPOSITO DE EFECTIVO, DEPOSITANTE: RS.1 TTE. GRAL. GERMAN BUSCH, CONCEPTO: REVERSION SERVICIOS BASICOS, CUENTA DE DEPOSITO: CUENTA UNICA DEL TESORO</t>
  </si>
  <si>
    <t>00046021109 DEPOSITO DE EFECTIVO, DEPOSITANTE: GARY ALDO BARRIOS GARCIA, CONCEPTO: DEVOLUCION PASAJE AEREO SUCRE-LA PAZ, CUENTA DE DEPOSITO: CUENTA UNICA DEL TESORO</t>
  </si>
  <si>
    <t>00099021001 DEPOSITO DE EFECTIVO, DEPOSITANTE: WILMER QUISPE QUISPE, CONCEPTO: REVERSION DE SERVICIOS BASICOS DEL MES DE NOVIEMBRE 2018 DEL RA -3 PISAGUA, CUENTA DE DEPOSITO: CUENTA UNICA DEL TESORO</t>
  </si>
  <si>
    <t>00099021001 DEPOSITO DE EFECTIVO, DEPOSITANTE: ROMUALDO QUISPE MAMANI, CONCEPTO: DEVOLUCION, CUENTA DE DEPOSITO: CUENTA UNICA DEL TESORO</t>
  </si>
  <si>
    <t>00526012001 DEPOSITO DE EFECTIVO, DEPOSITANTE: MIGUEL TORRICOS, CONCEPTO: DEVOLUCION, CUENTA DE DEPOSITO: CUENTA UNICA DEL TESORO</t>
  </si>
  <si>
    <t>00078014205 DEPOSITO DE EFECTIVO, DEPOSITANTE: LISSET GIRONDA MALDONADO, CONCEPTO: DEVOLUCION DE SALDOS NO EJECUTADOS DE FONDOS EN AVANCE, CUENTA DE DEPOSITO: CUENTA UNICA DEL TESORO</t>
  </si>
  <si>
    <t>00099021001 DEPOSITO DE EFECTIVO, DEPOSITANTE: CARLOS FERNANDO TAPIA CASTILLO, CONCEPTO: DEVOLUCION DOBLE PERCEPCION, CUENTA DE DEPOSITO: CUENTA UNICA DEL TESORO</t>
  </si>
  <si>
    <t>00512012001 DEPOSITO DE EFECTIVO, DEPOSITANTE: LUIS GARCIA GARCIA-AASANA, CONCEPTO: DEV. PASAJES PREV 479, CUENTA DE DEPOSITO: CUENTA UNICA DEL TESORO</t>
  </si>
  <si>
    <t>00526012001 DEPOSITO DE EFECTIVO, DEPOSITANTE: BOLIVIA TV - RODRIGO GUIBARRA PARRADO, CONCEPTO: DEVOLUCION DE PASAJE, CUENTA DE DEPOSITO: CUENTA UNICA DEL TESORO</t>
  </si>
  <si>
    <t>00512012001 DEPOSITO DE EFECTIVO, DEPOSITANTE: JUAN PABLO GONZALES SOLARES AASANA, CONCEPTO: DEV. PASAJES PREV 467, CUENTA DE DEPOSITO: CUENTA UNICA DEL TESORO</t>
  </si>
  <si>
    <t>00512012001 DEPOSITO DE EFECTIVO, DEPOSITANTE: MAURICIO YAMIL TEJERINA B AASANA, CONCEPTO: DEV PASAJE PREV 516, CUENTA DE DEPOSITO: CUENTA UNICA DEL TESORO</t>
  </si>
  <si>
    <t>00512012001 DEPOSITO DE EFECTIVO, DEPOSITANTE: OCTAVIO RIVERO CORNEJO AASANA, CONCEPTO: DEV PASAJES PREV 511, CUENTA DE DEPOSITO: CUENTA UNICA DEL TESORO</t>
  </si>
  <si>
    <t>00512012001 DEPOSITO DE EFECTIVO, DEPOSITANTE: ROBERTO CATACORA FORTUNATO -AASANA, CONCEPTO: DEV PASAJES PREV 475, CUENTA DE DEPOSITO: CUENTA UNICA DEL TESORO</t>
  </si>
  <si>
    <t>00512012001 DEPOSITO DE EFECTIVO, DEPOSITANTE: VICTOR PEREZ FLORES  AASANA, CONCEPTO: DEV PASAJES PREV 515, CUENTA DE DEPOSITO: CUENTA UNICA DEL TESORO</t>
  </si>
  <si>
    <t>00512012001 DEPOSITO DE EFECTIVO, DEPOSITANTE: WILDE CAMACHO SALAZAR AASANA, CONCEPTO: DEV P. VIATICOS PREV 466, CUENTA DE DEPOSITO: CUENTA UNICA DEL TESORO</t>
  </si>
  <si>
    <t>00682018003 DEPOSITO DE EFECTIVO, DEPOSITANTE: DEFENSORIA DEL PUEBLO, CONCEPTO: DEVOLUCION BOLETOS NO UTILIZADOS C31 N°1163 - 6 DP CON FUENTE 80 ORGANISMO 565, CUENTA DE DEPOSITO: CUENTA UNICA DEL TESORO</t>
  </si>
  <si>
    <t>00099021001 DEPOSITO DE EFECTIVO, DEPOSITANTE: DEFENSORIA DEL PUEBLO, CONCEPTO: DEVOLUCION BOLETOS NO UTILIZADOS C-31 N°28-12 Y COSTO DE EXAMEN PREOCUPACIONAL BS 100 GESTION 2018, CUENTA DE DEPOSITO: CUENTA UNICA DEL TESORO</t>
  </si>
  <si>
    <t>00099021001 DEP.DE CHEQ.AJENOS,RET.DE CAM.,CONCEPTO: MARGOT DAJER DE PARADA,DEP.: BANCO UNION S.A. , PROCEDENCIA: BANCO UNION S.A., CHEQUE: 160338, FECHA DE EMISION:11/03/2019</t>
  </si>
  <si>
    <t>00099021001 DEP.DE CHEQ.AJENOS,RET.DE CAM.,CONCEPTO: SANDOVAL BUSTAMANTE MARCELA MIRIAM,DEP.: BANCO UNION S.A. , PROCEDENCIA: BANCO UNION S.A., CHEQUE: 160339, FECHA DE EMISION:11/03/2019</t>
  </si>
  <si>
    <t>00099021001 DEP.DE CHEQ.AJENOS,RET.DE CAM.,CONCEPTO: PADILLA CALVIMONTES ROLANDO,DEP.: BANCO UNION S.A. , PROCEDENCIA: BANCO UNION S.A., CHEQUE: 160340, FECHA DE EMISION:11/03/2019</t>
  </si>
  <si>
    <t>00099021001 DEP.DE CHEQ.AJENOS,RET.DE CAM.,CONCEPTO: CORIA RIVERO JOSE ROBERTO,DEP.: BANCO UNION S.A. , PROCEDENCIA: BANCO UNION S.A., CHEQUE: 160341, FECHA DE EMISION:11/03/2019</t>
  </si>
  <si>
    <t>00099021001 DEP.DE CHEQ.AJENOS,RET.DE CAM.,CONCEPTO: REPOSICION POR INCAPACIDAD TEMPORAL,DEP.: CONTRALORIA GENERAL DEL ESTADO , PROCEDENCIA: BANCO UNION S.A., CHEQUE: 6267, FECHA DE EMISION:07/03/2019</t>
  </si>
  <si>
    <t>00015011108 DEP.DE CHEQ.AJENOS,RET.DE CAM.,CONCEPTO: DEVOLUCION DE FONDOS,DEP.: MIN GOBIERNO , PROCEDENCIA: BANCO UNION S.A., CHEQUE: 51298, FECHA DE EMISION:07/03/2019</t>
  </si>
  <si>
    <t>00087010001 DEP.DE CHEQ.AJENOS,RET.DE CAM.,CONCEPTO: INGRESOS POR PROCESOS COACTIVOS S/MC-DGAJ-NI-0022/2019,DEP.: MIN DE COMUNICACION , PROCEDENCIA: BANCO UNION S.A., CHEQUE: 9874, FECHA DE EMISION:06/03/2019</t>
  </si>
  <si>
    <t>00099021001 DEP.DE CHEQ.AJENOS,RET.DE CAM.,CONCEPTO: PASAJES LINEA ECOJET A  TRAVES DE BOLTUR GESTION 2018,DEP.: MIN DE COMUNICACION , PROCEDENCIA: BANCO UNION S.A., CHEQUE: 9864, FECHA DE EMISION:27/02/2019</t>
  </si>
  <si>
    <t>00087010001 DEP.DE CHEQ.AJENOS,RET.DE CAM.,CONCEPTO: POR PROCESOS COACTIVOS S/MC-DGAJ - NI-0006/2019,DEP.: MIN DE COMUNICACION , PROCEDENCIA: BANCO UNION S.A., CHEQUE: 9867, FECHA DE EMISION:27/02/2019</t>
  </si>
  <si>
    <t>00099021001 DEP.DE CHEQ.AJENOS,RET.DE CAM.,CONCEPTO: PASAJES LINEA BOA ATRAVES DE BOLTUR GESTION 2018,DEP.: MIN DE COMUNICACION , PROCEDENCIA: BANCO UNION S.A., CHEQUE: 9866, FECHA DE EMISION:27/02/2019</t>
  </si>
  <si>
    <t>00099021001 DEP.DE CHEQ.AJENOS,RET.DE CAM.,CONCEPTO: PASAJE LINEA BOA A TRAVES DE BOLTUR GESTION 2018,DEP.: MIN DE COMUNICACION , PROCEDENCIA: BANCO UNION S.A., CHEQUE: 9865, FECHA DE EMISION:27/02/2019</t>
  </si>
  <si>
    <t>00590012001 DEP.DE CHEQ.AJENOS,RET.DE CAM.,CONCEPTO: POR INCAPACIDAD TEMPORAL DEL PERSONAL QUIPUS CORRESPONDIENTE MES NOVIEMBRE Y DICIEMBRE 2018,DEP.: CAJA DE SALUD DE CAMINOS Y R.A. , PROCEDENCIA: BANCO UNION S.A., CHEQUE: 10292, FECHA DE EMISION:11/02/2019</t>
  </si>
  <si>
    <t>De: 00099024113 Transferencia en cumplimiento al DS N°0913 de 15/06/2011 y el Convenio Intergubernativo de Financiamiento UPRE-CIF-IG 567/2017 suscrito entre la UPRE y el GAM de Caranavi, proyecto “Construcción Centro de Salud Nueva Llusta – Cantón San Lorenzo”, correspondiente al pago de la planilla Nº 3 de cierre, según la UPRE.</t>
  </si>
  <si>
    <t>De: 00099024113 Transferencia en cumplimiento al DS N°0913 de 15/06/2011 y el Convenio Intergubernativo de Financiamiento UPRE-CIF-IG 0219/2018 suscrito entre la UPRE y el GAM de El Villar, proyecto “Const. Tinglado Unidad Educativa La Revuelta – El Villar”, correspondiente al pago de la planilla Nº 1, según la UPRE.</t>
  </si>
  <si>
    <t>De: 00099024113 Transferencia en cumplimiento al DS N°0913 de 15/06/2011 y el Convenio Intergubernativo de Financiamiento UPRE-CIF-IG 264/2017 suscrito entre la UPRE y el GAM de Comanche, proyecto “Construcción 4 Aulas U.E. Tocopilla Cantuyo “B” - Comanche”, correspondiente al pago de la planilla Nº 5 de cierre, según la UPRE.</t>
  </si>
  <si>
    <t>De: 00099024113 Transferencia en cumplimiento al DS N°0913 de 15/06/2011 y el Convenio Intergubernativo de Financiamiento UPRE-CIF-IG 563/2017 suscrito entre la UPRE y el GAM de Caranavi, proyecto “Construcción 2 Aulas U.E. Pusillani – Cantón Uyunense”, correspondiente al pago de la planilla Nº 3 de cierre, según la UPRE.</t>
  </si>
  <si>
    <t>De: 00099024113 Transferencia en cumplimiento al DS N°0913 de 15/06/2011 y el Convenio Intergubernativo de Financiamiento UPRE-CIF-IG 261/2017 suscrito entre la UPRE y el GAM de Comanche, proyecto “Construcción 4 Aulas U.E. Kella Kella Alta - Comanche”, correspondiente al pago de la planilla Nº 5 de cierre, según la UPRE.</t>
  </si>
  <si>
    <t>De: 00099024113 Transferencia en cumplimiento al DS N°0913 de 15/06/2011 y el Convenio Intergubernativo de Financiamiento UPRE-CIF-IG 570/2017 suscrito entre la UPRE y el GAM de Caranavi, proyecto “Construcción 1 Aula U.E. Nueva Esperanza I – Cantón José Carrasco”, correspondiente al pago de la planilla Nº 2 de cierre, según la UPRE.</t>
  </si>
  <si>
    <t>De: 00099024113 Transferencia en cumplimiento al DS N°0913 de 15/06/2011 y el Convenio Interinstitucional de Financiamiento UPRE-CIF-423/2014, suscrito entre la UPRE y el GAM de Coroico, proyecto “Construcción Tinglado para Polifuncional U.E. Santo Domingo”, correspondiente al pago por devolución de retención del 7%, según la UPRE.</t>
  </si>
  <si>
    <t>De: 00099024113 Transferencia en cumplimiento al DS N°0913 de 15/06/2011 y el Convenio Intergubernativo de Financiamiento UPRE-CIF-IG 478/2017 y UPRE-ADENDA-047-A/2017 suscrito entre la UPRE y el GAM de Inquisivi, proyecto “Construcción de 6 Aulas Sala de Profesores, Dirección y Batería de Baños U.E. Gualberto V. Palmarpampa - Inquisivi”, correspondiente al pago de la planilla Nº 4 de cierre, según la UPRE.</t>
  </si>
  <si>
    <t>De: 00099024113 Transferencia en cumplimiento al DS N°0913 de 15/06/2011 y el Convenio Intergubernativo de Financiamiento UPRE-CIF-IG 166/2017, suscrito entre la UPRE y el GAM de Puerto Rico, proyecto “Const. Un Aula Unidad Educativa Cocal (Com. Cocal – Mun. Puerto Rico)”, correspondiente al pago de la planilla N° 3 de cierre, según la UPRE.</t>
  </si>
  <si>
    <t>De: 00099024113 Transferencia en cumplimiento al DS N°0913 de 15/06/2011 y el Convenio Intergubernativo de Financiamiento UPRE-CIF-IG 388/2016 suscrito entre la UPRE y el GAM de Sipe Sipe, proyecto “Construcción Unidad Educativa Juan Evo Morales Ayma”, correspondiente al pago de la planilla Nº 6 de cierre, según la UPRE.</t>
  </si>
  <si>
    <t>De: 00099024113 Transferencia en cumplimiento al DS N°0913 de 15/06/2011 y el Convenio Intergubernativo de Financiamiento UPRE-CIF-IG/290/2016 y UPRE-ADENDA-01A/2016, suscrito entre la UPRE y el GAM de Morochata, proyecto “Const. Cancha Polifuncional Tinglado y Graderías en Pata Morochata”, correspondiente al pago del saldo de la planilla Nº 2 de cierre, según la UPRE.</t>
  </si>
  <si>
    <t>De: 00099024113 Transferencia en cumplimiento al DS N°0913 de 15/06/2011 y el Convenio Intergubernativo de Financiamiento UPRE-CIF-IG 0234/2018 suscrito entre la UPRE y el GAM de Tomina, proyecto “Const. Unidad Educativa Eduardo Abaroa Nivel Inicial Tomina”, correspondiente al pago de la planilla Nº 2, según la UPRE.</t>
  </si>
  <si>
    <t>De: 00099024113 Transferencia en cumplimiento al DS N°0913 de 15/06/2011 y el Convenio Intergubernativo de Financiamiento UPRE-CIF-IG/291/2016 y UPRE-ADENDA-01B/2016, suscrito entre la UPRE y el GAM de Morochata, proyecto “Const. Cancha Polifuncional Tinglado y Graderías U.E. Simón Bolivar (Quiri Quiri)”, correspondiente al pago del saldo de la planilla Nº 2 de cierre, según la UPRE.</t>
  </si>
  <si>
    <t>De: 00099024113 Transferencia en cumplimiento al DS N°0913 de 15/06/2011 y el Convenio Intergubernativo de Financiamiento UPRE-CIF-IG 528/2017 suscrito entre la UPRE y el GAM de General Juan José Pérez (Charazani), proyecto “Construcción Aulas U.E. Yawar Mallku Caata”, correspondiente al pago de la planilla Nº 3 de cierre, según la UPRE.</t>
  </si>
  <si>
    <t>De: 00099024113 Transferencia en cumplimiento al DS N°0913 de 15/06/2011 y el Convenio Intergubernativo de Financiamiento UPRE-CIF-IG/293/2016 y UPRE-ADENDA-01C/2016, suscrito entre la UPRE y el GAM de Morochata, proyecto “Const. Cancha Polifuncional Tinglado y Graderías U.E. Parte Libre”, correspondiente al pago del saldo de la planilla Nº 2 de cierre, según la UPRE.</t>
  </si>
  <si>
    <t>De: 00099024113 Transferencia en cumplimiento al DS N°0913 de 15/06/2011 y el Convenio Intergubernativo de Financiamiento UPRE-CIF-IG 192/2017 suscrito entre la UPRE y el GAM de Villa Alcalá, proyecto “Construcción Unidad Educativa Oscar Alfaro Limabamba”, correspondiente al pago de la planilla Nº 5, según la UPRE.</t>
  </si>
  <si>
    <t>De: 00099024113 Transferencia en cumplimiento al DS N°0913 de 15/06/2011 y el Convenio Intergubernativo de Financiamiento UPRE-CIF-IG 358/2017, suscrito entre la UPRE y el GAM de Sica Sica, Proyecto “Construcción 8 Aulas Unidad Educativa Cala Cala”, correspondiente al pago de la planilla Nº3 de cierre, según la UPRE.</t>
  </si>
  <si>
    <t>De: 00099024113 Transferencia en cumplimiento al DS N°0913 de 15/06/2011 y el Convenio Intergubernativo de Financiamiento UPRE-CIF-IG 0220/2018 suscrito entre la UPRE y el GAM de El Villar, proyecto “Const. Tinglado Unidad Educativa El Dorado – El Villar”, correspondiente al pago de la planilla Nº 1, según la UPRE.</t>
  </si>
  <si>
    <t>De: 00099024113 Transferencia en cumplimiento al DS N°0913 de 15/06/2011 y el Convenio Intergubernativo de Financiamiento UPRE-CIF-IG 021/2017, suscrito entre la UPRE y el GAM de Oruro, Proyecto “Construcción Unidad Educativa San Luis”, correspondiente al pago de la planilla Nº5, según la UPRE.</t>
  </si>
  <si>
    <t>De: 00099024113 Transferencia en cumplimiento al DS N°0913 de 15/06/2011 y el Convenio Intergubernativo de Financiamiento UPRE-CIF-IG 107/2018 suscrito entre la UPRE y el GAD de Pando, proyecto “Const. Instituto Tecnológico Superior “Bella Flor” – Municipio Bella Flor”, correspondiente al pago de la planilla Nº 4, según la UPRE.</t>
  </si>
  <si>
    <t>De: 00099024113 Transferencia en cumplimiento al DS N°0913 de 15/06/2011 y el Convenio Intergubernativo de Financiamiento UPRE-CIF-IG 045/2018, suscrito entre la UPRE y el GAM de Escara, Proyecto “Construcción Alcantarillado Sanitario Villa Concepción Escara”, correspondiente al pago de la planilla Nº2, según la UPRE.</t>
  </si>
  <si>
    <t>De: 00099024113 Transferencia en cumplimiento al DS N°0913 de 15/06/2011 y el Convenio Intergubernativo de Financiamiento UPRE-CIF-IG 0190/2018 suscrito entre la UPRE y el GAM de Villa Vaca Guzmán, proyecto “Const. Puente Vehicular Arrayan - Muyupampa”, correspondiente al pago de la planilla Nº 1, según la UPRE.</t>
  </si>
  <si>
    <t>De: 00099024113 Transferencia en cumplimiento al DS N°0913 de 15/06/2011 y el Convenio Intergubernativo de Financiamiento UPRE-CIF-IG 815/2017, suscrito entre la UPRE y el GAM de Samaipata, Proyecto “Construcción Tinglado y Cancha Polifuncional U.E. Bernardino Peña Vidal - Samaipata”, correspondiente al pago de la planilla Nº4 de cierre, según la UPRE.</t>
  </si>
  <si>
    <t>De: 00099024113 Transferencia en cumplimiento al DS N°0913 de 15/06/2011 y el Convenio Intergubernativo de Financiamiento UPRE-CIF-IG 108/2018 suscrito entre la UPRE y el GAD de Pando, proyecto “Const. Instituto Tecnológico Superior “Prof. Silverio Rocha Moya” – Municipio Porvenir, correspondiente al pago de la planilla Nº 3, según la UPRE.</t>
  </si>
  <si>
    <t>De: 00099024113 Transferencia en cumplimiento al DS N°0913 de 15/06/2011 y el Convenio Intergubernativo de Financiamiento UPRE-CIF-IG 823/2017, suscrito entre la UPRE y el GAM de Moro Moro, Proyecto “Construcción Matadero Municipal Moro Moro”, correspondiente al pago de la planilla Nº2 de cierre, según la UPRE.</t>
  </si>
  <si>
    <t>De: 00099024113 Transferencia en cumplimiento al DS N°0913 de 15/06/2011 y el Convenio Intergubernativo de Financiamiento UPRE-CIF-IG 0230/2018 suscrito entre la UPRE y el GAM de San Pablo de Huacareta, proyecto “Mej. de Calles con Ladrillo Pavic Plaza Comunidad Rosario Del Ingre”, correspondiente al pago de la planilla Nº 1, según la UPRE.</t>
  </si>
  <si>
    <t>De: 00099024113 Transferencia en cumplimiento al DS N°0913 de 15/06/2011 y el Convenio Intergubernativo de Financiamiento UPRE-CIF-IG 969/2017, suscrito entre la UPRE y el GAM de Urmiri, Proyecto “Const. Internado U.E. Juan José Pérez (Belén de Urmiri)”, correspondiente al pago de la planilla Nº2, según la UPRE.</t>
  </si>
  <si>
    <t>De: 00099024113 Transferencia en cumplimiento al DS N°0913 de 15/06/2011 y el Convenio Intergubernativo de Financiamiento UPRE-CIF-IG 758/2017 suscrito entre la UPRE y el GAM de Santivañez, proyecto “Construcción Edificio Municipal de Santivañez”, correspondiente al pago de la planilla Nº 3 de cierre, según la UPRE.</t>
  </si>
  <si>
    <t>De: 00099024113 Transferencia en cumplimiento al DS N°0913 de 15/06/2011 y el Convenio Intergubernativo de Financiamiento UPRE-CIF-IG 119/2017, suscrito entre la UPRE y el GAD de Tarija, Proyecto “Construcción Puente Vehicular Yesera Chiguaypolla”, correspondiente al pago de la planilla Nº8 de cierre, según la UPRE.</t>
  </si>
  <si>
    <t>De: 00099024113 Transferencia en cumplimiento al DS N°0913 de 15/06/2011 y el Convenio Intergubernativo de Financiamiento UPRE-CIF-IG 0228/2018 suscrito entre la UPRE y el GAM de San Pablo de Huacareta, proyecto “Const. Pavimento Rígido Dos Cuadras Comunidad Uruguay”, correspondiente al pago de la planilla Nº 1, según la UPRE.</t>
  </si>
  <si>
    <t>De: 00099024113 Transferencia en cumplimiento al DS N°0913 de 15/06/2011 y el Convenio Intergubernativo de Financiamiento UPRE-CIF-IG 480/2017, suscrito entre la UPRE y el GAM de Tito Yupanqui, Proyecto “Construcción Tinglado, Graderías y Cancha U.E. Nacional Tito Yupanqui”, correspondiente al pago de la planilla Nº4 de cierre, según la UPRE.</t>
  </si>
  <si>
    <t>De: 00099024113 Transferencia en cumplimiento al DS N°0913 de 15/06/2011 y el Convenio Intergubernativo de Financiamiento UPRE-CIF-IG 112/2018 suscrito entre la UPRE y el GAD de Pando, proyecto “Const. Instituto Tecnológico Superior “Amazónico Kemty” – Municipio de San Lorenzo”, correspondiente al pago de la planilla Nº 3, según la UPRE.</t>
  </si>
  <si>
    <t>De: 00099024113 Transferencia en cumplimiento al DS N°0913 de 15/06/2011 y el Convenio Intergubernativo de Financiamiento UPRE-CIF-IG 479/2017, suscrito entre la UPRE y el GAM de Tito Yupanqui, Proyecto “Construcción Tinglado, Graderías y Cancha U.E. Chichilaya”, correspondiente al pago de la planilla Nº3 de cierre, según la UPRE.</t>
  </si>
  <si>
    <t>De: 00099024113 Transferencia en cumplimiento al DS N°0913 de 15/06/2011 y el Convenio Intergubernativo de Financiamiento UPRE-CIF-IG 1118/2017 suscrito entre la UPRE y el GAM de Huarina, proyecto “Construcción Unidad Educativa Juan Chalco – Moco Moco Huarina”, correspondiente al pago de la planilla Nº 3, según la UPRE.</t>
  </si>
  <si>
    <t>De: 00099024113 Transferencia en cumplimiento al DS N°0913 de 15/06/2011 y el Convenio Intergubernativo de Financiamiento UPRE-CIF-IG 601/2017, suscrito entre la UPRE y el GAM de Pucarani, Proyecto “Construcción 8 Aulas Collasuyo (Corapata) (Pucarani)”, correspondiente al pago de la planilla Nº2, según la UPRE.</t>
  </si>
  <si>
    <t>De: 00099024113 Transferencia en cumplimiento al DS N°0913 de 15/06/2011 y el Convenio Intergubernativo de Financiamiento UPRE-CIF-IG 262/2018 suscrito entre la UPRE y el GAM de El Torno, proyecto “Const. Tinglado, Graderías y Cancha Polifuncional Unidad Educativa Nacional Andrés Ibáñez El Torno”, correspondiente al pago de la planilla Nº 1, según la UPRE.</t>
  </si>
  <si>
    <t>De: 00099024113 Transferencia en cumplimiento al DS N°0913 de 15/06/2011 y el Convenio Intergubernativo de Financiamiento UPRE-CIF-IG 0227/2018, suscrito entre la UPRE y el GAM de Tarvita (Villa Orías), Proyecto “Construcción Internado Educativo Municipal Tarvita”, correspondiente al pago de la planilla Nº1, según la UPRE.</t>
  </si>
  <si>
    <t>De: 00099024113 Transferencia en cumplimiento al DS N°0913 de 15/06/2011 y el Convenio Intergubernativo de Financiamiento UPRE-CIF-IG 395/2017 suscrito entre la UPRE y el GAM de Collana, proyecto “Construcción Unidad Educativa Tupac Katari L/Collana”, correspondiente al pago de la planilla Nº 5 de cierre, según la UPRE.</t>
  </si>
  <si>
    <t>De: 00099024113 Transferencia en cumplimiento al DS N°0913 de 15/06/2011 y el Convenio Intergubernativo de Financiamiento UPRE-CIF-IG 993/2017, suscrito entre la UPRE y el GAM de Colcha "K" (Villa Martín), Proyecto “Const. Unidad Educativa Eduardo Abaroa de Villa Mar - Mallcu Villa Mar”, correspondiente al pago de la planilla Nº8, según la UPRE.</t>
  </si>
  <si>
    <t>De: 00099024113 Transferencia en cumplimiento al DS N°0913 de 15/06/2011 y el Convenio Intergubernativo de Financiamiento UPRE-CIF-IG 102/2018 suscrito entre la UPRE y el GAM de Uyuni, proyecto “Const. U.E. Modelo Uyuni”, correspondiente al pago de la planilla Nº 3, según la UPRE.</t>
  </si>
  <si>
    <t>De: 00099024113 Transferencia en cumplimiento al DS N°0913 de 15/06/2011 y el Convenio Intergubernativo de Financiamiento UPRE-CIF-IG 637/2017 suscrito entre la UPRE y el GAM de Tapacari, proyecto “Construcción Unidad Educativa Sucre Tapacari”, correspondiente al pago de la planilla Nº 3 de cierre, según la UPRE.</t>
  </si>
  <si>
    <t>De: 00099024113 Transferencia en cumplimiento al DS N°0913 de 15/06/2011 y el Convenio Intergubernativo de Financiamiento UPRE-CIF-IG 077/2017 suscrito entre la UPRE y el GAM de Potosí, proyecto “Const. Bloques: Administrativo, Aulas, Talleres y Campo Deportivo Unidad Educativa Jesús de Nazareth D 12”, correspondiente al pago de la planilla Nº 14, según la UPRE.</t>
  </si>
  <si>
    <t>De: 00099024113 Transferencia en cumplimiento al DS N°0913 de 15/06/2011 y el Convenio Intergubernativo de Financiamiento UPRE-CIF-IG 299/2018 suscrito entre la UPRE y el GAM de Puerto Suarez, proyecto “Const. Unidad Educativa Angélica Rivero Mendoza Municipio de Puerto Suarez”, correspondiente al pago de la planilla Nº 1, según la UPRE.</t>
  </si>
  <si>
    <t>De: 00099024113 Transferencia en cumplimiento al DS N°0913 de 15/06/2011 y el Convenio Intergubernativo de Financiamiento UPRE-CIF-IG 0211/2018 suscrito entre la UPRE y el GAM de Villa de Huacaya, proyecto “Ampl. Centro de Salud Integral Lorenzo Sinceri Municipio Villa de Huacaya”, correspondiente al pago de la planilla Nº 1, según la UPRE.</t>
  </si>
  <si>
    <t>De: 00099024113 Transferencia en cumplimiento al DS N°0913 de 15/06/2011 y el Convenio Intergubernativo de Financiamiento UPRE-CIF-IG 262/2018 suscrito entre la UPRE y el GAM de El Torno, proyecto “Const. Tinglado, Graderías y Cancha Polifuncional Unidad Educativa Nacional Andrés Ibáñez El Torno”, correspondiente al pago de la planilla Nº 3, según la UPRE.</t>
  </si>
  <si>
    <t>De: 00099024113 Transferencia en cumplimiento al DS N°0913 de 15/06/2011 y el Convenio Intergubernativo de Financiamiento UPRE-CIF-IG 0105/2018 suscrito entre la UPRE y el GAD de Chuquisaca, proyecto “Const. Unidad Educativa Genoveva Ríos - Azari”, correspondiente al pago de la planilla Nº 3, según la UPRE.</t>
  </si>
  <si>
    <t>A:00099021001 El concepto de la mencionada operación corresponde a la transferencia de capital al TGN, por el mes de Febrero de 2019 del Fideicomiso Programa de Reconversión Productiva y Comercial TGN 9º.</t>
  </si>
  <si>
    <t>A:00099021001 El concepto de la mencionada operación corresponde a la transferencia de capital por el mes de Febrero/2019, de Cooperativa Sudamérica al TGN.</t>
  </si>
  <si>
    <t>TRANSFERENCIA DEL EXTERIOR SEGUN SWIFT NO.2912 DE FECHA 11/03/2019 ORDENANTE: CONSULADO GERAL DA BOLIVIA-SAO PAULO REF:GESTORIA CONSULAR LIB. 00010011102 MIN.RELACIONES EXTERIORES - GESTORIA CONSULAR LEY Nº 3108</t>
  </si>
  <si>
    <t>TRANSFERENCIA DEL EXTERIOR SEGUN SWIFT 02913 DE FECHA 11/03/2019 ORDENANTE: CONSULADO GNERALDE BOLIVIA, LOS ANGELES CA. LIB. 00010011102 MIN.RELACIONES EXTERIORES - GESTORIA CONSULAR LEY Nº 3108</t>
  </si>
  <si>
    <t>||REGULARIZACIÓN DE LA OPERACIÓN NRO. G-0981427 DE F. 07/03/2019 EN ATENCIÓN A CORREOS ELECTRÓNICOS DE LA DGAC Y AASANA DE F. 08/03/2019. DEBITO DE LA LIBRETA 00117012001 DGAC, REPOSICION UTILES DE ESCRITORIO.</t>
  </si>
  <si>
    <t>PROVISION DE FONDOS A SOLICITUD DE YACIMIENTOS PETROLIFEROS FISCALES BOLIVIANOS SEGUN SOLICITUD YPFB-0046-2019 REF: PAGO A YPFB TRANSPORTE SA ENERO 2019 POR SERVICIO DE TRANS GN MI FIRME E INTERRUMPIBLE Y ME FIRME LIB. 00513012007 YPFB - RECURSOS NACIONALIZACIÓN</t>
  </si>
  <si>
    <t>VENTA DE DIVISAS A SOLICITUD DE MINISTERIO DE LA PRESIDENCIA SEGUN SOLICITUD 7400 REF: DIVISAS USD 40,000 REQUERIMIENTO PARA VIAJE AL EXTERIOR QUE REALIZARA EL SR. PRESIDENTE Y COMITIVA OFICIAL A AUSTRIA Y GRECIA DEL 13 AL 15 DE MARZO 2019. LOS FONDOS SERAN ENTREGADOS AL SR. OMAR ROBERTO CARY ROMA LIB. 00099021001 TGN-RECURSOS ORDINARIOS (3987)</t>
  </si>
  <si>
    <t>||VENTA DE DIVISAS C/TRANSF DE FDOS AL EXT. Y COM.TRANSF.FDOS.AL EXT.0,10% S/USD 3,851,878,40 REEM.GTOS.COM.BS220.- Y EMISION CBTE.CONT.BS50.- REF:PAGO N°3 LC I-2018-05 P/C ABEN A/F JOINT-STOCK COMPANY, SG NOTA ABEN/DGE/NE/N°200/2019, 070319 Y AUT VTA DIC COD 018229 7362. LIB. 00099021001 TGN RECURSOS ORDINARIOS REF.: COMISIONES PAGO N°3 LC I-2018-05 ABEN.</t>
  </si>
  <si>
    <t>De: 00099024113 Transferencia en cumplimiento al DS N°0913 de 15/06/2011 y el Convenio Intergubernativo de Financiamiento UPRE-CIF-IG 592/2017, suscrito entre la UPRE y el GAM de Vallegrande, Proyecto “Const. de Pavimento de Calles de Santa Ana”, correspondiente al pago de la planilla Nº4 de cierre, según la UPRE.</t>
  </si>
  <si>
    <t>NÚMERO DE LIBRETA CUT: 99031009.00 OPERACIÓN T01 TRANSFERENCIA DE FONDOS A LA CUT - TESORO DIRECTO DE BANCO UNION S.A. A CUENTA UNICA DEL TESORO CON NUMERO DE SOLICITUD = 3563207 Y NUMERO CORRELATIVO = 91320011032019850 TRANSFERENCIA POR OPERACIONES DE VENTA BONOS BTX</t>
  </si>
  <si>
    <t>NUMERO DE LIBRETA CUT: 00099021001 OPERACIÓN E75 TRANSFERENCIA DE LA CUENTA FISCAL BUN A LA CUT EN MN TRANSF FDOS.A SOLICITUD DEL G.A.M. SUCRE SG.NOTA DIR.FINANZAS CITE046/2019 A CTA.3987 CUT LBRTA.00099021001</t>
  </si>
  <si>
    <t>NUMERO DE LIBRETA CUT: 00099021001 OPERACIÓN E18 TRANSFERENCIA DEL SISTEMA FINANCIERO POR CUENTA DE TERCEROS A LA CUT DEVOLUCION PAGOS EN EXCESO GOBIERNO AUTONOMO DEPARTAMENTAL DE POTOSI</t>
  </si>
  <si>
    <t>VENTA DE DIVISAS CON TRANSFERENCIA DE FONDOS A SOLICITUD DE MINISTERIO DE LA PRESIDENCIA SEGUN SOLICITUD 7395 REF: DIVISAS USD 41,970.01 PAGO A DASSAULT FALCON JET POR ADQUISICION DE LLANTAS PARA AERONAVE FAB 001 INCLUYE COSTOS DE ENVIO, PAGO A BANK OF AMERICA CUENTA 381023401350. LIB. 00099021001 TGN-RECURSOS ORDINARIOS (3987)</t>
  </si>
  <si>
    <t>COBRO COSTOS DE PAPELERIA SEGUN TRANSFERENCIA DEL EXTERIOR POR ORDEN DE GAS CORONA S.A.E.C.A. LIB. 00513062001 YPFB-OPERACIONES PLANTA DE SEPARACION DE LIQUIDOS RIO GRANDE</t>
  </si>
  <si>
    <t>COBRO COSTOS DE PAPELERIA SEGUN TRANSFERENCIA DEL EXTERIOR POR ORDEN DE YPF EXPLORACION Y PROD.DE HIDROCARBUROS DE BOLIVIA LIB. 00513012007 YPFB - RECURSOS NACIONALIZACIÓN</t>
  </si>
  <si>
    <t>COBRO COSTOS DE PAPELERIA SEGUN TRANSFERENCIA DEL EXTERIOR POR ORDEN DE PETROLERO BRASILEIRO S.A. (PETROBRAS) LIB. 00513012007 YPFB - RECURSOS NACIONALIZACIÓN</t>
  </si>
  <si>
    <t>||COMISION TRANSFERENCIA FDOS.AL EXTERIOR 0,10% S/USD160.603,56,REEMB.GSTS.COMUNICACION BS220.-Y EMISION COMP.CONTABLE BS50.-REF.:PAGO 2 LC I-2018-33 EMPRESA PUBLICA QUIPUS A/F TONGFANG HONGKONG LIMITED,EN COMPL.A COMP.948927,11/03/19. LIB.00590012001 EMPRESA PÚBLICA QUIPUS - RECURSOS ESPECÍFICOS REF.:COMIS.PAGO 2 LC I-2018-33</t>
  </si>
  <si>
    <t>COBRO DE COMISIONES AL MEFP LIBRETA 00099021001 TGN-RECURSOS ORDINARIOS MN-CUT (3987) POR PAGO USD 41.492,09 PRESTAMO ICO 0102000036.0 HOSPITAL SAN JUAN DE VCTO. 10-03-2019 DEL GOBIERNO AUTONOMO MUNICIPAL DE TARIJA .</t>
  </si>
  <si>
    <t>||TRANSFERENCIA DE FONDOS S/G. MENSAJES SWIFT NROS. 02959 Y 02952 DE LA FECHA. (SECTOR PÚBLICO - SOBREVUELOS). DEBITO DE LA LIBRETA 00117012001 DGAC, REPOSICION UTILES DE ESCRITORIO.</t>
  </si>
  <si>
    <t>'COBRO DE'||UTILES DE ESCRITORIO POR EL COMPROBANTE CONTABLE NRO. 0948953 DE LA FECHA, SEGÚN CORREO ELECTRÓNICO DE YFPB DE F. 23/01/2019. DEBITO DE LA LIBRETA 00513022001 YPFB  OPERACIONES.</t>
  </si>
  <si>
    <t>00099021001 DEPOSITO DE EFECTIVO, DEPOSITANTE: FUERTES CALLAPINO BERNARDINO C.I. 1283979, CONCEPTO: DEVOLUCION DE SALARIO EXCEDENTE AL ASIGNADO AL PRESIDENTE FEBRERO 2019, CUENTA DE DEPOSITO: CUENTA UNICA DEL TESORO</t>
  </si>
  <si>
    <t>00099021001 DEPOSITO DE EFECTIVO, DEPOSITANTE: AGUIRRE HAUG ROSA C.I. 1616147, CONCEPTO: DEVOLUCION DE SALARIO EXCEDENTE AL ASIGNADO AL PRESIDENTE FEBRERO 2019, CUENTA DE DEPOSITO: CUENTA UNICA DEL TESORO</t>
  </si>
  <si>
    <t>00020031101 DEPOSITO DE EFECTIVO, DEPOSITANTE: ANTONIO EDUARDO MONASTERIOS CHUI - CI 2544629 LP, CONCEPTO: REVERSION, CUENTA DE DEPOSITO: CUENTA UNICA DEL TESORO</t>
  </si>
  <si>
    <t>00099021001 DEPOSITO DE EFECTIVO, DEPOSITANTE: VENEGAS RAMOS HERNAN C.I. 3663639, CONCEPTO: DEVOLUCION DE SALARIO EXCEDENTE AL ASIGNADO AL PRESIDENTE FEBRERO 2019, CUENTA DE DEPOSITO: CUENTA UNICA DEL TESORO</t>
  </si>
  <si>
    <t>00099021001 DEPOSITO DE EFECTIVO, DEPOSITANTE: SECKO GONZALES HUGO C.I. 3682597, CONCEPTO: DEVOLUCION DE SALARIO EXCEDENTE AL ASIGNADO AL PRESIDENTE FEBRERO 2019, CUENTA DE DEPOSITO: CUENTA UNICA DEL TESORO</t>
  </si>
  <si>
    <t>00099021001 DEPOSITO DE EFECTIVO, DEPOSITANTE: PLAZA CHAVEZ DENNYS, CONCEPTO: REVERSION CAMBIO DESTINO 2019 MY INF RUDDY PLAZA CHAVEZ, CUENTA DE DEPOSITO: CUENTA UNICA DEL TESORO</t>
  </si>
  <si>
    <t>00526012001 DEPOSITO DE EFECTIVO, DEPOSITANTE: BOLIVIA  TV, CONCEPTO: DEVOLUCION DE PASAJES, CUENTA DE DEPOSITO: CUENTA UNICA DEL TESORO</t>
  </si>
  <si>
    <t>00526012001 DEPOSITO DE EFECTIVO, DEPOSITANTE: BOLIVIA TV, CONCEPTO: DEVOLUCION DE PASAJES, CUENTA DE DEPOSITO: CUENTA UNICA DEL TESORO</t>
  </si>
  <si>
    <t>00099021001 DEPOSITO DE EFECTIVO, DEPOSITANTE: EDGAR LUCIO BUSTILLOS GUTIERREZ, CONCEPTO: DEVOL DE SALDO NO EJECUTADO PROYECTO GAM PUCARANI MANEJO INTEGRAL DE LA MICROCUENCA LAGO MENOR COHA, CUENTA DE DEPOSITO: CUENTA UNICA DEL TESORO</t>
  </si>
  <si>
    <t>00099021001 DEPOSITO DE EFECTIVO, DEPOSITANTE: SIMON PAUCARA LOZA, CONCEPTO: DEVOLUCION DE SUELDO DEL MES DE FEBRERO 2019, CUENTA DE DEPOSITO: CUENTA UNICA DEL TESORO</t>
  </si>
  <si>
    <t>00578012002 DEPOSITO DE EFECTIVO, DEPOSITANTE: BOLIVIANA DE AVIACION, CONCEPTO: REVERSION, CUENTA DE DEPOSITO: CUENTA UNICA DEL TESORO</t>
  </si>
  <si>
    <t>00099021001 DEPOSITO DE EFECTIVO, DEPOSITANTE: WALTER SALINAS ORTEGA - INSA, CONCEPTO: REVERSION, CUENTA DE DEPOSITO: CUENTA UNICA DEL TESORO</t>
  </si>
  <si>
    <t>00378012002 DEPOSITO DE EFECTIVO, DEPOSITANTE: FLORENTINO ISRAEL PEREZ YUJRA, CONCEPTO: DEVOLUCION PREVENTIVO N° 117, CUENTA DE DEPOSITO: CUENTA UNICA DEL TESORO</t>
  </si>
  <si>
    <t>00378012002 DEPOSITO DE EFECTIVO, DEPOSITANTE: FLORENTINO ISRAEL PEREZ YUJRA, CONCEPTO: DEVOLUCION PREVENTIVO N° 117 (RETENCIONES), CUENTA DE DEPOSITO: CUENTA UNICA DEL TESORO</t>
  </si>
  <si>
    <t>00099021001 DEPOSITO DE EFECTIVO, DEPOSITANTE: LUIS CHOQUE CARITA, CONCEPTO: DOBLE PERCEPCION, CUENTA DE DEPOSITO: CUENTA UNICA DEL TESORO</t>
  </si>
  <si>
    <t>00592012001 DEPOSITO DE EFECTIVO, DEPOSITANTE: M.D.R.Y T., CONCEPTO: EMISIVO ENTIDAD MIN DESARROLLO RURAL Y TIERRAS PAGO ND 239014 GESTION 2019, CUENTA DE DEPOSITO: CUENTA UNICA DEL TESORO</t>
  </si>
  <si>
    <t>00016011101 DEPOSITO DE EFECTIVO, DEPOSITANTE: CINTIA LOPEZ RAMOS, CONCEPTO: DEVOLUCION, CUENTA DE DEPOSITO: CUENTA UNICA DEL TESORO</t>
  </si>
  <si>
    <t>00020051101 DEPOSITO DE EFECTIVO, DEPOSITANTE: HENRY AÑEZ MERINO, CONCEPTO: REVERSION AL PREV 3759, CUENTA DE DEPOSITO: CUENTA UNICA DEL TESORO</t>
  </si>
  <si>
    <t>00291012008 DEPOSITO DE EFECTIVO, DEPOSITANTE: SERVICIO DEPARTAMENTAL DE CAMINOS SEDECA TARIJA, CONCEPTO: SERVICIO DE ENSAYOS DE LABORATORIO PARA CEMENTO ASFALTICO POLIMERIZADO, CUENTA DE DEPOSITO: CUENTA UNICA DEL TESORO</t>
  </si>
  <si>
    <t>00099021001 DEPOSITO DE EFECTIVO, DEPOSITANTE: VICTOR BENITO PACHECO QUENTA CI2325248LP, CONCEPTO: DOBLE PERCEPCION, CUENTA DE DEPOSITO: CUENTA UNICA DEL TESORO</t>
  </si>
  <si>
    <t>00099021001 DEPOSITO DE EFECTIVO, DEPOSITANTE: ARIEL JIORGE CONDE FLORES, CONCEPTO: DEVOLUCION DE SALDOS, CUENTA DE DEPOSITO: CUENTA UNICA DEL TESORO</t>
  </si>
  <si>
    <t>00599042001 DEPOSITO DE EFECTIVO, DEPOSITANTE: JOSE ABEL FERNANDO GONZALES SALAS, CONCEPTO: FACTURA NO DECLARADA, CUENTA DE DEPOSITO: CUENTA UNICA DEL TESORO</t>
  </si>
  <si>
    <t>00580012001 DEP.DE CHEQ.AJENOS,RET.DE CAM.,CONCEPTO: REPOSICION POR PERDIDA DE CREDENCIAL,DEP.: DEPÓSITOS ADUANEROS BOLIVIANOS , PROCEDENCIA: BANCO UNION S.A., CHEQUE: 8069, FECHA DE EMISION:07/03/2019</t>
  </si>
  <si>
    <t>00580012001 DEP.DE CHEQ.AJENOS,RET.DE CAM.,CONCEPTO: REPOSICION EXTRAVIO PERDIDA DE TARJETA DE PROXIMIDAD,DEP.: DEPÓSITOS ADUANERO BOLIVIANOS , PROCEDENCIA: BANCO UNION S.A., CHEQUE: 8070, FECHA DE EMISION:07/03/2019</t>
  </si>
  <si>
    <t>00580012001 DEP.DE CHEQ.AJENOS,RET.DE CAM.,CONCEPTO: REPOSICION POR PERDIDA DE TARJETA DE PROXIMIDAD,DEP.: DEPÓSITOS ADUANERO BOLIVIANOS , PROCEDENCIA: BANCO UNION S.A., CHEQUE: 8071, FECHA DE EMISION:07/03/2019</t>
  </si>
  <si>
    <t>00099021001 DEP.DE CHEQ.AJENOS,RET.DE CAM.,CONCEPTO: DEVOLUCION DE CC NO COBRADO NOV Y AGUINALDO 2018,DEP.: LA VITALICIA SEGUROS Y REASEGUROS DE VIDA S.A. , PROCEDENCIA: BANCO BISA S.A., CHEQUE: 50472, FECHA DE EMISION:12/03/2019</t>
  </si>
  <si>
    <t>00340012003 DEP.DE CHEQ.AJENOS,RET.DE CAM.,CONCEPTO: DEP POR PERMISO SIN GOCE DE HABERES MES DIC/2018 Y ENERO/2019,DEP.: SEGIP DAMIANA FLORES , PROCEDENCIA: BANCO UNION S.A., CHEQUE: 13260, FECHA DE EMISION:07/03/2019</t>
  </si>
  <si>
    <t>00099021001 DEP.DE CHEQ.AJENOS,RET.DE CAM.,CONCEPTO: DEP POR PERMISO SIN GOCE DE HABERES MES DIC/2018 Y ENERO/2019,DEP.: SEGIP DAMIANA FLORES , PROCEDENCIA: BANCO UNION S.A., CHEQUE: 13259, FECHA DE EMISION:07/03/2019</t>
  </si>
  <si>
    <t>00291012005 DEP.DE CHEQ.AJENOS,RET.DE CAM.,CONCEPTO: ESPACIO PUBLICITARIO TRAMO AUTOPISTA LA PAZ- EL ALTO,DEP.: ENTEL  SA , PROCEDENCIA: BANCO MERCANTIL SANTA CRUZ SA., CHEQUE: 214738, FECHA DE EMISION:08/03/2019</t>
  </si>
  <si>
    <t>00099021001 DEP.DE CHEQ.AJENOS,RET.DE CAM.,CONCEPTO: DEVOLUCION DE PASAJES AEREOS NO UTILIZADOS POR CARLOS E. ARZE SOLIZ Y MAGALY R. SANCHEZ HUANCA,DEP.: CARLOS ARZE SOLIZ MAGALY SANCHEZ HUANCA</t>
  </si>
  <si>
    <t>00099021001 DEP.DE CHEQ.AJENOS,RET.DE CAM.,CONCEPTO: DEVOLUCION DE PASAJES AEREOS NO UTILIZADOS DE MAGALY ROCIO SANCHEZ HUANCA,DEP.: MAGALY ROCIO SANCHEZ HUANCA , PROCEDENCIA: BANCO UNION S.A., CHEQUE: 79, FECHA DE EMISION:27/02/2019</t>
  </si>
  <si>
    <t>00099021001 DEP.DE CHEQ.AJENOS,RET.DE CAM.,CONCEPTO: ACHACOLLO YUCRA MILENA,DEP.: BANCO UNION S.A. , PROCEDENCIA: BANCO UNION S.A., CHEQUE: 160343, FECHA DE EMISION:12/03/2019</t>
  </si>
  <si>
    <t>00099021001 DEP.DE CHEQ.AJENOS,RET.DE CAM.,CONCEPTO: EJEC DE BOLETA DE GARANTIA N°1000116252 DE SIST PETR Y ELEC SRL CONTRATO SC-CONALTID-CONT-LP01/18,DEP.: SECRETARIA DE COORDINACION DEL CONALTID</t>
  </si>
  <si>
    <t>00099021001 DEPOSITO DE EFECTIVO, DEPOSITANTE: MIN.DE EDUCACION-MIGUEL ANGEL CALLISAYA POMA, CONCEPTO: DEVOLUCION DE AGUINALDO Y SEGUNDO AGUINALDO POR DOBLE PERCEPCION GESTION 2018, CUENTA DE DEPOSITO: CUENTA UNICA DEL TESORO</t>
  </si>
  <si>
    <t>00130012002 DEPOSITO DE EFECTIVO, DEPOSITANTE: SANTOS CORNELIO VALENTE CUTI, CONCEPTO: DEVOLUCION POR GASTOS DE PEAJES, CUENTA DE DEPOSITO: CUENTA UNICA DEL TESORO</t>
  </si>
  <si>
    <t>00099021001 DEPOSITO DE EFECTIVO, DEPOSITANTE: LINEA AEREA ECOLET  SA, CONCEPTO: DEVOLUCION PASAJE DR PAREDES LPZ-CBBA LINEA AEREA ECOLET  SA, CUENTA DE DEPOSITO: CUENTA UNICA DEL TESORO</t>
  </si>
  <si>
    <t>00030014201 DEPOSITO DE EFECTIVO, DEPOSITANTE: ELIANA MAGALY PECA ANGLES, CONCEPTO: DEVOLUCION FONDO EN AVANCE  C-31 N° 615, CUENTA DE DEPOSITO: CUENTA UNICA DEL TESORO</t>
  </si>
  <si>
    <t>00099021001 DEPOSITO DE EFECTIVO, DEPOSITANTE: MINISTERIO DE DEPORTES ABRAHAM ROJAS PARDO, CONCEPTO: DEVOLUCION FONDOS EN AVANCE PAGO DE ESTIBADORES, CUENTA DE DEPOSITO: CUENTA UNICA DEL TESORO</t>
  </si>
  <si>
    <t>REGULARIZACION DE TRANSFERENCIA DEL EXTERIOR SEGUN SWIFT NO.2955 DE FECHA 12/03/2019 ORDENANTE: CONSULADO GENERAL DE BOLIVIA SANTIAGO-CHILE REF:GESTOPRIA CONSULAR MES DE FEBRERO 2019 LIB. 00010011102 MIN.RELACIONES EXTERIORES - GESTORIA CONSULAR LEY Nº 3108</t>
  </si>
  <si>
    <t>NUMERO DE LIBRETA CUT: 00514010003 OPERACIÓN E18 TRANSFERENCIA DEL SISTEMA FINANCIERO POR CUENTA DE TERCEROS A LA CUT TRANSFERENCIA DEVOLUCION PARA CUSTODIA DE FONDOS SOLICITUD ENDE TRANSMISION SA PROYECTO JUANA ZURDUY DE PADILLA</t>
  </si>
  <si>
    <t>NUMERO DE LIBRETA CUT: 00514010006 OPERACIÓN E18 TRANSFERENCIA DEL SISTEMA FINANCIERO POR CUENTA DE TERCEROS A LA CUT TRANSFERENCIA DEVOLUCION PARA CUSTODIA DE FONDOS SOLICITUD ENDE TRANSMISION SA PROYECTO LINEA WARNES BRECHAS</t>
  </si>
  <si>
    <t>De: 00099024113 Transferencia en cumplimiento al DS N°0913 de 15/06/2011 y el Convenio Intergubernativo de Financiamiento UPRE-CIF-IG 009/2018, suscrito entre la UPRE y el GAM de Andamarca (Santiago de Andamarca), Proyecto “Construcción Tinglado y Cancha Polifuncional U.E. Nacional de Andamarca - Municipio Santiago de Andamarca”, correspondiente al pago de la planilla Nº2 de cierre, según la UPRE.</t>
  </si>
  <si>
    <t>De: 00099024113 Transferencia en cumplimiento al DS N°0913 de 15/06/2011 y el Convenio Intergubernativo de Financiamiento UPRE-CIF-IG 095/2018, suscrito entre la UPRE y el GAM de San Carlos, Proyecto “Const. Unidad Educativa Juan Lorenzo Campero A - Distrito Buen Retiro”, correspondiente al pago del 20% de anticipo del monto financiado, según la UPRE.</t>
  </si>
  <si>
    <t>VENTA DE DIVISAS CON TRANSFERENCIA DE FONDOS A SOLICITUD DE MINISTERIO DE CULTURAS SEGUN SOLICITUD 7409 REF: PAGO POR SERVICIO DE ALQUILER DE STAND Y ACONDICIONAMIENTO DE ESPACIO PARA LA FERIA INTERNACIONAL DE TURISMO EN MADRID ESPANA FITUR INFORME DE CONFORMIDAD MDCYTNMTDGT N 37 2019 INFORME DE EVA LIB. 00099021001 TGN-RECURSOS ORDINARIOS (3987)</t>
  </si>
  <si>
    <t>TRANSFERENCIA DEL EXTERIOR SEGUN SWIFT NO.2991 DE FECHA 12/03/2019 ORDENANTE: CONSULADO GENERAL DE BOLIVIA EN HOUSTON REF:DEV.SALDOS GASTOS DE FUNCIONAMIENTO. LIB. 00099021001 TGN-RECURSOS ORDINARIOS (3987)</t>
  </si>
  <si>
    <t>TRANSFERENCIA DEL EXTERIOR SEGUN SWIFT NO.2989 DE FECHA 12/03/2019 ORDENANTE: CONSULADO DE LA REP DE BOLIVIA VIEDMA REF:GESTORIA CONSULAR LIB. 00010011102 MIN.RELACIONES EXTERIORES - GESTORIA CONSULAR LEY Nº 3108</t>
  </si>
  <si>
    <t>TRANSFERENCIA DEL EXTERIOR SEGUN SWIFT 02992 DE FECHA 12/03/2019 ORDENANTE: CONSULADO GENERAL DE BOLIVIA EN HOUSTON,TX LIB. 00099021001 TGN-RECURSOS ORDINARIOS (3987)</t>
  </si>
  <si>
    <t>NÚMERO DE LIBRETA CUT: 99031009.00 OPERACIÓN T01 TRANSFERENCIA DE FONDOS A LA CUT - TESORO DIRECTO DE BANCO UNION S.A. A CUENTA UNICA DEL TESORO CON NUMERO DE SOLICITUD = 3568159 Y NUMERO CORRELATIVO = 91320012032019912 TRANSFERENCIA POR OPERACIONES DE VENTA BONOS BTX</t>
  </si>
  <si>
    <t>NUMERO DE LIBRETA CUT: 00099021001 OPERACIÓN E18 TRANSFERENCIA DEL SISTEMA FINANCIERO POR CUENTA DE TERCEROS A LA CUT pago pension por riesgos profesionales</t>
  </si>
  <si>
    <t>TRANSFERENCIA DEL EXTERIOR SEGUN SWIFT NO.3029 DE FECHA 12/03/2019 ORDENANTE: CONSULADO GENERAL DE BOLIVIA BUENOS AIRES-ARGENTINA REF:GESTORIA CONSULAR FEBRERO 2019 LIB. 00010011102 MIN.RELACIONES EXTERIORES - GESTORIA CONSULAR LEY Nº 3108</t>
  </si>
  <si>
    <t>COBRO COSTOS DE PAPELERIA SEGUN TRANSFERENCIA DEL EXTERIOR POR ORDEN DE GAS TOTAL S.A. LIB. 00513062001 YPFB-OPERACIONES PLANTA DE SEPARACION DE LIQUIDOS RIO GRANDE</t>
  </si>
  <si>
    <t>||TRANSFERENCIA DE FONDOS S/G. MENSAJES SWIFT NROS. 03031 Y 03024 DE LA FECHA. (SECTOR PÚBLICO - SOBREVUELOS). DEBITO DE LA LIBRETA 00117012001 DGAC, REPOSICION UTILES DE ESCRITORIO.</t>
  </si>
  <si>
    <t>||TRANSFERENCIA DE FONDOS S/G. MENSAJE SWIFT NRO. 02996 DE LA FECHA. (SECTOR PÚBLICO - SOBREVUELOS). DEBITO DE LA LIBRETA 00117012001 DGAC, REPOSICION UTILES DE ESCRITORIO.</t>
  </si>
  <si>
    <t>TRANSFERENCIA AUTOMATICA SEGUN INSTRUCCION DEL MINISTERIO DE ECONOMIA Y FINANZAS PUBLICAS LIBRETA 00253014312 EMAGUA PROGRAMA KFW PACC I GASTOS DE GERENCIAMIENTO</t>
  </si>
  <si>
    <t>TRANSFERENCIA AUTOMATICA SEGUN INSTRUCCION DEL MINISTERIO DE ECONOMIA Y FINANZAS PUBLICAS LIBRETA 00253014313 EMAGUA PROGRAMA KFW PACC II GASTOS DE GERENCIAMIENTO</t>
  </si>
  <si>
    <t>00597012001 DEPOSITO DE EFECTIVO, DEPOSITANTE: YACIMIENTOS DE LITIO BOLIVIANOS, CONCEPTO: DEVOLUCION DE FONDOS, CUENTA DE DEPOSITO: CUENTA UNICA DEL TESORO</t>
  </si>
  <si>
    <t>00099021001 DEPOSITO DE EFECTIVO, DEPOSITANTE: HENRY ROBERTO LOPEZ LLANOS, CONCEPTO: DEVOLUCION POR CONCEPTO DE PASAJES CON PREV. 588, CUENTA DE DEPOSITO: CUENTA UNICA DEL TESORO</t>
  </si>
  <si>
    <t>00099021001 DEPOSITO DE EFECTIVO, DEPOSITANTE: FERNANDO ALBERTO QUEVEDO IRIARTE, CONCEPTO: DEVOLUCION POR DOBLE PERCEPCION POR LOS PERIODOS DE NOVIEMBRE/2018 A FEBRERO 2019, CUENTA DE DEPOSITO: CUENTA UNICA DEL TESORO</t>
  </si>
  <si>
    <t>00099021001 DEPOSITO DE EFECTIVO, DEPOSITANTE: JOSE MARIA ARTURO MESSANDRI SEVERICHZ, CONCEPTO: PAGO POR EXCEDENTE EN EL CONSUMO DE LLAMADA MOVIL OCTUBRE 2018, CUENTA DE DEPOSITO: CUENTA UNICA DEL TESORO</t>
  </si>
  <si>
    <t>00099021001 DEPOSITO DE EFECTIVO, DEPOSITANTE: JOSE MARIA ARTURO ALESSANDRI  SEVERICHZ, CONCEPTO: PAGO POR EXCEDENTE EN EL CONSUMO DE LLAMADAS MOVIL NOVIEMBRE 2018, CUENTA DE DEPOSITO: CUENTA UNICA DEL TESORO</t>
  </si>
  <si>
    <t>00099021001 DEPOSITO DE EFECTIVO, DEPOSITANTE: JORGE FERNANDEZ ZABALAGA, CONCEPTO: DOBLE PERCEPCION, CUENTA DE DEPOSITO: CUENTA UNICA DEL TESORO</t>
  </si>
  <si>
    <t>00016011101 DEPOSITO DE EFECTIVO, DEPOSITANTE: MIN DE EDUCACION FELIX MAMANI POMA, CONCEPTO: DEVOLUCION DE PASAJE AEREO, CUENTA DE DEPOSITO: CUENTA UNICA DEL TESORO</t>
  </si>
  <si>
    <t>00670012002 DEPOSITO DE EFECTIVO, DEPOSITANTE: ELIZABETH GONZALES CASTRO, CONCEPTO: DEVOLUCION PAGO POR DEMAS-SERV COURIER DIC -18, CUENTA DE DEPOSITO: CUENTA UNICA DEL TESORO</t>
  </si>
  <si>
    <t>00099021001 DEPOSITO DE EFECTIVO, DEPOSITANTE: MARIA ESTER QUISBERT OBLITAS, CONCEPTO: DEVOL DE FONDOS EN AVANCE PARA CUBRIR REFRIGERIO DE COMISION MIXTA JUSTICIA PLURAL CAMARA DE SENADOR, CUENTA DE DEPOSITO: CUENTA UNICA DEL TESORO</t>
  </si>
  <si>
    <t>00099021001 DEPOSITO DE EFECTIVO, DEPOSITANTE: BERTHA YUPANQUI IBAÑEZ, CONCEPTO: DOBLE PERCEPCION, CUENTA DE DEPOSITO: CUENTA UNICA DEL TESORO</t>
  </si>
  <si>
    <t>00526012001 DEPOSITO DE EFECTIVO, DEPOSITANTE: BOLIVIA TV TIMOTEO ALARCON CHOQUE, CONCEPTO: DEVOLUCION DE PASAJE, CUENTA DE DEPOSITO: CUENTA UNICA DEL TESORO</t>
  </si>
  <si>
    <t>00526012001 DEPOSITO DE EFECTIVO, DEPOSITANTE: BOLIVIA TV-BORIS LUIS CARTAGENA F., CONCEPTO: DEVOLUCION DE PASAJES-BOLIVIA TV, CUENTA DE DEPOSITO: CUENTA UNICA DEL TESORO</t>
  </si>
  <si>
    <t>00526012001 DEPOSITO DE EFECTIVO, DEPOSITANTE: BOLIVIA TV - JUAN CARLOS RADA, CONCEPTO: DEVOLUCION DE PASAJES-BOLIVIA TV, CUENTA DE DEPOSITO: CUENTA UNICA DEL TESORO</t>
  </si>
  <si>
    <t>00526012001 DEPOSITO DE EFECTIVO, DEPOSITANTE: ALEXANDRO SARSURI F.  BOLIVIA TV, CONCEPTO: DEVOLUCION PASAJES ORURO, CUENTA DE DEPOSITO: CUENTA UNICA DEL TESORO</t>
  </si>
  <si>
    <t>00526012001 DEPOSITO DE EFECTIVO, DEPOSITANTE: BOLIVIA  TV - JOSE LUIS CORNEJO SANCHEZ, CONCEPTO: DEVOLUCION PASAJES ORURO, CUENTA DE DEPOSITO: CUENTA UNICA DEL TESORO</t>
  </si>
  <si>
    <t>00099021001 DEPOSITO DE EFECTIVO, DEPOSITANTE: CELINA QUIÑONES DE LEDEZMA, CONCEPTO: EL DEPÓSITO ES POR EL DESCUENTO DE LA FEDERACION DE TRABAJADORES EN SALUD, CUENTA DE DEPOSITO: CUENTA UNICA DEL TESORO</t>
  </si>
  <si>
    <t>00221022001 DEPOSITO DE EFECTIVO, DEPOSITANTE: SENARECOM, CONCEPTO: DEVOLUCION CREDITO FISCAL PERDIDO ENERO/2019, CUENTA DE DEPOSITO: CUENTA UNICA DEL TESORO</t>
  </si>
  <si>
    <t>00099021001 DEPOSITO DE EFECTIVO, DEPOSITANTE: UMOPAR COTOCA JUDDY F. MENDOZA CAMACHO, CONCEPTO: DEVOLUCION POR COMPRA DE PRODUCTOS NO CONSIDERADOS PARA LA PROVISION DE VIVERES, CUENTA DE DEPOSITO: CUENTA UNICA DEL TESORO</t>
  </si>
  <si>
    <t>00099021001 DEPOSITO DE EFECTIVO, DEPOSITANTE: XAVIER LUIS VEGA MARQUEZ, CONCEPTO: COMPROMISO DE DEVOLUCION DE DEUDA, CUENTA DE DEPOSITO: CUENTA UNICA DEL TESORO</t>
  </si>
  <si>
    <t>00030014201 DEP.DE CHEQ.AJENOS,RET.DE CAM.,CONCEPTO: DEVOLUCION PASAJE AEREO C-31 N 1741/2017,DEP.: BOA-REGIONAL LA PAZ , PROCEDENCIA: BANCO UNION S.A., CHEQUE: 10419, FECHA DE EMISION:12/03/2019</t>
  </si>
  <si>
    <t>00099021001 DEP.DE CHEQ.AJENOS,RET.DE CAM.,CONCEPTO: DEVOLUCION PASAJE AEREO C-31 N 2444/17,DEP.: BOA -REGIONAL LA PAZ , PROCEDENCIA: BANCO UNION S.A., CHEQUE: 10420, FECHA DE EMISION:12/03/2019</t>
  </si>
  <si>
    <t>00099021001 DEP.DE CHEQ.AJENOS,RET.DE CAM.,CONCEPTO: DEV  RECURSOS POR RECUPERACION DE PASAJE AEREO CORRESP A LA GESTION 2017 ADRIANA SALVATIERRA,DEP.: CAMARA DE SENADORES , PROCEDENCIA: BANCO UNION S.A., CHEQUE: 7282, FECHA DE EMISION:13/03/2019</t>
  </si>
  <si>
    <t>00099021001 DEP.DE CHEQ.AJENOS,RET.DE CAM.,CONCEPTO: DEV RECURSOS POR EXTRAVIO DE CREDENCIAL ANGELICA INCA PAILLU,DEP.: CAMARA DE SENADORES , PROCEDENCIA: BANCO UNION S.A., CHEQUE: 7283, FECHA DE EMISION:13/03/2019</t>
  </si>
  <si>
    <t>00099021001 DEP.DE CHEQ.AJENOS,RET.DE CAM.,CONCEPTO: QUIROGA GARECA TERESA,DEP.: BANCO UNION SA , PROCEDENCIA: BANCO UNION S.A., CHEQUE: 160344, FECHA DE EMISION:13/03/2019</t>
  </si>
  <si>
    <t>00035011104 DEP.DE CHEQ.AJENOS,RET.DE CAM.,CONCEPTO: VENTA DE LIBROS 12 AÑOS DE ESTABILIDAD ECONOMICA BOLIVIA,DEP.: DIRECCION GENERAL DE PLANIFICACION , PROCEDENCIA: BANCO UNION S.A., CHEQUE: 785, FECHA DE EMISION:11/03/2019</t>
  </si>
  <si>
    <t>00086011109 DEP.DE CHEQ.AJENOS,RET.DE CAM.,CONCEPTO: EJECUCION  BOLETA DE GARANTIA,DEP.: IDELAB INDUSTRIAL , PROCEDENCIA: BANCO BISA S.A., CHEQUE: 213552, FECHA DE EMISION:13/02/2019</t>
  </si>
  <si>
    <t>00099021001 DEP.DE CHEQ.AJENOS,RET.DE CAM.,CONCEPTO: POR INCAPACIDAD  TEMPORAL DE LA CPS DE LA OFICINA NACIONAL AJ,DEP.: AUTORIDAD DE FISCALIZACION DEL  JUEGO , PROCEDENCIA: BANCO UNION S.A., CHEQUE: 1350, FECHA DE EMISION:07/03/2019</t>
  </si>
  <si>
    <t>00099021001 DEP.DE CHEQ.AJENOS,RET.DE CAM.,CONCEPTO: POR INCUMPLIMIENTO A LA RM N 11 DICIEMBRE 2018 DE LA AJ,DEP.: AUTORIDAD DE FISCALIZACION DEL  JUEGO , PROCEDENCIA: BANCO UNION S.A., CHEQUE: 1351, FECHA DE EMISION:07/03/2019</t>
  </si>
  <si>
    <t>00283012001 DEP.DE CHEQ.AJENOS,RET.DE CAM.,CONCEPTO: PAGO DE SINIESTRO POR PERDIDA TOTAL,DEP.: ASEGURADORA FORTALEZA S.A. , PROCEDENCIA: BANCO FORTALEZA SOCIEDAD ANONIMA (BANCO FORTALEZA S.A.), CHEQUE: 10187, FECHA DE EMISI</t>
  </si>
  <si>
    <t>TRANSFERENCIA DE FONDOS AL EXTERIOR A SOLICITUD DE SERVICIO DESARROLLO EMPRESAS PUBLICAS PRODUCTIVAS SEGUN SOLICITUD 7402 REF: I/2019-02683, TRANSFERENCIA POR LA DEVOLUCION DE LA GARANTIA DE CUMPLIMIENTO DE CONTRATO EQUIVALENTE AL 7 PORCIENTO DEL CONTRATO SEDEM-UC-CDE ECEBOL NRO 003-2018 DEL PROYECT LIB. 00132039201 SEDEM-ECEBOL-FINPRO</t>
  </si>
  <si>
    <t>VENTA DE DIVISAS CON TRANSFERENCIA DE FONDOS A SOLICITUD DE MINISTERIO DE CULTURAS SEGUN SOLICITUD 7408 REF: PAGO POR SERVICIO DE ALQUILER DE STAND Y ACONDICIONAMIENTO DE ESPACIO PARA LA FERIA INTERNACIONAL DE TURISMO EN MADRID ESPANA FITUR INFORME DE CONFORMIDAD MDCYTNMTDGT N 37 2019 INFORME DE EVA LIB. 00099021001 TGN-RECURSOS ORDINARIOS (3987)</t>
  </si>
  <si>
    <t>VENTA DE DIVISAS CON TRANSFERENCIA DE FONDOS A SOLICITUD DE ASAMBLEA LEGISLATIVA PLURINACIONAL SEGUN SOLICITUD 7333 REF: TRANSFERENCIA AL B.C.B CTA 4088069001/PAGO A LA UNION INTERPARLAMENTARIA (UIP) POR CONCEPTO DE MEMBRESIAS-CUOTAS DE LAS GESTIONES 2017, 2018 Y 2019, FRANCOS SUIZOS 12.500, T/C 6,8 LIB. 00099021001 TGN-RECURSOS ORDINARIOS (3987) POR DIFERENCIAL CAMBIARIO</t>
  </si>
  <si>
    <t>VENTA DE DIVISAS CON TRANSFERENCIA DE FONDOS A SOLICITUD DE ASAMBLEA LEGISLATIVA PLURINACIONAL SEGUN SOLICITUD 7333 REF: TRANSFERENCIA AL B.C.B CTA 4088069001/PAGO A LA UNION INTERPARLAMENTARIA (UIP) POR CONCEPTO DE MEMBRESIAS-CUOTAS DE LAS GESTIONES 2017, 2018 Y 2019, FRANCOS SUIZOS 12.500, T/C 6,8 LIB. 00099021001 TGN-RECURSOS ORDINARIOS (3987)</t>
  </si>
  <si>
    <t>REGULARIZACION DE TRANSFERENCIA DEL EXTERIOR SEGUN SWIFT 02988 DE FECHA 13/03/2019 ORDENANTE: CONSULADO GENERAL DE BOLIVIA EN SAO PAULO BR LIB. 00010011102 MIN.RELACIONES EXTERIORES - GESTORIA CONSULAR LEY Nº 3108</t>
  </si>
  <si>
    <t>REGULARIZACION DE TRANSFERENCIA DEL EXTERIOR SEGUN SWIFT 02987 DE FECHA 13/03/2019 ORDENANTE: CONSULADO GENERAL DE BOLIVIA EN SAO PAULO BR LIB. 00010011102 MIN.RELACIONES EXTERIORES - GESTORIA CONSULAR LEY Nº 3108</t>
  </si>
  <si>
    <t>REGULARIZACION DE TRANSFERENCIA DEL EXTERIOR SEGUN SWIFT 02985 DE FECHA 13/03/2019 ORDENANTE: CONSULADO DE BOLIVIA EN ROSARIO ARGENTINA LIB. 00010011102 MIN.RELACIONES EXTERIORES - GESTORIA CONSULAR LEY Nº 3108</t>
  </si>
  <si>
    <t>TRANSFERENCIA DEL EXTERIOR SEGUN SWIFT 03037 DE FECHA 13/03/2019 ORDENANTE: CONSULADO GENERAL DE BOLIVIA EN PARIS FR LIB. 00010011102 MIN.RELACIONES EXTERIORES - GESTORIA CONSULAR LEY Nº 3108</t>
  </si>
  <si>
    <t>TRANSFERENCIA DEL EXTERIOR SEGUN SWIFT 03039 DE FECHA 13/03/2019 ORDENANTE: CONSULADO DE BOLIVIA EN CALAMA CL LIB. 00340012005 SEGIP - RECAUDACION EXTERIOR - CEDULAS DE IDENTIDAD</t>
  </si>
  <si>
    <t>TRANSFERENCIA DEL EXTERIOR SEGUN SWIFT NO.3038 DE FECHA 13/03/2019 ORDENANTE: CONSULADO DE BOLIVIA EN CALAMA REF:GESTORIA CONSULAR MES DE FEBRERO/19 LIB. 00010011102 MIN.RELACIONES EXTERIORES - GESTORIA CONSULAR LEY Nº 3108</t>
  </si>
  <si>
    <t>A:00099021001 A requerimiento de la Unidad de Administración e Información Salarial (UAIS), con nota interna CITE: MEFP/VTCP/DGPOT/UAIS/N° 1265/2019, en la cual solicita la reversión definitiva de las boletas de pago solicitado por el SENASIR, consignadas en el Comprobante de Pago N° 71714. H.R. 6-3390-R/1269-R</t>
  </si>
  <si>
    <t>COBRO COSTOS DE PAPELERIA SEGUN TRANSFERENCIA DEL EXTERIOR POR ORDEN DE CONSULADO DE BOLIVIA EN CALAMA CL LIB. 00340012003 RECAUDACION EXTRANJERIA - C.I. -L.C.</t>
  </si>
  <si>
    <t>NUMERO DE LIBRETA CUT: 00099021001 OPERACIÓN E75 TRANSFERENCIA DE LA CUENTA FISCAL BUN A LA CUT EN MN TRANSF.FDOS.A SOLICITUD DEL G.A.M.SAN LORENZO SG.NOTA CITE:OF.DESP.GAMSL 0105/2019 A CTA.3987 CUT - LBRTA.00099021001</t>
  </si>
  <si>
    <t>VENTA DE DIVISAS CON TRANSFERENCIA DE FONDOS A SOLICITUD DE ADSIB SEGUN SOLICITUD 7422 REF: PAGO A LACTLD POR CONCEPTO DE MEMBRESIA DE LA GESTION 2019 SEGUN FACTURA 65, ADSIB/DE/0202/2019, ADSIB-UAF/NI/0264/2019, ADSIB-UIS/IT/0013/2019, ADSIB-UAF/NI/0282/2019, ADSIB/CP-B/0041/2019, ADSIB/CP-C/0039/2 LIB. 00119012001 ADSIB-AGENCIA DESAR.SOCIEDAD INFORMAC.EN BOL (4710-3W302)</t>
  </si>
  <si>
    <t>NÚMERO DE LIBRETA CUT: 99031009.00 OPERACIÓN T01 TRANSFERENCIA DE FONDOS A LA CUT - TESORO DIRECTO DE BANCO UNION S.A. A CUENTA UNICA DEL TESORO CON NUMERO DE SOLICITUD = 3571745 Y NUMERO CORRELATIVO = 91320013032019981 TRANSFERENCIA POR OPERACIONES DE VENTA BOBNOS BTX</t>
  </si>
  <si>
    <t>De: 00099024113 Transferencia en cumplimiento al DS N°0913 de 15/06/2011 y el Convenio Intergubernativo de Financiamiento UPRE-CIF-IG 0218/2018, suscrito entre la UPRE y el GAM de Las Carreras, proyecto “Const. Tinglado y Cancha Polifuncional U.E. Taraya – Comunidad Taraya”, correspondiente al pago de la planilla Nº 1, según la UPRE.</t>
  </si>
  <si>
    <t>De: 00099024113 Transferencia en cumplimiento al DS N°0913 de 15/06/2011 y el Convenio Intergubernativo de Financiamiento UPRE-CIF-IG 183/2017, suscrito entre la UPRE y el GAM de Porvenir, proyecto “Const. Casa de la Juventud del Municipio de Porvenir”, correspondiente al pago de la planilla Nº 6 de cierre, según la UPRE.</t>
  </si>
  <si>
    <t>De: 00099024113 Transferencia en cumplimiento al DS N°0913 de 15/06/2011 y el Convenio Integubernativo de Financiamiento UPRE-CIF-IG/120/2016, suscrito entre la UPRE y el GAM de Santiago de Huari proyecto “Construcción Internado Unidad Educativa Lagunillas – Santiago de Huari”, correspondiente a saldos no ejecutados gestión 2018, según la UPRE.</t>
  </si>
  <si>
    <t>De: 00099024113 Transferencia en cumplimiento al DS N°0913 de 15/06/2011 y el Convenio Integubernativo de Financiamiento UPRE-CIF-IG 578/2017, suscrito entre la UPRE y el GAM de Laja proyecto “Construcción Puente Vehicular Rio Vilaque Comunidad Caicoma”, correspondiente a saldos no ejecutados gestión 2018, según la UPRE.</t>
  </si>
  <si>
    <t>De: 00099024113 Transferencia en cumplimiento al DS N°0913 de 15/06/2011 y el Convenio Integubernativo de Financiamiento UPRE-CIF-IG 577/2017, suscrito entre la UPRE y el GAM de Laja proyecto “Construcción Puente Vehicular Rio Quera Comunidad Caicoma Alta”, correspondiente a saldos no ejecutados gestión 2018, según la UPRE.</t>
  </si>
  <si>
    <t>De: 00099024113 Transferencia en cumplimiento al DS N°0913 de 15/06/2011 y el Convenio Integubernativo de Financiamiento UPRE-CIF-IG 0118/2018, suscrito entre la UPRE y el GAM de Viacha proyecto “Construcción Coliseo Multifuncional Distrito 7 Viacha”, correspondiente a saldos no ejecutados gestión 2018, según la UPRE.</t>
  </si>
  <si>
    <t>De: 00099024113 Transferencia en cumplimiento al DS N°0913 de 15/06/2011 y el Convenio Integubernativo de Financiamiento UPRE-CIF-IG 0257/2018, suscrito entre la UPRE y el GAM de Llallagua proyecto “Construcción Unidad Educativa Ayacucho Distrito Catavi”, correspondiente a saldos no ejecutados gestión 2018, según la UPRE.</t>
  </si>
  <si>
    <t>De: 00099024113 Transferencia en cumplimiento al DS N°0913 de 15/06/2011 y el Convenio Integubernativo de Financiamiento UPRE-CIF-IG 0117/2018, suscrito entre la UPRE y el GAM de Arampampa proyecto “Construcción Centro de Salud Integral Renato Castro (Arampampa)”, correspondiente a saldos no ejecutados gestión 2018, según la UPRE.</t>
  </si>
  <si>
    <t>De: 00099024113 Transferencia en cumplimiento al DS N°0913 de 15/06/2011 y el Convenio Intergubernativo de Financiamiento UPRE-CIF-IG 123/2017, suscrito entre la UPRE y el GAM de Cliza, proyecto “Construcción Unidad Educativa Calama”, correspondiente al pago de la planilla Nº 3, según la UPRE.</t>
  </si>
  <si>
    <t>De: 00099024113 Transferencia en cumplimiento al DS N°0913 de 15/06/2011 y el Convenio Intergubernativo de Financiamiento UPRE-CIF-IG 0200/2018, suscrito entre la UPRE y el GAM de San Lucas, proyecto “Const. Unidad Educativa Chunchu (Comunidad Chunchu)”, correspondiente al pago de la planilla Nº 1, según la UPRE.</t>
  </si>
  <si>
    <t>De: 00099024113 Transferencia en cumplimiento al DS N°0913 de 15/06/2011 y el Convenio Intergubernativo de Financiamiento UPRE-CIF-IG 0281/2018, suscrito entre la UPRE y el GAM de Yamparaez, proyecto “Const. Campo Deportivo más Tinglado Jatun Khakha - Yamparaez”, correspondiente al pago de la planilla Nº 1, según la UPRE.</t>
  </si>
  <si>
    <t>De: 00099024113 Transferencia en cumplimiento al DS N°0913 de 15/06/2011 y el Convenio Intergubernativo de Financiamiento UPRE-CIF-IG 0187/2018, suscrito entre la UPRE y el GAM de Monteagudo, proyecto “Const. Tinglado Unidad Educativa Pucahuasi-Monteagudo”, correspondiente al pago de la planilla Nº 3, según la UPRE.</t>
  </si>
  <si>
    <t>VENTA DE DIVISAS CON TRANSFERENCIA DE FONDOS A SOLICITUD DE SERVICIO GENERAL DE IDENTIFICACION PERSONAL - SEGIP SEGUN SOLICITUD 7412 REF: ENTREGA DE FONDOS A LA OFICINA DE CALAMA - CHILE PARA PAGO DE PLANILLA DE COMPENSACION COSTO DE VIDA CORRESPONDIENTE AL MES DE FEBRERO, SEGUN INF. TEC. 057/2019, LIB. 00340012003 RECAUDACION EXTRANJERIA - C.I. -L.C.</t>
  </si>
  <si>
    <t>VENTA DE DIVISAS CON TRANSFERENCIA DE FONDOS A SOLICITUD DE SERVICIO GENERAL DE IDENTIFICACION PERSONAL - SEGIP SEGUN SOLICITUD 7411 REF: ENTREGA DE FONDOS A LA OFICINA DE SAO PAULO - BRASIL PARA PAGO DE PLANILLA DE COMPENSACION COSTO DE VIDA CORRESPONDIENTE AL MES DE FEBRERO, SEGUN INF. TEC. 056/20 LIB. 00340012003 RECAUDACION EXTRANJERIA - C.I. -L.C.</t>
  </si>
  <si>
    <t>VENTA DE DIVISAS CON TRANSFERENCIA DE FONDOS A SOLICITUD DE SERVICIO GENERAL DE IDENTIFICACION PERSONAL - SEGIP SEGUN SOLICITUD 7410 REF: ENTREGA DE FONDOS A LA OFICINA DE MADRID - ESPANA PARA PAGO DE PLANILLA DE COMPENSACION COSTO DE VIDA CORRESPONDIENTE AL MES DE FEBRERO, SEGUN INF. TEC. 059/2019, LIB. 00340012003 RECAUDACION EXTRANJERIA - C.I. -L.C.</t>
  </si>
  <si>
    <t>VENTA DE DIVISAS CON TRANSFERENCIA DE FONDOS A SOLICITUD DE SERVICIO GENERAL DE IDENTIFICACION PERSONAL - SEGIP SEGUN SOLICITUD 7413 REF: ENTREGA DE FONDOS A LA OFICINA DE WASHIGTON - EEUU PARA PAGO DE PLANILLA DE COMPENSACION COSTO DE VIDA CORRESPONDIENTE AL MES DE FEBRERO, SEGUN INF. TEC. 058/2019 LIB. 00340012003 RECAUDACION EXTRANJERIA - C.I. -L.C.</t>
  </si>
  <si>
    <t>VENTA DE DIVISAS CON TRANSFERENCIA DE FONDOS A SOLICITUD DE SERVICIO GENERAL DE IDENTIFICACION PERSONAL - SEGIP SEGUN SOLICITUD 7414 REF: ENTREGA DE FONDOS A LA OFICINA DE BUENOS AIRES - ARGENTINA PARA PAGO DE PLANILLA DE COMPENSACION COSTO DE VIDA CORRESPONDIENTE AL MES DE FEBRERO, SEGUN INF. TEC. LIB. 00340012003 RECAUDACION EXTRANJERIA - C.I. -L.C.</t>
  </si>
  <si>
    <t>De: 00099024113 Transferencia en cumplimiento al DS N°0913 de 15/06/2011 y el Convenio Integubernativo de Financiamiento UPRE-CIF-IG 602/2017, suscrito entre la UPRE y el GAM de Pucarani proyecto “Construcción 8 Aulas U.E. Pampajasi (Vilaque) (Pucarani)”, correspondiente a saldos no ejecutados gestión 2018, según la UPRE.</t>
  </si>
  <si>
    <t>De: 00099024113 Transferencia en cumplimiento al DS N°0913 de 15/06/2011 y el Convenio Integubernativo de Financiamiento UPRE-CIF-IG 971/2017, suscrito entre la UPRE y el GAM de Puna proyecto “Construcción 5 Aulas U.E. Mcal. Andrés de Santa Cruz de Kepallo”, correspondiente a saldos no ejecutados gestión 2018, según la UPRE.</t>
  </si>
  <si>
    <t>De: 00099024113 Transferencia en cumplimiento al DS N°0913 de 15/06/2011 y el Convenio Integubernativo de Financiamiento UPRE-CIF-IG 975/2017, suscrito entre la UPRE y el GAM de Puna proyecto “Construcción 2 Aulas U.E. Molino Pampa”, correspondiente a saldos no ejecutados gestión 2018, según la UPRE.</t>
  </si>
  <si>
    <t>De: 00099024113 Transferencia en cumplimiento al DS N°0913 de 15/06/2011 y el Convenio Integubernativo de Financiamiento UPRE-CIF-IG 972/2017, suscrito entre la UPRE y el GAM de Puna proyecto “Construcción 2 Aulas, Tinglado y Polideportivo U.E. Montenegro”, correspondiente a saldos no ejecutados gestión 2018, según la UPRE.</t>
  </si>
  <si>
    <t>De: 00099024113 Transferencia en cumplimiento al DS N°0913 de 15/06/2011 y el Convenio Integubernativo de Financiamiento UPRE-CIF-IG 601/2017, suscrito entre la UPRE y el GAM de Pucarani proyecto “Construcción 8 Aulas U.E. Collasuyo (Corapata) (Pucarani)”, correspondiente a saldos no ejecutados gestión 2018, según la UPRE.</t>
  </si>
  <si>
    <t>||COMISION TRANSFERENCIA FDOS.AL EXTERIOR 0,10% S/USD103.368.-,REEMB.GSTS.COMUNICACION BS220.-Y EMISION COMP.CONTABLE BS50.-REF.:PAGO 3 LC I-2018-22 P/C MH EEC-GNV A/F INPROCIL S.A.,EN COMPL.A COMP.949101,13/03/19. LIB.00078034201 MHE-EEC-GNV FONDO DE CONVERSION DE VEHICULOS REF.:COMISIONES PAGO 3 LC I-2018-22</t>
  </si>
  <si>
    <t>||COBRO DE COMISIONES BANCARIAS POR TRANSFERENCIA AL EXTERIOR DEL DESEMBOLSO A PAN AMERICAN ENERGY LLC USD 3.474.917.- EQUIVALENTE A BS 23.837,93 SEGUN CONTRATO SANO 402/2014 DE FECHA 18/12/2014, SUBCLAUSULA 20.1, PARAGRAFO IV, INCISO IV) Y PARAGRAFO V INCISO D) LIBRETA N° 00513012007 YPFB - RECURSOS NACIONALIZACION</t>
  </si>
  <si>
    <t>||COBRO DE COMISIONES BANCARIAS POR TRANSFERENCIA AL EXTERIOR DEL DESEMBOLSO A PAN AMERICAN ENERGY LLC USD 1.861.640.- EQUIVALENTE A 12.770,85 SEGUN CONTRATO SANO 402/2014 DE FECHA 18/12/2014, CLAUSULA 20.1, PARAGRAFO IV, INCISO IV) Y PARAGRAFO V INCISO D) LIBRETA N° 00513012007 YPFB - RECURSOS NACIONALIZACION</t>
  </si>
  <si>
    <t>'COBRO DE'||UTILES DE ESCRITORIO POR EL COMPROBANTE CONTABLE NRO. 0949147 DE LA FECHA, SEGÚN CORREO ELECTRÓNICO DE YPFB DE F. 23/01/2018. DEBITO DE LA LIBRETA 00513022001 YPFB  OPERACIONES.</t>
  </si>
  <si>
    <t>||AMPLIACIÓN DE VALIDEZ 0,15% 4.876.125.- POR 31 DÍAS, REEM. GSTS. COM. BS. 220,- Y EMISION COMP. CONTABLE BS. 50.- SEGÚN NOTA:MH/EEC-GNV-000178/2019 - REF.: LC I-2018-24 A/F DE LANDI RENZO P]/C DE MIN. DE HID. - EECGNV LIB. 00078034201 MHE-EEC-GNV FONDO DE CONVERSIÓN DE VEHICULOS REF.:COM. AMP. VALIDEZ I-2018-24</t>
  </si>
  <si>
    <t>De: 00099024113 Transferencia en cumplimiento al DS N°0913 de 15/06/2011 y el Convenio Integubernativo de Financiamiento UPRE-CIF-IG/341/2016, suscrito entre la UPRE y el GAM de La Asunta proyecto “Const. 15 Aulas y Tinglado U.E. “El Palmar””, correspondiente a saldos no ejecutados gestión 2018, según la UPRE.</t>
  </si>
  <si>
    <t>De: 00099024113 Transferencia en cumplimiento al DS N°0913 de 15/06/2011 y el Convenio Integubernativo de Financiamiento UPRE-CIF-IG 089/2018, suscrito entre la UPRE y el GAM de Pazña proyecto “Construcción Centro de Salud Pazña”, correspondiente a saldos no ejecutados gestión 2018, según la UPRE.</t>
  </si>
  <si>
    <t>De: 00099024113 Transferencia en cumplimiento al DS N°0913 de 15/06/2011 y el Convenio Integubernativo de Financiamiento UPRE-CIF-IG 021/2018, suscrito entre la UPRE y el GAM de Belén de Andamarca proyecto “Const. Salón de Actos U.E. Real Machacamarca Bolivia (Belén de Andamarca)”, correspondiente a saldos no ejecutados gestión 2018, según la UPRE.</t>
  </si>
  <si>
    <t>De: 00099024113 Transferencia en cumplimiento al DS N°0913 de 15/06/2011 y el Convenio Integubernativo de Financiamiento UPRE-CIF-IG 090/2018, suscrito entre la UPRE y el GAM de Pazña proyecto “Construcción Enlosetado Calles Adyacentes Plaza Urmiri Pazña”, correspondiente a saldos no ejecutados gestión 2018, según la UPRE.</t>
  </si>
  <si>
    <t>De: 00099024113 Transferencia en cumplimiento al DS N°0913 de 15/06/2011 y el Convenio Integubernativo de Financiamiento UPRE-CIF-IG 0256/2018, suscrito entre la UPRE y el GAM de Villazón proyecto “Construcción Unidad Educativa Cornelio Saavedra - Villazón”, correspondiente a saldos no ejecutados gestión 2018, según la UPRE.</t>
  </si>
  <si>
    <t>De: 00099024113 Transferencia en cumplimiento al DS N°0913 de 15/06/2011 y el Convenio Integubernativo de Financiamiento UPRE-CIF-IG 050/2018, suscrito entre la UPRE y el GAM de Corque proyecto “Construcción Tinglado y Graderías U.E. Franz Tamayo de Villa Esperanza – Villa Esperanza”, correspondiente a saldos no ejecutados gestión 2018, según la UPRE.</t>
  </si>
  <si>
    <t>De: 00099024113 Transferencia en cumplimiento al DS N°0913 de 15/06/2011 y el Convenio Integubernativo de Financiamiento UPRE-CIF-IG 582/2017, suscrito entre la UPRE y el GAM de Villazón proyecto “Construcción Unidad Educativa Carlos Villegas”, correspondiente a saldos no ejecutados gestión 2018, según la UPRE.</t>
  </si>
  <si>
    <t>De: 00099024113 Transferencia en cumplimiento al DS N°0913 de 15/06/2011 y el Convenio Integubernativo de Financiamiento UPRE-CIF-IG 091/2018, suscrito entre la UPRE y el GAM de Pazña proyecto “Construcción Sub Alcaldía Totoral Municipio de Pazña”, correspondiente a saldos no ejecutados gestión 2018, según la UPRE.</t>
  </si>
  <si>
    <t>De: 00099024113 Transferencia en cumplimiento al DS N°0913 de 15/06/2011 y el Convenio Integubernativo de Financiamiento UPRE-CIF-IG 905/2017, suscrito entre la UPRE y el GAM de Sorata proyecto “Construcción Unidad Educativa Gral. Enrique Peñaranda del Castillo Sorata”, correspondiente a saldos no ejecutados gestión 2018, según la UPRE.</t>
  </si>
  <si>
    <t>De: 00099024113 Transferencia en cumplimiento al DS N°0913 de 15/06/2011 y el Convenio Integubernativo de Financiamiento UPRE-CIF-IG 206/2017, suscrito entre la UPRE y el GAM de Carabuco proyecto “Construcción Cuatro Aulas U.E. Copusquia B (Inicial-Primaria)”, correspondiente a saldos no ejecutados gestión 2018, según la UPRE.</t>
  </si>
  <si>
    <t>De: 00099024113 Transferencia en cumplimiento al DS N°0913 de 15/06/2011 y el Convenio Integubernativo de Financiamiento UPRE-CIF-IG 286/2018, suscrito entre la UPRE y el GAD de Oruro proyecto “Construcción Unidad Educativa Mineros 2000 Municipio Oruro”, correspondiente a saldos no ejecutados gestión 2018, según la UPRE.</t>
  </si>
  <si>
    <t>De: 00099024113 Transferencia en cumplimiento al DS N°0913 de 15/06/2011 y el Convenio Integubernativo de Financiamiento UPRE-CIF-IG 0121/2018, suscrito entre la UPRE y el GAM de Villamontes proyecto “Const. Casa Social del Maestro Rural de Villa Montes Barrio Marzana (Zona Ex Parque Industrial)”, correspondiente a saldos no ejecutados gestión 2018, según la UPRE.</t>
  </si>
  <si>
    <t>De: 00099024113 Transferencia en cumplimiento al DS N°0913 de 15/06/2011 y el Convenio Integubernativo de Financiamiento UPRE-CIF-IG 313/2018, suscrito entre la UPRE y el GAM de La Asunta proyecto “Construcción U.E. 10 de Febrero – La Asunta”, correspondiente a saldos no ejecutados gestión 2018, según la UPRE.</t>
  </si>
  <si>
    <t>De: 00099024113 Transferencia en cumplimiento al DS N°0913 de 15/06/2011 y el Convenio Integubernativo de Financiamiento UPRE-CIF-IG 054/2017, suscrito entre la UPRE y el GAM de Padcaya proyecto “Construcción Unidad Educativa Oscar Hiza Bastias – La Mamora”, correspondiente a saldos no ejecutados gestión 2018, según la UPRE.</t>
  </si>
  <si>
    <t>De: 00099024113 Transferencia en cumplimiento al DS N°0913 de 15/06/2011 y el Convenio Integubernativo de Financiamiento UPRE-CIF-IG 314/2018, suscrito entre la UPRE y el GAM de La Asunta proyecto “Construcción U.E. Nuevos Horizontes – La Asunta”, correspondiente a saldos no ejecutados gestión 2018, según la UPRE.</t>
  </si>
  <si>
    <t>De: 00099024113 Transferencia en cumplimiento al DS N°0913 de 15/06/2011 y el Convenio Integubernativo de Financiamiento UPRE-CIF-IG 433/2016, suscrito entre la UPRE y el GAM de Padcaya proyecto “Construcción Unidad Educativa Simón Bolívar de Rejara”, correspondiente a saldos no ejecutados gestión 2018, según la UPRE.</t>
  </si>
  <si>
    <t>De: 00099024113 Transferencia en cumplimiento al DS N°0913 de 15/06/2011 y el Convenio Integubernativo de Financiamiento UPRE-CIF-IG 315/2018, suscrito entre la UPRE y el GAM de La Asunta proyecto “Construcción U.E. Luis Espinal Camps – La Asunta”, correspondiente a saldos no ejecutados gestión 2018, según la UPRE.</t>
  </si>
  <si>
    <t>De: 00099024113 Transferencia en cumplimiento al DS N°0913 de 15/06/2011 y el Convenio Integubernativo de Financiamiento UPRE-CIF-IG 0173/2018, suscrito entre la UPRE y el GAM de Carapari proyecto “Const. Matadero Municipal de Carapari”, correspondiente a saldos no ejecutados gestión 2018, según la UPRE.</t>
  </si>
  <si>
    <t>De: 00099024113 Transferencia en cumplimiento al DS N°0913 de 15/06/2011 y el Convenio Integubernativo de Financiamiento UPRE-CIF-IG 111/2017, suscrito entre la UPRE y el GAM de La Asunta proyecto “Construcción 15 Aulas y Tinglado Unidad Educativa San José”, correspondiente a saldos no ejecutados gestión 2018, según la UPRE.</t>
  </si>
  <si>
    <t>De: 00099024113 Transferencia en cumplimiento al DS N°0913 de 15/06/2011 y el Convenio Integubernativo de Financiamiento UPRE-CIF-IG 0131/2018, suscrito entre la UPRE y el GAM de Villa Tunari proyecto “Const. Tinglado, Gradería y Cancha Múltiple U.E. San Lorenzo A – D 2 Villa Tunari”, correspondiente a saldos no ejecutados gestión 2018, según la UPRE.</t>
  </si>
  <si>
    <t>De: 00099024113 Transferencia en cumplimiento al DS N°0913 de 15/06/2011 y el Convenio Integubernativo de Financiamiento UPRE-CIF-656/2014, suscrito entre la UPRE y el GAM de La Asunta proyecto “Construcción Puente Vehicular Toquibombo (Central Chaquety)”, correspondiente a saldos no ejecutados gestión 2018, según la UPRE.</t>
  </si>
  <si>
    <t>De: 00099024113 Transferencia en cumplimiento al DS N°0913 de 15/06/2011 y el Convenio Integubernativo de Financiamiento UPRE-CIF-IG 0190/2018, suscrito entre la UPRE y el GAM de Villa Vaca Guzmán proyecto “Const. Puente Vehicular Arrayan - Muyupampa”, correspondiente a saldos no ejecutados gestión 2018, según la UPRE.</t>
  </si>
  <si>
    <t>De: 00099024113 Transferencia en cumplimiento al DS N°0913 de 15/06/2011 y el Convenio Integubernativo de Financiamiento UPRE-CIF-IG 490/2016, suscrito entre la UPRE y el GAM de Aiquile proyecto “Construcción Campo Deportivo Graderías y Camerinos Municipio Aiquile”, correspondiente a saldos no ejecutados gestión 2018, según la UPRE.</t>
  </si>
  <si>
    <t>De: 00099024113 Transferencia en cumplimiento al DS N°0913 de 15/06/2011 y el Convenio Integubernativo de Financiamiento UPRE-CIF-025/11, suscrito entre la UPRE y el GAM de Aiquile proyecto “Construcción Hospital Municipal Carmen López – Aiquile (Segundo Nivel)”, correspondiente a saldos no ejecutados gestión 2018, según la UPRE.</t>
  </si>
  <si>
    <t>De: 00099024113 Transferencia en cumplimiento al DS N°0913 de 15/06/2011 y el Convenio Integubernativo de Financiamiento UPRE-CIF-IG 1110/2017, suscrito entre la UPRE y el GAD de Chuquisaca proyecto “Construcción Unidad Educativa Evo Morales Ayma D – 5”, correspondiente a saldos no ejecutados gestión 2018, según la UPRE.</t>
  </si>
  <si>
    <t>00099021001 DEPOSITO DE EFECTIVO, DEPOSITANTE: SHIRLEY SALINAS HUARACHI, CONCEPTO: DEVOLUCION  EXAMEN PREOCUPACIONAL GESTION 2018, CUENTA DE DEPOSITO: CUENTA UNICA DEL TESORO</t>
  </si>
  <si>
    <t>00378012002 DEPOSITO DE EFECTIVO, DEPOSITANTE: SENATEX - PACHECO SORUCO RAQUEL MARIA, CONCEPTO: DEVOLUCION AL C31#94 POR RETENCION DE IMPUESTOS, CUENTA DE DEPOSITO: CUENTA UNICA DEL TESORO</t>
  </si>
  <si>
    <t>00378012002 DEPOSITO DE EFECTIVO, DEPOSITANTE: SENATEX - PACHECO SORUCO RAQUEL MARIA, CONCEPTO: DEVOLUCION AL C31#94 POR SALDO NO EJECUTADO, CUENTA DE DEPOSITO: CUENTA UNICA DEL TESORO</t>
  </si>
  <si>
    <t>00046024204 DEPOSITO DE EFECTIVO, DEPOSITANTE: MAIRENE MAGALI HUANACU MARQUEZ, CONCEPTO: DEVOLUCION DE FONDOS QUE NO CORRESPONDE, CUENTA DE DEPOSITO: CUENTA UNICA DEL TESORO</t>
  </si>
  <si>
    <t>00099021001 DEPOSITO DE EFECTIVO, DEPOSITANTE: ANDRES AYLLON SEGALES, CONCEPTO: DEVOLUCION POR DOBLE PERCEPCION, CUENTA DE DEPOSITO: CUENTA UNICA DEL TESORO</t>
  </si>
  <si>
    <t>00099021001 DEPOSITO DE EFECTIVO, DEPOSITANTE: IRENE BALLADARES VELASQUEZ, CONCEPTO: DEVOLUCION AL SENASIR (COACTIVO SOCIAL), CUENTA DE DEPOSITO: CUENTA UNICA DEL TESORO</t>
  </si>
  <si>
    <t>00526012001 DEPOSITO DE EFECTIVO, DEPOSITANTE: BOLIVIA TV-BORIS LUIS CARTAGENA  F, CONCEPTO: DEVOLUCION DE VIATICOS - BOLIVIA TV, CUENTA DE DEPOSITO: CUENTA UNICA DEL TESORO</t>
  </si>
  <si>
    <t>00526012001 DEPOSITO DE EFECTIVO, DEPOSITANTE: BOLIVIA TV - ENRIQUE VELASCO  R, CONCEPTO: DEVOLUCION DE VIATICOS - BOLIVIA TV, CUENTA DE DEPOSITO: CUENTA UNICA DEL TESORO</t>
  </si>
  <si>
    <t>00526012001 DEPOSITO DE EFECTIVO, DEPOSITANTE: BOLIVIA TV- FELIPE DE NERY SANTANDER, CONCEPTO: DEVOLUCION DE VIATICOS - BOLIVIA TV, CUENTA DE DEPOSITO: CUENTA UNICA DEL TESORO</t>
  </si>
  <si>
    <t>00526012001 DEPOSITO DE EFECTIVO, DEPOSITANTE: BOLIVIA  TV - JUAN JOSE DURAN, CONCEPTO: DEVOLUCION DE VIATICOS - BOLIVIA TV, CUENTA DE DEPOSITO: CUENTA UNICA DEL TESORO</t>
  </si>
  <si>
    <t>00526012001 DEPOSITO DE EFECTIVO, DEPOSITANTE: BOLIVIA TV FORTUNATO ALIAGA AGUILAR, CONCEPTO: DEVOLUCION DE VIATICO, CUENTA DE DEPOSITO: CUENTA UNICA DEL TESORO</t>
  </si>
  <si>
    <t>00526012001 DEPOSITO DE EFECTIVO, DEPOSITANTE: RODRIGO ZACONETA L., CONCEPTO: DEVOLUCION DE VIATICOS, CUENTA DE DEPOSITO: CUENTA UNICA DEL TESORO</t>
  </si>
  <si>
    <t>00099021001 DEPOSITO DE EFECTIVO, DEPOSITANTE: ADOLFO QUISPE ROJAS, CONCEPTO: DEVOLUCION POR DOBLE PERCEPCION, CUENTA DE DEPOSITO: CUENTA UNICA DEL TESORO</t>
  </si>
  <si>
    <t>00099021001 DEPOSITO DE EFECTIVO, DEPOSITANTE: HERNAN ROMERO ARTEAGA, CONCEPTO: PREV. 368, CUENTA DE DEPOSITO: CUENTA UNICA DEL TESORO</t>
  </si>
  <si>
    <t>00099021001 DEPOSITO DE EFECTIVO, DEPOSITANTE: HERNAN ROMERO ARTEAGA, CONCEPTO: PREV. 369, CUENTA DE DEPOSITO: CUENTA UNICA DEL TESORO</t>
  </si>
  <si>
    <t>00512012001 DEPOSITO DE EFECTIVO, DEPOSITANTE: MAURICIO YAMIL TEJERINA B. AASANA, CONCEPTO: DEVOLUCION PREV 576, CUENTA DE DEPOSITO: CUENTA UNICA DEL TESORO</t>
  </si>
  <si>
    <t>00099021001 DEPOSITO DE EFECTIVO, DEPOSITANTE: CAROLA MAGDA SAAVEDRA VARGAS, CONCEPTO: DEVOLUCION POR 16 HORAS NO TRABAJADAS EN EL MES JULIO 2017, CUENTA DE DEPOSITO: CUENTA UNICA DEL TESORO</t>
  </si>
  <si>
    <t>00378012002 DEPOSITO DE EFECTIVO, DEPOSITANTE: SERVICIO NACIONAL TEXTIL - SENATEX, CONCEPTO: DEVOLUCION FONDOS EN AVANCE, CUENTA DE DEPOSITO: CUENTA UNICA DEL TESORO</t>
  </si>
  <si>
    <t>00099021001 DEPOSITO DE EFECTIVO, DEPOSITANTE: MIGUEL ANGEL CONTRERAS CAMPERO, CONCEPTO: DEVOLUCION PASAJES, CUENTA DE DEPOSITO: CUENTA UNICA DEL TESORO</t>
  </si>
  <si>
    <t>00099021001 DEPOSITO DE EFECTIVO, DEPOSITANTE: WILMER FRANZ VELASCO ROJAS, CONCEPTO: DEVOLUCION PASAJES, CUENTA DE DEPOSITO: CUENTA UNICA DEL TESORO</t>
  </si>
  <si>
    <t>00526012001 DEPOSITO DE EFECTIVO, DEPOSITANTE: BOLIVIA TV-JORGE ALDO ROJAS VARGAS, CONCEPTO: DEVOLUCION, CUENTA DE DEPOSITO: CUENTA UNICA DEL TESORO</t>
  </si>
  <si>
    <t>00526012001 DEPOSITO DE EFECTIVO, DEPOSITANTE: JUAN JOSE JIMENEZ TICONA, CONCEPTO: SALDO DE PASAJES, CUENTA DE DEPOSITO: CUENTA UNICA DEL TESORO</t>
  </si>
  <si>
    <t>00526012001 DEPOSITO DE EFECTIVO, DEPOSITANTE: ROSSI REMBERTO MOLINA JIMENEZ, CONCEPTO: DEVOLUCION PASAJE, CUENTA DE DEPOSITO: CUENTA UNICA DEL TESORO</t>
  </si>
  <si>
    <t>00099021001 DEPOSITO DE EFECTIVO, DEPOSITANTE: MARIA JESUS HOYOS CASTRO, CONCEPTO: COBRO POR SEGUNDAS NUPCIAS, CUENTA DE DEPOSITO: CUENTA UNICA DEL TESORO</t>
  </si>
  <si>
    <t>00592012001 DEPOSITO DE EFECTIVO, DEPOSITANTE: JOSE LUIS MAMANI ESPEJO, CONCEPTO: VENTA EMISIVO PARTICULARES DEL 07 DE MARZO DE 2019, CUENTA DE DEPOSITO: CUENTA UNICA DEL TESORO</t>
  </si>
  <si>
    <t>00592012001 DEPOSITO DE EFECTIVO, DEPOSITANTE: JOSE LUIS MAMANI ESPEJO, CONCEPTO: PAGO 1° CUOTA ND203349 S/SOLICITUD PAGO HR 464-CXC COUNTER 2018 CTA LIA DURAN, CUENTA DE DEPOSITO: CUENTA UNICA DEL TESORO</t>
  </si>
  <si>
    <t>00592012001 DEPOSITO DE EFECTIVO, DEPOSITANTE: JOSE LUIS MAMANI ESPEJO, CONCEPTO: VENTA RECEPTIVO BOLETOS TKT 2019, CUENTA DE DEPOSITO: CUENTA UNICA DEL TESORO</t>
  </si>
  <si>
    <t>00099021001 DEPOSITO DE EFECTIVO, DEPOSITANTE: AGENCIA NACIONAL DE HIDROCARBUROS, CONCEPTO: DEVOLUCION DE RECURSOS POR CONSUMO DE TELEFONIA EXCEDENTE, CUENTA DE DEPOSITO: CUENTA UNICA DEL TESORO</t>
  </si>
  <si>
    <t>00099021001 DEPOSITO DE EFECTIVO, DEPOSITANTE: MILENCA PINTO FLORES, CONCEPTO: DEVOLUCION DE SALDO DE FONDOS EN AVANCE, CUENTA DE DEPOSITO: CUENTA UNICA DEL TESORO</t>
  </si>
  <si>
    <t>00099021001 DEPOSITO DE EFECTIVO, DEPOSITANTE: IDIF-CHUQUISACA, CONCEPTO: DEPÓSITO PARA REGULARIZACION DE PAGO POR DUPLICADO AL SR ENRIQUE JAVIER SALAS CHAMBILLA, CUENTA DE DEPOSITO: CUENTA UNICA DEL TESORO</t>
  </si>
  <si>
    <t>00592012001 DEPOSITO DE EFECTIVO, DEPOSITANTE: EMPRESA ESTATAL BOLIVIANA DE TURISMO, CONCEPTO: DEPÓSITO POR REFRIGERIOS NO COBRADOS POR LA SRA ROSANA ROSPILLOSO POR LOS MESES DE ENERO Y FEBRERO /, CUENTA DE DEPOSITO: CUENTA UNICA DEL TESORO</t>
  </si>
  <si>
    <t>00099021001 DEPOSITO DE EFECTIVO, DEPOSITANTE: LAURA LUCY CHAMBI SORIA, CONCEPTO: DEVOLUCION VIATICOS POR VIAJES AL EXTERIOR DEL PAIS, CUENTA DE DEPOSITO: CUENTA UNICA DEL TESORO</t>
  </si>
  <si>
    <t>00599042001 DEPOSITO DE EFECTIVO, DEPOSITANTE: CIP-IRUPANA -EBA - FERNANDO GONZALES SALAS, CONCEPTO: PREVENTIVO NRO 77 DAH, CUENTA DE DEPOSITO: CUENTA UNICA DEL TESORO</t>
  </si>
  <si>
    <t>00526012001 DEPOSITO DE EFECTIVO, DEPOSITANTE: BOLIVIA TV FREDDY ESPRELLA ROJAS, CONCEPTO: DEVOLUCION DE VIATICO, CUENTA DE DEPOSITO: CUENTA UNICA DEL TESORO</t>
  </si>
  <si>
    <t>00085028001 DEPOSITO DE EFECTIVO, DEPOSITANTE: JUAN MACHACA FERNANDEZ, CONCEPTO: REPOSICION DE COMISION, CUENTA DE DEPOSITO: CUENTA UNICA DEL TESORO</t>
  </si>
  <si>
    <t>00592012001 DEPOSITO DE EFECTIVO, DEPOSITANTE: FONADIN, CONCEPTO: EMISIVO ENTIDAD FONADIN PAGO ND 241226 GESTION 2019, CUENTA DE DEPOSITO: CUENTA UNICA DEL TESORO</t>
  </si>
  <si>
    <t>00592012001 DEPOSITO DE EFECTIVO, DEPOSITANTE: MDRYT, CONCEPTO: ENTIDAD EMISIVO MIN DESARROLLO RURAL Y TIERRAS PAGO ND 239386 GESTION 2019, CUENTA DE DEPOSITO: CUENTA UNICA DEL TESORO</t>
  </si>
  <si>
    <t>00592012001 DEPOSITO DE EFECTIVO, DEPOSITANTE: CAMARA DE SENADORES, CONCEPTO: EMISIVO ENTIDAD CAMARA DE SENADORES PAGO ND 218541-220036-220058 GESTION 2018, CUENTA DE DEPOSITO: CUENTA UNICA DEL TESORO</t>
  </si>
  <si>
    <t>00592012001 DEPOSITO DE EFECTIVO, DEPOSITANTE: IPDSA PROGRAMA CAFICULTURA, CONCEPTO: EMISIVO ENTIDAD IPDSA PROGRAMA CAFICULTURA PAGO ND 226688 GESTION 2018, CUENTA DE DEPOSITO: CUENTA UNICA DEL TESORO</t>
  </si>
  <si>
    <t>00592012001 DEPOSITO DE EFECTIVO, DEPOSITANTE: GLENN TROCHE ALMEDIA, CONCEPTO: PAGO DE SALDO BOLETO 2555740 DE LA ND 200432 DE LA GESTION 2018, CUENTA DE DEPOSITO: CUENTA UNICA DEL TESORO</t>
  </si>
  <si>
    <t>00599062001 DEP.DE CHEQ.AJENOS,RET.DE CAM.,CONCEPTO: DEVOLUCION DE FONDOS NO EJECUTADOS DE FELIMA FERRUFINO,DEP.: EMPRESA BOLIVIANA DE ALIMENTOS Y DERIVADOS - EBA , PROCEDENCIA: BANCO UNION S.A., CHEQUE: 94, FECHA DE EMISION:13/03/2019</t>
  </si>
  <si>
    <t>00599062001 DEP.DE CHEQ.AJENOS,RET.DE CAM.,CONCEPTO: DEVOLUCION DE FONDOS NO EJECUTADOS FELIMA FERRUFINO,DEP.: EMPRESA BOLIVIANA DE ALIMENTOS Y DERIVADOS - EBA , PROCEDENCIA: BANCO UNION S.A., CHEQUE: 95, FECHA DE EMISION:13/03/2019</t>
  </si>
  <si>
    <t>00599062001 DEP.DE CHEQ.AJENOS,RET.DE CAM.,CONCEPTO: DEVOLUCION DE FONDOS NO EJECUTADOS LIMBERTH CALDERON RIVERA,DEP.: EMPRESA BOLIVIANA DE ALIMENTOS Y DERIVADOS - EBA , PROCEDENCIA: BANCO UNION S.A., CHEQUE: 97, FECHA DE EMISION:13/03/2019</t>
  </si>
  <si>
    <t>00070011102 DEP.DE CHEQ.AJENOS,RET.DE CAM.,CONCEPTO: DEVOLUCIONES DE VIATICOS POR AJUSTE DE CALCULO DE CLAUDIA FLORES PARA REVERSION C-31 N 219,2,DEP.: MINISTERIO DE TRABAJO EMPLEO Y PREVISION SOCIAL</t>
  </si>
  <si>
    <t>00070011102 DEP.DE CHEQ.AJENOS,RET.DE CAM.,CONCEPTO: DEV DE VIATICOS DE MARVIN MOLINA -FRANK GOMEZ PARA REVERTIR LOS C-31 N 5 3042 Y 2786,DEP.: MINISTERIO DE TRABAJO EMPLEO Y PREVISION SOCIAL</t>
  </si>
  <si>
    <t>00099021001 DEP.DE CHEQ.AJENOS,RET.DE CAM.,CONCEPTO: DEVOLUCION DE RECURSOS,DEP.: JUAN CARLOS ARAMAYO LEMA , PROCEDENCIA: BANCO UNION S.A., CHEQUE: 5575, FECHA DE EMISION:28/02/2019</t>
  </si>
  <si>
    <t>00099021001 DEP.DE CHEQ.AJENOS,RET.DE CAM.,CONCEPTO: DEVOLUCION DE RECURSOS,DEP.: JAIME CARLOS TERCEROS SUAREZ , PROCEDENCIA: BANCO UNION S.A., CHEQUE: 5574, FECHA DE EMISION:26/02/2019</t>
  </si>
  <si>
    <t>00526012001 DEPOSITO DE EFECTIVO, DEPOSITANTE: BOLIVIA TV-DANIEL TICONA MAMANI, CONCEPTO: DEVOLUCION DE PASAJES, CUENTA DE DEPOSITO: CUENTA UNICA DEL TESORO</t>
  </si>
  <si>
    <t>00253014204 DEP.DE CHEQ.AJENOS,RET.DE CAM.,CONCEPTO: TRANSFERENCIA AL CUT REGULARIZACION DEVOLUCION DE FONDOS POR VIATICOS GESTION 2017,DEP.: EMAGUA-VALENZUELA LANDAETA XIMENA JHAMYL , PROCEDENCIA: BANCO UNION S.A., CHEQUE: 1328, FECHA DE EMISION:13/03/2019</t>
  </si>
  <si>
    <t>00253014204 DEP.DE CHEQ.AJENOS,RET.DE CAM.,CONCEPTO: TRANSFERENCIA A LA CUT REGULARIZACION DEVOLUCION DE FONDOS POR VIATICOS GESTION 2017,DEP.: EMAGUA-CARLOS MARIO SALLES PEREIRA , PROCEDENCIA: BANCO UNION S.A., CHEQUE: 1329, FECHA DE EMISION:13/03/2019</t>
  </si>
  <si>
    <t>00099021001 DEP.DE CHEQ.AJENOS,RET.DE CAM.,CONCEPTO: DEVOLUCION SEGUROS A CORTO PLAZO,DEP.: SEDES-CBBA , PROCEDENCIA: BANCO UNION S.A., CHEQUE: 6271, FECHA DE EMISION:25/02/2019</t>
  </si>
  <si>
    <t>00099021001 DEP.DE CHEQ.AJENOS,RET.DE CAM.,CONCEPTO: DEVOLUCION SEGUROS A CORTO PLAZO,DEP.: SEDES-CBBA , PROCEDENCIA: BANCO UNION S.A., CHEQUE: 5309, FECHA DE EMISION:25/02/2019</t>
  </si>
  <si>
    <t>00670012002 DEP.DE CHEQ.AJENOS,RET.DE CAM.,CONCEPTO: GOBIERNO AUTONOMO MUNICIPAL DE COMARAPA,DEP.: TRIBUNAL SUPREMO ELECTORAL , PROCEDENCIA: BANCO UNION S.A., CHEQUE: 10684, FECHA DE EMISION:11/03/2019</t>
  </si>
  <si>
    <t>00670012002 DEP.DE CHEQ.AJENOS,RET.DE CAM.,CONCEPTO: DEP DEL GOBIERNO AUTONOMO MUNICIPAL DE SAN JULIAN,DEP.: TRIBUNAL SUPREMO ELECTORAL , PROCEDENCIA: BANCO UNION S.A., CHEQUE: 10685, FECHA DE EMISION:11/03/2019</t>
  </si>
  <si>
    <t>00670014101 DEP.DE CHEQ.AJENOS,RET.DE CAM.,CONCEPTO: GOBIERNO AUTONOMO MUNICIPAL DE CHUQUIHUTA,DEP.: TRIBUNAL SUPREMO ELECTORAL , PROCEDENCIA: BANCO UNION S.A., CHEQUE: 10683, FECHA DE EMISION:11/03/2019</t>
  </si>
  <si>
    <t>00670014101 DEP.DE CHEQ.AJENOS,RET.DE CAM.,CONCEPTO: GOBIERNO AUTONOMO MUNICIPAL DE SORATA,DEP.: TRIBUNAL SUPREMO ELECTORAL , PROCEDENCIA: BANCO UNION S.A., CHEQUE: 10687, FECHA DE EMISION:11/03/2019</t>
  </si>
  <si>
    <t>VENTA DE DIVISAS CON TRANSFERENCIA DE FONDOS A SOLICITUD DE ADSIB SEGUN SOLICITUD 7423 REF: TRANSFERENCIA DE DIVISAS 300 DOLARES PAGO A ICANN COMO ADMINISTRADOR DE LOS SERVIDORES RAIZ DE DNS POR CONTRIBUCION PARA EL PERIODO 2018 AL 2019 SEGUN FACTURA 279007, UIS/IT/0015/2019, UAF/NI/0316/2019, CP-B/ LIB. 00119012001 ADSIB-AGENCIA DESAR.SOCIEDAD INFORMAC.EN BOL (4710-3W302)</t>
  </si>
  <si>
    <t>TRANSFERENCIA DEL EXTERIOR SEGUN SWIFT NO.3087 DE FECHA 14/03/2019 ORDENANTE: CONSULADO DE BOLIVIA EN VALENCIA-ESPAÑA REF:RECAUDACION CONSULAR LIB. 00010011102 MIN.RELACIONES EXTERIORES - GESTORIA CONSULAR LEY Nº 3108</t>
  </si>
  <si>
    <t>REGULARIZACION DE TRANSFERENCIA DEL EXTERIOR SEGUN SWIFT 03080 DE FECHA 14/03/2019 ORDENANTE: CONSULADO DE BOLIVIA EN MENDOZA,ARGENTINA LIB. 00010011102 MIN.RELACIONES EXTERIORES - GESTORIA CONSULAR LEY Nº 3108</t>
  </si>
  <si>
    <t>REGULARIZACION DE TRANSFERENCIA DEL EXTERIOR SEGUN AMBASSADE DEL ETAT PLURINATIONA-FRANCIA REF:REVERSION DE SALDOS 2018 DE FECHA 14/03/2019 ORDENANTE: LIB. 00099021001 TGN-RECURSOS ORDINARIOS (3987)</t>
  </si>
  <si>
    <t>COBRO COSTOS DE PAPELERIA POR REGULARIZACION DE TRANSFERENCIA DEL EXTERIOR POR ORDEN DE LIB. 00099021001 TGN-RECURSOS ORDINARIOS (3987)</t>
  </si>
  <si>
    <t>TRANSFERENCIA DE FONDOS AL EXTERIOR A SOLICITUD DE SERVICIO DESARROLLO EMPRESAS PUBLICAS PRODUCTIVAS SEGUN SOLICITUD 7434 REF: TRANSFERENCIA AL EXTERIOR POR EL PAGO A LA EMPRESA CYC INGENIERIA Y PROCESOS SAS. POR EL SERVICIO ESPECIALIZADO EN EL EXTRANJERO DE CONSULTORIA POR PRODUCTO PARA LA ASESORI LIB. 00132039201 SEDEM-ECEBOL-FINPRO</t>
  </si>
  <si>
    <t>TRANSFERENCIA DE FONDOS AL EXTERIOR A SOLICITUD DE SERVICIO DESARROLLO EMPRESAS PUBLICAS PRODUCTIVAS SEGUN SOLICITUD 7436 REF: I/2019-02530, TRANSFERENCIA A MP EXPERT S.A.S POR LA COMPRA DE SOFTWARE MP V9 EMPRESARIAL, DEL CONTRATO SEDEM-UC-CDE ECEBOL NRO 002/2019, SEGUN INFORME /GG/EB/ORU NRO 0076/2 LIB. 00132039201 SEDEM-ECEBOL-FINPRO</t>
  </si>
  <si>
    <t>VENTA DE DIVISAS CON TRANSFERENCIA DE FONDOS A SOLICITUD DE MINISTERIO DE RELACIONES EXTERIORES SEGUN SOLICITUD 7429 REF: PAGO DE COSTO DE VIDA DEL PERSONAL SERVICIO DIPLOMATICO CONSULAR Y AGREGADOS COMERCIALES DEL MES DE FEBRERO 2019 SEGUN PLANILLA MIXTA DE RRHH N 021906 Y DOCUMENTACION ADJ. LIB. 00099021001 TGN-RECURSOS ORDINARIOS (3987)</t>
  </si>
  <si>
    <t>||TRANSFERENCIA DE FONDOS S/G. MENSAJES SWIFT NROS. 03090 Y 03082 DE LA FECHA. (SECTOR PÚBLICO - SOBREVUELOS). DEBITO DE LA LIBRETA 00117012001 DGAC, REPOSICION UTILES DE ESCRITORIO.</t>
  </si>
  <si>
    <t>De: 00099024113 Transferencia en cumplimiento al DS N°0913 de 15/06/2011 y el Convenio Integubernativo de Financiamiento UPRE-CIF-IG 917/2017, suscrito entre la UPRE y el GAM de Entre Ríos proyecto “Construcción 8 Aulas Unidad Educativa 23 de Marzo”, correspondiente a saldos no ejecutados gestión 2018, según la UPRE.</t>
  </si>
  <si>
    <t>A:00041014101 Débito Automático por incumplimiento del Gobierno Autónomo Municipal de Portachuelo (GAM PCH), al Convenio Intergubernativo (Equipos de Computación) de fecha 05 de octubre de 2017, suscrito entre el Ministerio de Desarrollo Productivo y Economía Plural y el GAM PCH para el programa “Educación con Revolución Tecnológica”.</t>
  </si>
  <si>
    <t>A:00041014101 Débito Automático por incumplimiento del Gobierno Autónomo Municipal de Postrer Valle (GAM POS), al Convenio Intergubernativo (Equipos de Computación) de fecha 30 de agosto de 2017, suscrito entre el Ministerio de Desarrollo Productivo y Economía Plural y el GAM POS para el programa “Educación con Revolución Tecnológica”.</t>
  </si>
  <si>
    <t>NUMERO DE LIBRETA CUT: 00099021001 OPERACIÓN E18 TRANSFERENCIA DEL SISTEMA FINANCIERO POR CUENTA DE TERCEROS A LA CUT TRANSFERENCIA DE FONDOS POR PAGO ADELANTADO P.R.A. RP FEBRERO 2019</t>
  </si>
  <si>
    <t>PAGO A CAF PRÉSTAMO CFA009545 VCTO. 14-03-2019 POR CUENTA DE TGN , NTI. 011954 VALOR 14-03-2019 INTERESES USD 32.263,06 COMISIONES USD 152.285,38 CTA. 3987 CUENTA UNICA DEL TESORO-3987 LIB. 00099021001 REF.: COMISIONES BANCARIAS</t>
  </si>
  <si>
    <t>||VENTA DE DIVISAS SEGUN NOTA DGCP-05-016 D.D.E. OF NO.1091/2005 MIN.DE ECONOMIA REF.PAGO CUSTODIO CORRESPONDIENTE AL CUARTO TRIMESTRE DE 2018 FACTURA NO.987737 LIB.00099021001 TGN RECURSOS ORDINARIOS</t>
  </si>
  <si>
    <t>||VENTA DE DIVISAS SEGUN NOTA DGCP-05-016 D.D.E. OF NO.1091/2005 MIN.DE ECONOMIA REF.PAGO CUSTODIO CORRESPONDIENTE AL CUARTO TRIMESTRE DE 2018 FACTURA NO.987737 CGO.LIB.00099021001 TGN RECURSOS ORDINARIOS COMIS.0,10% S/USD 83,86 SWIFT BS220.-UTILES BS50.-</t>
  </si>
  <si>
    <t>||VTA.DIV.C/TRANSF.FDOS.AL EXT.Y COMIS.TRANSF.FDOS.AL EXT.0,10% S/USD2.203.636,80.-,REEMB.GSTS.COM.BS220.-Y EMIS.COMP.CONTABLE BS50.-REF.:PAGO 4 LC I-2018-05 P/C ABEN A/F JOINT-STOCK COMPANY,S/G NOTA ABEN/DGE/NE/Nº200/2019,07/03/19 Y AUT.VTA.DIV.COD.018411-7435,14/03/19. LIB.00099021001 TGN RECURSOS ORDINARIOS REF.:COMISIONES PAGO 4 LC I-2018-05.</t>
  </si>
  <si>
    <t>'COBRO DE'||UTILES DE ESCRITORIO POR EL COMPROBANTE CONTABLE NRO. 0949210 DE LA FECHA, SEGÚN CORREO ELECTRÓNICO DE YPFB DE LA FECHA. DEBITO DE LA LIBRETA 00513022001 YPFB  OPERACIONES.</t>
  </si>
  <si>
    <t>'COBRO DE'||UTILES DE ESCRITORIO POR EL COMPROBANTE CONTABLE NRO. 0949215 DE LA FECHA, SEGÚN CORREO ELECTRÓNICO DE YPFB DE F. 23/01/2018. DEBITO DE LA LIBRETA 00513022001 YPFB  OPERACIONES.</t>
  </si>
  <si>
    <t>00099021001 DEPOSITO DE EFECTIVO, DEPOSITANTE: CESAR HUACOTO TURPO, CONCEPTO: DEVOLUCION DE COBRO DE PAGO UNICO, CUENTA DE DEPOSITO: CUENTA UNICA DEL TESORO</t>
  </si>
  <si>
    <t>00099021001 DEPOSITO DE EFECTIVO, DEPOSITANTE: RAFO DELGADO MACHICADO, CONCEPTO: DEVOLUCION, CUENTA DE DEPOSITO: CUENTA UNICA DEL TESORO</t>
  </si>
  <si>
    <t>00099021001 DEPOSITO DE EFECTIVO, DEPOSITANTE: FRANCISCA FLORES LEDEZMA, CONCEPTO: PERCEPSION INDEBIDA DE HABERES DE MAGISTERIO, CUENTA DE DEPOSITO: CUENTA UNICA DEL TESORO</t>
  </si>
  <si>
    <t>00526012001 DEPOSITO DE EFECTIVO, DEPOSITANTE: BOLIVIA T.V. - FORTUNATO ALIAGA AGUILAR, CONCEPTO: DEVOLUCION DE PASAJE, CUENTA DE DEPOSITO: CUENTA UNICA DEL TESORO</t>
  </si>
  <si>
    <t>00526012001 DEPOSITO DE EFECTIVO, DEPOSITANTE: BOLIVIA TV- REMBERTO MOLINA JIMENEZ, CONCEPTO: DEVOLUCION PASAJES, CUENTA DE DEPOSITO: CUENTA UNICA DEL TESORO</t>
  </si>
  <si>
    <t>00526012001 DEPOSITO DE EFECTIVO, DEPOSITANTE: RODRIGO ZACONETA L., CONCEPTO: DEVOLUCION DE PASAJES, CUENTA DE DEPOSITO: CUENTA UNICA DEL TESORO</t>
  </si>
  <si>
    <t>00099021001 DEPOSITO DE EFECTIVO, DEPOSITANTE: MARTIN ARIEL PINTO CORTEZ, CONCEPTO: BENEFICIO DEVUELTO BONO FRONTERA DE LOS MESES DE MAYO A DICIEMBRE 2018 Y ENERO 2019, CUENTA DE DEPOSITO: CUENTA UNICA DEL TESORO</t>
  </si>
  <si>
    <t>00099021001 DEPOSITO DE EFECTIVO, DEPOSITANTE: EDGAR GREGORIO OQUENDO OROSCO, CONCEPTO: REVERSION VIATICOS PREV. 8433, CUENTA DE DEPOSITO: CUENTA UNICA DEL TESORO</t>
  </si>
  <si>
    <t>00526012001 DEPOSITO DE EFECTIVO, DEPOSITANTE: BOLIVIA TV-CESAR MAURICIO PEÑARANDA HERRERA, CONCEPTO: DEVOLUCION PASAJES, CUENTA DE DEPOSITO: CUENTA UNICA DEL TESORO</t>
  </si>
  <si>
    <t>00526012001 DEPOSITO DE EFECTIVO, DEPOSITANTE: BOLIVIA TV-GUADALUPO VELASCO, CONCEPTO: DEVOLUCION PASAJES, CUENTA DE DEPOSITO: CUENTA UNICA DEL TESORO</t>
  </si>
  <si>
    <t>00526012001 DEPOSITO DE EFECTIVO, DEPOSITANTE: BOLIVIA  TV -SAMUEL ALEJANDRO ALCAZAR, CONCEPTO: DEVOLUCION PASAJES, CUENTA DE DEPOSITO: CUENTA UNICA DEL TESORO</t>
  </si>
  <si>
    <t>00526012001 DEPOSITO DE EFECTIVO, DEPOSITANTE: HEBER MICHEL OÑA - BOLIVIA TV, CONCEPTO: DEVOLUCION DE PASAJES, CUENTA DE DEPOSITO: CUENTA UNICA DEL TESORO</t>
  </si>
  <si>
    <t>00526012001 DEPOSITO DE EFECTIVO, DEPOSITANTE: NANCY QUISPE CHARCA, CONCEPTO: DEVOLUCION DE PASAJES - BOLIVIA TV, CUENTA DE DEPOSITO: CUENTA UNICA DEL TESORO</t>
  </si>
  <si>
    <t>00378012002 DEPOSITO DE EFECTIVO, DEPOSITANTE: GERARDO MARTINEZ APAZA ( SENATEX ), CONCEPTO: DEVOLUCION PREVENTIVO N° 115 ( SALDO NO EJECUTADO ), CUENTA DE DEPOSITO: CUENTA UNICA DEL TESORO</t>
  </si>
  <si>
    <t>00378012002 DEPOSITO DE EFECTIVO, DEPOSITANTE: GERARDO MARTINEZ APAZA ( SENATEX ), CONCEPTO: DEVOLUCION PREVENTIVO N° 115 ( RETENCION ), CUENTA DE DEPOSITO: CUENTA UNICA DEL TESORO</t>
  </si>
  <si>
    <t>00512012001 DEPOSITO DE EFECTIVO, DEPOSITANTE: VICTOR PEREZ FLORES A.A.S.A.N.A, CONCEPTO: PREV 586 DEVOLUCION LBP AASANA PACS SONET, CUENTA DE DEPOSITO: CUENTA UNICA DEL TESORO</t>
  </si>
  <si>
    <t>00512012001 DEPOSITO DE EFECTIVO, DEPOSITANTE: JAVIER AREVALO CABRERA   A.A.S.A.N.A, CONCEPTO: PREV 608 DEV LBP A.A.S.A.N.A PACS SONET, CUENTA DE DEPOSITO: CUENTA UNICA DEL TESORO</t>
  </si>
  <si>
    <t>00512012001 DEPOSITO DE EFECTIVO, DEPOSITANTE: TEDDY KAEGUI TELLEZ A.A.S.A.N.A., CONCEPTO: DEVOLUCION LBP AASANA PACS SONET, CUENTA DE DEPOSITO: CUENTA UNICA DEL TESORO</t>
  </si>
  <si>
    <t>00526012001 DEPOSITO DE EFECTIVO, DEPOSITANTE: BOLVIA TV - FRANSISCO ESCOBAR HUAMPIRI, CONCEPTO: DEVOLUCION DE VIATICOS, CUENTA DE DEPOSITO: CUENTA UNICA DEL TESORO</t>
  </si>
  <si>
    <t>00070011102 DEPOSITO DE EFECTIVO, DEPOSITANTE: OSCAR ALEX VILLEGAS GONZALEZ, CONCEPTO: DEVOLUCION FONDOS, CUENTA DE DEPOSITO: CUENTA UNICA DEL TESORO</t>
  </si>
  <si>
    <t>00526012001 DEPOSITO DE EFECTIVO, DEPOSITANTE: PORFIRIO OSCAR RAMOS RAMOS 3474431 LP, CONCEPTO: DEVOLUCION DE VIATICOS, CUENTA DE DEPOSITO: CUENTA UNICA DEL TESORO</t>
  </si>
  <si>
    <t>00526012001 DEPOSITO DE EFECTIVO, DEPOSITANTE: BOLIVIA TV-EDUARDO CHAVEZ G., CONCEPTO: DEVOLUCION DE VIATICOS, CUENTA DE DEPOSITO: CUENTA UNICA DEL TESORO</t>
  </si>
  <si>
    <t>00526012001 DEPOSITO DE EFECTIVO, DEPOSITANTE: BOLIVIA TV-BENITO PERALTA MACHICADO, CONCEPTO: DEVOLUCION PASAJES, CUENTA DE DEPOSITO: CUENTA UNICA DEL TESORO</t>
  </si>
  <si>
    <t>00526012001 DEPOSITO DE EFECTIVO, DEPOSITANTE: BOLIVIA TV-SERGIO REVOLLO BARRERA, CONCEPTO: DEVOLUCION PASAJES, CUENTA DE DEPOSITO: CUENTA UNICA DEL TESORO</t>
  </si>
  <si>
    <t>00526012001 DEPOSITO DE EFECTIVO, DEPOSITANTE: BOLIVIA TV - ROGELIO ALACAMA, CONCEPTO: PASAJES DEVOLUCION, CUENTA DE DEPOSITO: CUENTA UNICA DEL TESORO</t>
  </si>
  <si>
    <t>00526012001 DEPOSITO DE EFECTIVO, DEPOSITANTE: BOLIVIA TV-ANDRES CARRASCO, CONCEPTO: DEVOLUCION PASAJES, CUENTA DE DEPOSITO: CUENTA UNICA DEL TESORO</t>
  </si>
  <si>
    <t>00086031101 DEP.DE CHEQ.AJENOS,RET.DE CAM.,CONCEPTO: INGRESOS SISCO,DEP.: SERNAP- SAMA , PROCEDENCIA: BANCO UNION S.A., CHEQUE: 1253, FECHA DE EMISION:07/03/2019</t>
  </si>
  <si>
    <t>00086031111 DEP.DE CHEQ.AJENOS,RET.DE CAM.,CONCEPTO: INGRESO SISCO,DEP.: SERNAP-PILON LAJAS , PROCEDENCIA: BANCO UNION S.A., CHEQUE: 1354, FECHA DE EMISION:07/03/2019</t>
  </si>
  <si>
    <t>00086031101 DEP.DE CHEQ.AJENOS,RET.DE CAM.,CONCEPTO: INGRESO SISCO MES FEBRERO 2019,DEP.: SERNAP - CARRASCO , PROCEDENCIA: BANCO UNION S.A., CHEQUE: 1275, FECHA DE EMISION:28/02/2019</t>
  </si>
  <si>
    <t>00086031111 DEP.DE CHEQ.AJENOS,RET.DE CAM.,CONCEPTO: INGRESO SISCO,DEP.: SERNAP-PILON LAJAS , PROCEDENCIA: BANCO UNION S.A., CHEQUE: 1347, FECHA DE EMISION:07/03/2019</t>
  </si>
  <si>
    <t>00590012001 DEP.DE CHEQ.AJENOS,RET.DE CAM.,CONCEPTO: DEV.DE FINIQUITO NO EJECUTADO MEDIANTE CHEQUE,DEP.: EMPRESA PUBLICA QUIPUS , PROCEDENCIA: BANCO UNION S.A., CHEQUE: 439, FECHA DE EMISION:13/03/2019</t>
  </si>
  <si>
    <t>00086031101 DEP.DE CHEQ.AJENOS,RET.DE CAM.,CONCEPTO: INGRESO POR MULTAS,DEP.: SERNAP - TUNARI , PROCEDENCIA: BANCO UNION S.A., CHEQUE: 565, FECHA DE EMISION:08/03/2019</t>
  </si>
  <si>
    <t>00086031101 DEP.DE CHEQ.AJENOS,RET.DE CAM.,CONCEPTO: INGRESO POR MULTAS,DEP.: SERNAP -TUNARI , PROCEDENCIA: BANCO UNION S.A., CHEQUE: 572, FECHA DE EMISION:08/03/2019</t>
  </si>
  <si>
    <t>00590012001 DEP.DE CHEQ.AJENOS,RET.DE CAM.,CONCEPTO: DEPÓSITO POR VENTA DE EQUIPOS GESTION 2018,DEP.: EMPRESA PUBLICA QUIPUS , PROCEDENCIA: BANCO UNION S.A., CHEQUE: 440, FECHA DE EMISION:13/03/2019</t>
  </si>
  <si>
    <t>00086031101 DEP.DE CHEQ.AJENOS,RET.DE CAM.,CONCEPTO: INGRESO POR MULTAS,DEP.: SERNAP - TUNARI , PROCEDENCIA: BANCO UNION S.A., CHEQUE: 571, FECHA DE EMISION:08/03/2019</t>
  </si>
  <si>
    <t>00086031101 DEP.DE CHEQ.AJENOS,RET.DE CAM.,CONCEPTO: DEP POR MULTAS,DEP.: SERNAP-TUNARI , PROCEDENCIA: BANCO UNION S.A., CHEQUE: 573, FECHA DE EMISION:08/03/2019</t>
  </si>
  <si>
    <t>00086031101 DEP.DE CHEQ.AJENOS,RET.DE CAM.,CONCEPTO: INGRESO DE MULTAS,DEP.: SERNAP - TUNARI , PROCEDENCIA: BANCO UNION S.A., CHEQUE: 569, FECHA DE EMISION:08/03/2019</t>
  </si>
  <si>
    <t>00086031101 DEP.DE CHEQ.AJENOS,RET.DE CAM.,CONCEPTO: INGRESO POR MULTAS,DEP.: SERNAP - TUNARI , PROCEDENCIA: BANCO UNION S.A., CHEQUE: 568, FECHA DE EMISION:08/03/2019</t>
  </si>
  <si>
    <t>00086031101 DEP.DE CHEQ.AJENOS,RET.DE CAM.,CONCEPTO: INGRESO POR MULTAS,DEP.: SERNAP-TUNARI , PROCEDENCIA: BANCO UNION S.A., CHEQUE: 570, FECHA DE EMISION:08/03/2019</t>
  </si>
  <si>
    <t>00086031101 DEP.DE CHEQ.AJENOS,RET.DE CAM.,CONCEPTO: INGRESO POR MULTAS,DEP.: SERNAP - TUNARI , PROCEDENCIA: BANCO UNION S.A., CHEQUE: 567, FECHA DE EMISION:08/03/2019</t>
  </si>
  <si>
    <t>00086031101 DEP.DE CHEQ.AJENOS,RET.DE CAM.,CONCEPTO: INGRESO POR MULTAS,DEP.: SERNAP- TUNARI , PROCEDENCIA: BANCO UNION S.A., CHEQUE: 566, FECHA DE EMISION:08/03/2019</t>
  </si>
  <si>
    <t>00086031101 DEP.DE CHEQ.AJENOS,RET.DE CAM.,CONCEPTO: INGRESO SISCO ENERO 2019,DEP.: SERNAP-PALMAR , PROCEDENCIA: BANCO UNION S.A., CHEQUE: 1160, FECHA DE EMISION:15/02/2019</t>
  </si>
  <si>
    <t>00086038003 DEP.DE CHEQ.AJENOS,RET.DE CAM.,CONCEPTO: 1ER DESEMBOLSO FUNDESNAP,DEP.: SERNAP-FUNDESNAP , PROCEDENCIA: BANCO UNION S.A., CHEQUE: 929, FECHA DE EMISION:15/03/2019</t>
  </si>
  <si>
    <t>00086038003 DEP.DE CHEQ.AJENOS,RET.DE CAM.,CONCEPTO: 1ER DESEMBOLSO FUNDESNAP,DEP.: SERNAP-FUNDESNAP , PROCEDENCIA: BANCO UNION S.A., CHEQUE: 928, FECHA DE EMISION:15/03/2019</t>
  </si>
  <si>
    <t>00591012001 DEP.DE CHEQ.AJENOS,RET.DE CAM.,CONCEPTO: PARA REGISTRAR LOS DEPÓSITOS POR EXTRAVIO DE CREDENCIALES Y ROPA DE TRABAJO SEGUN HR-1918-1777Y 1812,DEP.: EMPRESA ESTATAL DE TRANS. POR CABLE MI TELEFERICO</t>
  </si>
  <si>
    <t>00591012001 DEP.DE CHEQ.AJENOS,RET.DE CAM.,CONCEPTO: INGRESO POR DEVOLUCION DE LA CAJA PETROLERA DE SALUD OCTUBRE 2018 SG/HR-MT/2018-10158,DEP.: EMPRESA ESTATAL DE TRANS. POR CABLE MI TELEFERICO</t>
  </si>
  <si>
    <t>00041011101 DEP.DE CHEQ.AJENOS,RET.DE CAM.,CONCEPTO: DERECHO DE CONCESION,DEP.: FUNDEMPRESA , PROCEDENCIA: BANCO MERCANTIL SANTA CRUZ SA., CHEQUE: 6375, FECHA DE EMISION:08/03/2019</t>
  </si>
  <si>
    <t>00041011101 DEP.DE CHEQ.AJENOS,RET.DE CAM.,CONCEPTO: GACETA ELECTRONICA,DEP.: FUNDEMPRESA , PROCEDENCIA: BANCO BISA S.A., CHEQUE: 8440, FECHA DE EMISION:08/03/2019</t>
  </si>
  <si>
    <t>00301014201 DEP.DE CHEQ.AJENOS,RET.DE CAM.,CONCEPTO: TRANSFERENCIA DE RECURSOS DE LA GOBERNACION  DE ORURO AL SEDERI - ORURO GESTION 2019,DEP.: SEDERI - ORURO , PROCEDENCIA: BANCO UNION S.A., CHEQUE: 366, FECHA DE EMISION:14/03/2019</t>
  </si>
  <si>
    <t>De: 00099024113 Transferencia en cumplimiento al DS N°0913 de 15/06/2011 y el Convenio Intergubernativo de Financiamiento UPRE-CIF-IG 563/2017 suscrito entre la UPRE y el GAM de Caranavi, proyecto “Construcción 2 Aulas U.E. Pusillani - Cantón Uyunense”, correspondiente al pago de la planilla Nº 2, según la UPRE.</t>
  </si>
  <si>
    <t>TRANSFERENCIA DEL EXTERIOR SEGUN SWIFT NO.3171 DE FECHA 15/03/2019 ORDENANTE: CONSULADO DE BOLIVIA EN MADRID REF.: GESTORIA CONSULAR LIB. 00010011102 MIN.RELACIONES EXTERIORES - GESTORIA CONSULAR LEY Nº 3108</t>
  </si>
  <si>
    <t>REGULARIZACION DE TRANSFERENCIA DEL EXTERIOR SEGUN SWIFT 03070 DE FECHA 15/03/2019 ORDENANTE: EMBAJADA DE BOLIVIA EN QUITO-ECUADOR LIB. 00010011102 MIN.RELACIONES EXTERIORES - GESTORIA CONSULAR LEY Nº 3108</t>
  </si>
  <si>
    <t>PAGO A BID PRÉSTAMO 3822/BL-BO VCTO. 15-03-2019 POR CUENTA DE TGN , NTI. 011897 VALOR 15-03-2019 INTERESES USD 710,72 CTA. 3987 CUENTA UNICA DEL TESORO-3987 LIB. 00099021001 REF.: COMISIONES BANCARIAS</t>
  </si>
  <si>
    <t>PAGO A CAF PRÉSTAMO CFA009784 VCTO. 15-03-2019 POR CUENTA DE TGN , NTI. 011951 VALOR 15-03-2019 INTERESES USD 1.519.993,42 CTA. 3987 CUENTA UNICA DEL TESORO-3987 LIB. 00099021001 REF.: COMISIONES BANCARIAS</t>
  </si>
  <si>
    <t>PAGO A CAF PRÉSTAMO CFA009787 VCTO. 15-03-2019 POR CUENTA DE TGN , NTI. 011950 VALOR 15-03-2019 INTERESES USD 285.197,38 COMISIONES USD 29.226,75 CTA. 3987 CUENTA UNICA DEL TESORO-3987 LIB. 00099021001 REF.: COMISIONES BANCARIAS</t>
  </si>
  <si>
    <t>PAGO A IDA PRÉSTAMO 5454-BO VCTO. 15-03-2019 POR CUENTA DE TGN , NTI. 011891 VALOR 15-03-2019 INTERESES USD 21.264,03 CTA. 3987 CUENTA UNICA DEL TESORO-3987 LIB. 00099021001 REF.: COMISIONES BANCARIAS</t>
  </si>
  <si>
    <t>VENTA DE DIVISAS CON TRANSFERENCIA DE FONDOS A SOLICITUD DE MINISTERIO DE RELACIONES EXTERIORES SEGUN SOLICITUD 7431 REF: PAGO DE HABERES Y COSTO DE VIDA AL PERSONAL DEL SERVICIO DIPLOMATICO CONSULAR Y AGREGADOS COMERCIALES CORRESPONDIENTE AL MES DE FEBRERO 2019 SEGUN PLANILLA 021901. LIB. 00099021001 TGN-RECURSOS ORDINARIOS (3987)</t>
  </si>
  <si>
    <t>COBRO COSTOS DE PAPELERIA SEGUN TRANSFERENCIA DEL EXTERIOR POR ORDEN DE HERCO COMBUSTIBLES S A (LIMA PERU) REF.: CONT DE CON GAS EMB 16 19 LIB. 00513062001 YPFB-OPERACIONES PLANTA DE SEPARACION DE LIQUIDOS RIO GRANDE</t>
  </si>
  <si>
    <t>De: 00163012002 TRANSFERENCIA A SOLICITUD DE ANH S/G NOTA ANH 2949 DAFUFI 0254/2019, EN CUMPLIMIENTO A LA LEY N° 3058 ART. 112 Y 142 (Fondo de Ayuda Interna al Desarrollo Nacional) HR 6-5471-R.</t>
  </si>
  <si>
    <t>De: 00163012002 TRANSFERENCIA A SOLICITUD DE ANH S/G NOTA ANH 03795 DAFUFI 0289/2019, EN CUMPLIMIENTO A LA LEY N° 3058 ART. 112 Y 142 (Fondo de Ayuda Interna al Desarrollo Nacional) HR 6-6364-R.</t>
  </si>
  <si>
    <t>De: 00099024113 Transferencia en cumplimiento al DS N°0913 de 15/06/2011 y el Convenio Intergubernativo de Financiamiento UPRE-CIF-IG 397/2017, suscrito entre la UPRE y el GAM de Yanacachi, proyecto “Construcción Puente Vehicular Sacahuaya (Yanacachi)”, correspondiente al pago de la planilla Nº 4 de cierre, según la UPRE.</t>
  </si>
  <si>
    <t>De: 00099024113 Transferencia en cumplimiento al DS N°0913 de 15/06/2011 y el Convenio Intergubernativo de Financiamiento UPRE-CIF-IG 009/2019, suscrito entre la UPRE y el GAM de Chuma, proyecto “Construcción Unidad Educativa Uripampa – Comunidad Titicachi”, correspondiente al primer desembolso equivalente al 20% del monto a financiar, según la UPRE.</t>
  </si>
  <si>
    <t>De: 00099024113 Transferencia en cumplimiento al DS N°0913 de 15/06/2011 y el Convenio Intergubernativo de Financiamiento UPRE-CIF-IG 398/2017, suscrito entre la UPRE y el GAM de Villa Libertad Licoma, proyecto “Construcción Enlosetado de Calles Licoma y Charapaxi”, correspondiente al pago de la planilla Nº 3 de cierre, según la UPRE.</t>
  </si>
  <si>
    <t>De: 00099024113 Transferencia en cumplimiento al DS N°0913 de 15/06/2011 y el Convenio Intergubernativo de Financiamiento UPRE-CIF-IG 047/2017, suscrito entre la UPRE y el GAM de Yanacachi, proyecto “Construcción Piscina Semi Olímpica Yanacachi”, correspondiente al pago de la planilla Nº 5 de cierre, según la UPRE.</t>
  </si>
  <si>
    <t>De: 00099024113 Transferencia en cumplimiento al DS N°0913 de 15/06/2011 y el Convenio Intergubernativo de Financiamiento UPRE-CIF-IG 005/2019, suscrito entre la UPRE y el GAM de Achocalla, proyecto “Construcción de Césped Sintético Mullacani Com. Pacajes - Achocalla”, correspondiente al primer desembolso equivalente al 20% del monto a financiar, según la UPRE.</t>
  </si>
  <si>
    <t>De: 00099024113 Transferencia en cumplimiento al DS N°0913 de 15/06/2011 y el Convenio Intergubernativo de Financiamiento UPRE-CIF-IG 787/2017, suscrito entre la UPRE y el GAM de Vallegrande, proyecto “Const. Puente Cañada de Arteaga Vallegrande”, correspondiente al pago de la planilla Nº 4 de cierre, según la UPRE.</t>
  </si>
  <si>
    <t>NÚMERO DE LIBRETA CUT: 99031009.00 OPERACIÓN T01 TRANSFERENCIA DE FONDOS A LA CUT - TESORO DIRECTO DE BANCO UNION S.A. A CUENTA UNICA DEL TESORO CON NUMERO DE SOLICITUD = 3580653 Y NUMERO CORRELATIVO = 91320015032019115 TRANSFERENCIA POR OPERACIONES DE VENTA BONOS BTX</t>
  </si>
  <si>
    <t>||PAGO PRESTAMO IDA 2013-BO VCTO.15-03-2019 POR CUENTA DE COMIBOL SEGUN COD.LIQ.012007 DEL 15-03-2019; VALOR 15-03-2019 CAPITAL USD 187.584, 82 INTERESES USD 14.772,31 LIBRETA 00099021001 - RECURSOS ORDINARIOS (3987) - MDRI</t>
  </si>
  <si>
    <t>COBRO COSTOS DE PAPELERIA SEGUN TRANSFERENCIA DEL EXTERIOR POR ORDEN DE CORPORACION PARAGUAYA DISTRIBUIDORA DE DERIVADOS DE PETROLEO S.A. LIB. 00513062001 YPFB-OPERACIONES PLANTA DE SEPARACION DE LIQUIDOS RIO GRANDE</t>
  </si>
  <si>
    <t>'TRANSFERENCIA DE FONDOS||S/G. NOTA CITE MEFP/VTCP/DGCP/UF-169/2019 DE LA FECHA, DEL MIN.DE ECONOMIA Y FINANZAS PUBLICAS(HRE-TSO-2019-1326), RECURSOS FIDEICOMISO "ACCESOS SEGUROS PARA VIVIR BIEN", CONSTITUIDO CON EL FONDO NACIONAL DE DESARROLLO REGIONAL. DEBITO DE LA LIBRETA N° 00099021001 TGN-RECURSOS ORDINARIOS MN.</t>
  </si>
  <si>
    <t>'TRANSFERENCIA DE FONDOS||S/G. NOTA CITE MEFP/VTCP/DGCP/UF-169/2019 DE LA FECHA, DEL MIN.DE ECONOMIA Y FINANZAS PUBLICAS(HRE-TSO-2019-1326), RECURSOS FIDEICOMISO "ACCESOS SEGUROS PARA VIVIR BIEN", CONSTITUIDO CON EL FONDO NACIONAL DE DESARROLLO REGIONAL. DEBITO DE LA LIBRETA N° 00099021001, REPOSICION UTILES DE ESCRITORIO.</t>
  </si>
  <si>
    <t>00099021001 DEPOSITO DE EFECTIVO, DEPOSITANTE: MA. LUISA CALVO, CONCEPTO: DEVOLUCION DE FONDOS POR DOBLE PAGO EFECTUADO EN LA GESTION 2016, CUENTA DE DEPOSITO: CUENTA UNICA DEL TESORO</t>
  </si>
  <si>
    <t>00099021001 DEPOSITO DE EFECTIVO, DEPOSITANTE: M. LUISA CALVO, CONCEPTO: DEVOLUCION DE FONDOS POR DOBLE PAGO EFECTUADO EN LA GESTION 2016, CUENTA DE DEPOSITO: CUENTA UNICA DEL TESORO</t>
  </si>
  <si>
    <t>00099021001 DEPOSITO DE EFECTIVO, DEPOSITANTE: JUAN CHOQUE BERDEJA, CONCEPTO: DEVOLUCION DE RETROACTIVO 12 DIAS DEL MES DE FEBRERO POR RENUNCIA, CUENTA DE DEPOSITO: CUENTA UNICA DEL TESORO</t>
  </si>
  <si>
    <t>00378012002 DEPOSITO DE EFECTIVO, DEPOSITANTE: SENATEX-ADHEMAR LEONARDO GARZOFINO URIA, CONCEPTO: DEVOLUCION C-31 N° 122 POR SALDO NO EJECUTADO, CUENTA DE DEPOSITO: CUENTA UNICA DEL TESORO</t>
  </si>
  <si>
    <t>00526012001 DEPOSITO DE EFECTIVO, DEPOSITANTE: BOLIVIA  TV- YURI ROJAS MONTEAGUDO, CONCEPTO: DEVOLUCION DE PASAJES, CUENTA DE DEPOSITO: CUENTA UNICA DEL TESORO</t>
  </si>
  <si>
    <t>00099021001 DEPOSITO DE EFECTIVO, DEPOSITANTE: FONADIN, CONCEPTO: DEVOLUCION DE RECURSOS POR REFRIGERIO DEL EVENTO MESSA, CUENTA DE DEPOSITO: CUENTA UNICA DEL TESORO</t>
  </si>
  <si>
    <t>00099021001 DEPOSITO DE EFECTIVO, DEPOSITANTE: EVA URIA DE VALDIVIA, CONCEPTO: COBROS INDEVIDO, CUENTA DE DEPOSITO: CUENTA UNICA DEL TESORO</t>
  </si>
  <si>
    <t>00099021001 DEPOSITO DE EFECTIVO, DEPOSITANTE: ANGEL MORALES, CONCEPTO: REVERSION POR FONDOS NO UTILIZADOS POR EL SR. ANGEL MORALES PREVENTIVO 163, CUENTA DE DEPOSITO: CUENTA UNICA DEL TESORO</t>
  </si>
  <si>
    <t>00099021001 DEPOSITO DE EFECTIVO, DEPOSITANTE: GUSTAVO MAMANI, CONCEPTO: REVERSION DE FONDOS NO UTILIZADOS POR EL SR. GUSTAVO MAMANI PREVENTIVO 160, CUENTA DE DEPOSITO: CUENTA UNICA DEL TESORO</t>
  </si>
  <si>
    <t>00099021001 DEPOSITO DE EFECTIVO, DEPOSITANTE: GUSTAVO FRANCISCO HOFFMEISTER RENDON, CONCEPTO: REVERSION SOCORROS (FEBRERO) PREV N° 501, CUENTA DE DEPOSITO: CUENTA UNICA DEL TESORO</t>
  </si>
  <si>
    <t>00099021001 DEPOSITO DE EFECTIVO, DEPOSITANTE: GUSTAVO FRANCISCO HOFFMEISTER RENDON, CONCEPTO: REVERSION ALIMENTACION (FEBRERO) PREV N° 501, CUENTA DE DEPOSITO: CUENTA UNICA DEL TESORO</t>
  </si>
  <si>
    <t>00099021001 DEPOSITO DE EFECTIVO, DEPOSITANTE: ELBA ARENAS TIÑINI, CONCEPTO: DEVOLUCION DE PAGO EN EXCESO DE SEGUNDO AGUINALDO ESFUERZO POR BOLIVIA DE LA GESTION 2018, CUENTA DE DEPOSITO: CUENTA UNICA DEL TESORO</t>
  </si>
  <si>
    <t>00099021001 DEPOSITO DE EFECTIVO, DEPOSITANTE: ELBA ARENAS TIÑINI, CONCEPTO: DEVOLUCION DE PAGO EN EXCESO DE AGUINALDO DE NAVIDAD EN LA GESTION 2018, CUENTA DE DEPOSITO: CUENTA UNICA DEL TESORO</t>
  </si>
  <si>
    <t>00526012001 DEPOSITO DE EFECTIVO, DEPOSITANTE: CARLOS ANDRES CUSI DURAN, CONCEPTO: DEVOLUCION DE PASAJES BOLIVIA  TV, CUENTA DE DEPOSITO: CUENTA UNICA DEL TESORO</t>
  </si>
  <si>
    <t>00099021001 DEPOSITO DE EFECTIVO, DEPOSITANTE: YOSPORT-ALEXANDER MENDOZA FLORES, CONCEPTO: DEP DE UN (1) DIA DE MULTA DEL CONTRATO ADMINISTRATIVO ANPE N° 33/2018 MIN DE DEPORTES, CUENTA DE DEPOSITO: CUENTA UNICA DEL TESORO</t>
  </si>
  <si>
    <t>00070011102 DEPOSITO DE EFECTIVO, DEPOSITANTE: WILLAM CRISTIAN BAPTISTA NOYA, CONCEPTO: DEVOLUCION SALDO OTROS ALQUILERES (TALLER SANTA CRUZ), CUENTA DE DEPOSITO: CUENTA UNICA DEL TESORO</t>
  </si>
  <si>
    <t>00070011102 DEPOSITO DE EFECTIVO, DEPOSITANTE: WILLAM CRISTIAN BAPTISTA NOYA, CONCEPTO: DEVOLUCION SALDO GASTOS POR ALIMENTACION (TALLER SANTA CRUZ), CUENTA DE DEPOSITO: CUENTA UNICA DEL TESORO</t>
  </si>
  <si>
    <t>00046021109 DEP.DE CHEQ.AJENOS,RET.DE CAM.,CONCEPTO: REVERSION DE FONDOS EJECUCION DE BOLETA DE GARANTIA,DEP.: MINISTERIO DE SALUD , PROCEDENCIA: BANCO BISA S.A., CHEQUE: 216555, FECHA DE EMISION:13/03/2019</t>
  </si>
  <si>
    <t>00253014107 DEP.DE CHEQ.AJENOS,RET.DE CAM.,CONCEPTO: TRANSFERENCIA A LA CUT GAD LA PAZ SALDO POR DEBITO AUTOMATICO PROYECTO MEJORAMIENTO SISTEMA DE AGUA,DEP.: GAD LA PAZ , PROCEDENCIA: BANCO UNION S.A., CHEQUE: 1333, FECHA DE EMISION:18/03/2019</t>
  </si>
  <si>
    <t>00253014310 DEP.DE CHEQ.AJENOS,RET.DE CAM.,CONCEPTO: TRANSFERENCIA A LA CUT POR DEPÓSITO SALDO DESCARGO GASTOS ADMINISTRATIVOS NOVIEMBRE 2018 IÑIGUEZ BER,DEP.: EMAGUA - IÑIGUEZ BERBETTY ROMEL FERNANDO</t>
  </si>
  <si>
    <t>00099021001 DEP.DE CHEQ.AJENOS,RET.DE CAM.,CONCEPTO: HENRY MORUNO CRUZ,DEP.: BANCO UNION  SA , PROCEDENCIA: BANCO UNION S.A., CHEQUE: 160346, FECHA DE EMISION:18/03/2019</t>
  </si>
  <si>
    <t>00660072001 DEP.DE CHEQ.AJENOS,RET.DE CAM.,CONCEPTO: DEP INCORRECTO FONDO ROTATIVO SR WILSON CAMPERO BS 193 SRA MARGOT PEREZ BS 241 PARA REG OTROS INGRE,DEP.: ORGANO JUDICIAL , PROCEDENCIA: BANCO UNION S.A., CHEQUE: 2361, FECHA DE EMISION:14/03/2019</t>
  </si>
  <si>
    <t>00593012001 DEP.DE CHEQ.AJENOS,RET.DE CAM.,CONCEPTO: VENTA DE INSUMOS,DEP.: EMPRESA ESTATAL YACANA , PROCEDENCIA: BANCO UNION S.A., CHEQUE: 306, FECHA DE EMISION:13/03/2019</t>
  </si>
  <si>
    <t>00086011102 DEP.DE CHEQ.AJENOS,RET.DE CAM.,CONCEPTO: DEVOLUCION PASAJES AYALA SORIA,DEP.: TELMA V ESCALIER CUNO , PROCEDENCIA: BANCO UNION S.A., CHEQUE: 991, FECHA DE EMISION:14/03/2019</t>
  </si>
  <si>
    <t>00099021001 DEP.DE CHEQ.AJENOS,RET.DE CAM.,CONCEPTO: DEVOLUCION PASAJES ALVARO NEMO,DEP.: TELMA VERONICA ESCALIER CUNO , PROCEDENCIA: BANCO UNION S.A., CHEQUE: 990, FECHA DE EMISION:14/03/2019</t>
  </si>
  <si>
    <t>De: 00099024113 Transferencia en cumplimiento al DS N°0913 de 15/06/2011 y el Convenio Intergubernativo de Financiamiento UPRE-CIF-IG 723/2017, suscrito entre la UPRE y el GAM de Villa Gualberto Villarroel, proyecto “Const. Cancha Multiple Tinglado Cóndor Kochi”, correspondiente al pago de la planilla N° 3 de cierre, según la UPRE.</t>
  </si>
  <si>
    <t>De: 00099024113 Transferencia en cumplimiento al DS N°0913 de 15/06/2011 y el Convenio Intergubernativo de Financiamiento UPRE-CIF-IG 447/2017, suscrito entre la UPRE y el GAM de Ayata, proyecto “Construcción internado U.E. Huancanipampa Comunidad Huancanipampa”, correspondiente al pago de la planilla N° 4 de cierre, según la UPRE.</t>
  </si>
  <si>
    <t>De: 00099024113 Transferencia en cumplimiento al DS N°0913 de 15/06/2011 y el Convenio Intergubernativo de Financiamiento UPRE-CIF-IG 0248/2018, suscrito entre la UPRE y el GAD del Beni, proyecto “Const. Tinglado Polifuncional y Graderías U.E. Campo Bello Comunidad Campo Bello”, correspondiente al pago de la planilla N° 2, según la UPRE.</t>
  </si>
  <si>
    <t>De: 00099024113 Transferencia en cumplimiento al DS N°0913 de 15/06/2011 y el Convenio Intergubernativo de Financiamiento UPRE-CIF-IG 295/2017, suscrito entre la UPRE y el GAM de Quime, proyecto “Construcción Terminal Municipal de Buses Quime”, correspondiente al pago de la planilla N° 5 de cierre, según la UPRE.</t>
  </si>
  <si>
    <t>De: 00099024113 Transferencia en cumplimiento al DS N°0913 de 15/06/2011 y el Convenio Intergubernativo de Financiamiento UPRE-CIF-IG 108/2018, suscrito entre la UPRE y el GAD de Pando, Proyecto “Const. Instituto Tecnológico Superior “Prof. Silverio Rocha Moya” - Municipio Porvenir” correspondiente a saldos no ejecutados 2018, según la UPRE.</t>
  </si>
  <si>
    <t>De: 00099024113 Transferencia en cumplimiento al DS N°0913 de 15/06/2011 y el Convenio Intergubernativo de Financiamiento UPRE-CIF-IG 1063/2017, suscrito entre la UPRE y el GAM de Loreto, Proyecto “Const. Plaza Comunidad Camiaco - Municipio Loreto” correspondiente a saldos no ejecutados 2018, según la UPRE.</t>
  </si>
  <si>
    <t>De: 00099024113 Transferencia en cumplimiento al DS N°0913 de 15/06/2011 y el Convenio Intergubernativo de Financiamiento UPRE-CIF-IG 112/2018, suscrito entre la UPRE y el GAD de Pando, Proyecto “Const. Instituto Tecnológico Superior “Amazónico Kemty” - Municipio de San Lorenzo” correspondiente a saldos no ejecutados 2018, según la UPRE.</t>
  </si>
  <si>
    <t>De: 00099024113 Transferencia en cumplimiento al DS N°0913 de 15/06/2011 y el Convenio Intergubernativo de Financiamiento UPRE-CIF-IG 107/2018, suscrito entre la UPRE y el GAD de Pando, Proyecto “Const. Instituto Tecnológico Superior “Bella Flor” - Municipio Bella Flor” correspondiente a saldos no ejecutados 2018, según la UPRE.</t>
  </si>
  <si>
    <t>De: 00099024113 Transferencia en cumplimiento al DS N°0913 de 15/06/2011 y el Convenio Intergubernativo de Financiamiento UPRE-CIF-IG 276/2018, suscrito entre la UPRE y el GAM de San Julián, Proyecto “Const. Unidad Educativa 24 de Junio - Municipio de San Julian” correspondiente a saldos no ejecutados 2017, según la UPRE.</t>
  </si>
  <si>
    <t>De: 00099024113 Transferencia en cumplimiento al DS N°0913 de 15/06/2011 y el Convenio Intergubernativo de Financiamiento UPRE-CIF-IG 753/2017, suscrito entre la UPRE y el GAM de Villa Gualberto Villarroel, Proyecto “Construcción Mercado Municipal Cuchumuela” correspondiente a saldos no ejecutados 2018, según la UPRE.</t>
  </si>
  <si>
    <t>De: 00099024113 Transferencia en cumplimiento al DS N°0913 de 15/06/2011 y el Convenio Intergubernativo de Financiamiento UPRE-CIF-IG 628/2017, suscrito entre la UPRE y el GAM de Vacas, Proyecto “Const. U.E. David Morato Cañadas - Vacas” correspondiente a saldos no ejecutados 2018, según la UPRE.</t>
  </si>
  <si>
    <t>De: 00099024113 Transferencia en cumplimiento al DS N°0913 de 15/06/2011 y el Convenio Intergubernativo de Financiamiento UPRE-CIF-IG 0203/2018, suscrito entre la UPRE y el GAM de Las Carreras, Proyecto “Const. Tinglado y Cancha Polifuncional Comunidad La Torre” correspondiente a saldos no ejecutados 2018, según la UPRE.</t>
  </si>
  <si>
    <t>De: 00099024113 Transferencia en cumplimiento al DS N°0913 de 15/06/2011 y el Convenio Intergubernativo de Financiamiento UPRE-CIF-IG 0205/2018, suscrito entre la UPRE y el GAM de Las Carreras, Proyecto “Const. Tinglado y Cancha Polifuncional U.E. Lime - Comunidad Lime” correspondiente a saldos no ejecutados 2018, según la UPRE.</t>
  </si>
  <si>
    <t>De: 00099024113 Transferencia en cumplimiento al DS N°0913 de 15/06/2011 y el Convenio Intergubernativo de Financiamiento UPRE-CIF-IG 0201/2018, suscrito entre la UPRE y el GAM de Las Carreras, Proyecto “Const. Tinglado y Cancha Polifuncional U.E. Socpora - Comunidad Socpora” correspondiente a saldos no ejecutados 2018, según la UPRE.</t>
  </si>
  <si>
    <t>De: 00099024113 Transferencia en cumplimiento al DS N°0913 de 15/06/2011 y el Convenio Intergubernativo de Financiamiento UPRE-CIF-IG 0232/2018, suscrito entre la UPRE y el GAM de Villa Charcas, Proyecto “Const. Unidad Educativa Caiza K Comunidad de Caiza K” correspondiente a saldos no ejecutados 2018, según la UPRE.</t>
  </si>
  <si>
    <t>De: 00099024113 Transferencia en cumplimiento al DS N°0913 de 15/06/2011 y el Convenio Intergubernativo de Financiamiento UPRE-CIF-IG 0218/2018, suscrito entre la UPRE y el GAM de Las Carreras, Proyecto “Const. Tinglado y Cancha Polifuncional U.E. Taraya - Comunidad Taraya” correspondiente a saldos no ejecutados 2018, según la UPRE.</t>
  </si>
  <si>
    <t>De: 00099024113 Transferencia en cumplimiento al DS N°0913 de 15/06/2011 y el Convenio Intergubernativo de Financiamiento UPRE-CIF-IG 0283/2018, suscrito entre la UPRE y el GAM de Yamparáez, Proyecto “Const. Campo Deportivo Multifuncional Barrio San Isidro Poblado Yamparáez” correspondiente a saldos no ejecutados 2018, según la UPRE.</t>
  </si>
  <si>
    <t>De: 00099024113 Transferencia en cumplimiento al DS N°0913 de 15/06/2011 y el Convenio Intergubernativo de Financiamiento UPRE-CIF-IG 0281/2018, suscrito entre la UPRE y el GAM de Yamparáez, Proyecto “Const. Campo Deportivo mas Tinglado Jatun Khakha - Yamparáez” correspondiente a saldos no ejecutados 2018, según la UPRE.</t>
  </si>
  <si>
    <t>De: 00099024113 Transferencia en cumplimiento al DS N°0913 de 15/06/2011 y el Convenio Intergubernativo de Financiamiento UPRE-CIF-IG 1096/2017 y UPRE-ADENDA-005/2018, suscrito entre la UPRE y el GAM de Buena Vista, Proyecto “Const. Unidad Educativa Caranda - Municipio de Buena Vista” correspondiente a saldos no ejecutados 2018, según la UPRE.</t>
  </si>
  <si>
    <t>De: 00099024113 Transferencia en cumplimiento al DS N°0913 de 15/06/2011 y el Convenio Intergubernativo de Financiamiento UPRE-CIF-IG 0176/2018, suscrito entre la UPRE y el GAM de Tarabuco, Proyecto “Const. Cancha Polifuncional y Graderías Unidad Educativa Higuera Chillca - Tarabuco” correspondiente a saldos no ejecutados 2018, según la UPRE.</t>
  </si>
  <si>
    <t>De: 00099024113 Transferencia en cumplimiento al DS N°0913 de 15/06/2011 y el Convenio Intergubernativo de Financiamiento UPRE-CIF-IG 1095/2017 y UPRE-ADENDA-0006/2018, suscrito entre la UPRE y el GAM de Buena Vista, Proyecto “Const. Unidad Educativa El Carmen Surutu – Municipio de Buena Vista” correspondiente a saldos no ejecutados 2018, según la UPRE.</t>
  </si>
  <si>
    <t>De: 00099024113 Transferencia en cumplimiento al DS N°0913 de 15/06/2011 y el Convenio Intergubernativo de Financiamiento UPRE-CIF-IG 0179/2018, suscrito entre la UPRE y el GAM de Tarabuco, Proyecto “Const. Tinglado, Graderías y Cancha Polifuncional Unidad Educativa La Cienega -Tarabuco” correspondiente a saldos no ejecutados 2018, según la UPRE.</t>
  </si>
  <si>
    <t>De: 00099024113 Transferencia en cumplimiento al DS N°0913 de 15/06/2011 y el Convenio Intergubernativo de Financiamiento UPRE-CIF-IG 0192/2018, suscrito entre la UPRE y el GAM de Icla, Proyecto “Const. Edificio Central GAM Icla” correspondiente a saldos no ejecutados 2018, según la UPRE.</t>
  </si>
  <si>
    <t>De: 00099024113 Transferencia en cumplimiento al DS N°0913 de 15/06/2011 y el Convenio Intergubernativo de Financiamiento UPRE-CIF-IG 0282/2018, suscrito entre la UPRE y el GAM de Yamparáez, Proyecto “Const. Campo Deportivo mas Tinglaoo U.E. Pulki Abaroa - Yamparáez” correspondiente a saldos no ejecutados 2018, según la UPRE.</t>
  </si>
  <si>
    <t>De: 00099024113 Transferencia en cumplimiento al DS N°0913 de 15/06/2011 y el Convenio Intergubernativo de Financiamiento UPRE-CIF-IG 0199/2018, suscrito entre la UPRE y el GAM de San Lucas, Proyecto “Const. Unidad Educativa El Terrado (Comunidad El Terrado)” correspondiente a saldos no ejecutados 2018, según la UPRE.</t>
  </si>
  <si>
    <t>De: 00099024113 Transferencia en cumplimiento al DS N°0913 de 15/06/2011 y el Convenio Intergubernativo de Financiamiento UPRE-CIF-IG 0287/2018, suscrito entre la UPRE y el GAM de Villa Mojocoya, Proyecto “Const. Coliseo Cerrado Evo Morales Ayma Redención Pampa” correspondiente a saldos no ejecutados 2018, según la UPRE.</t>
  </si>
  <si>
    <t>De: 00099024113 Transferencia en cumplimiento al DS N°0913 de 15/06/2011 y el Convenio Intergubernativo de Financiamiento UPRE-CIF-IG 0254/2018, suscrito entre la UPRE y el GAM de Villa Mojocoya, Proyecto “Const. Mercado Municipal Evo Morales Redención Pampa” correspondiente a saldos no ejecutados 2018, según la UPRE.</t>
  </si>
  <si>
    <t>De: 00099024113 Transferencia en cumplimiento al DS N°0913 de 15/06/2011 y el Convenio Intergubernativo de Financiamiento UPRE-CIF-IG 1123/2017, suscrito entre la UPRE y el GAR del Gran Chaco, Proyecto “Construcción Matadero Yacuiba” correspondiente a saldos no ejecutados 2018, según la UPRE.</t>
  </si>
  <si>
    <t>De: 00099024113 Transferencia en cumplimiento al DS N°0913 de 15/06/2011 y el Convenio Intergubernativo de Financiamiento UPRE-CIF-IG 566/2016, suscrito entre la UPRE y el GAM de El Puente, Proyecto “Construcción Cocina Comedor y Deposito Unidad Educativa Tarija - Alta Gracia” correspondiente a saldos no ejecutados 2018, según la UPRE.</t>
  </si>
  <si>
    <t>De: 00099024113 Transferencia en cumplimiento al DS N°0913 de 15/06/2011 y el Convenio Intergubernativo de Financiamiento UPRE-CIF-IG 0193/2018, suscrito entre la UPRE y el GAM de Presto, Proyecto “Const. Terminal Municipal Juan Azurduy Presto” correspondiente a saldos no ejecutados 2018, según la UPRE.</t>
  </si>
  <si>
    <t>De: 00099024113 Transferencia en cumplimiento al DS N°0913 de 15/06/2011 y el Convenio Intergubernativo de Financiamiento UPRE-CIF-IG 0178/2018, suscrito entre la UPRE y el GAM de Tarabuco, Proyecto “Const. Tinglado, Graderías y Cancha Polifuncional Unidad Educativa Pisili - Tarabuco” correspondiente a saldos no ejecutados 2018, según la UPRE.</t>
  </si>
  <si>
    <t>De: 00099024113 Transferencia en cumplimiento al DS N°0913 de 15/06/2011 y el Convenio Intergubernativo de Financiamiento UPRE-CIF-IG 501/2015, suscrito entre la UPRE y el GAD de Tarija, Proyecto “Construcción Puente Vehicular Tolomosa Oeste” correspondiente a saldos no ejecutados 2018, según la UPRE.</t>
  </si>
  <si>
    <t>De: 00099024113 Transferencia en cumplimiento al DS N°0913 de 15/06/2011 y el Convenio Intergubernativo de Financiamiento UPRE-CIF-IG 520/2015, suscrito entre la UPRE y el GAM de Vila Vila, Proyecto “Construcción Cancha de Futbol con Césped Sintético en Sikimira” correspondiente a saldos no ejecutados 2018, según la UPRE.</t>
  </si>
  <si>
    <t>De: 00099024113 Transferencia en cumplimiento al DS N°0913 de 15/06/2011 y el Convenio Intergubernativo de Financiamiento UPRE-CIF-IG 695/2017, suscrito entre la UPRE y el GAM de Vila Vila, Proyecto “Const. Fronton Municipal Vila Vila” correspondiente a saldos no ejecutados 2018, según la UPRE.</t>
  </si>
  <si>
    <t>De: 00099024113 Transferencia en cumplimiento al DS N°0913 de 15/06/2011 y el Convenio Intergubernativo de Financiamiento UPRE-CIF-IG 0236/2018, suscrito entre la UPRE y el GAM de Poroma, Proyecto “Const. Tinglado y Graderías Unidad Educativa Irocota Comunidad Irocota” correspondiente a saldos no ejecutados 2018, según la UPRE.</t>
  </si>
  <si>
    <t>De: 00099024113 Transferencia en cumplimiento al DS N°0913 de 15/06/2011 y el Convenio Intergubernativo de Financiamiento UPRE-CIF-IG 0240/2018, suscrito entre la UPRE y el GAM de Poroma, Proyecto “Const. Tinglado y Graderías Unidad Educativa Kainakas Comunidad Kainakas” correspondiente a saldos no ejecutados 2018, según la UPRE.</t>
  </si>
  <si>
    <t>De: 00099024113 Transferencia en cumplimiento al DS N°0913 de 15/06/2011 y el Convenio Intergubernativo de Financiamiento UPRE-CIF-IG 0239/2018, suscrito entre la UPRE y el GAM de Poroma, Proyecto “Const. Tinglado y Graderías Unidad Educativa Sapse Comunidad Sapse” correspondiente a saldos no ejecutados 2018, según la UPRE.</t>
  </si>
  <si>
    <t>De: 00099024113 Transferencia en cumplimiento al DS N°0913 de 15/06/2011 y el Convenio Intergubernativo de Financiamiento UPRE-CIF-IG 0233/2018, suscrito entre la UPRE y el GAM de Poroma, Proyecto “Const. Tinglado y Gradería Unidad Educativa Fray Francisco Valea - Comunidad Pomanasa” correspondiente a saldos no ejecutados 2018, según la UPRE.</t>
  </si>
  <si>
    <t>De: 00099024113 Transferencia en cumplimiento al DS N°0913 de 15/06/2011 y el Convenio Intergubernativo de Financiamiento UPRE-CIF-IG 637/2017, suscrito entre la UPRE y el GAM de Tapacari, Proyecto “Construcción Unidad Educativa Sucre Tapacari” correspondiente a saldos no ejecutados 2018, según la UPRE.</t>
  </si>
  <si>
    <t>De: 00099024113 Transferencia en cumplimiento al DS N°0913 de 15/06/2011 y el Convenio Intergubernativo de Financiamiento UPRE-CIF-IG 704/2017, suscrito entre la UPRE y el GAM de Puerto Villarroel, Proyecto “Const. Tinglado, Graderías U.E. Chasqui” correspondiente a saldos no ejecutados 2018, según la UPRE.</t>
  </si>
  <si>
    <t>De: 00099024113 Transferencia en cumplimiento al DS N°0913 de 15/06/2011 y el Convenio Intergubernativo de Financiamiento UPRE-CIF-IG 703/2017, suscrito entre la UPRE y el GAM de Puerto Villarroel, Proyecto “Const. Tinglado, Graderías U.E. Técnico Humanístico Papa Francisco” correspondiente a saldos no ejecutados 2018, según la UPRE.</t>
  </si>
  <si>
    <t>De: 00099024113 Transferencia en cumplimiento al DS N°0913 de 15/06/2011 y el Convenio Intergubernativo de Financiamiento UPRE-CIF-IG 0272/2018, suscrito entre la UPRE y el GAM Puerto Villarroel, Proyecto “Const. Puente Vehicular 6 de Agosto – D VI Puerto Villarroel” correspondiente a saldos no ejecutados 2018, según la UPRE.</t>
  </si>
  <si>
    <t>De: 00099024113 Transferencia en cumplimiento al DS N°0913 de 15/06/2011 y el Convenio Intergubernativo de Financiamiento UPRE-CIF-IG 0271/2018, suscrito entre la UPRE y el GAM de Puerto Villarroel, Proyecto “Const. Puente Vehicular Almendrillito - D VI Puerto Villarroel” correspondiente a saldos no ejecutados 2018, según la UPRE.</t>
  </si>
  <si>
    <t>De: 00099024113 Transferencia en cumplimiento al DS N°0913 de 15/06/2011 y el Convenio Intergubernativo de Financiamiento UPRE-CIF-IG 0242/2018, suscrito entre la UPRE y el GAM de Yotala, Proyecto “Const. Tinglado Graderías y Cancha Unidad Educativa Tasa Pampa” correspondiente a saldos no ejecutados 2018, según la UPRE.</t>
  </si>
  <si>
    <t>De: 00099024113 Transferencia en cumplimiento al DS N°0913 de 15/06/2011 y el Convenio Intergubernativo de Financiamiento UPRE-CIF-IG 0284/2018, suscrito entre la UPRE y el GAM de Yotala, Proyecto “Const. Tinglado Graderías y Cancha Unidad Educativa “Antonio Tovar Hinojosa” - Tambo Ackachila” correspondiente a saldos no ejecutados 2018, según la UPRE.</t>
  </si>
  <si>
    <t>De: 00099024113 Transferencia en cumplimiento al DS N°0913 de 15/06/2011 y el Convenio Intergubernativo de Financiamiento UPRE-CIF-IG 0241/2018, suscrito entre la UPRE y el GAM de Yotala, Proyecto “Ampl. (Modulo B y Areas Exteriores) Unidad Educativa Víctor Sandy - Mosoj Llajta” correspondiente a saldos no ejecutados 2018, según la UPRE.</t>
  </si>
  <si>
    <t>||REGULARIZACIÓN DE LA OPERACIÓN NRO. 0948438 DE F. 06/03/2019 EN ATENCIÓN A CORREOS ELECTRÓNICOS DE LA DGAC Y AASANA. DEBITO DE LA LIBRETA 00117012001 DGAC, REPOSICION UTILES DE ESCRITORIO.</t>
  </si>
  <si>
    <t>De: 00099024113 Transferencia en cumplimiento al DS N°0913 de 15/06/2011 y el Convenio Intergubernativo de Financiamiento UPRE-CIF-IG 0235/2018, suscrito entre la UPRE y el GAM de Tomina, proyecto “Const. Aulas Unidad Educativa Fuerte Rúa Com. Fuerte Rúa”, correspondiente al pago de la planilla Nº 1 de cierre, según la UPRE.</t>
  </si>
  <si>
    <t>De: 00099024113 Transferencia en cumplimiento al DS N°0913 de 15/06/2011 y el Convenio Intergubernativo de Financiamiento UPRE-CIF-IG 558/2017, suscrito entre la UPRE y el GAM de Colquiri, proyecto “Construcción Dirección Distrital - Colquiri”, correspondiente al pago de la planilla Nº 3 de cierre, según la UPRE.</t>
  </si>
  <si>
    <t>De: 00099024113 Transferencia en cumplimiento al DS N°0913 de 15/06/2011 y el Convenio Intergubernativo de Financiamiento UPRE-CIF-IG 008/2019, suscrito entre la UPRE y el GAM de Potosí, proyecto “Construcción Coliseo Comunidad Huari Huari D-15”, correspondiente al primer desembolso equivalente al 20% del monto a financiar, según la UPRE.</t>
  </si>
  <si>
    <t>De: 00099024113 Transferencia en cumplimiento al DS N°0913 de 15/06/2011 y el Convenio Intergubernativo de Financiamiento UPRE-CIF-IG 010/2019, suscrito entre la UPRE y el GAM de Llallagua, proyecto “Construcción U.E. Simón Bolívar Urbanización Golf”, correspondiente al primer desembolso equivalente al 20% del monto a financiar, según la UPRE.</t>
  </si>
  <si>
    <t>De: 00099024113 Transferencia en cumplimiento al DS N°0913 de 15/06/2011 y el Convenio Intergubernativo de Financiamiento UPRE-CIF-IG 0013/2019, suscrito entre la UPRE y el GAM de Puerto Villarroel, proyecto “Const. Unidad Educativa Tupac Katari – D VI Puerto Villarroel”, correspondiente al primer desembolso equivalente al 20% del monto a financiar, según la UPRE.</t>
  </si>
  <si>
    <t>De: 00099024113 Transferencia en cumplimiento al DS N°0913 de 15/06/2011 y el Convenio Intergubernativo de Financiamiento UPRE-CIF-IG 011/2019, suscrito entre la UPRE y el GAM de Llallagua, proyecto “Construcción Centro de Capacitación y Apoyo al Desarrollo Productivo Social Llallagua”, correspondiente al primer desembolso equivalente al 20% del monto a financiar, según la UPRE.</t>
  </si>
  <si>
    <t>De: 00099024113 Transferencia en cumplimiento al DS N°0913 de 15/06/2011 y el Convenio Intergubernativo de Financiamiento UPRE-CIF-IG 0014/2019, suscrito entre la UPRE y el GAM de Puerto Villarroel, proyecto “Const. Unidad Educativa María Ayma – D.VI Puerto Villarroel”, correspondiente al primer desembolso equivalente al 20% del monto a financiar, según la UPRE.</t>
  </si>
  <si>
    <t>De: 00099024113 Transferencia en cumplimiento al DS N°0913 de 15/06/2011 y el Convenio Intergubernativo de Financiamiento UPRE-CIF-IG 016/2019, suscrito entre la UPRE y el GAM de Viacha, proyecto “Construcción Técnico Humanístico Unidad Educativa San José D-2”, correspondiente al primer desembolso equivalente al 20% del monto a financiar, según la UPRE.</t>
  </si>
  <si>
    <t>De: 00099024113 Transferencia en cumplimiento al DS N°0913 de 15/06/2011 y el Convenio Intergubernativo de Financiamiento UPRE-CIF-IG 0273/2018 y UPRE-ADENDA-002/2019, suscrito entre la UPRE y el GAR del Gran Chaco, proyecto “Const. Terminal de Buses Yacuiba”, correspondiente al primer desembolso equivalente al 20% del monto a financiar, según la UPRE.</t>
  </si>
  <si>
    <t>De: 00099024113 Transferencia en cumplimiento al DS N°0913 de 15/06/2011 y el Convenio Intergubernativo de Financiamiento UPRE-CIF-IG 0358/2018, suscrito entre la UPRE y el GAM de Camiri, proyecto “Const. Centro Cultural Municipal - Camiri”, correspondiente al primer desembolso equivalente al 20% del monto a financiar, según la UPRE.</t>
  </si>
  <si>
    <t>REGULARIZACION DE TRANSFERENCIA DEL EXTERIOR SEGUN SWIFT NO.3202 DE FECHA 18/03/2019 ORDENANTE: CONSULADO DE BOLIVIA EN LA QUIACA ARGENTINA REF:DEV.SALDOS GASTOS DE FUNCIONAMIENTO DICIEMBRE/18 LIB. 00099021001 TGN-RECURSOS ORDINARIOS (3987)</t>
  </si>
  <si>
    <t>REGULARIZACION DE TRANSFERENCIA DEL EXTERIOR SEGUN SWIFT NO.3201 DE FECHA 18/03/2019 ORDENANTE: CONSULADO DE BOLIVIA EN LA QUIACA ARGENTINA REF:DEV.SALDOS GASTOS REMESA ADICIONAL DICIEMBRE/18 LIB. 00099021001 TGN-RECURSOS ORDINARIOS (3987)</t>
  </si>
  <si>
    <t>REGULARIZACION DE TRANSFERENCIA DEL EXTERIOR SEGUN SWIFT 03200 DE FECHA 18/03/2019 ORDENANTE: CONSULADO DE BOLIVIA EN LA QUIACA AR. LIB. 00099021001 TGN-RECURSOS ORDINARIOS (3987)</t>
  </si>
  <si>
    <t>TRANSFERENCIA DEL EXTERIOR SEGUN SWIFT NO.3292 DE FECHA 18/03/2019 ORDENANTE: CONSULADO DE BOLIVIA EN MADRID REF.: RECAUDACION EXT.CEDULA IDENTIDAD FEBRERO 2019 LIB. 00340012005 SEGIP - RECAUDACION EXTERIOR - CEDULAS DE IDENTIDAD</t>
  </si>
  <si>
    <t>TRANSFERENCIA DEL EXTERIOR SEGUN SWIFT 03291 DE FECHA 18/03/2019 ORDENANTE: EMBAJADA DE BOLIVIA EN ASUNCION,PARAGUAY LIB. 00010011102 MIN.RELACIONES EXTERIORES - GESTORIA CONSULAR LEY Nº 3108</t>
  </si>
  <si>
    <t>TRANSFERENCIA DEL EXTERIOR SEGUN SWIFT NO.3293 DE FECHA 18/03/2019 ORDENANTE: CONSULADO DE BOLIVIA EN MADRID REF.LICENCIAS CONDUCIR FEBRERO 2019 LIB. 00340012004 SEGIP-RECAUDACION EXTERIOR-LICENCIAS DE CONDUCIR</t>
  </si>
  <si>
    <t>PAGO A BID PRÉSTAMO 1075-SF-BO VCTO. 18-03-2019 POR CUENTA DE FNDR SEGÚN NOTA COD.LIQ.011947 DE FECHA 14-03-2019, VALOR 18-03-2019 CAPITAL USD 42.924,39 INTERESES USD 19.157,21 LIBRETA N° 00099021001 TGN-RECURSOS ORDINARIOS 3987 - ALIVIO MDRI</t>
  </si>
  <si>
    <t>TRANSFERENCIA DEL EXTERIOR SEGUN SWIFT NOS.3343-3341 DE FECHA 18/03/2019 ORDENANTE: VICECONSULADO DEL EST.PLURINACIONAL DE BOLIVIA EN PILAR REF:SERVICIOS DE GOBIERNO LIB. 00010011102 MIN.RELACIONES EXTERIORES - GESTORIA CONSULAR LEY Nº 3108</t>
  </si>
  <si>
    <t>||REGULARIZACION DEL COMPROBANTE S 0944124 DEL 31/12/2018 POR EL REGISTRO TRANSITORIO POR CIERRE DEL CENTRO 59 FDO.COOP.ECONOM.JAPON RIC II-YPFB TRANSPORTE S.A., SEGUN NOTA MEFP/VTCP/DGCP/UF-165/2019 DEL 18/03/2019 DEL MEFP. LIBRETA N° 00099021001 "TGN RECURSOS ORDINARIOS"</t>
  </si>
  <si>
    <t>||COBRO DE UTILES DE ESCRITORIO CORRESPONDIENTE AL COMPROBANTE S 0949388 DE LA FECHA POR REGULARIZACION DEL REGISTRO TRANSITORIO POR CIERRE DEL CENTRO 59, SEGUN NOTA MEFP/VTCP/DGCP/UF-165/2019 DEL 18/03/2019 DEL MEFP LIBRETA N° 00099021001 "TGN RECURSOS ORDINARIOS" REF.: UTILES DE ESCRITORIO</t>
  </si>
  <si>
    <t>||TRANSFERENCIA DE FONDOS S/G. MENSAJE SWIFT NRO. 03348 DE LA FECHA. (SECTOR PÚBLICO - SOBREVUELOS). DEBITO DE LA LIBRETA 00117012001 DGAC, REPOSICION UTILES DE ESCRITORIO.</t>
  </si>
  <si>
    <t>VENTA DE DIVISAS CON TRANSFERENCIA DE FONDOS A SOLICITUD DE MINISTERIO DE LA PRESIDENCIA SEGUN SOLICITUD 7460 REF: DIVISAS USD 112.95 PAGO A GOGO BUSINESS POR SERVICIO TELEFONIA SATELITAL PARA AERONAVE FAB 002 DEL 16 ENE AL 15 FEB 2019, SEGUN INVOICE 5385011113190220, PAGO A US BANK CUENTA 103690172 LIB. 00099021001 TGN-RECURSOS ORDINARIOS (3987)</t>
  </si>
  <si>
    <t>VENTA DE DIVISAS CON TRANSFERENCIA DE FONDOS A SOLICITUD DE MINISTERIO DE LA PRESIDENCIA SEGUN SOLICITUD 7459 REF: DIVISAS USD 8,203.36 PAGO A DASSAULTD FALCON JET POR ADQUISICION REPUESTOS PARA AERONAVE FAB 001 INCLUYE COSTOS DE ENVIO, SEGUN INVOICE 57892001 Y 57892002, PAGO BANK OF AMERICA CUENTA LIB. 00099021001 TGN-RECURSOS ORDINARIOS (3987)</t>
  </si>
  <si>
    <t>VENTA DE DIVISAS CON TRANSFERENCIA DE FONDOS A SOLICITUD DE YACIMIENTOS PETROLIFEROS FISCALES BOLIVIANOS SEGUN SOLICITUD 7448 REF: PAGO A COPEC SA POR SUMINISTRO DE PRODUCTOS SEGUN INFORME TECNICO DE CONFORMIDAD DE PAGO UPCA 160 Y HOJA DE RUTA ULOP 3552 LIB. 00513012004 LBP-YPFB-UNICOMERCIAL (4030005415/1-2188907)</t>
  </si>
  <si>
    <t>VENTA DE DIVISAS CON TRANSFERENCIA DE FONDOS A SOLICITUD DE YACIMIENTOS PETROLIFEROS FISCALES BOLIVIANOS SEGUN SOLICITUD 7449 REF: PRE PAGO A PETROPERU SA POR EL SUMINISTRO DE DIESEL OIL DEL MES DE MARZO 2019 SEGUN INFORME TECNICO DE CONFORMIDAD DE PAGO UPCA 0162 Y HOJA DE RUTA DCIM 3071 LIB. 00513012004 LBP-YPFB-UNICOMERCIAL (4030005415/1-2188907)</t>
  </si>
  <si>
    <t>COBRO COSTOS DE PAPELERIA POR REGULARIZACION DE TRANSFERENCIA DEL EXTERIOR POR ORDEN DE CONSULADO DE BOLIVIA EN LA QUIACA ARGENTINA REF:DEV.SALDOS GASTOS DE FUNCIONAMIENTO DICIEMBRE/18 LIB. 00099021001 TGN-RECURSOS ORDINARIOS (3987)</t>
  </si>
  <si>
    <t>COBRO COSTOS DE PAPELERIA POR REGULARIZACION DE TRANSFERENCIA DEL EXTERIOR POR ORDEN DE CONSULADO DE BOLIVIA EN LA QUIACA ARGENTINA REF:DEV.SALDOS GASTOS REMESA ADICIONAL DICIEMBRE/18 LIB. 00099021001 TGN-RECURSOS ORDINARIOS (3987)</t>
  </si>
  <si>
    <t>COBRO COSTOS DE PAPELERIA SEGUN TRANSFERENCIA DEL EXTERIOR POR ORDEN DE HERCO COMBUSTIBLES S.A. REF: CONT.DE COND DE GAS EMB 17 19 LIB. 00513062001 YPFB-OPERACIONES PLANTA DE SEPARACION DE LIQUIDOS RIO GRANDE</t>
  </si>
  <si>
    <t>COBRO COSTOS DE PAPELERIA SEGUN TRANSFERENCIA DEL EXTERIOR POR ORDEN DE CONSULADO DE BOLIVIA EN MADRID REF.: RECAUDACION EXT.CEDULA IDENTIDAD FEBRERO 2019 LIB. 00340012003 RECAUDACION EXTRANJERIA - C.I. -L.C.</t>
  </si>
  <si>
    <t>COBRO COSTOS DE PAPELERIA SEGUN TRANSFERENCIA DEL EXTERIOR POR ORDEN DE CONSULADO DE BOLIVIA EN MADRID REF.LICENCIAS CONDUCIR FEBRERO 2019 LIB. 00340012003 RECAUDACION EXTRANJERIA - C.I. -L.C.</t>
  </si>
  <si>
    <t>De: 00099024113 Transferencia en cumplimiento al DS N°0913 de 15/06/2011 y el Convenio Intergubernativo de Financiamiento UPRE-CIF-IG 759/2017, suscrito entre la UPRE y el GAM de Sicaya, Proyecto “Construcción Cancha de Césped Sintético y Enmallado Orcoma - Sicaya”, correspondiente al pago de la planilla Nº3 de cierre, según la UPRE.</t>
  </si>
  <si>
    <t>De: 00099024113 Transferencia en cumplimiento al DS N°0913 de 15/06/2011 y el Convenio Intergubernativo de Financiamiento UPRE-CIF-IG 1056/2017, suscrito entre la UPRE y el GAD de Cochabamba, Proyecto “Construcción Instituto Tecnológico Industrial Comercial Puerto de Mejillones”, correspondiente al pago del 20% de anticipo del monto financiado, según la UPRE.</t>
  </si>
  <si>
    <t>De: 00099024113 Transferencia en cumplimiento al DS N°0913 de 15/06/2011 y el Convenio Intergubernativo de Financiamiento UPRE-CIF-IG 263/2018, suscrito entre la UPRE y el GAM de El Torno, Proyecto “Const. Tinglado, Graderías y Cancha Polifuncional Unidad Educativa Nemesio Soliz Garrido El Torno”, correspondiente al pago de la planilla Nº2, según la UPRE.</t>
  </si>
  <si>
    <t>De: 00099024113 Transferencia en cumplimiento al DS N°0913 de 15/06/2011 y el Convenio Intergubernativo de Financiamiento UPRE-CIF-IG 0203/2018, suscrito entre la UPRE y el GAM de Las Carreras, Proyecto “Const. Tinglado y Cancha Polifuncional Comunidad La Torre”, correspondiente al pago de la planilla Nº1, según la UPRE.</t>
  </si>
  <si>
    <t>De: 00099024113 Transferencia en cumplimiento al DS N°0913 de 15/06/2011 y el Convenio Intergubernativo de Financiamiento UPRE-CIF-IG 448/2017, suscrito entre la UPRE y el GAM de Ayata, Proyecto “Construcción 6 Aulas U.E. Elizardo Pérez Comunidad Mollo Grande”, correspondiente al pago de la planilla Nº3, según la UPRE.</t>
  </si>
  <si>
    <t>De: 00099024113 Transferencia en cumplimiento al DS N°0913 de 15/06/2011 y el Convenio Intergubernativo de Financiamiento UPRE-CIF-IG 695/2017, suscrito entre la UPRE y el GAM de Vila Vila, Proyecto “Const. Frontón Municipal Vila Vila”, correspondiente al pago de la planilla Nº4 de cierre, según la UPRE.</t>
  </si>
  <si>
    <t>De: 00099024113 Transferencia en cumplimiento al DS N°0913 de 15/06/2011 y el Convenio Intergubernativo de Financiamiento UPRE-CIF-IG 026/2017, suscrito entre la UPRE y el GAM de Chimoré, Proyecto “Construcción Coliseo Municipal Chimoré”, correspondiente al pago de la planilla Nº4 de cierre, según la UPRE.</t>
  </si>
  <si>
    <t>De: 00099024113 Transferencia en cumplimiento al DS N°0913 de 15/06/2011 y el Convenio Intergubernativo de Financiamiento UPRE-CIF-IG 001/2016, suscrito entre la UPRE y el GAM de Ayata, Proyecto “Construcción Palacio Consistorial del G.A.M. Ayata”, correspondiente al pago de la planilla Nº4, según la UPRE.</t>
  </si>
  <si>
    <t>De: 00099024113 Transferencia en cumplimiento al DS N°0913 de 15/06/2011 y el Convenio Intergubernativo de Financiamiento UPRE-CIF-IG 026/2017, suscrito entre la UPRE y el GAM de Chimoré, Proyecto “Construcción Coliseo Municipal Chimoré”, correspondiente a la reposición pago de la planilla Nº3, según la UPRE.</t>
  </si>
  <si>
    <t>De: 00099024113 Transferencia en cumplimiento al DS N°0913 de 15/06/2011 y el Convenio Intergubernativo de Financiamiento UPRE-CIF-IG 0205/2018, suscrito entre la UPRE y el GAM de Las Carreras, Proyecto “Const. Tinglado y Cancha Polifuncional U.E. Lime - Comunidad Lime”, correspondiente al pago de la planilla Nº1, según la UPRE.</t>
  </si>
  <si>
    <t>De: 00099024113 Transferencia en cumplimiento al DS N°0913 de 15/06/2011 y el Convenio Intergubernativo de Financiamiento UPRE-CIF-IG 023/2019, suscrito entre la UPRE y el GAM de Villazon, Proyecto “Const. Piscina Semiolimpica Villazon”, correspondiente al pago del 20% de anticipo del monto financiado, según la UPRE.</t>
  </si>
  <si>
    <t>De: 00099024113 Transferencia en cumplimiento al DS N°0913 de 15/06/2011 y el Convenio Intergubernativo de Financiamiento UPRE-CIF-IG 001/2019, suscrito entre la UPRE y el GAM de Fernández Alonso, Proyecto “Const. Coliseo Cerrado Máximo Mamani Morales - Fernández Alonso”, correspondiente al pago del 20% de anticipo del monto financiado, según la UPRE.</t>
  </si>
  <si>
    <t>PAGO A BID PRÉSTAMO 2365/BL-BO VCTO. 17-03-2019 POR CUENTA DE TGN , NTI. 011982 VALOR 18-03-2019 CAPITAL USD 292.935,66 INTERESES USD 255.160,98 LIBRETA N° 00099021001 "TGN RECURSOS ORDINARIOS" (3987)</t>
  </si>
  <si>
    <t>PAGO A BID PRÉSTAMO 2365/BL-BO VCTO. 17-03-2019 POR CUENTA DE TGN , NTI. 011981 VALOR 18-03-2019 INTERESES USD 7.438,36 LIBRETA N° 00099021001 "TGN RECURSOS ORDINARIOS" (3987)</t>
  </si>
  <si>
    <t>COBRO COSTOS DE PAPELERIA SEGUN TRANSFERENCIA DEL EXTERIOR POR ORDEN DE GAS CORONA S.A.E.C.A. (ASUNCION PARAGUAY) REF.: S0690772C9CC01 LIB. 00513062001 YPFB-OPERACIONES PLANTA DE SEPARACION DE LIQUIDOS RIO GRANDE</t>
  </si>
  <si>
    <t>||TRANSFERENCIA DE FONDOS S/G. MENSAJES SWIFT NROS. 03346 Y 03339 DE LA FECHA. (SECTOR PÚBLICO - SOBREVUELOS). DEBITO DE LA LIBRETA 00117012001 DGAC, REPOSICION UTILES DE ESCRITORIO.</t>
  </si>
  <si>
    <t>'TRANSFERENCIA DE FONDOS||TRANSFERENCIA DE FONDOS S/G NOTA CITE: MEFP/VTCP/DGCP/UODP-309/2019 DE LA FECHA, DEL MI. DE ECONOMIA Y FINANZAS PUBLICAS (HRE-TSO-1331) PAGO BTS EXTRABURSATIL - VENCIMIENTO 19 DE MARZO DE 2019 D.S.N°1121 DE 11 DE ENERO DE 2012 DEBITO DE LA LIBRETA N° 00099021001 TGN - RECURSOS ORDINARIOS MN.</t>
  </si>
  <si>
    <t>'TRANSFERENCIA DE FONDOS||TRANSFERENCIA DE FONDOS S/G NOTA CITE: MEFP/VTCP/DGCP/UODP-309/2019 DE LA FECHA, DEL MI. DE ECONOMIA Y FINANZAS PUBLICAS (HRE-TSO-1331) PAGO BTS EXTRABURSATIL - VENCIMIENTO 19 DE MARZO DE 2019 D.S.N°1121 DE 11 DE ENERO DE 2012 DEBITO DE LA LIBRETA 00099021001 REPOSICION DE UTILES DE ESCRITORIO</t>
  </si>
  <si>
    <t>00020031101 DEPOSITO DE EFECTIVO, DEPOSITANTE: SANDRA SORIA MONROY, CONCEPTO: REVERSION, CUENTA DE DEPOSITO: CUENTA UNICA DEL TESORO</t>
  </si>
  <si>
    <t>00020014203 DEPOSITO DE EFECTIVO, DEPOSITANTE: ROLANDO CARLOS SOTO VILLALTA, CONCEPTO: SALDO NO EJECUTADO CON PREVENTIVO 861, CUENTA DE DEPOSITO: CUENTA UNICA DEL TESORO</t>
  </si>
  <si>
    <t>00212082001 DEPOSITO DE EFECTIVO, DEPOSITANTE: BRIGIDA APAZA MAMANI, CONCEPTO: DEVOLUCION DE VIATICOS, CUENTA DE DEPOSITO: CUENTA UNICA DEL TESORO</t>
  </si>
  <si>
    <t>00099021001 DEPOSITO DE EFECTIVO, DEPOSITANTE: VIVIANO LAURA CONDORI, CONCEPTO: HABER INCURRIDO EN EL COBRO DE DOBLE PERCEPCION POR EL PERIODO DE MES DE ENERO 2019 Y SER DEUDOR, CUENTA DE DEPOSITO: CUENTA UNICA DEL TESORO</t>
  </si>
  <si>
    <t>00526012001 DEPOSITO DE EFECTIVO, DEPOSITANTE: BOLIVIA TV - PORFIRIO OSCAR RAMOS RAMOS, CONCEPTO: DEVOLUCION DE PASAJES, CUENTA DE DEPOSITO: CUENTA UNICA DEL TESORO</t>
  </si>
  <si>
    <t>00526012001 DEPOSITO DE EFECTIVO, DEPOSITANTE: BOLIVIA TV - FERNANCO QUISPE LIMACHI, CONCEPTO: DEVOLUCION DE PASAJES, CUENTA DE DEPOSITO: CUENTA UNICA DEL TESORO</t>
  </si>
  <si>
    <t>00253014213 DEP.DE CHEQ.AJENOS,RET.DE CAM.,CONCEPTO: TRANSFERENCIA A LA CUT POR DEPÓSITO GAD POTOSI PARA PROYECTOS (PROASRED),DEP.: GAD POTOSI , PROCEDENCIA: BANCO UNION S.A., CHEQUE: 1337, FECHA DE EMISION:19/03/2019</t>
  </si>
  <si>
    <t>00099021001 DEP.DE CHEQ.AJENOS,RET.DE CAM.,CONCEPTO: DEPÓSITO DANDO CUMPLIMIENTO AL ART. 16 INC. B DE LA RES. MIN N° 1111,DEP.: MINISTERIO DE PLANIFICACION DEL DESARROLLO , PROCEDENCIA: BANCO UNION S.A., CHEQUE: 6681, FECHA DE EMISION:14/03/2019</t>
  </si>
  <si>
    <t>00253014107 DEP.DE CHEQ.AJENOS,RET.DE CAM.,CONCEPTO: TRANSFERENCIA A LA CUT REGUL. POR DEPÓSITO GAD LA PAZ PROYECTO MEJORAMIENTO SISTEMA DE AGUA POTABLE,DEP.: GAD LA PAZ , PROCEDENCIA: BANCO UNION S.A., CHEQUE: 1335, FECHA DE EMISION:18/03/2019</t>
  </si>
  <si>
    <t>00253014107 DEP.DE CHEQ.AJENOS,RET.DE CAM.,CONCEPTO: TRANSFERENCIA A LA CUT REGUL. POR DEPÓSITO GAD LA PAZ PROYECTO SISTEMA DE AGUA POTABLE Y ALCANTARILL,DEP.: GAD LA PAZ , PROCEDENCIA: BANCO UNION S.A., CHEQUE: 1336, FECHA DE EMISION:18/03/2019</t>
  </si>
  <si>
    <t>00099021001 DEP.DE CHEQ.AJENOS,RET.DE CAM.,CONCEPTO: DEVOLUCION DE RECURSOS POR PAGOS ERRADOS A EX NOTARIOS GESTION 2016,DEP.: TRIBUNAL ELECTORAL DEPARTAMENTAL DE SANTA CRUZ , PROCEDENCIA: BANCO UNION S.A., CHEQUE: 7091, FECHA DE EMISION:12/03/2019</t>
  </si>
  <si>
    <t>00587012001 DEP.DE CHEQ.AJENOS,RET.DE CAM.,CONCEPTO: POR INCAPACIDAD TEMPORAL DEL PERSONAL EBC DEL DES NOVIEMBRE DE 2018,DEP.: CAJA DE SALUD DE CAMINOS Y RA , PROCEDENCIA: BANCO UNION S.A., CHEQUE: 10350, FECHA DE EMISION:25/02/2019</t>
  </si>
  <si>
    <t>00099021001 DEP.DE CHEQ.AJENOS,RET.DE CAM.,CONCEPTO: DEVOLUCION DE RECURSOS POR RECUPERACION DE EX NOTARIOS ELECTORALES GESTION 2016,DEP.: TRIBUNAL ELECTORAL DEPARTAMENTAL DE SANTA CRUZ</t>
  </si>
  <si>
    <t>00590012001 DEP.DE CHEQ.AJENOS,RET.DE CAM.,CONCEPTO: INCAPACIDAD TEMPORAL DEL PERSONAL DE LA EMPRESA QUIPUS MES DE MARZO A SEPTIEMBRE DE 2018,DEP.: CAJA DE SALUD DE CAMINOS Y RA , PROCEDENCIA: BANCO UNION S.A., CHEQUE: 10349, FECHA DE EMISION:25/02/2019</t>
  </si>
  <si>
    <t>00099021001 DEP.DE CHEQ.AJENOS,RET.DE CAM.,CONCEPTO: PAGO POR DESCUENTO MONTOS EXCEDENTE POR DOBLE PERCEPCION DE RECURSOS PUBLICOS,DEP.: CAJA NACIONAL DE SALUD , PROCEDENCIA: BANCO UNION S.A., CHEQUE: 41436, FECHA DE EMISION:19/03/2019</t>
  </si>
  <si>
    <t>00016014201 DEP.DE CHEQ.AJENOS,RET.DE CAM.,CONCEPTO: DIPLOMAS DE BACHILLER,DEP.: MINISTERIO DE EDUCACION , PROCEDENCIA: BANCO UNION S.A., CHEQUE: 24104, FECHA DE EMISION:14/03/2019</t>
  </si>
  <si>
    <t>00016014201 DEP.DE CHEQ.AJENOS,RET.DE CAM.,CONCEPTO: DIPLOMAS DE BACHILLER,DEP.: MINISTERIO DE EDUCACION , PROCEDENCIA: BANCO UNION S.A., CHEQUE: 24105, FECHA DE EMISION:14/03/2019</t>
  </si>
  <si>
    <t>00010011102 DEP.DE CHEQ.AJENOS,RET.DE CAM.,CONCEPTO: RECAUDACION  GESTORIA CONSULAR DE BOLIVIA EN GUAYARA   MIRIN-BRASIL,DEP.: CONSULADO DE BOLIVIA EN GUAYARA  MIRIN - BRASIL , PROCEDENCIA: BANCO UNION S.A., CHEQUE: 1375, FECHA DE EMISION:13/03/2019</t>
  </si>
  <si>
    <t>00099021001 DEP.DE CHEQ.AJENOS,RET.DE CAM.,CONCEPTO: SALDO NO EJECUTADO 2018 CONSULADO DE BOLIVIA EN GUAYARAMIRIN-BRASIL,DEP.: CONSULADO DE BOLIVIA EN GUAYARAMIRIN-BRASIL , PROCEDENCIA: BANCO UNION S.A., CHEQUE: 1379, FECHA DE EMISION:13/03/2019</t>
  </si>
  <si>
    <t>00099021001 DEP.DE CHEQ.AJENOS,RET.DE CAM.,CONCEPTO: FRACCION COMPLEMENTARIA MENSUAL,DEP.: FUTURO DE BOLIVIA AFP , PROCEDENCIA: BANCO DE CREDITO DE BOLIVIA S.A., CHEQUE: 57685, FECHA DE EMISION:15/03/2019</t>
  </si>
  <si>
    <t>00099021001 DEP.DE CHEQ.AJENOS,RET.DE CAM.,CONCEPTO: COMPENSACION MENSUAL DE COTIZACIONES,DEP.: FUTURO DE BOLIVIA  AFP , PROCEDENCIA: BANCO DE CREDITO DE BOLIVIA S.A., CHEQUE: 57684, FECHA DE EMISION:15/03/2019</t>
  </si>
  <si>
    <t>TRANSFERENCIA DE FONDOS AL EXTERIOR A SOLICITUD DE AGENCIA BOLIVIANA DE ENERGIA SEGUN SOLICITUD 7465 REF: JOINT STOCK COMPANY ANTICIPO DE OBRAS CONSTRUCCION MONTAJE Y PUESTA EN MARCHA DEL CONTRATO DE INGENIERIA ADQUISICION Y CONSTRUCCION DEL CENTRO DE INVESTIGACION Y DESARROLLO EN TECNOLOGIA SEGUN LIB. 00099021001 TGN-RECURSOS ORDINARIOS (3987)</t>
  </si>
  <si>
    <t>VENTA DE DIVISAS CON TRANSFERENCIA DE FONDOS A SOLICITUD DE EMPRESA PUBLICA PRODUCTIVA CARTONES DE BOLIVIA-CARTONBOL SEGUN SOLICITUD 7464 REF: TRANSFERENCIA DE RECURSOS AL BCB PARA PAGO AL EXTERIOR PARA LA EMPRESA INTERLOG CHILE ADQUISICION DE PAPEL TEST LINER Y PAPEL ONDA SEGUN NOTA INTERNA NI/GG/C LIB. 00576012002 CARTONBOL - RECAUDADORA</t>
  </si>
  <si>
    <t>De: 00099024113 Transferencia en cumplimiento al DS N°0913 de 15/06/2011 y el Convenio Intergubernativo de Financiamiento UPRE-CIF-IG 004/2019, suscrito entre la UPRE y el GAM de Colomi, Proyecto “Const. Aulas y Tinglado U.E. Kanko D2- Colomi”, correspondiente al pago del 20% de anticipo del monto financiado, según la UPRE.</t>
  </si>
  <si>
    <t>VENTA DE DIVISAS CON TRANSFERENCIA DE FONDOS A SOLICITUD DE MINISTERIO DE GOBIERNO SEGUN SOLICITUD 7444 REF: REFERENCIA 3241811656 PAGO PARCIAL DE NOTA DE ADEUDO NRO 3241811656 EMITIDA POR LA COMISION DE LA UNION EUROPEA CORRESPONDIENTE AL CONVENIO DE FINANCIACION PROGRAMA DE INSTITUCIONALIZACION DE LIB. 00099021001 TGN-RECURSOS ORDINARIOS (3987) POR DIFERENCIAL CAMBIARIO</t>
  </si>
  <si>
    <t>VENTA DE DIVISAS CON TRANSFERENCIA DE FONDOS A SOLICITUD DE MINISTERIO DE GOBIERNO SEGUN SOLICITUD 7444 REF: REFERENCIA 3241811656 PAGO PARCIAL DE NOTA DE ADEUDO NRO 3241811656 EMITIDA POR LA COMISION DE LA UNION EUROPEA CORRESPONDIENTE AL CONVENIO DE FINANCIACION PROGRAMA DE INSTITUCIONALIZACION DE LIB. 00099021001 TGN-RECURSOS ORDINARIOS (3987)</t>
  </si>
  <si>
    <t>TRANSFERENCIA DEL EXTERIOR SEGUN SWIFT NO.3376 DE FECHA 19/03/2019 ORDENANTE: CONSULADO GENERAL DE BOLIVIA-WASHINGTON REF:CEDULAS DE IDENTIDAD FEBRERO 2019 LIB. 00340012005 SEGIP - RECAUDACION EXTERIOR - CEDULAS DE IDENTIDAD</t>
  </si>
  <si>
    <t>TRANSFERENCIA DEL EXTERIOR SEGUN SWIFT 03377 DE FECHA 19/03/2019 ORDENANTE: CONSULADO DE BOLIVIA EN SANTIAGO CL. LIB. 00010011102 MIN.RELACIONES EXTERIORES - GESTORIA CONSULAR LEY Nº 3108</t>
  </si>
  <si>
    <t>COBRO COSTOS DE PAPELERIA SEGUN TRANSFERENCIA DEL EXTERIOR POR ORDEN DE CONSULADO GENERAL DE BOLIVIA-WASHINGTON REF:CEDULAS DE IDENTIDAD FEBRERO 2019 LIB. 00340012003 RECAUDACION EXTRANJERIA - C.I. -L.C.</t>
  </si>
  <si>
    <t>TRANSFERENCIA DE FONDOS AL EXTERIOR A SOLICITUD DE YACIMIENTOS PETROLIFEROS FISCALES BOLIVIANOS SEGUN SOLICITUD 7476 REF: PETROLEO BRASILEIRO SA, PAGO CARTA FACTURA POR CONCEPTO DE CARGOS GESTION 2018 EN EL MARCO DEL CONTRATO DE COMPRA - VENTA, TRANSPORTE Y COMPRESION PARA LA EXPORTACION DE GAS LIB. 00513022001 YPFB - "OPERACIONES"</t>
  </si>
  <si>
    <t>||COMISION TRANSFERENCIA FDOS.AL EXTERIOR 0,10% S/USD355.603,45.-,REEMB.GSTS.COMUNICACION BS220.-Y EMISION COMP.CONTABLE BS50.-REF.:PAGO 1 LC I-2018-28 P/C MIN.DEFENSA A/F FIOCCHI MUNIZIONI S.P.A.,EN COMPL.A COMP.949448,19/03/19. LIB.00020011103 MINISTERIO DE DEFENSA - INGRESOS VARIOS REF.:COMIS.PAGO 1 LC I-2018-28</t>
  </si>
  <si>
    <t>De: 00099024113 Transferencia en cumplimiento al DS N°0913 de 15/06/2011 y el Convenio Intergubernativo de Financiamiento UPRE-CIF-IG/522/2016, suscrito entre la UPRE y el GAM de Cocapata, Proyecto “Construcción Colegio Modelo U.E. Icari - Cocapata”, correspondiente al pago de la planilla Nº7 de cierre, según la UPRE.</t>
  </si>
  <si>
    <t>De: 00099024113 Transferencia en cumplimiento al DS N°0913 de 15/06/2011 y el Convenio Intergubernativo de Financiamiento UPRE-CIF-IG 034/2017, suscrito entre la UPRE y el GAM de Punata, Proyecto “Construcción Graderías Oeste. Norte y Sud Estadium Municipal Punata”, correspondiente al pago de la planilla Nº6 de cierre, según la UPRE.</t>
  </si>
  <si>
    <t>De: 00099024113 Transferencia en cumplimiento al DS N°0913 de 15/06/2011 y el Convenio Intergubernativo de Financiamiento UPRE-CIF-IG 543/2017, suscrito entre la UPRE y el GAM de Mocomoco, Proyecto “Construcción Palacio Consistorial en Mocomoco”, correspondiente al pago de la planilla Nº4 de cierre, según la UPRE.</t>
  </si>
  <si>
    <t>De: 00099024113 Transferencia en cumplimiento al DS N°0913 de 15/06/2011 y el Convenio Intergubernativo de Financiamiento UPRE-CIF-IG 0327/2018, suscrito entre la UPRE y el GAM de Chimore, Proyecto “Const. Tinglado U.E. Puerto Cochabamba - Chimore”, correspondiente al pago del 20% de anticipo del monto financiado, según la UPRE.</t>
  </si>
  <si>
    <t>A:00041014201 Transferencia que efectuamos a requerimiento de Zona Franca Cobija, según nota CITE: ZFC-DGE-UAF-ACPyT-118/2019, por concepto de desembolso del 2% en favor del Ministerio de Desarrollo Productivo y Economía Plural, correspondiente al mes de febrero de 2019, en cumplimiento al Decreto Supremo No.1871 modificado por el DS No.2779 de 25 de mayo de 2016.H.R.6-7958-R</t>
  </si>
  <si>
    <t>NÚMERO DE LIBRETA CUT: 99031009.00 OPERACIÓN T01 TRANSFERENCIA DE FONDOS A LA CUT - TESORO DIRECTO DE BANCO UNION S.A. A CUENTA UNICA DEL TESORO CON NUMERO DE SOLICITUD = 3589596 Y NUMERO CORRELATIVO = 91320019032019237 TRANSFERENCIA POR OPERACIONES DE VENTA BONOS BTX</t>
  </si>
  <si>
    <t>'TRANSFERENCIA DE FONDOS||TRANSFERENCIA DE FONDOS S/G. NOTA CITE: MEFP/VTCP/DGCP/UODP-313/2019 DE LA FECHA, DEL MIN.DE ECONOMIA Y FINANZAS PUBLICAS(HRE-TSO-1341), PAGO BTS EXTRABURSATIL-VENCIMIENTO 20 DE MARZO DE 2019 D.S.N°1121 DE 11 DE ENERO DE 2012. DEBITO DE LA LIBRETA N° 00099021001, REPOSICION UTILES DE ESCRITORIO.</t>
  </si>
  <si>
    <t>||TRANSFERENCIA DE FONDOS S/G. MENSAJES SWIFT NROS. 03367 Y 03365 DE LA FECHA. (SECTOR PÚBLICO - SOBREVUELOS). DEBITO DE LA LIBRETA 00117012001 DGAC, REPOSICION UTILES DE ESCRITORIO.</t>
  </si>
  <si>
    <t>||TRANSFERENCIA DE FONDOS S/G. MENSAJES SWIFT NROS. 03372 Y 03366 DE LA FECHA. (SECTOR PÚBLICO - SOBREVUELOS). DEBITO DE LA LIBRETA 00117012001 DGAC, REPOSICION UTILES DE ESCRITORIO.</t>
  </si>
  <si>
    <t>'TRANSFERENCIA DE FONDOS||TRANSFERENCIA DE FONDOS S/G. NOTA CITE: MEFP/VTCP/DGCP/UODP-313/2019 DE LA FECHA, DEL MIN.DE ECONOMIA Y FINANZAS PUBLICAS(HRE-TSO-1341), PAGO BTS EXTRABURSATIL-VENCIMIENTO 20 DE MARZO DE 2019 D.S.N°1121 DE 11 DE ENERO DE 2012. DEBITO DE LA LIBRETA N° 00099021001 TGN-RECURSOS ORDINARIOS MN.</t>
  </si>
  <si>
    <t>00099021001 DEPOSITO DE EFECTIVO, DEPOSITANTE: LINEA AEREA ECOJET  SA, CONCEPTO: DEVOLUCION PASAJE DE DR MARTINIC  LPZ-CBBA, CUENTA DE DEPOSITO: CUENTA UNICA DEL TESORO</t>
  </si>
  <si>
    <t>00099021001 DEPOSITO DE EFECTIVO, DEPOSITANTE: ELSA PARTORA VEGA SANGUINO VDA.DE CORRILLO, CONCEPTO: DEVOLUCION DE SUELDO DEL MES DE JUNIO DEL 2012 PERCIBIDO X EL SR.RONALD IVER CORRILLO ROMERO ( + ), CUENTA DE DEPOSITO: CUENTA UNICA DEL TESORO</t>
  </si>
  <si>
    <t>00099021001 DEPOSITO DE EFECTIVO, DEPOSITANTE: ELSA PARTORA VEGA SANGUINO VDA.DE CORRILLO, CONCEPTO: DEVOLUCION DE SUELDO DEL MES DE JULIO DEL 2012 PERCIBIDO X EL SR.RONALD IVER CORRILLO ROMERO ( + ), CUENTA DE DEPOSITO: CUENTA UNICA DEL TESORO</t>
  </si>
  <si>
    <t>00099021001 DEPOSITO DE EFECTIVO, DEPOSITANTE: ELSA PASTORA VEGA SANGUINO VDA.DE CORRILLO, CONCEPTO: DEVOLUCION DE SUELDO DEL MES DE AGOSTO DEL 2012 PERCIBIDO X EL SR.RONALD IVER CORRILLO ROMERO ( + ), CUENTA DE DEPOSITO: CUENTA UNICA DEL TESORO</t>
  </si>
  <si>
    <t>00099021001 DEPOSITO DE EFECTIVO, DEPOSITANTE: ELSA PASTORA VEGA SANGUINO VDA.DE CORRILLO, CONCEPTO: DEVOLUCION Y DUODECIMAS AGUINALDO DE LA GESTION 2012 PERCIBIDO X SR.RONALD IVER CORRILLO ROMERO(+), CUENTA DE DEPOSITO: CUENTA UNICA DEL TESORO</t>
  </si>
  <si>
    <t>00099021001 DEPOSITO DE EFECTIVO, DEPOSITANTE: RI 27 ANTOFAGASTA, CONCEPTO: SALDO NO EJECUTADO ENERGIA ELECTRICA NOVIEMBRE, CUENTA DE DEPOSITO: CUENTA UNICA DEL TESORO</t>
  </si>
  <si>
    <t>00099021001 DEPOSITO DE EFECTIVO, DEPOSITANTE: RI 27 ANTOFAGASTA, CONCEPTO: SALDO NO EJECUTADO ENERGIA ELECTRICA DICIEMBRE, CUENTA DE DEPOSITO: CUENTA UNICA DEL TESORO</t>
  </si>
  <si>
    <t>00226012001 DEPOSITO DE EFECTIVO, DEPOSITANTE: ORLANDO QUISPE C., CONCEPTO: CUOTA MARZO 2019, CUENTA DE DEPOSITO: CUENTA UNICA DEL TESORO</t>
  </si>
  <si>
    <t>00378012002 DEPOSITO DE EFECTIVO, DEPOSITANTE: MARCO ANTONIO USNAYO, CONCEPTO: DEVOLUCION PREVENTIVO N° 120, CUENTA DE DEPOSITO: CUENTA UNICA DEL TESORO</t>
  </si>
  <si>
    <t>00378012002 DEPOSITO DE EFECTIVO, DEPOSITANTE: MARCO ANTONIO USNAYO, CONCEPTO: DEVOLUCION PREVENTIVO N° 121, CUENTA DE DEPOSITO: CUENTA UNICA DEL TESORO</t>
  </si>
  <si>
    <t>00378012002 DEPOSITO DE EFECTIVO, DEPOSITANTE: MARCO ANTONIO USNAYO, CONCEPTO: DEVOLUCION PREVENTIVO N° 120 (RETENCIONES), CUENTA DE DEPOSITO: CUENTA UNICA DEL TESORO</t>
  </si>
  <si>
    <t>00099021001 DEPOSITO DE EFECTIVO, DEPOSITANTE: ALEJANDRO ASPIAZU, CONCEPTO: DEVOLUCION TASA DE EMBARQUE RUTA SANTA CRUZ-LA PAZ FECHA 01/03/2019, CUENTA DE DEPOSITO: CUENTA UNICA DEL TESORO</t>
  </si>
  <si>
    <t>00670012002 DEPOSITO DE EFECTIVO, DEPOSITANTE: MARIA TERESA ARRATIA CHIPANA, CONCEPTO: DEVOLUCION DE PASAJES, CUENTA DE DEPOSITO: CUENTA UNICA DEL TESORO</t>
  </si>
  <si>
    <t>00526012001 DEPOSITO DE EFECTIVO, DEPOSITANTE: DAVID JULIAN CORONEL MAMANI, CONCEPTO: DEVOLUCION PASAJES, CUENTA DE DEPOSITO: CUENTA UNICA DEL TESORO</t>
  </si>
  <si>
    <t>00130012001 DEPOSITO DE EFECTIVO, DEPOSITANTE: COOP. MINERA 16 DE JULIO R.L., CONCEPTO: PAGO CUOTA 35; 3RA AMPLIACION COOP. MINERA 16 DE JULIO R.L., CUENTA DE DEPOSITO: CUENTA UNICA DEL TESORO</t>
  </si>
  <si>
    <t>00599042001 DEPOSITO DE EFECTIVO, DEPOSITANTE: EBER VILLALOBOS DURAN, CONCEPTO: POR CREDITO FISCAL NO DECLARADO, CUENTA DE DEPOSITO: CUENTA UNICA DEL TESORO</t>
  </si>
  <si>
    <t>00086031101 DEP.DE CHEQ.AJENOS,RET.DE CAM.,CONCEPTO: INGRESO POR MULTAS,DEP.: SERNAP - TUNARI , PROCEDENCIA: BANCO UNION S.A., CHEQUE: 574, FECHA DE EMISION:08/03/2019</t>
  </si>
  <si>
    <t>00660122001 DEP.DE CHEQ.AJENOS,RET.DE CAM.,CONCEPTO: DEVOLUCION DE VIATICOS,DEP.: ORGANO JUDICIAL -DISTRITO SANTA CRUZ , PROCEDENCIA: BANCO UNION S.A., CHEQUE: 4587, FECHA DE EMISION:15/03/2019</t>
  </si>
  <si>
    <t>00099021001 DEP.DE CHEQ.AJENOS,RET.DE CAM.,CONCEPTO: DEVOLUCION  DESCUENTO LICENCIA SIN GOCE  HABER,DEP.: CONTRALORIA GENERAL DEL ESTADO , PROCEDENCIA: BANCO UNION S.A., CHEQUE: 6281, FECHA DE EMISION:15/03/2019</t>
  </si>
  <si>
    <t>00099021001 DEP.DE CHEQ.AJENOS,RET.DE CAM.,CONCEPTO: REMBOLSO CSBP SUBSIDIO  INCAPACIDAD TEMPORAL,DEP.: CONTRALORIA GENERAL DEL ESTADO , PROCEDENCIA: BANCO UNION S.A., CHEQUE: 6287, FECHA DE EMISION:18/03/2019</t>
  </si>
  <si>
    <t>00041071101 DEP.DE CHEQ.AJENOS,RET.DE CAM.,CONCEPTO: DEP POR CONCEPTO DE CERTIFICACION DE COSTO BRUTO MES DE ENERO DE 2019,DEP.: MDPYEP , PROCEDENCIA: BANCO UNION S.A., CHEQUE: 1071, FECHA DE EMISION:14/03/2019</t>
  </si>
  <si>
    <t>00099021001 DEP.DE CHEQ.AJENOS,RET.DE CAM.,CONCEPTO: EJECUCION BOLETA DE GARANTIA BCP S.A. DENTRO DEL PROCESO DE CONTRATACION SEGURO MULTIRIESGO,DEP.: MINISTERIO DE COMUNICACION , PROCEDENCIA: BANCO UNION S.A., CHEQUE: 9863, FECHA DE EMISION:27/02/2019</t>
  </si>
  <si>
    <t>00086031101 DEP.DE CHEQ.AJENOS,RET.DE CAM.,CONCEPTO: INGRESO POR MULTAS,DEP.: SERNAP - TUNARI , PROCEDENCIA: BANCO UNION S.A., CHEQUE: 575, FECHA DE EMISION:08/03/2019</t>
  </si>
  <si>
    <t>00086031101 DEP.DE CHEQ.AJENOS,RET.DE CAM.,CONCEPTO: INGRESO POR MULTAS,DEP.: SERNAP - TUNARI , PROCEDENCIA: BANCO UNION S.A., CHEQUE: 576, FECHA DE EMISION:08/03/2019</t>
  </si>
  <si>
    <t>VENTA DE DIVISAS CON TRANSFERENCIA DE FONDOS A SOLICITUD DE MINISTERIO DE LA PRESIDENCIA SEGUN SOLICITUD 7475 REF: PAGO SALDO CONTRATO DE ADHESION DE COMPRAVENTA INTERNACIONAL N 018 035 306 2014 A NEURONIC SA POR ADQUISICION DE EQUIPAMIENTO PARA 30 CENTROS DE HABILITACION Y REHABILITACION SEGUN INFO LIB. 00099021001 TGN-RECURSOS ORDINARIOS (3987) POR DIFERENCIAL CAMBIARIO</t>
  </si>
  <si>
    <t>VENTA DE DIVISAS CON TRANSFERENCIA DE FONDOS A SOLICITUD DE MINISTERIO DE LA PRESIDENCIA SEGUN SOLICITUD 7475 REF: PAGO SALDO CONTRATO DE ADHESION DE COMPRAVENTA INTERNACIONAL N 018 035 306 2014 A NEURONIC SA POR ADQUISICION DE EQUIPAMIENTO PARA 30 CENTROS DE HABILITACION Y REHABILITACION SEGUN INFO LIB. 00099021001 TGN-RECURSOS ORDINARIOS (3987)</t>
  </si>
  <si>
    <t>COBRO DE||COSTO UTILES DE ESCRITORIO POR LA ELABORACION DEL COMPROBANTE CONTABLE NRO. 0949509 DE LA FECHA DE LA LIB. N° 00099021001 TGN RECURSOS ORDINARIOS MONEDA NACIONAL COBRO COSTO UTILES DE ESCRITORIO</t>
  </si>
  <si>
    <t>||TRANSFERENCIA DE FONDOS SEGUN NOTA DEL MINISTERIO DE ECONOMIA Y FINANZAS PUBLICAS CITE: MEFP/VTCP/DGCP/UODP-317/2019 RECIBIDA EN LA FECHA (TRAM-TSO-1358) REF: PAGO POR VENCIMIENTO DE BONOS AFP CLAVE DE PIZARRA TGNU1K05 UFV 2.500.000,00AL T/C 2,29785 DE LA LIBRETA N° 00099021001 TGN RECURSOS ORDINARIOS MONEDA NACIONAL</t>
  </si>
  <si>
    <t>TRANSFERENCIA DEL EXTERIOR SEGUN SWIFT NO.3435 DE FECHA 20/03/2019 ORDENANTE: CONSULADO GENERAL DE BOLIVIA-BARCELONA REF:GESTORIA CONSULAR LIB. 00010011102 MIN.RELACIONES EXTERIORES - GESTORIA CONSULAR LEY Nº 3108</t>
  </si>
  <si>
    <t>TRANSFERENCIA DEL EXTERIOR SEGUN SWIFT NO.3434 DE FECHA 20/03/2019 ORDENANTE: VICECONSULADO GENERAL DE BOLIVIA EN PALMA DE MALLORCA REF.: GESTORIA CONSULAR LIB. 00010011102 MIN.RELACIONES EXTERIORES - GESTORIA CONSULAR LEY Nº 3108</t>
  </si>
  <si>
    <t>VENTA DE DIVISAS CON TRANSFERENCIA DE FONDOS A SOLICITUD DE SERVICIO NACIONAL TEXTIL-SENATEX SEGUN SOLICITUD 7484 REF: PAGO POR LA COMPRA DE REPUESTOS PARA MAQUINARIA SEGUN INFORME TECNICO INF-HIL-0007-2018, ESPECIFICACIONES TECNICAS, SE ADJUNTA DOCUMENTACION DE RESPALDO AL PRESENTE PROCESO LIB. 00378012002 SENATEX - ADMINISTRACION CENTRAL</t>
  </si>
  <si>
    <t>COBRO COSTOS DE PAPELERIA POR REGULARIZACION DE TRANSFERENCIA DEL EXTERIOR POR ORDEN DE BG BOLIVIA CORPORATION LIB. 00513012007 YPFB - RECURSOS NACIONALIZACIÓN</t>
  </si>
  <si>
    <t>NÚMERO DE LIBRETA CUT: 99031009.00 OPERACIÓN T01 TRANSFERENCIA DE FONDOS A LA CUT - TESORO DIRECTO DE BANCO UNION S.A. A CUENTA UNICA DEL TESORO CON NUMERO DE SOLICITUD = 3592949 Y NUMERO CORRELATIVO = 91320020032019302 TRANSFERENCIA POR OPERACIONES DE VENTA BONOS BTX</t>
  </si>
  <si>
    <t>NUMERO DE LIBRETA CUT: 00099021001 OPERACIÓN E18 TRANSFERENCIA DEL SISTEMA FINANCIERO POR CUENTA DE TERCEROS A LA CUT devolucion de pagos CC no cobrados por afiliados Civiles y Militares correspondiente al periodo de noviembre y aguinaldo 2018</t>
  </si>
  <si>
    <t>'TRANSFERENCIA DE FONDOS||TRANSFERENCIA DE FONDOS S/G. NOTA CITE: MEFP/VTCP/DGCP/UODP-318/2019 DE LA FECHA, DEL MIN.DE ECONOMIA Y FINANZAS PUBLICAS(HRE-TSO-1359), PAGO BTS EXTRABURSATIL-VENCIMIENTO 21 DE MARZO DE 2019 D.S.N°1121 DE 11 DE ENERO DE 2012. DEBITO DE LA LIBRETA N° 00099021001 TGN-RECURSOS ORDINARIOS MN.</t>
  </si>
  <si>
    <t>'TRANSFERENCIA DE FONDOS||TRANSFERENCIA DE FONDOS S/G. NOTA CITE: MEFP/VTCP/DGCP/UODP-318/2019 DE LA FECHA, DEL MIN.DE ECONOMIA Y FINANZAS PUBLICAS(HRE-TSO-1359), PAGO BTS EXTRABURSATIL-VENCIMIENTO 21 DE MARZO DE 2019 D.S.N°1121 DE 11 DE ENERO DE 2012. DEBITO DE LA LIBRETA N° 00099021001, REPOSICION UTILES DE ESCRITORIO.</t>
  </si>
  <si>
    <t>'COBRO DE'||UTILES DE ESCRITORIO S/G. NOTA CITE: MEFP/VTCP/DGCP/UF-183/2019 DE LA FECHA, DEL MIN.DE ECONOMIA Y FINANZAS PUBLICAS.(HRE-TSO-1356), DEBITO AUTOMATICO A LA EMPRESA LACTEOSBOL EN FAVOR DEL FIDEICOMISO FINPRO. DEBITO DE LA LIBRETA 00599032001EBA-GEST.PRODUC.FRUTIC.Y DERIV.(COMPLEM.COMPROB.0949538 DE LA FECHA)</t>
  </si>
  <si>
    <t>||TRANSFERENCIA DE FONDOS S/G. NOTA CITE: MEFP/VTCP/DGCP/UF-183/2019 DE LA FECHA, DEL MIN.DE ECONOMIA Y FINANZAS PUBLICAS (HRE-TSO-2019-1356),DEBITO AUTOMATICO A LA EMPRESA LACTEOSBOL EN FAVOR DEL FIDEICOMISO FINPRO. DEBITO DE LA LIBRETA 00599032001 EBA-GESTION PRODUCTIVA FRUTICOLAS Y DERIVADOS.</t>
  </si>
  <si>
    <t>PAGO A BID PRÉSTAMO 2771/BL-BO VCTO. 20-03-2019 POR CUENTA DE TGN SG NOTA MEFP/VTPC/DGCP-316/2019 Y NTI. 011900 VALOR 20-03-2019 CAPITAL USD 1.300.000,00 INTERESES USD 1.201.847,94 LIBRETA N° 00099021001 "TGN RECURSOS ORDINARIOS" (3987)</t>
  </si>
  <si>
    <t>PAGO A BID PRÉSTAMO 2771/BL-BO VCTO. 20-03-2019 POR CUENTA DE TGN SEGUN NOTA MEFP/VTPC/DGCP-316/2019 , NTI. 011901 VALOR 20-03-2019 INTERESES USD 19.339,73 LIBRETA N° 00099021001 "TGN RECURSOS ORDINARIOS" (3987)</t>
  </si>
  <si>
    <t>PAGO A EXIMBANK COREA PRÉSTAMO EDCF NO. BOL-1 VCTO. 20-03-2019 POR CUENTA DE TGN SEGUN NOTA MEFP/VTPC/DGCP-316/2019 , NTI. 012002 VALOR 20-03-2019 CAPITAL KRW 593.825.000,00 INTERESES KRW 184.045.070,00 LIBRETA N° 00099021001 "TGN RECURSOS ORDINARIOS" (3987)</t>
  </si>
  <si>
    <t>00016011101 DEPOSITO DE EFECTIVO, DEPOSITANTE: JUAN MAMANI MENDOZA, CONCEPTO: DEVOLUCION DE SALDO POR CONCEPTO DE COMPRA DE MATERIAL PARA GUARDERIA UAS COBIJA, CUENTA DE DEPOSITO: CUENTA UNICA DEL TESORO</t>
  </si>
  <si>
    <t>00016011101 DEPOSITO DE EFECTIVO, DEPOSITANTE: EDIBERTO SANTIAGO TARQUI AYALA, CONCEPTO: DEVOLUCION DE SALDO POR CONCEPTO DE COMBUSTIBLE, CUENTA DE DEPOSITO: CUENTA UNICA DEL TESORO</t>
  </si>
  <si>
    <t>00590012001 DEPOSITO DE EFECTIVO, DEPOSITANTE: MAURICIO RAUL SAHONERO LANDA, CONCEPTO: DEVOLUCION FONDOS EN AVANCE, CUENTA DE DEPOSITO: CUENTA UNICA DEL TESORO</t>
  </si>
  <si>
    <t>00099021001 DEPOSITO DE EFECTIVO, DEPOSITANTE: MARIO RAUL SANDOVAL NAVA, CONCEPTO: REVERSION DE FONDOS NO EJECUTADOS, CUENTA DE DEPOSITO: CUENTA UNICA DEL TESORO</t>
  </si>
  <si>
    <t>00099021001 DEPOSITO DE EFECTIVO, DEPOSITANTE: MARTIN VASQUEZ VALDIVIA, CONCEPTO: DEVOLUCION DE PAGOS, CUENTA DE DEPOSITO: CUENTA UNICA DEL TESORO</t>
  </si>
  <si>
    <t>00099021001 DEPOSITO DE EFECTIVO, DEPOSITANTE: MARIA LUISA INES COLODRO BORDA, CONCEPTO: DEVOLUCION COBRO INDEBIDO NUEVAS NUPCIAS, CUENTA DE DEPOSITO: CUENTA UNICA DEL TESORO</t>
  </si>
  <si>
    <t>00099021001 DEPOSITO DE EFECTIVO, DEPOSITANTE: ELIANA MERCIER HERRERA, CONCEPTO: DEVOLUCION DE AGUINALDO 2018, CUENTA DE DEPOSITO: CUENTA UNICA DEL TESORO</t>
  </si>
  <si>
    <t>00099021001 DEPOSITO DE EFECTIVO, DEPOSITANTE: HUIZA LAURA LUIS ALFREDO, CONCEPTO: DEVOLUCION DE AGUINALDO 2018, CUENTA DE DEPOSITO: CUENTA UNICA DEL TESORO</t>
  </si>
  <si>
    <t>00078014205 DEPOSITO DE EFECTIVO, DEPOSITANTE: LILIANA ALEXANDRA VARGAS BUSTILLOS, CONCEPTO: DEPÓSITO DE SALDOS NO EJECUTADOS DE FONDOS EN AVANCE, CUENTA DE DEPOSITO: CUENTA UNICA DEL TESORO</t>
  </si>
  <si>
    <t>00078014205 DEPOSITO DE EFECTIVO, DEPOSITANTE: EDITH CONDORI CONDORI, CONCEPTO: DEVOLUCION DE SALDOS NO EJECUTADOS DE FONDOS EN AVANCE, CUENTA DE DEPOSITO: CUENTA UNICA DEL TESORO</t>
  </si>
  <si>
    <t>00099021001 DEPOSITO DE EFECTIVO, DEPOSITANTE: TRIBUNAL CONSTITUCIONAL PLURINACIONAL, CONCEPTO: DEVOLUCION DE LICENCIAS SIN GOCE DE HABER CARLOS ORTIZ QUEZADA / MARIA ELENA NEGRON, CUENTA DE DEPOSITO: CUENTA UNICA DEL TESORO</t>
  </si>
  <si>
    <t>00099021001 DEPOSITO DE EFECTIVO, DEPOSITANTE: PATRICIA MARCELA JAVIER SEJAS, CONCEPTO: DEVOLUCION DE BONO FRONTERA, CUENTA DE DEPOSITO: CUENTA UNICA DEL TESORO</t>
  </si>
  <si>
    <t>00099021001 DEPOSITO DE EFECTIVO, DEPOSITANTE: ANASTACIO VILLANUEVA HUANACO, CONCEPTO: DEVOLUCION POR DOBLE PERCEPCION, CUENTA DE DEPOSITO: CUENTA UNICA DEL TESORO</t>
  </si>
  <si>
    <t>00099021001 DEPOSITO DE EFECTIVO, DEPOSITANTE: EJERCITO DE BOLIVIA, CONCEPTO: REVERSION REGULARIZACION EPSAS CONSUMO AGUA JUNIO/18, CUENTA DE DEPOSITO: CUENTA UNICA DEL TESORO</t>
  </si>
  <si>
    <t>00035011105 DEPOSITO DE EFECTIVO, DEPOSITANTE: ANA MARIA RODRIGUEZ RIOS, CONCEPTO: DEVOLUCION DE FONDO EN AVANCE ASIGNADO PARA PAGAR SERVICIOS BASICOS FEBRERO/2019 UCAS, CUENTA DE DEPOSITO: CUENTA UNICA DEL TESORO</t>
  </si>
  <si>
    <t>00526012001 DEPOSITO DE EFECTIVO, DEPOSITANTE: JUAN SEBASTIAN QUISPE VELARDE, CONCEPTO: DEVOLUCION DE FONDOS EN AVANCE, CUENTA DE DEPOSITO: CUENTA UNICA DEL TESORO</t>
  </si>
  <si>
    <t>00592012001 DEPOSITO DE EFECTIVO, DEPOSITANTE: ELIAS VAIDAURRE CRUZ, CONCEPTO: PAGO SALDO ANEXO I GESTION 2015 SEGUN INFORME CITE: GE-JTE-RSO-002-INF/19, CUENTA DE DEPOSITO: CUENTA UNICA DEL TESORO</t>
  </si>
  <si>
    <t>00592012001 DEPOSITO DE EFECTIVO, DEPOSITANTE: MIN. RELACIONES EXTERIORES - NAC, CONCEPTO: ENTIDAD EMISIVO - MINISTERIO DE RELACIONES EXTERIORES-NAC PAGO ND 239058 GESTION 2018, CUENTA DE DEPOSITO: CUENTA UNICA DEL TESORO</t>
  </si>
  <si>
    <t>00592012001 DEPOSITO DE EFECTIVO, DEPOSITANTE: MDRYT, CONCEPTO: ENTIDAD EMISIVO - MINISTERIO DE DESARROLLO RURAL Y TIERRAS - PAGO ND 238147 GESTION 2019, CUENTA DE DEPOSITO: CUENTA UNICA DEL TESORO</t>
  </si>
  <si>
    <t>00592012001 DEPOSITO DE EFECTIVO, DEPOSITANTE: MARIA RENEE CIVERA VARGAS, CONCEPTO: CTA MARA RENEE CIVERA VARGAS PAGO ND 227808 GESTION 2018, CUENTA DE DEPOSITO: CUENTA UNICA DEL TESORO</t>
  </si>
  <si>
    <t>00592012001 DEPOSITO DE EFECTIVO, DEPOSITANTE: MARIA RENEE CIVERA VARGAS, CONCEPTO: CTA MARIA RENEE CIVERA VARGAS PAGO ND 107982 Y 107998 GESTION 2017, CUENTA DE DEPOSITO: CUENTA UNICA DEL TESORO</t>
  </si>
  <si>
    <t>00592012001 DEPOSITO DE EFECTIVO, DEPOSITANTE: JOSE LUIS MAMANI ESPEJO, CONCEPTO: VENTA EMISIVO PARTICULARES DEL 13 AL 18 DE MARZO DE 2019, CUENTA DE DEPOSITO: CUENTA UNICA DEL TESORO</t>
  </si>
  <si>
    <t>00086031101 DEP.DE CHEQ.AJENOS,RET.DE CAM.,CONCEPTO: INGRESO SISCO,DEP.: SERNAP-PALMAR , PROCEDENCIA: BANCO UNION S.A., CHEQUE: 1164, FECHA DE EMISION:28/02/2019</t>
  </si>
  <si>
    <t>00291012006 DEP.DE CHEQ.AJENOS,RET.DE CAM.,CONCEPTO: ABC - CNC - USO DE DERECHO DE VIA,DEP.: NUEVATEL PCS DE BOLIVIA S.A. , PROCEDENCIA: BANCO BISA S.A., CHEQUE: 40080, FECHA DE EMISION:15/03/2019</t>
  </si>
  <si>
    <t>00212032002 DEP.DE CHEQ.AJENOS,RET.DE CAM.,CONCEPTO: APORTES VOLUNTARIOS INRA-COCHABAMBA,DEP.: INRA-COCHABAMBA , PROCEDENCIA: BANCO UNION S.A., CHEQUE: 5904, FECHA DE EMISION:25/02/2019</t>
  </si>
  <si>
    <t>00212032002 DEP.DE CHEQ.AJENOS,RET.DE CAM.,CONCEPTO: APORTES VOLUNTARIOS INRA-COCHABAMBA,DEP.: INRA-COCHABAMBA , PROCEDENCIA: BANCO UNION S.A., CHEQUE: 5910, FECHA DE EMISION:25/02/2019</t>
  </si>
  <si>
    <t>00212032002 DEP.DE CHEQ.AJENOS,RET.DE CAM.,CONCEPTO: APORTES VOLUNTARIOS INRA-COCHABAMBA,DEP.: INRA-COCHABAMBA , PROCEDENCIA: BANCO UNION S.A., CHEQUE: 5914, FECHA DE EMISION:25/02/2019</t>
  </si>
  <si>
    <t>00212032002 DEP.DE CHEQ.AJENOS,RET.DE CAM.,CONCEPTO: APORTES VOLUNTARIOS INRA-COCHABAMBA,DEP.: INRA-COCHABAMBA , PROCEDENCIA: BANCO UNION S.A., CHEQUE: 5900, FECHA DE EMISION:25/02/2019</t>
  </si>
  <si>
    <t>00212032002 DEP.DE CHEQ.AJENOS,RET.DE CAM.,CONCEPTO: APORTES VOLUNTARIOS INRA-COCHABAMBA,DEP.: INRA-COCHABAMBA , PROCEDENCIA: BANCO UNION S.A., CHEQUE: 5918, FECHA DE EMISION:28/02/2019</t>
  </si>
  <si>
    <t>00015021101 DEP.DE CHEQ.AJENOS,RET.DE CAM.,CONCEPTO: POLICIA NACIONAL RECAUDACIONES,DEP.: DIRECCION NACIONAL DE SALUD Y BIENESTAR SOCIAL , PROCEDENCIA: BANCO UNION S.A., CHEQUE: 2926, FECHA DE EMISION:14/03/2019</t>
  </si>
  <si>
    <t>00099021001 DEP.DE CHEQ.AJENOS,RET.DE CAM.,CONCEPTO: DEVOLUCION PRESTAMO MES DE FEBRERO 2019 GUILLERMO ARAMAYO HERRERA,DEP.: SENASIR , PROCEDENCIA: BANCO UNION S.A., CHEQUE: 8328, FECHA DE EMISION:18/03/2019</t>
  </si>
  <si>
    <t>00660012006 DEP.DE CHEQ.AJENOS,RET.DE CAM.,CONCEPTO: DEVOLUCION DE PASAJES Y VIATICOS PRESENTADOS FUERA DE PLAZO S/INFORME DE AUDITORIA,DEP.: ORGANO JUDICIAL-DISTRITO BENI , PROCEDENCIA: BANCO UNION S.A., CHEQUE: 853, FECHA DE EMISION:18/03/2019</t>
  </si>
  <si>
    <t>00660012005 DEP.DE CHEQ.AJENOS,RET.DE CAM.,CONCEPTO: CIERRE PARCIAL DE CUENTAS POR COBRAR A ANDRES MENDOZA (ASOC CONSTRUCTORA ARANCIBIA Y ASOC),DEP.: ORGANO JUDICIAL-DAF NACIONAL , PROCEDENCIA: BANCO UNION S.A., CHEQUE: 2863, FECHA DE EMISION:19/03/2019</t>
  </si>
  <si>
    <t>TRANSFERENCIA RECIBIDA DEL EXTERIOR SEGÚN MENSAJES SWIFT Nos. 3492-3487 (REM.EXT.) DE FECHA 21-03-2019 POR DESEMBOLSO DE CAF PRÉSTAMO CFA009757 MI RIEGO II LIBRETA N° 00287102001 FPS-RECURSOS PROPIOS REF.: UTILES DE ESCRITORIO</t>
  </si>
  <si>
    <t>NUMERO DE LIBRETA CUT: 00081014202 OPERACIÓN E18 TRANSFERENCIA DEL SISTEMA FINANCIERO POR CUENTA DE TERCEROS A LA CUT TRANSFERENCIA DEVOLUCION DE SALDO NO EJECUTADO, INTERESES Y MULTAS GENERADAS SOLICITUD ENTEL SA</t>
  </si>
  <si>
    <t>De: 00099021001 Transferencia de recursos BI-MONETARIA conforme Art. 53 de RM 153 de 06/04/2016, a requerimiento del Órgano Judicial CITE: UNID./NAL./FINANZAS/DAF-OJ N°189/2019, por concepto de RESTITUCIÓN DE CERTIFICADO DE DEPÓSITO JUDICIAL N° 483148(H.R. 6-8036-R)</t>
  </si>
  <si>
    <t>De: 00099021001 Transferencia de recursos BI-MONETARIA conforme Art. 53 de RM 153 de 06/04/2016, a requerimiento del Órgano Judicial CITE: UNID./NAL./FINANZAS/DAF-OJ N°189/2019, por concepto de RESTITUCIÓN DE CERTIFICADO DE DEPÓSITO JUDICIAL N° 484142 (H.R. 6-8036-R)</t>
  </si>
  <si>
    <t>NUMERO DE LIBRETA CUT: 00099021001 OPERACIÓN E75 TRANSFERENCIA DE LA CUENTA FISCAL BUN A LA CUT EN MN TRANSF.FDOS.A SOLICITUD DEL G.A.M.SUCRE SG.NOTA DIR.FINANCIERA CITE 052/2019 A CTA.3987 CUT LBRTA.00099021001</t>
  </si>
  <si>
    <t>||REGULARIZACIÓN DE NUESTRA OPERACIÓN NRO. 0949462 DE F. 19/03/2019 EN ATENCIÓN A CORREOS ELECTRÓNICOS DE LA DGAC Y AASANA DE F. 20/03/2019. DEBITO DE LA LIBRETA 00117012001 DGAC, REPOSICION UTILES DE ESCRITORIO.</t>
  </si>
  <si>
    <t>||TRANSFERENCIA DE FONDOS PARA LA EMPRESA DE APOYO A LA PRODUCCION DE ALIMENTOS-EMAPA"IMPLEMENTACIÓN DEL COMPLEJO PSCICOLA EN EL TROPICO DE COCHABAMBA" (15° DESEMBOLSO), ABONO A LA CUT LIBRETA N° 00572019201 S/G NOTA CITE: BDP/GO/CART/1317/2019 DE 19/03/19 LIBRETA N° 00572019201 - EMAPA"IMPLEMENTACIÓN DEL COMPLEJO PSCICOLA EN EL TROPICO DE COCHABAMBA"</t>
  </si>
  <si>
    <t>REGULARIZACION DE TRANSFERENCIA DEL EXTERIOR SEGUN SWIFT NO.3166 DE FECHA 21/03/2019 ORDENANTE: CONSULADO GENERAL DE BOLIVIA EN MILAN - ITALIA REF:DEVOLUCION SALDOS GASTOS DE FUNCIONAMIENTO GESTION 2018 LIB. 00099021001 TGN-RECURSOS ORDINARIOS (3987)</t>
  </si>
  <si>
    <t>NÚMERO DE LIBRETA CUT: 99031009.00 OPERACIÓN T01 TRANSFERENCIA DE FONDOS A LA CUT - TESORO DIRECTO DE BANCO UNION S.A. A CUENTA UNICA DEL TESORO CON NUMERO DE SOLICITUD = 3596301 Y NUMERO CORRELATIVO = 91320021032019346 TRANSFERENCIA POR OPERACIONES DE VENTA BONOS BTX</t>
  </si>
  <si>
    <t>||TRANSFERENCIA DE FONDOS PARA LA "EMPRESA EBA PARA LACTEOSBOL - IMPLEMENTACIÓN DE UNA PLANTA PROCESADORA DE LÁCTEOS EN EL TROPICO DE COCHABAMBA (6° DESEMBOLSO); ABONO EN LA CUT LIBRETA N° 00599039201 S/G NOTA CITE: BDP/GOP/CART/1316/2019 DE 19/03/19 LIBRETA 00599039201-EBA "IMPLEMENTACIÓN DE UNA PLANTA PROCESADORA DE LÁCTEOS EN EL DEPTO.COCHABAMBA"</t>
  </si>
  <si>
    <t>||TRANSFERENCIA DE FONDOS S/G. FORMULARIO CITE: BUN/CF130/19 DE LA FECHA.(HRE-TSO-1371), DEVOLUCION DEL SALDO NO EJECUTADO EN LA GESTION 2018 PROYECTO ESTRATEGIA DE REPOBLAMIENTO FORESTAL EN MICROCUENCAS SAYUBA.MAIGE Y MOA-GAM SAN BUENAVENTURA. A SOLICITUD GOB.AUT.MCPAL.SAN BUENAVENTURA, LIBRETA 00099021001 RECURSOS ORDINARIOS; BUN.</t>
  </si>
  <si>
    <t>PAGO A EXIMBANK CHINA POPUL PRÉSTAMO GCL 2009 (43) 294 VCTO. 21-03-2019 POR CUENTA DE TGN SEGUN NOTA MEFP/VTCP/DGCP/UODP-316/2019, NTI. 011910 VALOR 21-03-2019 CAPITAL RMY 9.043.802,00 INTERESES RMY 2.273.511,54 LIBRETA N° 00099021001 "TGN RECURSOS ORDINARIOS" (3987)</t>
  </si>
  <si>
    <t>PAGO A EXIMBANK CHINA POPUL PRÉSTAMO GCL 2016 (29) 599 VCTO. 21-03-2019 POR CUENTA DE TGN SEGUN NOTA MEFP/VTCP/DGCP/UODP-316/2019, NTI. 011914 VALOR 21-03-2019 INTERESES RMY 3.167.500,00 COMISIONES RMY 87.986,11 LIBRETA N° 00099021001 "TGN RECURSOS ORDINARIOS" (3987)</t>
  </si>
  <si>
    <t>PAGO A EXIMBANK CHINA POPUL PRÉSTAMO GCL 2011 (41) 391 VCTO. 21-03-2019 POR CUENTA DE TGN SEGUN NOTA MEFP/VTCP/DGCP/UODP-316/2019 , NTI. 011913 VALOR 21-03-2019 CAPITAL RMY 23.110.550,10 INTERESES RMY 6.506.903,77 LIBRETA N° 00099021001 "TGN RECURSOS ORDINARIOS" (3987)</t>
  </si>
  <si>
    <t>PAGO A EXIMBANK CHINA POPUL PRÉSTAMO GCL 2017 (02) 607 VCTO. 21-03-2019 POR CUENTA DE TGN SEGUN NOTA MEFP/VTCP/DGCP/UODP-316/2019, NTI. 011915 VALOR 21-03-2019 INTERESES RMY 565.833,33 COMISIONES RMY 475.902,78 LIBRETA N° 00099021001 "TGN RECURSOS ORDINARIOS" (3987)</t>
  </si>
  <si>
    <t>||REGULARIZACIÓN DE NUESTRA OPERACIÓN NRO. 0949464 DE F. 19/03/2019 EN ATENCIÓN A CORREOS ELECTRÓNICOS DE LA DGAC Y AASANA DE F. 20/03/2019. DEBITO DE LA LIBRETA 00117012001 DGAC, REPOSICION UTILES DE ESCRITORIO.</t>
  </si>
  <si>
    <t>'TRANSFERENCIA DE FONDOS||S/G. NOTA CITE: MEFP/VTCP/DGCP/UODP-325/2019 DE LA FECHA, DEL MIN.DE ECONOMIA Y FINANZAS PUBLICAS(HRE-TSO-1367), PAGO BTS EXTRABURSATIL-VENCIMIENTO 22 DE MARZO DE 2019 D.S.N°1121 DE 11 DE ENERO DE 2012. DEBITO DE LA LIBRETA N° 00099021001 TGN-RECURSOS ORDINARIOS MN.</t>
  </si>
  <si>
    <t>'TRANSFERENCIA DE FONDOS||S/G. NOTA CITE: MEFP/VTCP/DGCP/UODP-325/2019 DE LA FECHA, DEL MIN.DE ECONOMIA Y FINANZAS PUBLICAS(HRE-TSO-1367), PAGO BTS EXTRABURSATIL-VENCIMIENTO 22 DE MARZO DE 2019 D.S.N°1121 DE 11 DE ENERO DE 2012. DEBITO DE LA LIBRETA N° 00099021001, REPOSICION UTILES DE ESCRITORIO.</t>
  </si>
  <si>
    <t>'TRANSFERENCIA DE FONDOS S/G CITE Nº' MEFP/VTCP/DGPOT/UPCF||TGN/TR.N°868/2019 DE LA FECHA, DEL MIN.DE ECO. Y FINANC.PUB.(HRE-TSO-1373),POR DOBLE ABONO REALIZADO POR INSTRUCCION DE BBVA PREVISION AFP, POR CONCEPTO DE DEVOLUCION DE PAGO CC NO COBRADOS POR AFILIADOS CIVILES Y MILITARES. DEBITO DE LA LIBRETA N°00099021001 TGN-RECURSOS ORDINARIOS(CORRESPONDIENTE AL PERIODO SEPTIEMBRE/18)</t>
  </si>
  <si>
    <t>||COMISIONES BANCARIAS POR TRANSFERENCIA AL EXTERIOR DE LOS DESEMBOLSOS A PAN AMERICAN ENERGY LLC USD 6.982.629.- SEGUJN CONTRATO SANO N° 402/2014 DEL 18/12/2014, Y NOTA YPFB/GAFC-0421 DFC-0670 URT-0318/2019 DEL 20/03/2019 DE YPFB LIBRETA N°00513012007 YPFB-RECURSOS NACIONALIZACION</t>
  </si>
  <si>
    <t>||COMPLEMENTO A NUESTRO COMPROBANTE G 0993630 DE LA FECHA POR PAGO AL EXIMBANK CHINA, PTMO. GCL 2004 (08) 118, POR CUENTA DE YPFB, COBRO DE COMISIONES DEL BANQUERO USD 10.- LIBRETA N°00513012002 LBP-YPFB-VENTA GAS NAT.UNRC LP CP (2011349951300)</t>
  </si>
  <si>
    <t>||COMPLEMENTO A NUESTRO COMPROBANTE G 0993632 DE LA FECHA POR PAGO AL EXIMBANK CHINA, PTMO. GCL 2011 (17) 367, POR CUENTA DE YPFB, COBRO DE COMISIONES DEL BANQUERO USD 10.- LIBRETA N°00513012007 YPFB-RECURSOS NACIONALIZACION</t>
  </si>
  <si>
    <t>VENTA DE DIVISAS CON TRANSFERENCIA DE FONDOS A SOLICITUD DE ADMINISTRACION DE SERVICIOS PORTUARIOS BOLIVIA SEGUN SOLICITUD 7488 REF: H.R. 326-338-381 - PAGO DE FACTURAS AL TPA POR SERVICIO DE REFRIGERACION, CARGA FIO Y FAENAS CORRESPONDIENTE A LA SEGUNDA QUINCENA DE FEBRERO/2019 EN EL PUERTO DE ARIC LIB. 00594012001 ASP-B FONDO DE OPERACIONES</t>
  </si>
  <si>
    <t>VENTA DE DIVISAS CON TRANSFERENCIA DE FONDOS A SOLICITUD DE ADMINISTRACION DE SERVICIOS PORTUARIOS BOLIVIA SEGUN SOLICITUD 7492 REF: H.R. PAGO A LA EMPRESA EMPRESA NACIONAL DE PUERTOS S.A. (ENAPU S.A.) POR SERVICIO DE ALQUILER DE OFICINA, CORRESPONDIENTE A ENERO/2019, SEGUN ORDEN DE PAGO ASP-B/DAF-U LIB. 00594012001 ASP-B FONDO DE OPERACIONES</t>
  </si>
  <si>
    <t>VENTA DE DIVISAS CON TRANSFERENCIA DE FONDOS A SOLICITUD DE ADMINISTRACION DE SERVICIOS PORTUARIOS BOLIVIA SEGUN SOLICITUD 7491 REF: H.R. 987-998 - ENVIO DE RECUEROS AL PUERTO DE ARICA POR GASTOS DE FUNCIONAMIENTO Y GATE OUT, CORRESPONDIENTE A LA REPOSICION DE FEBRERO Y MARZO/2019, SEGUN COMUNICAICO LIB. 00594012001 ASP-B FONDO DE OPERACIONES</t>
  </si>
  <si>
    <t>VENTA DE DIVISAS CON TRANSFERENCIA DE FONDOS A SOLICITUD DE ADMINISTRACION DE SERVICIOS PORTUARIOS BOLIVIA SEGUN SOLICITUD 7489 REF: H.R. 1093 - PAGO DE FACTURAS A LA EMPRESA TISUR POR SERVICIO DE FAENAS EN EL PUERTO DE MATARANI, SEGUN INFORME ASP-B/DOP-UAP/INF-36/2019 Y DEMAS DOCUMENTACION ADJUNTA LIB. 00594012001 ASP-B FONDO DE OPERACIONES</t>
  </si>
  <si>
    <t>VENTA DE DIVISAS CON TRANSFERENCIA DE FONDOS A SOLICITUD DE ADMINISTRACION DE SERVICIOS PORTUARIOS BOLIVIA SEGUN SOLICITUD 7490 REF: H.R. 909 - ENVIO DE RECURSOS AL PUERTO DE ANTOFAGASTA PARA GASTOS DE FUNCIONAMIENTO CORRESPONDIENTE A LA REPOSICION DE ENERO Y FEBRERO/2019, SEGUN COMUNICACION INTERNA LIB. 00594012001 ASP-B FONDO DE OPERACIONES</t>
  </si>
  <si>
    <t>PAGO A EXIMBANK CHINA POPUL PRÉSTAMO GCL 2004 (08) 118 VCTO. 21-03-2019 POR CUENTA DE YPFB , NTI. 011907 VALOR 21-03-2019 CAPITAL RMY 6.620.579,87 INTERESES RMY 932.030,53 CTA. 00513012002 LBP-YPFB-VENTA GAS NAT.UNRC LP CP (2011349951300)</t>
  </si>
  <si>
    <t>PAGO A EXIMBANK CHINA POPUL PRÉSTAMO GCL 2004 (08) 118 VCTO. 21-03-2019 POR CUENTA DE YPFB , NTI. 011907 VALOR 21-03-2019 CAPITAL RMY 6.620.579,87 INTERESES RMY 932.030,53 CTA. 00513012002 LBP-YPFB-VENTA GAS NAT.UNRC LP CP (2011349951300) REF.: COMISIONES BANCARIAS</t>
  </si>
  <si>
    <t>PAGO A EXIMBANK CHINA POPUL PRÉSTAMO GCL 2011 (17) 367 VCTO. 21-03-2019 POR CUENTA DE YPFB , NTI. 011912 VALOR 21-03-2019 CAPITAL RMY 12.447.146,49 INTERESES RMY 3.379.400,27 CTA. 00513012007 YPFB-RECURSOS NACIONALIZACION</t>
  </si>
  <si>
    <t>PAGO A EXIMBANK CHINA POPUL PRÉSTAMO GCL 2011 (17) 367 VCTO. 21-03-2019 POR CUENTA DE YPFB , NTI. 011912 VALOR 21-03-2019 CAPITAL RMY 12.447.146,49 INTERESES RMY 3.379.400,27 CTA. 00513012007 YPFB-RECURSOS NACIONALIZACION REF.: COMISIONES BANCARIAS</t>
  </si>
  <si>
    <t>PAGO A CAF PRÉSTAMO CFA004274 VCTO. 21-03-2019 POR CUENTA DE TGN NOTA MEFP/VTPC/DGCP-316/2019 , NTI. 011952 VALOR 21-03-2019 CAPITAL USD 750.000,00 INTERESES USD 194.009,38 LIBRETA N° 00099021001 "TGN RECURSOS ORDINARIOS" (3987)</t>
  </si>
  <si>
    <t>PAGO A CAF PRÉSTAMO CFA008340 VCTO. 21-03-2019 POR CUENTA DE TGN NOTA MEFP/VTPC/DGCP-316/2019 , NTI. 011953 VALOR 21-03-2019 CAPITAL USD 1.873.662,70 INTERESES USD 749.233,10 COMISIONES USD 61.478,27 LIBRETA N° 00099021001 "TGN RECURSOS ORDINARIOS" (3987)</t>
  </si>
  <si>
    <t>PAGO A CAF PRÉSTAMO CFA004295 VCTO. 21-03-2019 POR CUENTA DE TGN NOTA MEFP/VTPC/DGCP-316/2019 , NTI. 011955 VALOR 21-03-2019 CAPITAL USD 2.532.249,49 INTERESES USD 655.040,19 LIBRETA N° 00099021001 "TGN RECURSOS ORDINARIOS" (3987)</t>
  </si>
  <si>
    <t>PAGO A BID PRÉSTAMO 2719/BL-BO VCTO. 21-03-2019 POR CUENTA DE TGN NOTA MEFP/VTPC/DGCP-316/2019 , NTI. 011902 VALOR 21-03-2019 INTERESES USD 4.796,00 LIBRETA N° 00099021001 "TGN RECURSOS ORDINARIOS" (3987)</t>
  </si>
  <si>
    <t>PAGO A BID PRÉSTAMO 2719/BL-BO VCTO. 21-03-2019 POR CUENTA DE TGN NOTA MEFP/VTPC/DGCP-316/2019, NTI. 011911 VALOR 21-03-2019 CAPITAL USD 322.383,23 INTERESES USD 270.639,66 LIBRETA N° 00099021001 "TGN RECURSOS ORDINARIOS" (3987)</t>
  </si>
  <si>
    <t>COBRO COSTOS DE PAPELERIA SEGUN TRANSFERENCIA DEL EXTERIOR POR ORDEN DE MINGA GAS S.A. LIB. 00513062001 YPFB-OPERACIONES PLANTA DE SEPARACION DE LIQUIDOS RIO GRANDE</t>
  </si>
  <si>
    <t>COBRO COSTOS DE PAPELERIA SEGUN TRANSFERENCIA DEL EXTERIOR POR ORDEN DE INTEGRACION ENERGETICA ARGENTINA SA. REF:PAGO EXA-GJA-092-19 YPFB GAS NATURAL LIB. 00513012007 YPFB - RECURSOS NACIONALIZACIÓN</t>
  </si>
  <si>
    <t>PAGO A BID PRÉSTAMO 2614/BL-BO VCTO. 21-03-2019 POR CUENTA DE TGN SEGÚN NOTA MEFP/VTCP/DGCP/UODP-327/2019, NTI. 011903 VALOR 21-03-2019 CAPITAL USD 1.054.468,08 INTERESES USD 434.805,55 COMISIONES USD 3.644,79 LIBRETA N° 00099021001 "TGN RECURSOS ORDINARIOS" (3987)</t>
  </si>
  <si>
    <t>PAGO A BID PRÉSTAMO 2614/BL-BO VCTO. 21-03-2019 POR CUENTA DE TGN MEFP/VTCP/DGCP/UODP-327/2019 , NTI. 011904 VALOR 21-03-2019 INTERESES USD 10.240,14 LIBRETA N° 00099021001 "TGN RECURSOS ORDINARIOS" (3987)</t>
  </si>
  <si>
    <t>PAGO A EXIMBANK CHINA POPUL PRÉSTAMO GCL 2004 (04) 114A VCTO. 21-03-2019 POR CUENTA DE TGN MEFP/VTCP/DGCP/UODP-316/2019 , NTI. 011906 VALOR 21-03-2019 CAPITAL RMY 1.910.703,24 INTERESES RMY 249.771,37 LIBRETA N° 00099021001 "TGN RECURSOS ORDINARIOS" (3987)</t>
  </si>
  <si>
    <t>PAGO A EXIMBANK CHINA POPUL PRÉSTAMO GCL 2007 (13) 184 VCTO. 21-03-2019 POR CUENTA DE TGN AEGUN NOTA MEFP/VTCP/DGCP/UODP-316/2019, NTI. 011909 VALOR 21-03-2019 CAPITAL RMY 12.168.507,60 INTERESES RMY 2.324.860,98 LIBRETA N° 00099021001 "TGN RECURSOS ORDINARIOS" (3987)</t>
  </si>
  <si>
    <t>De: 00099024113 Transferencia en cumplimiento al DS N°0913 de 15/06/2011 y el Convenio Intergubernativo de Financiamiento UPRE-CIF-IG 352/2018, suscrito entre la UPRE y el GAM de Portachuelo, proyecto “Const. Unidad Educativa Ángel María Limpias Secundaria - Portachuelo”, correspondiente al primer desembolso equivalente al 20% del monto a financiar, según la UPRE.</t>
  </si>
  <si>
    <t>De: 00099024113 Transferencia en cumplimiento al DS N°0913 de 15/06/2011 y el Convenio Intergubernativo de Financiamiento UPRE-CIF-IG 753/2017, suscrito entre la UPRE y el GAM de Villa Gualberto Villarroel, Proyecto “Construcción Mercado Municipal Cuchumuela”, correspondiente al pago de la planilla Nº3 de cierre, según la UPRE.</t>
  </si>
  <si>
    <t>De: 00099024113 Transferencia en cumplimiento al DS N°0913 de 15/06/2011 y el Convenio Intergubernativo de Financiamiento UPRE-CIF-IG 448/2017, suscrito entre la UPRE y el GAM de Ayata, Proyecto “Construcción 6 Aulas U.E. Elizardo Pérez Comunidad Mollo Grande”, correspondiente al pago de la planilla Nº4 de cierre, según la UPRE.</t>
  </si>
  <si>
    <t>De: 00099024113 Transferencia en cumplimiento al DS N°0913 de 15/06/2011 y el Convenio Intergubernativo de Financiamiento UPRE-CIF-IG 348/2018, suscrito entre la UPRE y el GAM de Puerto Rico, proyecto “Const. Terminal de Buses Salín Kerdy Ybáñez Municipio de Puerto Rico”, correspondiente al primer desembolso equivalente al 20% del monto a financiar, según la UPRE.</t>
  </si>
  <si>
    <t>De: 00099024113 Transferencia en cumplimiento al DS N°0913 de 15/06/2011 y el Convenio Intergubernativo de Financiamiento UPRE-CIF-IG 0249/2018, suscrito entre la UPRE y el GAD del Beni, proyecto “Const. Tinglado Polifuncional y Graderías U.E. El Triunfo – Comunidad El Triunfo”, correspondiente al pago de la planilla N° 2, según la UPRE</t>
  </si>
  <si>
    <t>De: 00099024113 Transferencia en cumplimiento al DS N°0913 de 15/06/2011 y el Convenio Intergubernativo de Financiamiento UPRE-CIF-IG 343/2018, suscrito entre la UPRE y el GAM de Puerto Rico, proyecto “Const. Tinglado Polifuncional y Graderías U.E. Prof. Carlos Ávila Gonzales – Puerto Rico”, correspondiente al primer desembolso equivalente al 20% del monto a financiar, según la UPRE.</t>
  </si>
  <si>
    <t>De: 00099024113 Transferencia en cumplimiento al DS N°0913 de 15/06/2011 y el Convenio Intergubernativo de Financiamiento UPRE-CIF-IG 130/2017, suscrito entre la UPRE y el GAM de Comarapa, proyecto “Const. Hospital Segundo Nivel C/Comarapa”, correspondiente al pago de la planilla N° 5, según la UPRE.</t>
  </si>
  <si>
    <t>De: 00099024113 Transferencia en cumplimiento al DS N°0913 de 15/06/2011 y el Convenio Intergubernativo de Financiamiento UPRE-CIF-IG 503/2017, suscrito entre la UPRE y el GAM de Nazacara de Pacajes, proyecto “Construcción Casa Consistorial Nazacara de Pacajes”, correspondiente al pago de la planilla N° 3 de cierre, según la UPRE</t>
  </si>
  <si>
    <t>De: 00099024113 Transferencia en cumplimiento al DS N°0913 de 15/06/2011 y el Convenio Intergubernativo de Financiamiento UPRE-CIF-IG/533/2016, suscrito entre la UPRE y el GAM de Yapacani, proyecto “Construcción de Estadio Municipal Integración Bolivia”, correspondiente al pago de la planilla N° 19, según la UPRE.</t>
  </si>
  <si>
    <t>De: 00099024113 Transferencia en cumplimiento al DS N°0913 de 15/06/2011 y el Convenio Intergubernativo de Financiamiento UPRE-CIF-IG/552/2016, suscrito entre la UPRE y el GAM de Cuatro Cañadas, proyecto “Const. Modulo Educativo Juan Pablo II B”, correspondiente al pago de la planilla N° 6 de cierre, según la UPRE.</t>
  </si>
  <si>
    <t>De: 00099024113 Transferencia en cumplimiento al DS N°0913 de 15/06/2011 y el Convenio Intergubernativo de Financiamiento UPRE-CIF-IG 0136/2018, suscrito entre la UPRE y el GAM de Villa Tunari, proyecto “Const. Tinglado y Graderías U.E. Villa Fátima – D 3 Villa Tunari”, correspondiente al pago de la planilla N° 5 de cierre, según la UPRE.</t>
  </si>
  <si>
    <t>De: 00099024113 Transferencia en cumplimiento al DS N°0913 de 15/06/2011 y el Convenio Intergubernativo de Financiamiento UPRE-CIF-IG 002/2019, suscrito entre la UPRE y el GAM de Bermejo, proyecto “Const. Centro Cultural Municipal de Bermejo”, correspondiente al primer desembolso equivalente al 20% del monto a financiar, según la UPRE.</t>
  </si>
  <si>
    <t>De: 00099024113 Transferencia en cumplimiento al DS N°0913 de 15/06/2011 y el Convenio Intergubernativo de Financiamiento UPRE-CIF-IG 003/2019, suscrito entre la UPRE y el GAM de Yacuiba, proyecto “Construcción Centro Cultural Municipal de Yacuiba”, correspondiente al primer desembolso equivalente al 20% del monto a financiar, según la UPRE.</t>
  </si>
  <si>
    <t>De: 00099024113 Transferencia en cumplimiento al DS N°0913 de 15/06/2011 y el Convenio Intergubernativo de Financiamiento UPRE-CIF-IG 0256/2018, suscrito entre la UPRE y el GAM de Villazon, Proyecto “Construcción Unidad Educativa Cornelio Saavedra - Villazón”, correspondiente al pago de la planilla Nº1, según la UPRE.</t>
  </si>
  <si>
    <t>De: 00099024113 Transferencia en cumplimiento al DS N°0913 de 15/06/2011 y el Convenio Intergubernativo de Financiamiento UPRE-CIF-IG 057/2017, suscrito entre la UPRE y el GAM de Tiquipaya, Proyecto “Const. Unidad Educativa Técnico Humanístico San Rafael”, correspondiente al pago de la planilla Nº6 de cierre, según la UPRE.</t>
  </si>
  <si>
    <t>De: 00099024113 Transferencia en cumplimiento al DS N°0913 de 15/06/2011 y el Convenio Intergubernativo de Financiamiento UPRE-CIF-IG 908/2017, suscrito entre la UPRE y el GAM de Shinahota, Proyecto “Construcción Unidad Educativa San Isidro”, correspondiente al pago de la planilla Nº5 de cierre, según la UPRE.</t>
  </si>
  <si>
    <t>De: 00099024113 Transferencia en cumplimiento al DS N°0913 de 15/06/2011 y el Convenio Intergubernativo de Financiamiento UPRE-CIF-IG 182/2017, suscrito entre la UPRE y el GAM de Boyuibe, Proyecto “Const. del Matadero Municipal de Boyuibe”, correspondiente al pago de la planilla Nº6 de cierre, según la UPRE.</t>
  </si>
  <si>
    <t>De: 00099024113 Transferencia en cumplimiento al DS N°0913 de 15/06/2011 y el Convenio Intergubernativo de Financiamiento UPRE-CIF-IG 1123/2017, suscrito entre la UPRE y el GAR del Gran Chaco, Proyecto “Construcción Matadero Yacuiba”, correspondiente al pago de la planilla Nº4, según la UPRE.</t>
  </si>
  <si>
    <t>De: 00099024113 Transferencia en cumplimiento al DS N°0913 de 15/06/2011 y el Convenio Intergubernativo de Financiamiento UPRE-CIF-IG 0246/2018, suscrito entre la UPRE y el GAD de Beni, Proyecto “Const. Unidad Educativa Arenales y Polifuncional Comunidad Arenales”, correspondiente al pago de la planilla Nº2, según la UPRE.</t>
  </si>
  <si>
    <t>De: 00099024113 Transferencia en cumplimiento al DS N°0913 de 15/06/2011 y el Convenio Intergubernativo de Financiamiento UPRE-CIF-IG 1008/2017, suscrito entre la UPRE y el GAM de Potosí, Proyecto “Const. Bloque Aulas Técnicas Administrativas Unidad Educativa Mariscal Santa Cruz A,B,C y CEA, D-9”, correspondiente al pago de la planilla Nº7, según la UPRE.</t>
  </si>
  <si>
    <t>00587012009 DEPOSITO DE EFECTIVO, DEPOSITANTE: E.B.C., CONCEPTO: PAGO HUARINA - DESIGNACION DE FONDOS, CUENTA DE DEPOSITO: CUENTA UNICA DEL TESORO</t>
  </si>
  <si>
    <t>00099021001 DEPOSITO DE EFECTIVO, DEPOSITANTE: MARIBEL LECOÑA ALAVI, CONCEPTO: COBRO INDEBIDO, CUENTA DE DEPOSITO: CUENTA UNICA DEL TESORO</t>
  </si>
  <si>
    <t>00099021001 DEPOSITO DE EFECTIVO, DEPOSITANTE: TORIBIO DAVID MARCA  ACEVEDO CI. 4062030 OR., CONCEPTO: DEVOLUCION BONO DE FRONTERA, CUENTA DE DEPOSITO: CUENTA UNICA DEL TESORO</t>
  </si>
  <si>
    <t>00099021001 DEPOSITO DE EFECTIVO, DEPOSITANTE: TORIBIO DAVID MARCA ACEVEDO  CI.  4062030  OR., CONCEPTO: DEVOLUCION BONO FRONTERA, CUENTA DE DEPOSITO: CUENTA UNICA DEL TESORO</t>
  </si>
  <si>
    <t>00513072001 DEPOSITO DE EFECTIVO, DEPOSITANTE: COPA INGENIERIA DE RICARDO J. PAMMO VELARDE, CONCEPTO: DEVOLUCION PAGO REFACCIONES EDIFICIO TORRE ESPRA, CUENTA DE DEPOSITO: CUENTA UNICA DEL TESORO</t>
  </si>
  <si>
    <t>00591012001 DEPOSITO DE EFECTIVO, DEPOSITANTE: YARCO VLADIMIR VILLAMOR ORIHUELA, CONCEPTO: CONSUMO DE ENERGIA, CUENTA DE DEPOSITO: CUENTA UNICA DEL TESORO</t>
  </si>
  <si>
    <t>00591012001 DEPOSITO DE EFECTIVO, DEPOSITANTE: SOFIA ROQUE CHOQUE, CONCEPTO: CONSUMO ENERGIA, CUENTA DE DEPOSITO: CUENTA UNICA DEL TESORO</t>
  </si>
  <si>
    <t>00099021001 DEPOSITO DE EFECTIVO, DEPOSITANTE: EDGAR GREGORIO OQUENDO OROSCO, CONCEPTO: REVERSION ALIMENTACION PREVENTIVO 1143, CUENTA DE DEPOSITO: CUENTA UNICA DEL TESORO</t>
  </si>
  <si>
    <t>00099021001 DEPOSITO DE EFECTIVO, DEPOSITANTE: ASFI - DANIEL FLORES VERASTEGUI, CONCEPTO: DEVOLUCION TASA DE AEROPUERTO, CUENTA DE DEPOSITO: CUENTA UNICA DEL TESORO</t>
  </si>
  <si>
    <t>00099021001 DEPOSITO DE EFECTIVO, DEPOSITANTE: FREDDY  MAMANI FELIPE, CONCEPTO: PREVENTIVO  329, CUENTA DE DEPOSITO: CUENTA UNICA DEL TESORO</t>
  </si>
  <si>
    <t>00099021001 DEPOSITO DE EFECTIVO, DEPOSITANTE: FREDDY MAMANI FELIPE, CONCEPTO: PREVENTIVO  328, CUENTA DE DEPOSITO: CUENTA UNICA DEL TESORO</t>
  </si>
  <si>
    <t>00099021001 DEPOSITO DE EFECTIVO, DEPOSITANTE: SAMIR MORALES MAMANI, CONCEPTO: PREVENTIVO   118, CUENTA DE DEPOSITO: CUENTA UNICA DEL TESORO</t>
  </si>
  <si>
    <t>00099021001 DEPOSITO DE EFECTIVO, DEPOSITANTE: SAMIR MORALES  MAMANI, CONCEPTO: PREVENTIVO   117, CUENTA DE DEPOSITO: CUENTA UNICA DEL TESORO</t>
  </si>
  <si>
    <t>00099021001 DEPOSITO DE EFECTIVO, DEPOSITANTE: SAMIR MORALES  MAMANI, CONCEPTO: PREVENTIVO   114, CUENTA DE DEPOSITO: CUENTA UNICA DEL TESORO</t>
  </si>
  <si>
    <t>00099021001 DEPOSITO DE EFECTIVO, DEPOSITANTE: PAMELA BRAVO CABRAL, CONCEPTO: PREVENTIVO  60, CUENTA DE DEPOSITO: CUENTA UNICA DEL TESORO</t>
  </si>
  <si>
    <t>00099021001 DEPOSITO DE EFECTIVO, DEPOSITANTE: RUDY ORTIZ FERNANDEZ, CONCEPTO: PREVENTIVO  58, CUENTA DE DEPOSITO: CUENTA UNICA DEL TESORO</t>
  </si>
  <si>
    <t>00526012001 DEPOSITO DE EFECTIVO, DEPOSITANTE: BOLIVIA TV -FREDDY ESPRELLA ROJAS, CONCEPTO: DEVOLUCION DE PASAJES, CUENTA DE DEPOSITO: CUENTA UNICA DEL TESORO</t>
  </si>
  <si>
    <t>00526012001 DEPOSITO DE EFECTIVO, DEPOSITANTE: BOLIVIA TV FRANCISCO ESCOBAR, CONCEPTO: DEVOLUCION DE VIATICOS, CUENTA DE DEPOSITO: CUENTA UNICA DEL TESORO</t>
  </si>
  <si>
    <t>00526012001 DEPOSITO DE EFECTIVO, DEPOSITANTE: BOLIVIA TV MAX ARIEL CHOQUE TICONA, CONCEPTO: DEVOLUCION DE VIATICOS, CUENTA DE DEPOSITO: CUENTA UNICA DEL TESORO</t>
  </si>
  <si>
    <t>00283022001 DEPOSITO DE EFECTIVO, DEPOSITANTE: HUGO VARGAS NINA ADUANA NACIONAL, CONCEPTO: DEVOLUCION FONDOS EN AVANCE (INTERESES), CUENTA DE DEPOSITO: CUENTA UNICA DEL TESORO</t>
  </si>
  <si>
    <t>00099021001 DEP.DE CHEQ.AJENOS,RET.DE CAM.,CONCEPTO: DEVOLUCION FONDOS NO COBRADOS A SENASIR,DEP.: SEGUROS PROVIDA S.A , PROCEDENCIA: BANCO NACIONAL DE BOLIVIA S.A., CHEQUE: 4350288, FECHA DE EMISION:20/03/2019</t>
  </si>
  <si>
    <t>00099021001 DEP.DE CHEQ.AJENOS,RET.DE CAM.,CONCEPTO: DEVOLUCION DE COTIZACION,DEP.: FUTURO DE BOLIVIA AFP , PROCEDENCIA: BANCO DE CREDITO DE BOLIVIA S.A., CHEQUE: 57705, FECHA DE EMISION:21/03/2019</t>
  </si>
  <si>
    <t>00099021001 DEP.DE CHEQ.AJENOS,RET.DE CAM.,CONCEPTO: REEMBOLSO SUBSIDIO INCAPACIDAD TEMPORAL - TARIJA,DEP.: CGE , PROCEDENCIA: BANCO UNION S.A., CHEQUE: 6291, FECHA DE EMISION:20/03/2019</t>
  </si>
  <si>
    <t>00099021001 DEP.DE CHEQ.AJENOS,RET.DE CAM.,CONCEPTO: DEVOLUCION DE PASAJE AEREO NO UTILIZADO DE LA GESTION 2018,DEP.: BOLIVIANA DE AVIACION , PROCEDENCIA: BANCO UNION S.A., CHEQUE: 10425, FECHA DE EMISION:15/03/2019</t>
  </si>
  <si>
    <t>00099021001 DEP.DE CHEQ.AJENOS,RET.DE CAM.,CONCEPTO: MIYATA PAZ HUGO,DEP.: BANCO UNION S.A. , PROCEDENCIA: BANCO UNION S.A., CHEQUE: 160349, FECHA DE EMISION:22/03/2019</t>
  </si>
  <si>
    <t>00099024113 DEP.DE CHEQ.AJENOS,RET.DE CAM.,CONCEPTO: MULTA PROYECTO CONSTRUCCION MODULO UNIDAD EDUCATIVA SAN JOSE DEL CAVITU,DEP.: MINISTERIO DE LA PRESIDENCIA - UPRE , PROCEDENCIA: BANCO UNION S.A., CHEQUE: 906, FECHA DE EMISION:06/03/2019</t>
  </si>
  <si>
    <t>00099021001 DEPOSITO DE EFECTIVO, DEPOSITANTE: REBECA MAMANI GALLARDO, CONCEPTO: PREVENTIVO  17, CUENTA DE DEPOSITO: CUENTA UNICA DEL TESORO</t>
  </si>
  <si>
    <t>00099021001 DEPOSITO DE EFECTIVO, DEPOSITANTE: REBECA MAMANI GALLARDO, CONCEPTO: PREVENTIVO 16, CUENTA DE DEPOSITO: CUENTA UNICA DEL TESORO</t>
  </si>
  <si>
    <t>00099021001 DEPOSITO DE EFECTIVO, DEPOSITANTE: JEANGLER ARELY PEREZ, CONCEPTO: PREVENTIVO 19, CUENTA DE DEPOSITO: CUENTA UNICA DEL TESORO</t>
  </si>
  <si>
    <t>00099021001 DEPOSITO DE EFECTIVO, DEPOSITANTE: JEANGLER ARELY PEREZ, CONCEPTO: PREVENTIVO 18, CUENTA DE DEPOSITO: CUENTA UNICA DEL TESORO</t>
  </si>
  <si>
    <t>00099021001 DEPOSITO DE EFECTIVO, DEPOSITANTE: EDWEY YUCRA BALDIVIEZO, CONCEPTO: PREVENTIVO  131, CUENTA DE DEPOSITO: CUENTA UNICA DEL TESORO</t>
  </si>
  <si>
    <t>00099021001 DEPOSITO DE EFECTIVO, DEPOSITANTE: EDWEY YUCRA BALDIVIEZO, CONCEPTO: PREVENTIVO 132, CUENTA DE DEPOSITO: CUENTA UNICA DEL TESORO</t>
  </si>
  <si>
    <t>00078031104 DEPOSITO DE EFECTIVO, DEPOSITANTE: ENRIQUE BENITEZ CHAVEZ TIMEUS - GAS NATURAL, CONCEPTO: MH. EEC. GNV VARIOS INGRESOS - DEVOLUCION SALDO DEUDOR, CUENTA DE DEPOSITO: CUENTA UNICA DEL TESORO</t>
  </si>
  <si>
    <t>00099021001 DEPOSITO DE EFECTIVO, DEPOSITANTE: CARMEN RUTH CAMACHO BORDA, CONCEPTO: DEVOLUCION DE FONDOS POR TASA AEROPUERTO, CUENTA DE DEPOSITO: CUENTA UNICA DEL TESORO</t>
  </si>
  <si>
    <t>VENTA DE DIVISAS CON TRANSFERENCIA DE FONDOS A SOLICITUD DE INSTITUTO NACIONAL DE INNOVACION AGROPECUARIA Y FORESTAL (INIAF) SEGUN SOLICITUD 7472 REF: 80201010300 02 52 PAGO POR AUDITORIA TECNICA ISTA AL LABORATORIO DE SEMILLAS DE LA DEPARTAMENTAL DE SANTA CRUZ POR UN MONTO DE 13 000 CHF SWISS FRA LIB. 00222012001 INIAF- A NIVEL NACIONAL POR DIFERENCIAL CAMBIARIO</t>
  </si>
  <si>
    <t>VENTA DE DIVISAS CON TRANSFERENCIA DE FONDOS A SOLICITUD DE INSTITUTO NACIONAL DE INNOVACION AGROPECUARIA Y FORESTAL (INIAF) SEGUN SOLICITUD 7472 REF: 80201010300 02 52 PAGO POR AUDITORIA TECNICA ISTA AL LABORATORIO DE SEMILLAS DE LA DEPARTAMENTAL DE SANTA CRUZ POR UN MONTO DE 13 000 CHF SWISS FRA LIB. 00222012001 INIAF- A NIVEL NACIONAL</t>
  </si>
  <si>
    <t>||TRANSFERENCIA FONDOS POR CUENTA DEL TGN. PARA PAGO DE VALORES "C" DE LA FECHA SEGUN MEFP/VTCP/DGCP/UODP-331/2019 DE F.22/03/2019 DEL MIN. DE ECONOMIA Y FIN- PUB. LIB:00099021001 "TGN-RECURSOS ORD. M/N. LIBRETA 00099021001 "TGN-RECURSOS ORDINARIOS - M/N."</t>
  </si>
  <si>
    <t>NUMERO DE LIBRETA CUT: 00514010005 OPERACIÓN E18 TRANSFERENCIA DEL SISTEMA FINANCIERO POR CUENTA DE TERCEROS A LA CUT TRANFERENCIA DEVOLUCION PARA CUSTODIA DE FONDOS SOLICITUD ENDE TRANSMISION SA PROYECTO LINEA LA BELGICA LOS TRONCOS</t>
  </si>
  <si>
    <t>NÚMERO DE LIBRETA CUT: 99031009.00 OPERACIÓN T01 TRANSFERENCIA DE FONDOS A LA CUT - TESORO DIRECTO DE BANCO UNION S.A. A CUENTA UNICA DEL TESORO CON NUMERO DE SOLICITUD = 3600485 Y NUMERO CORRELATIVO = 91320022032019437 TRANSFERENCIA POR OPERACIONES DE VENTA BONOS BTX</t>
  </si>
  <si>
    <t>||REGULARIZACIÓN DE NUESTRA OPERACIÓN NRO. 0949463 DE F. 19/03/2019 EN ATENCIÓN A CORREO ELECTRÓNICO DE INIAF DE LA FECHA. A LA LIBRETA 00222018003 INIAF - BS. FONTAGRO; PC/TA. FUND ARGENINTA FONTAGRO GRAN CHACO.</t>
  </si>
  <si>
    <t>TRANSFERENCIA DEL EXTERIOR SEGUN SWIFT NO.3534 DE FECHA 22/03/2019 ORDENANTE: CONSULADO GENERAL DE BOLIVIA-WASHINGTON REF:RECAUDACIONES MES DE FEBRERO GESTORIA CONSULAR LIB. 00010011102 MIN.RELACIONES EXTERIORES - GESTORIA CONSULAR LEY Nº 3108</t>
  </si>
  <si>
    <t>De: 00099024113 Transferencia en cumplimiento al DS N°0913 de 15/06/2011 y el Convenio Intergubernativo de Financiamiento UPRE-CIF-IG 125/2016, suscrito entre la UPRE y el GAM de Yanacachi, proyecto “Construcción Cancha Césped Sintético Chahuara (Yanacachi)”, correspondiente al pago de la planilla N° 4 de cierre, según la UPRE.</t>
  </si>
  <si>
    <t>VENTA DE DIVISAS CON TRANSFERENCIA DE FONDOS A SOLICITUD DE YACIMIENTOS PETROLIFEROS FISCALES BOLIVIANOS SEGUN SOLICITUD 7526 REF: PAGO A EMPRESA VITOL SA POR CONCILIACION DE FACTURA FINAL SUMINISTRO INSUMOS Y ADITIVOS DE FECHA 24 DE ENERO DE 2019 SEGUN FACTURA N S1903064 INFORME TECNICO DE CON LIB. 00513012004 LBP-YPFB-UNICOMERCIAL (4030005415/1-2188907)</t>
  </si>
  <si>
    <t>'COBRO DE'||UTILES DE ESCRITORIO POR EL COMPROBANTE CONTABLE NRO. 0949663 DE LA FECHA, SEGÚN CORREO ELECTRÓNICO DE YPFB DE LA FECHA. DEBITO DE LA LIBRETA 00513022001 YPFB  OPERACIONES.</t>
  </si>
  <si>
    <t>||TRANSFERENCIA DE FONDOS S/G. MENSAJE SWIFT NRO. 03537 DE LA FECHA. (SECTOR PÚBLICO - SOBREVUELOS). DEBITO DE LA LIBRETA 00117012001 DGAC, REPOSICION UTILES DE ESCRITORIO.</t>
  </si>
  <si>
    <t>||REGULARIZACIÓN DE NUESTRA OPERACIÓN NRO. 0949463 DE F. 19/03/2019 EN ATENCIÓN A CORREO ELECTRÓNICO DE INIAF DE LA FECHA. DEBITO DE LA LIBRETA 00222012001 INIAF- A NIVEL NACIONAL, COBRO UTILES DE ESCRITORIO.</t>
  </si>
  <si>
    <t>De: 00099024113 Transferencia en cumplimiento al DS N°0913 de 15/06/2011 y el Convenio Intergubernativo de Financiamiento UPRE-CIF-IG 006/2019, suscrito entre la UPRE y el GAM de Achocalla, Proyecto “Const. Técnico Humanístico U.E. Evo Morales Ayma - Achocalla”, correspondiente al pago del 20% de anticipo del monto financiado, según la UPRE.</t>
  </si>
  <si>
    <t>De: 00099024113 Transferencia en cumplimiento al DS N°0913 de 15/06/2011 y el Convenio Intergubernativo de Financiamiento UPRE-CIF-IG 024/2019, suscrito entre la UPRE y el GAM de Chimoré, Proyecto “Const. Centro Municipal Para el Transporte Urbano - Chimoré”, correspondiente al pago del 20% de anticipo del monto financiado, según la UPRE.</t>
  </si>
  <si>
    <t>De: 00099024113 Transferencia en cumplimiento al DS N°0913 de 15/06/2011 y el Convenio Intergubernativo de Financiamiento UPRE-CIF-IG 0355/2018, suscrito entre la UPRE y el GAD de Cochabamba, Proyecto “Const. Puente Vehicular Rio Taquiña Distrito 5 - Tiquipaya”, correspondiente al pago del 20% de anticipo del monto financiado, según la UPRE.</t>
  </si>
  <si>
    <t>De: 00099024113 Transferencia en cumplimiento al DS N°0913 de 15/06/2011 y el Convenio Intergubernativo de Financiamiento UPRE-CIF-IG 0354/2018, suscrito entre la UPRE y el GAD de Cochabamba, Proyecto “Const. Puente Vehicular AV. Ecológica Para Los Distritos 5 y 6 - Tiquipaya”, correspondiente al pago del 20% de anticipo del monto financiado, según la UPRE.</t>
  </si>
  <si>
    <t>De: 00099024113 Transferencia en cumplimiento al DS N°0913 de 15/06/2011 y el Convenio Intergubernativo de Financiamiento UPRE-CIF-IG 019/2019, suscrito entre la UPRE y el GAM de Villa Tunari, Proyecto “Const. Tinglado, Graderías y Cancha Múltiple U.E. Puerto Patiño - D8 Villa Tunari”, correspondiente al pago del 20% de anticipo del monto financiado, según la UPRE.</t>
  </si>
  <si>
    <t>De: 00099024113 Transferencia en cumplimiento al DS N°0913 de 15/06/2011 y el Convenio Intergubernativo de Financiamiento UPRE-CIF-IG 020/2019, suscrito entre la UPRE y el GAM de Villa Tunari, Proyecto “Const. Tinglado, Graderías y Cancha Múltiple U.E. Héroes del Chaco - D1 Villa Tunari”, correspondiente al pago del 20% de anticipo del monto financiado, según la UPRE.</t>
  </si>
  <si>
    <t>De: 00099024113 Transferencia en cumplimiento al DS N°0913 de 15/06/2011 y el Convenio Intergubernativo de Financiamiento UPRE-CIF-IG 0143/2018, suscrito entre la UPRE y el GAM de Villa Tunari, Proyecto “Const. Tinglado, Gradería y Cancha Múltiple U.E. Monte Sinai- D 7 Villa Tunari”, correspondiente al pago de la planilla Nº3 de cierre, según la UPRE.</t>
  </si>
  <si>
    <t>De: 00099024113 Transferencia en cumplimiento al DS N°0913 de 15/06/2011 y el Convenio Intergubernativo de Financiamiento UPRE-CIF-IG 0101/2018, suscrito entre la UPRE y el GAM de Mecapaca, Proyecto “Const. Unidad Educativa Guillermo Frias - Mecapaca”, correspondiente al pago del 20% de anticipo del monto financiado, según la UPRE.</t>
  </si>
  <si>
    <t>De: 00099024113 Transferencia en cumplimiento al DS N°0913 de 15/06/2011 y el Convenio Intergubernativo de Financiamiento UPRE-CIF-IG 018/2019, suscrito entre la UPRE y el GAM de Villa Tunari, Proyecto “Const. Tinglado, Graderías y Cancha Múltiple U.E. Porvenir - D3 Villa Tunari”, correspondiente al pago del 20% de anticipo del monto financiado, según la UPRE.</t>
  </si>
  <si>
    <t>De: 00099024113 Transferencia en cumplimiento al DS N°0913 de 15/06/2011 y el Convenio Intergubernativo de Financiamiento UPRE-CIF-IG 017/2019, suscrito entre la UPRE y el GAM de Villa Tunari, Proyecto “Const. Tinglado, Graderías y Cancha Múltiple U.E. San Salvador D-6 Villa Tunari”, correspondiente al pago del 20% de anticipo del monto financiado, según la UPRE.</t>
  </si>
  <si>
    <t>De: 00099024113 Transferencia en cumplimiento al DS N°0913 de 15/06/2011 y el Convenio Intergubernativo de Financiamiento UPRE-CIF-IG 015/2019, suscrito entre la UPRE y el GAM de Villa Tunari, Proyecto “Const. Tinglado, Graderías y Cancha Múltiple U.E. Limo Del Isiboro - D8 Villa Tunari”, correspondiente al pago del 20% de anticipo del monto financiado, según la UPRE.</t>
  </si>
  <si>
    <t>De: 00099024113 Transferencia en cumplimiento al DS N°0913 de 15/06/2011 y el Convenio Intergubernativo de Financiamiento UPRE-CIF-IG 021/2019, suscrito entre la UPRE y el GAM de Villa Tunari, Proyecto “Const. Tinglado, Gradería y Cancha Múltiple U.E. Copacabana Baja - D9 Villa Tunari”, correspondiente al pago del 20% de anticipo del monto financiado, según la UPRE.</t>
  </si>
  <si>
    <t>De: 00099024113 Transferencia en cumplimiento al DS N°0913 de 15/06/2011 y el Convenio Intergubernativo de Financiamiento UPRE-CIF-IG 0012/2019, suscrito entre la UPRE y el GAM de Pampa Grande, Proyecto “Construcción Centro de Apoyo y Capacitación al Desarrollo Productivo - Pampagrande”, correspondiente al pago del 20% de anticipo del monto financiado, según la UPRE.</t>
  </si>
  <si>
    <t>PAGO A BID PRÉSTAMO 2786/BL-BO VCTO. 22-03-2019 POR CUENTA DE TGN SEGUN NOTA MEFP/VTCP/DGCP/UODP-328/2019 , NTI. 012093 VALOR 22-03-2019 CAPITAL USD 1.667.513,22 INTERESES USD 1.391.750,47 COMISIONES USD 67.774,32 LIBRETA N° 00099021001 "TGN RECURSOS ORDINARIOS" (3987)</t>
  </si>
  <si>
    <t>PAGO A BID PRÉSTAMO 2786/BL-BO VCTO. 22-03-2019 POR CUENTA DE TGN SEGUN NOTA MEFP/VTCP/DGCP/UODP-328/2019 , NTI. 012092 VALOR 22-03-2019 INTERESES USD 21.777,52 LIBRETA N° 00099021001 "TGN RECURSOS ORDINARIOS" (3987)</t>
  </si>
  <si>
    <t>'TRANSFERENCIA DE FONDOS||S/G. NOTA CITE: MEFP/DTCP/DGCP/UODP-332/2019 DE LA FECHA, DEL MIN.DE ECONOMIA Y FINANZAS PUBLICAS(HRE-TSO-1383), PAGO BTS EXTRABURSATIL-VENCIMIENTO 23, 24 Y 25 DE MARZO DE 2019 D.S.N°1121 DE 11 DE ENERO DE 2012. DEBITO DE LA LIBRETA N° 00099021001 TGN-RECURSOS ORDINARIOS MN.</t>
  </si>
  <si>
    <t>'TRANSFERENCIA DE FONDOS||S/G. NOTA CITE: MEFP/DTCP/DGCP/UODP-332/2019 DE LA FECHA, DEL MIN.DE ECONOMIA Y FINANZAS PUBLICAS(HRE-TSO-1383), PAGO BTS EXTRABURSATIL-VENCIMIENTO 23, 24 Y 25 DE MARZO DE 2019 D.S.N°1121 DE 11 DE ENERO DE 2012. DEBITO DE LA LIBRETA N° 00099021001, REPOSICION UTILES DE ESCRITORIO.</t>
  </si>
  <si>
    <t>NUMERO DE LIBRETA CUT: 00099021001 OPERACIÓN E75 TRANSFERENCIA DE LA CUENTA FISCAL BUN A LA CUT EN MN TRANSF.DE FDOS.SG.SOL. DEL G.A.M. DE POROMA SG. NOTA CITE OF.G.A.M.P.0148/2018 A LA CTA. CUT 3987 LIBRETA 00099021001</t>
  </si>
  <si>
    <t>||TRANSFERENCIA DE FONDOS SG. NOTA DEL MINISTERIO DE ECONOMIA Y FINANZAS PUBLICAS CITE: MEFP/VTCP/DGPOT/UPCFTGN/N° 878/2019 RECIBIDA EN LA FECHA (TRAM-TSO-1389) REF:TRANSF.DE RECURSOS,LOS COSTOS UTILES DE ESCRITORIO SON CANCELADOS EN EFECTIVO ABONO EN LA LIBRETA N° 00086018051 MMAYA-BS FORT.INST.APOYO EXPERTICIA ASISTENCIA TECNICA MAYA</t>
  </si>
  <si>
    <t>||TRANSFERENCIA DE FONDOS S/G. MENSAJES SWIFT NROS. 03573 Y 03558 DE LA FECHA. (SECTOR PÚBLICO - SOBREVUELOS). DEBITO DE LA LIBRETA 00117012001 DGAC, REPOSICION UTILES DE ESCRITORIO.</t>
  </si>
  <si>
    <t>||TRANSFERENCIA DE FONDOS S/G. MENSAJES SWIFT NROS. 03574 Y 03559 DE LA FECHA. (SECTOR PÚBLICO - SOBREVUELOS). DEBITO DE LA LIBRETA 00117012001 DGAC, REPOSICION UTILES DE ESCRITORIO.</t>
  </si>
  <si>
    <t>||TRANSFERENCIA DE FONDOS S/G. MENSAJES SWIFT NROS. 03575 Y 03560 DE LA FECHA. (SECTOR PÚBLICO - SOBREVUELOS). DEBITO DE LA LIBRETA 00117012001 DGAC, REPOSICION UTILES DE ESCRITORIO.</t>
  </si>
  <si>
    <t>||TRANSFERENCIA DE FONDOS S/G. MENSAJES SWIFT NROS. 03584 Y 03579 DE LA FECHA. (SECTOR PÚBLICO - SOBREVUELOS). DEBITO DE LA LIBRETA 00117012001 DGAC, REPOSICION UTILES DE ESCRITORIO.</t>
  </si>
  <si>
    <t>00099021001 DEPOSITO DE EFECTIVO, DEPOSITANTE: SERVICIO GEODESICO DE MAPAS, CONCEPTO: REVERSION POR REMBOLSO DE INCAPACIDAD TEMPORAL CNS, SEGUN NOTA MEFP/VTCP/DGPOT/UAIS N° 7517/2018, CUENTA DE DEPOSITO: CUENTA UNICA DEL TESORO</t>
  </si>
  <si>
    <t>00099021001 DEPOSITO DE EFECTIVO, DEPOSITANTE: EDMAR REYNALDO RAMIREZ TINTAYA, CONCEPTO: DEVOLUCION EXAMEN PREOCUPACIONAL GESTION 2018, CUENTA DE DEPOSITO: CUENTA UNICA DEL TESORO</t>
  </si>
  <si>
    <t>00099021001 DEPOSITO DE EFECTIVO, DEPOSITANTE: TORIBIO  BLANCO SALAZAR, CONCEPTO: DEVOLUCION DE RETROACTIVO, CUENTA DE DEPOSITO: CUENTA UNICA DEL TESORO</t>
  </si>
  <si>
    <t>00099021001 DEPOSITO DE EFECTIVO, DEPOSITANTE: JAVIER ESPINOZA HERBAS, CONCEPTO: DEVOLUCION DE VIATICOS, CUENTA DE DEPOSITO: CUENTA UNICA DEL TESORO</t>
  </si>
  <si>
    <t>00099021001 DEPOSITO DE EFECTIVO, DEPOSITANTE: JORGE JESUS JULIO GONZALES BOHORQUEZ, CONCEPTO: DEVOLUCION DEUDA A SENASIR, CUENTA DE DEPOSITO: CUENTA UNICA DEL TESORO</t>
  </si>
  <si>
    <t>00016011101 DEPOSITO DE EFECTIVO, DEPOSITANTE: JAIME FELIX JALDIN ZARATE, CONCEPTO: DEVOLUCION POR CONCEPTO DE PASAJES Y VIATICOS, CUENTA DE DEPOSITO: CUENTA UNICA DEL TESORO</t>
  </si>
  <si>
    <t>00099021001 DEPOSITO DE EFECTIVO, DEPOSITANTE: GCAE-I GRAL SANTIAGO, CONCEPTO: REVERSION CONSUMO DE AGUA MES DE ENERO DEL 2019, CUENTA DE DEPOSITO: CUENTA UNICA DEL TESORO</t>
  </si>
  <si>
    <t>00020011103 DEPOSITO DE EFECTIVO, DEPOSITANTE: INSTITUTO GEOGRAFICO MILITAR, CONCEPTO: REVERSION GASTOS NO EJECUTADOS PARTIDA 81300 DE PREV 367,1, CUENTA DE DEPOSITO: CUENTA UNICA DEL TESORO</t>
  </si>
  <si>
    <t>00526012001 DEPOSITO DE EFECTIVO, DEPOSITANTE: HEYDI M. GUTIERREZ C., CONCEPTO: DEVOLUCION PASAJES, CUENTA DE DEPOSITO: CUENTA UNICA DEL TESORO</t>
  </si>
  <si>
    <t>00099021001 DEPOSITO DE EFECTIVO, DEPOSITANTE: SANDRO GUTIERREZ CLAROS - MIN.DE DEPORTES, CONCEPTO: DEVOLUCION SALDOS NO EJECUTADOS JUEGOS ESTUDIANTILES PLURINACIONALES 2017, CUENTA DE DEPOSITO: CUENTA UNICA DEL TESORO</t>
  </si>
  <si>
    <t>00099021001 DEPOSITO DE EFECTIVO, DEPOSITANTE: YAFAR YAMIR RODRIGUEZ RAMIREZ, CONCEPTO: DEVOLUCION EXCEDENTE PAGO DE VIATICOS DOS DIAS Y MEDIO REVERSION AL COMPROBANTE 323, CUENTA DE DEPOSITO: CUENTA UNICA DEL TESORO</t>
  </si>
  <si>
    <t>00016011101 DEPOSITO DE EFECTIVO, DEPOSITANTE: FREDY ELOY MAMANI DURAN, CONCEPTO: DEVOLUCION POR CONCEPTO DE PASAJES Y VIATICOS, CUENTA DE DEPOSITO: CUENTA UNICA DEL TESORO</t>
  </si>
  <si>
    <t>00660012006 DEP.DE CHEQ.AJENOS,RET.DE CAM.,CONCEPTO: DEP POR PROCESO SUMARIO ADMINISTRATIVO SEGUIDO A YOSABETH SUAREZ BARROS,DEP.: ORGANO JUDICIAL DAF NACIONAL , PROCEDENCIA: BANCO UNION S.A., CHEQUE: 2866, FECHA DE EMISION:21/03/2019</t>
  </si>
  <si>
    <t>00660012006 DEP.DE CHEQ.AJENOS,RET.DE CAM.,CONCEPTO: DEP EFECTUADO POR JUAN CARLOS RIVAS BRITO POR SANCION DE SUMARIO ADM INT N°39/2018,DEP.: ORGANO JUDICIAL DAF NACIONAL , PROCEDENCIA: BANCO UNION S.A., CHEQUE: 2865, FECHA DE EMISION:21/03/2019</t>
  </si>
  <si>
    <t>00291012009 DEP.DE CHEQ.AJENOS,RET.DE CAM.,CONCEPTO: EJECUCION DE GARANTIA GERENCIA REGIONAL ORURO,DEP.: ABC - OFICINA CENTRAL , PROCEDENCIA: BANCO UNION S.A., CHEQUE: 5441, FECHA DE EMISION:12/03/2019</t>
  </si>
  <si>
    <t>00212082004 DEP.DE CHEQ.AJENOS,RET.DE CAM.,CONCEPTO: APORTES VOLUNTARIOS MES MARZO 2019 INRA LA PAZ,DEP.: INRA LA PAZ APORTES VOLUNTARIOS MARZO 2019 , PROCEDENCIA: BANCO UNION S.A., CHEQUE: 3873, FECHA DE EMISION:22/03/2019</t>
  </si>
  <si>
    <t>||TRANSFERENCIA DE FONDOS SEGUN NOTA DEL MINISTERIO DE ECONOMIA Y FINANZAS PUBLICAS CITE: MEFP/VTCP/DGCP/UODP-336/2019 RECIBIDA EN LA FECHA (TRAM-TSO-1393) REF: PAGO POR VENCIMIENTO DE BONOS AFP CLAVE DE PIZARRA TGNU1K06 POR UFV 2.500.000,00AL T/C POR UFV 2.29815 DE LA LIBRETA N° 00099021001 TGN RECURSOS ORDINARIOS MONEDA NACIONAL</t>
  </si>
  <si>
    <t>COBRO DE||COSTO UTILES DE ESCRITORIO POR LA ELABORACION DEL COMPROBANTE CONTABLE NRO. 0949785 DE LA FECHA DE LA LIB. N° 00099021001 TGN RECURSOS ORDINARIOS MONEDA NACIONAL COBRO COSTO UTILES DE ESCRITORIO</t>
  </si>
  <si>
    <t>De: 00099024113 Transferencia en cumplimiento al DS N°0913 de 15/06/2011 y el Convenio Intergubernativo de Financiamiento UPRE-CIF-IG 349/2018, suscrito entre la UPRE y el GAM de Warnes, Proyecto “Const. de Unidad Educativa Máximo Novillo I - Warnes”, correspondiente al pago del 20% de anticipo del monto financiado, según la UPRE.</t>
  </si>
  <si>
    <t>De: 00099024113 Transferencia en cumplimiento al DS N°0913 de 15/06/2011 y el Convenio Intergubernativo de Financiamiento UPRE-CIF-IG 350/2018, suscrito entre la UPRE y el GAM de Warnes, Proyecto “Const. de Coliseo Municipal Juan Pablo II - Warnes”, correspondiente al pago del 20% de anticipo del monto financiado, según la UPRE.</t>
  </si>
  <si>
    <t>De: 00099024113 Transferencia en cumplimiento al DS N°0913 de 15/06/2011 y el Convenio Intergubernativo de Financiamiento UPRE-CIF-IG 022/2019, suscrito entre la UPRE y el GAM de Villa Tunari, Proyecto “Const. Tinglado con Gradería y Recarpetado U.E. San Cristóbal B D-3”, correspondiente al pago del 20% de anticipo del monto financiado, según la UPRE.</t>
  </si>
  <si>
    <t>PAGO A BID PRÉSTAMO 1116-SF-BO VCTO. 25-03-2019 POR CUENTA DE GOB.AUT.DEPT.TARIJA SEGÚN NOTA COD.LIQ.011928 DE FECHA 19-03-2019, VALOR 25-03-2019 CAPITAL USD 7.531,84 INTERESES USD 3.660,26 LIBRETA NRO.00099021001 TGN-RECURSOS ORDINARIOS - 3987 - ALIVIO MDRI</t>
  </si>
  <si>
    <t>TRANSFERENCIA DEL EXTERIOR SEGUN SWIFT NO.3645 DE FECHA 25/03/2019 ORDENANTE: CONSULADO DE BOLIVIA-MONTEVIDEO URUGUAY REF:GESTORIA CONSULAR LIB. 00010011102 MIN.RELACIONES EXTERIORES - GESTORIA CONSULAR LEY Nº 3108</t>
  </si>
  <si>
    <t>TRANSFERENCIA DEL EXTERIOR SEGUN SWIFT 03646 DE FECHA 25/03/2019 ORDENANTE: CONSULADO DE BOLIVIA EN ANTOFAGASTA CL. LIB. 00010011102 MIN.RELACIONES EXTERIORES - GESTORIA CONSULAR LEY Nº 3108</t>
  </si>
  <si>
    <t>NÚMERO DE LIBRETA CUT: 99031009.00 OPERACIÓN T01 TRANSFERENCIA DE FONDOS A LA CUT - TESORO DIRECTO DE BANCO UNION S.A. A CUENTA UNICA DEL TESORO CON NUMERO DE SOLICITUD = 3605368 Y NUMERO CORRELATIVO = 91320025032019512 TRANSFERENCIA POR OPERACIONES DE VENTA BONOS BTX</t>
  </si>
  <si>
    <t>||TRANSFERENCIA DE FONDOS S/G. FORMULARIO CITE BUN/CF135/2019 DE LA FECHA.(HRE-TSO-1396). A SOLIC.GOB.AUT.MCPAL.ACHACACHI, LIBRETA N°00086018007 MMAA-PAR-BS PROYECTOS PLAN NAL.CUENCAS;BUN.</t>
  </si>
  <si>
    <t>||AMPLIACIÓN DE VALIDEZ 0,15% S/USD68.700,15 POR 32 DÍAS, REEMB. GASTOS DE COMUNICACIÓN BS220.- Y EMISIÓN DE CBTE. CONTABLE BS50.- S/G NOTA DGAF. STRIA. GRAL. N°098/19 REF.:I-2018-03 P/C ARMADA BOLIVIANA, ZODIAC MILPRO INTERNATIONAL LIB. 0020051101 MIN DEF-ARMADA BOLIVIANA VARIOS REF.: COMISIÓN AMPLIACIÓN VALIDEZ I-2018-03</t>
  </si>
  <si>
    <t>'TRANSFERENCIA DE FONDOS||S/G. NOTA CITE: MEFP/VTCP/DGCP/UODP-337/2019 DE LA FECHA, DEL MIN.DE ECONOMIA Y FINANZAS PUBLICAS(HRE-TSO-1394), PAGO BTS EXTRABURSATIL-VENCIMIENTO 26 DE MARZO DE 2019 D.S.N°1121 DE 11 DE ENERO DE 2012. DEBITO DE LA LIBRETA N° 00099021001 TGN-RECURSOS ORDINARIOS MN.</t>
  </si>
  <si>
    <t>'TRANSFERENCIA DE FONDOS||S/G. NOTA CITE: MEFP/VTCP/DGCP/UODP-337/2019 DE LA FECHA, DEL MIN.DE ECONOMIA Y FINANZAS PUBLICAS(HRE-TSO-1394), PAGO BTS EXTRABURSATIL-VENCIMIENTO 26 DE MARZO DE 2019 D.S.N°1121 DE 11 DE ENERO DE 2012. DEBITO DE LA LIBRETA N° 00099021001, REPOSICION UTILES DE ESCRITORIO.</t>
  </si>
  <si>
    <t>'COBRO DE'||UTILES DE ESCRITORIO POR EL COMPROBANTE CONTABLE NRO. 0949854 DE LA FECHA, SEGÚN CORREO ELECTRÓNICO DE YPFB DE F. 23/01/2018. DEBITO DE LA LIBRETA 00513022001 YPFB  OPERACIONES.</t>
  </si>
  <si>
    <t>||COBRO UTILES DE ESCRITORIO POR REGULARIZACIÓN DE NUESTRO CPBTE S 0949291 DEL 15/03/2019 POR COBRO DE COMISIONES EFECTUADO POR EL MUFG BANK LTD. POR EL DESEMBOLSO DEL PTMO. JICA BV-P5, SEGUN NOTA MEFP/VTCP/DGCP/UODP-355/2019 DEL 25/03/2019 LIB. N° 00099021001 TGN RECURSOS ORDINARIOS (3987)</t>
  </si>
  <si>
    <t>'COBRO DE'||UTILES DE ESCRITORIO POR EL COMPROBANTE CONTABLE NRO. 0949861 DE LA FECHA, SEGÚN CORREO ELECTRÓNICO DE YPFB DE F. 23/01/2018. DEBITO DE LA LIBRETA 00513022001 YPFB  OPERACIONES.</t>
  </si>
  <si>
    <t>COBRO COSTOS DE PAPELERIA POR REGULARIZACION DE TRANSFERENCIA DEL EXTERIOR POR ORDEN DE HERCO COMBUSTIBLES S.A. LIB. 00513062001 YPFB-OPERACIONES PLANTA DE SEPARACION DE LIQUIDOS RIO GRANDE</t>
  </si>
  <si>
    <t>PAGO PRÉSTAMO BID 815-SF-BO VCTO. 23-03-2019 POR CUENTA DE TGN SEGUN NOTA MEFP/VTCP/DGCP/UODP-328/2019, NTI. 011986 VALOR 25-03-2019 CAPITAL USD 52.524,13 INTERESES USD 9.979,59 LIBRETA N° 00099021001 "TGN RECURSOS ORDINARIOS" (3987)</t>
  </si>
  <si>
    <t>PAGO PRÉSTAMO BID 733-SF-BO VCTO. 24-03-2019 POR CUENTA DE TGN SEGUN NOTA MEFP/VTCP/DGCP/UODP-328/2019 , NTI. 011990 VALOR 25-03-2019 CAPITAL USD 21.666,67 INTERESES USD 2.383,33 LIBRETA N° 00099021001 "TGN RECURSOS ORDINARIOS" (3987)</t>
  </si>
  <si>
    <t>PAGO A BID PRÉSTAMO 964/SF-BO VCTO. 23-03-2019 POR CUENTA DE TGN SEGUN NOTA MEFP/VTCP/DGCP/UODP-328/2019 , NTI. 011989 VALOR 25-03-2019 CAPITAL USD 14.659,52 INTERESES USD 5.088,66 LIBRETA N° 00099021001 "TGN RECURSOS ORDINARIOS" (3987)</t>
  </si>
  <si>
    <t>TRANSFERENCIA DE FONDOS AL EXTERIOR A SOLICITUD DE MINISTERIO DE ECONOMIA Y FINANZAS PUBLICAS SEGUN SOLICITUD 7531 REF: PAGO A FAVOR DE BLOOMBERG FINANCE LP FACTURA 5604839812, MES DE MARZO/2019, POR SERVICIOS ESPECIALES BLOOMBERG DOS TERMINALES DE OPERACIONES DEUDA PUBLICA EN MERCADOS DE CAPITAL E LIB. 00099021001 TGN-RECURSOS ORDINARIOS (3987)</t>
  </si>
  <si>
    <t>VENTA DE DIVISAS CON TRANSFERENCIA DE FONDOS A SOLICITUD DE SERVICIO GENERAL DE IDENTIFICACION PERSONAL - SEGIP SEGUN SOLICITUD 7541 REF: ENTREGA DE FONDOS A LA OFICINA DE BUENOS AIRES - ARGENTINA, PARA GASTOS EN BIENES Y SERVICIOS, SEGUN NOTA 11/2019, SOLICITUD 1 Y CERT.1170 Y 1171. LIB. 00340012003 RECAUDACION EXTRANJERIA - C.I. -L.C.</t>
  </si>
  <si>
    <t>PAGO A CAF PRÉSTAMO CFA007725 VCTO. 25-03-2019 POR CUENTA DE TGN SEGUN NOTA MEFP/VTCP/DGCP/UODP-328/2019 , NTI. 011998 VALOR 25-03-2019 CAPITAL USD 1.150.162,59 INTERESES USD 393.907,70 LIBRETA N° 00099021001 "TGN RECURSOS ORDINARIOS" (3987)</t>
  </si>
  <si>
    <t>VENTA DE DIVISAS CON TRANSFERENCIA DE FONDOS A SOLICITUD DE SERVICIO GENERAL DE IDENTIFICACION PERSONAL - SEGIP SEGUN SOLICITUD 7542 REF: ENTREGA DE FONDOS A LA OFICINA DE BUENOS AIRES - ARGENTINA, PARA GASTOS EN BIENES Y SERVICIOS, SEGUN NOTA 11/2019, SOLICITUD 1 Y CERT.1168 Y 1169. LIB. 00340012003 RECAUDACION EXTRANJERIA - C.I. -L.C.</t>
  </si>
  <si>
    <t>VENTA DE DIVISAS CON TRANSFERENCIA DE FONDOS A SOLICITUD DE YACIMIENTOS PETROLIFEROS FISCALES BOLIVIANOS SEGUN SOLICITUD 7523 REF: PAGO A LA UNION EUROPEA INTERNACIONAL DEL GAS POR CONCEPTO DE MEMBRESIA IGU GESTION 2017 SEGUN INVOICE 17010 EQUIVALENTES 13.558,86 USD LIB. 00513012003 LBP-YPFB (2011349681373) POR DIFERENCIAL CAMBIARIO</t>
  </si>
  <si>
    <t>VENTA DE DIVISAS CON TRANSFERENCIA DE FONDOS A SOLICITUD DE YACIMIENTOS PETROLIFEROS FISCALES BOLIVIANOS SEGUN SOLICITUD 7523 REF: PAGO A LA UNION EUROPEA INTERNACIONAL DEL GAS POR CONCEPTO DE MEMBRESIA IGU GESTION 2017 SEGUN INVOICE 17010 EQUIVALENTES 13.558,86 USD LIB. 00513012003 LBP-YPFB (2011349681373)</t>
  </si>
  <si>
    <t>00099021001 DEPOSITO DE EFECTIVO, DEPOSITANTE: GIL JOSUE BOBARIN VILLAVICENCIO - JUBILADO, CONCEPTO: DEVOLUCION POR DOBLE PERCEPCION, CUENTA DE DEPOSITO: CUENTA UNICA DEL TESORO</t>
  </si>
  <si>
    <t>00086018043 DEPOSITO DE EFECTIVO, DEPOSITANTE: ANDREA MONTAÑO RIVERA, CONCEPTO: DEVOLUCION, CUENTA DE DEPOSITO: CUENTA UNICA DEL TESORO</t>
  </si>
  <si>
    <t>00099021001 DEPOSITO DE EFECTIVO, DEPOSITANTE: ANDREA MONTAÑO RIVERA, CONCEPTO: DEVOLUCION, CUENTA DE DEPOSITO: CUENTA UNICA DEL TESORO</t>
  </si>
  <si>
    <t>00099021001 DEPOSITO DE EFECTIVO, DEPOSITANTE: ANDREA MONTAÑO  RIVERA, CONCEPTO: DEVOLUCION DE FONDOS, CUENTA DE DEPOSITO: CUENTA UNICA DEL TESORO</t>
  </si>
  <si>
    <t>00086084202 DEPOSITO DE EFECTIVO, DEPOSITANTE: UNIDAD DESCONCENTRADA SUTENTAR, CONCEPTO: DEVOLUCION DE FONDOS EN AVANCE  PARTIDA 34110 COMBUSTIBLE Y LUBRICANTES PARA CONSUMO, CUENTA DE DEPOSITO: CUENTA UNICA DEL TESORO</t>
  </si>
  <si>
    <t>00099021001 DEPOSITO DE EFECTIVO, DEPOSITANTE: JORGE ARMANDO SALVATIERRA MURAÑA, CONCEPTO: DEVOLUCION DE VIATICOS, CUENTA DE DEPOSITO: CUENTA UNICA DEL TESORO</t>
  </si>
  <si>
    <t>00099021001 DEPOSITO DE EFECTIVO, DEPOSITANTE: JORGE MANRIQUE ARDUZ, CONCEPTO: DEVOLUCION DE INGRESOS ASIGNADOS, CUENTA DE DEPOSITO: CUENTA UNICA DEL TESORO</t>
  </si>
  <si>
    <t>00660072001 DEPOSITO DE EFECTIVO, DEPOSITANTE: JHONNY CRISTIAN URIMO AYALA, CONCEPTO: CIERRE DE CUENTAS POR COBRAR DEL SEÑOR URIMO AYALA JHONNY CRISTIAN - GESTIONES ANTERIORES, CUENTA DE DEPOSITO: CUENTA UNICA DEL TESORO</t>
  </si>
  <si>
    <t>00512012001 DEPOSITO DE EFECTIVO, DEPOSITANTE: MIRTHA MENDIVIL ALURRALDE AASANA, CONCEPTO: DEV PREV 569, CUENTA DE DEPOSITO: CUENTA UNICA DEL TESORO</t>
  </si>
  <si>
    <t>00512012001 DEPOSITO DE EFECTIVO, DEPOSITANTE: CRISTOBAL PATSI SUXO AASANA, CONCEPTO: DEV LBP AASANA PACS SONET, CUENTA DE DEPOSITO: CUENTA UNICA DEL TESORO</t>
  </si>
  <si>
    <t>00099021001 DEPOSITO DE EFECTIVO, DEPOSITANTE: WILFREDO ALEJO CALLE, CONCEPTO: REVERSION POR SALDOS NO EJECUTADOS, CUENTA DE DEPOSITO: CUENTA UNICA DEL TESORO</t>
  </si>
  <si>
    <t>00052047001 DEPOSITO DE EFECTIVO, DEPOSITANTE: JUAN MIGUEL ARROYO DAVILA, CONCEPTO: RECUPERACION DE MULTAS POR SERVICIO DE CONSULTORIA, CUENTA DE DEPOSITO: CUENTA UNICA DEL TESORO</t>
  </si>
  <si>
    <t>00086018051 DEPOSITO DE EFECTIVO, DEPOSITANTE: WILLY MACEDONIO SALAZAR VEGA, CONCEPTO: DEPÓSITO  COOPERACION  BELGA, CUENTA DE DEPOSITO: CUENTA UNICA DEL TESORO</t>
  </si>
  <si>
    <t>00099021001 DEPOSITO DE EFECTIVO, DEPOSITANTE: PASTORA IRIARTE VELASCO, CONCEPTO: DEVOLUCION HABER MES ENERO, CUENTA DE DEPOSITO: CUENTA UNICA DEL TESORO</t>
  </si>
  <si>
    <t>00035011105 DEP.DE CHEQ.AJENOS,RET.DE CAM.,CONCEPTO: DESCUENTO POR PERMISO SIN GOCE DE HABER DE ANA MARIA RODRIGUEZ,DEP.: MINISTERIO DE ECONOMIA Y FINANZAS PUBLICAS , PROCEDENCIA: BANCO UNION S.A., CHEQUE: 791, FECHA DE EMISION:25/03/2019</t>
  </si>
  <si>
    <t>00099021001 DEP.DE CHEQ.AJENOS,RET.DE CAM.,CONCEPTO: DESCUENTO POR PERMISO SIN GOCE DE HABER DE FERNANDO CARRAFA  A.,DEP.: MINISTERIO DE ECONOMIA Y FINANZAS PUBLICAS , PROCEDENCIA: BANCO UNION S.A., CHEQUE: 790, FECHA DE EMISION:25/03/2019</t>
  </si>
  <si>
    <t>00293012001 DEP.DE CHEQ.AJENOS,RET.DE CAM.,CONCEPTO: DEVOLUCION POR LICENCIA SIN GOCE DE HABERES,DEP.: FC-BCB , PROCEDENCIA: BANCO UNION S.A., CHEQUE: 294, FECHA DE EMISION:19/03/2019</t>
  </si>
  <si>
    <t>00099021001 DEP.DE CHEQ.AJENOS,RET.DE CAM.,CONCEPTO: SANCA HERBAS RUBEN,DEP.: BANCO UNION  SA , PROCEDENCIA: BANCO UNION S.A., CHEQUE: 160351, FECHA DE EMISION:26/03/2019</t>
  </si>
  <si>
    <t>00010011102 DEP.DE CHEQ.AJENOS,RET.DE CAM.,CONCEPTO: RECAUDACION GESTORIA CONSULAR SEPT/18 A FEB/19 CONSULADO DE BOLIVIA EN LA QUIACA ARGENTINA,DEP.: CONSULADO DE BOLIVIA EN LA QUIACA ARGENTINA</t>
  </si>
  <si>
    <t>00041014101 DEP.DE CHEQ.AJENOS,RET.DE CAM.,CONCEPTO: DEPÓSITO POR CONVENIO INTERGUBERNAMENTAL SUSCRITO ENTRE EL MINIST. DE DESARROLLO Y EL GAM LLICA,DEP.: GOBIERNO AUTONOMO MUNICIPAL DE LLICA</t>
  </si>
  <si>
    <t>PROVISION DE FONDOS A SOLICITUD DE YACIMIENTOS PETROLIFEROS FISCALES BOLIVIANOS SEGUN SOLICITUD YPFB-0047-2019 REF: PAGO A GAS TRANSBOLIVIANO SA FEBRERO 19 POR TRANSPORTE DE GN ME LIB. 00513012007 YPFB - RECURSOS NACIONALIZACIÓN</t>
  </si>
  <si>
    <t>TRANSFERENCIA DEL EXTERIOR SEGUN SWIFT NO.3687 DE FECHA 26/03/2019 ORDENANTE: EMBAIXADA DA REPUBLICA DA BOLIVIA (REP.FEDERATIVA DE BRASIL) REF.: RECAUDACION GESTORIA CONSULAR LIB. 00010011102 MIN.RELACIONES EXTERIORES - GESTORIA CONSULAR LEY Nº 3108</t>
  </si>
  <si>
    <t>PROVISION DE FONDOS A SOLICITUD DE YACIMIENTOS PETROLIFEROS FISCALES BOLIVIANOS SEGUN SOLICITUD YPFB-0049-2019 REF: PAGO A GASORIENTE BOLIVIANO LTDA FEBRERO 2019 POR TRANSPORTE DE GN MI FIRME E INTERRUMPIBLE LIB. 00513012007 YPFB - RECURSOS NACIONALIZACIÓN</t>
  </si>
  <si>
    <t>NÚMERO DE LIBRETA CUT: 99031009.00 OPERACIÓN T01 TRANSFERENCIA DE FONDOS A LA CUT - TESORO DIRECTO DE BANCO UNION S.A. A CUENTA UNICA DEL TESORO CON NUMERO DE SOLICITUD = 3608218 Y NUMERO CORRELATIVO = 91320026032019557 TRANSFERENCIA POR OPERACIONES DE VENTA BONOS BTX</t>
  </si>
  <si>
    <t>TRANSFERENCIA DEL EXTERIOR SEGUN SWIFT NO.3688 DE FECHA 26/03/2019 ORDENANTE: EMBAJADA DE BOLIVIA (ASUNCION PARAGUAY) REF.: DEVOLUCION SALDO DE GASTOS DE FUNC 2018 AL 31 DE DBRE MAS REM ADICI SE M GM-DGAA-UFI-CF-NC-001/2019 LIB. 00099021001 TGN-RECURSOS ORDINARIOS (3987)</t>
  </si>
  <si>
    <t>PROVISION DE FONDOS A SOLICITUD DE YACIMIENTOS PETROLIFEROS FISCALES BOLIVIANOS SEGUN SOLICITUD YPFB-0048-2019 REF: PAGO A GAS TRANSBOLIVIANO SA FEBRERO 2019 POR TRANSPORTE GN MI INTERRUMPIBLE CHIQUITOS MUTUN REDES DE GAS Y YACUSES LIB. 00513012007 YPFB - RECURSOS NACIONALIZACIÓN</t>
  </si>
  <si>
    <t>VENTA DE DIVISAS CON TRANSFERENCIA DE FONDOS A SOLICITUD DE YACIMIENTOS PETROLIFEROS FISCALES BOLIVIANOS SEGUN SOLICITUD 7560 REF: PRIMER PREPAGO MARZO A LA EMPRESA VITOL SA DE ACUERDO A PROFORMA INVOICE PI 19022601 PARA EL SUMINISTRO DE DIESEL OIL Y GASOLINA INFORME TECNICO DE CONFORMIDAD DE PAGO LIB. 00513012004 LBP-YPFB-UNICOMERCIAL (4030005415/1-2188907)</t>
  </si>
  <si>
    <t>VENTA DE DIVISAS CON TRANSFERENCIA DE FONDOS A SOLICITUD DE EMPRESA PUBLICA PRODUCTIVA CARTONES DE BOLIVIA-CARTONBOL SEGUN SOLICITUD 7544 REF: TRANSFERENCIA DE RECURSOS AL BCB PARA PAGO A LA EMPRESA PG PAPER COMPANY LTD POR LA ADQUISICION DE PAPEL KRAFT LINER VIRG, SEGUN CONTRATACION DIRECTA CB/RPCD LIB. 00576012002 CARTONBOL - RECAUDADORA</t>
  </si>
  <si>
    <t>VENTA DE DIVISAS CON TRANSFERENCIA DE FONDOS A SOLICITUD DE SERVICIO GENERAL DE IDENTIFICACION PERSONAL - SEGIP SEGUN SOLICITUD 7543 REF: ENTREGA DE FONDOS A LA OFICINA DE SAO PAULO - BRASIL, PARA GASTOS EN SERVICIOS BASICOS Y BIENES Y SERVICIOS, SEGUN NOTA 009/2019, SOLICITUD 1 Y CERT.1165 Y 1166. LIB. 00340012003 RECAUDACION EXTRANJERIA - C.I. -L.C.</t>
  </si>
  <si>
    <t>PAGO A BID PRÉSTAMO 2498/BL-BO VCTO. 26-03-2019 POR CUENTA DE TGN SEGUN NOTA MEFP/VTCP/DGCP/UODP-344/2019 , NTI. 011960 VALOR 26-03-2019 INTERESES USD 5.861,52 LIBRETA N° 00099021001 "TGN RECURSOS ORDINARIOS" (3987)</t>
  </si>
  <si>
    <t>PAGO A BID PRÉSTAMO 2498/BL-BO VCTO. 26-03-2019 POR CUENTA DE TGN SEGUN NOTA MEFP/VTCP/DGCP/UODP-344/2019 , NTI. 012097 VALOR 26-03-2019 CAPITAL USD 230.168,31 INTERESES USD 192.356,61 LIBRETA N° 00099021001 "TGN RECURSOS ORDINARIOS" (3987)</t>
  </si>
  <si>
    <t>||REGULARIZACIÓN DE NUESTRA OPERACIÓN NRO. 0949857 DE F. 25/03/2019 SEGÚN INFORMACIÓN ADICIONAL DEL STANDARD CHARTERED BANK. DEBITO DE LA LIBRETA 00117012001 DGAC, REPOSICION UTILES DE ESCRITORIO.</t>
  </si>
  <si>
    <t>||COMISIÓN TRANSFERENCIA FDOS. AL EXTERIOR 0,10% S/USD.287.999,05 REEMB. GSTS. COMUNICACIÓN BS220.- Y EMISIÓN COMP. CONTABLE BS50.- REF.:PAGO 2 LC I-2018-33 EMPRESA PÚBLICA QUIPUS A/F TONGFANG HONGKONG LIMITED LIB. 00590012001 EMPRESA PUBLICA QUIPUS - RECURSOS ESPECIFICOS REF.: COMIS. PAGO 3 LC I-2018-33</t>
  </si>
  <si>
    <t>NUMERO DE LIBRETA CUT: 00099021001 OPERACIÓN E18 TRANSFERENCIA DEL SISTEMA FINANCIERO POR CUENTA DE TERCEROS A LA CUT devolucion pagos en exceso Gobierno Autónomo Departamental de Tarija</t>
  </si>
  <si>
    <t>||TRANSFERENCIA DE FONDOS S/G. MENSAJE SWIFT NRO. 03731 DE LA FECHA. (SECTOR PÚBLICO - SOBREVUELOS). DEBITO DE LA LIBRETA 00117012001 DGAC, REPOSICION UTILES DE ESCRITORIO.</t>
  </si>
  <si>
    <t>'TRANSFERENCIA DE FONDOS||S/G. NOTA CITE: MEFP//VTCP/DGCP/UODP-345/2019 DE LA FECHA, DEL MIN.DE ECONOMIA Y FINANZAS PUBLICAS(HRE-TSO-1406), PAGO BTS EXTRABURSATIL-VENCIMIENTO 27 DE MARZO DE 2019 D.S.N°1121 DE 11 DE ENERO DE 2012. DEBITO DE LA LIBRETA N° 00099021001 TGN-RECURSOS ORDINARIOS MN.</t>
  </si>
  <si>
    <t>'TRANSFERENCIA DE FONDOS||S/G. NOTA CITE: MEFP//VTCP/DGCP/UODP-345/2019 DE LA FECHA, DEL MIN.DE ECONOMIA Y FINANZAS PUBLICAS(HRE-TSO-1406), PAGO BTS EXTRABURSATIL-VENCIMIENTO 27 DE MARZO DE 2019 D.S.N°1121 DE 11 DE ENERO DE 2012. DEBITO DE LA LIBRETA N° 00099021001, REPOSICION UTILES DE ESCRITORIO.</t>
  </si>
  <si>
    <t>00590012001 DEPOSITO DE EFECTIVO, DEPOSITANTE: MANUEL GUTIERREZ MAMANI- EMPRESA PUBLICA QUIPUS, CONCEPTO: DEVOLUCION NO EJECUTADO, CUENTA DE DEPOSITO: CUENTA UNICA DEL TESORO</t>
  </si>
  <si>
    <t>00046104203 DEPOSITO DE EFECTIVO, DEPOSITANTE: FRANKLIN GUIDO QUISPE CRUZ, CONCEPTO: REVERSION DE FONDOS NO EJECUTADOS, CUENTA DE DEPOSITO: CUENTA UNICA DEL TESORO</t>
  </si>
  <si>
    <t>00099021001 DEPOSITO DE EFECTIVO, DEPOSITANTE: ASFI-MAX RONNY PACOSILLO ARANDA, CONCEPTO: DEVOLUCION DE FONDOS POR TASA DE AEROPUERTO, CUENTA DE DEPOSITO: CUENTA UNICA DEL TESORO</t>
  </si>
  <si>
    <t>00047081101 DEPOSITO DE EFECTIVO, DEPOSITANTE: NEYDA ANGELICA CHOQUE ARNEZ - CI. 8872168, CONCEPTO: DEVOLUCION DE SALDO DE FONDO EN AVANCE PARA ADQUISICION DE MATERIALES, CUENTA DE DEPOSITO: CUENTA UNICA DEL TESORO</t>
  </si>
  <si>
    <t>00099021001 DEPOSITO DE EFECTIVO, DEPOSITANTE: EDGAR GREGORIO OQUENDO OROSCO, CONCEPTO: REVERSION VIATICOS PREV 7068, CUENTA DE DEPOSITO: CUENTA UNICA DEL TESORO</t>
  </si>
  <si>
    <t>00086054201 DEPOSITO DE EFECTIVO, DEPOSITANTE: EMPRESA CONSTRUCTORA BRASIL SRL, CONCEPTO: DEVOLUCION POR PAGO EN EXCEDENTE RECURSOS A UCP-PAAP, CUENTA DE DEPOSITO: CUENTA UNICA DEL TESORO</t>
  </si>
  <si>
    <t>00086031101 DEPOSITO DE EFECTIVO, DEPOSITANTE: PN ANMI COTAPATA, CONCEPTO: RECAUDACION DE SERVICIO HIGIENICO DEL MES DE FEBRERO /2019 PN ANMI COTAPATA, CUENTA DE DEPOSITO: CUENTA UNICA DEL TESORO</t>
  </si>
  <si>
    <t>00086031101 DEPOSITO DE EFECTIVO, DEPOSITANTE: PN ANMI COTAPATA, CONCEPTO: DEVOLUCION POR PAGO DE REFRIGERIO MES DE SEPTIEMBRE /2018 DEL SR JULIO CESAR CHAVEZ QUISPE, CUENTA DE DEPOSITO: CUENTA UNICA DEL TESORO</t>
  </si>
  <si>
    <t>00086084202 DEPOSITO DE EFECTIVO, DEPOSITANTE: WALTER OSCO FRIAS - UD SUSTENTAR, CONCEPTO: DEVOLUCION FONDOS EN  AVANCE:SUSPENSION CAMPAÑA  REFORESTACION MCPIO WARNES,SCZ, CUENTA DE DEPOSITO: CUENTA UNICA DEL TESORO</t>
  </si>
  <si>
    <t>00099021001 DEPOSITO DE EFECTIVO, DEPOSITANTE: RUBEN CARLOS CONDE QUISPE, CONCEPTO: DEVOLUCION DE RETROACTIVO, CUENTA DE DEPOSITO: CUENTA UNICA DEL TESORO</t>
  </si>
  <si>
    <t>00099021001 DEPOSITO DE EFECTIVO, DEPOSITANTE: MARISOL ARAMAYO, CONCEPTO: DEVOLUCION, CUENTA DE DEPOSITO: CUENTA UNICA DEL TESORO</t>
  </si>
  <si>
    <t>00099021001 DEPOSITO DE EFECTIVO, DEPOSITANTE: TITO GUZMAN CHUMACERO, CONCEPTO: DOBLE PERCEPCION, CUENTA DE DEPOSITO: CUENTA UNICA DEL TESORO</t>
  </si>
  <si>
    <t>00130012002 DEPOSITO DE EFECTIVO, DEPOSITANTE: JUAN R. GUERREROS  ROQUE, CONCEPTO: DEVOLUCION POR GASTOS DE PEAJE, CUENTA DE DEPOSITO: CUENTA UNICA DEL TESORO</t>
  </si>
  <si>
    <t>00046181101 DEPOSITO DE EFECTIVO, DEPOSITANTE: DELINA CONCEPCION CALLISAYA MIRANDA, CONCEPTO: 00046181101 - MS- MINISTERIO DE SALUD CENETROP, CUENTA DE DEPOSITO: CUENTA UNICA DEL TESORO</t>
  </si>
  <si>
    <t>00099021001 DEPOSITO DE EFECTIVO, DEPOSITANTE: CLAUDIA BASILIA CAZAS  TIJO, CONCEPTO: DEVOLUCION DE COBRO INDEVIDO, CUENTA DE DEPOSITO: CUENTA UNICA DEL TESORO</t>
  </si>
  <si>
    <t>00015011108 DEPOSITO DE EFECTIVO, DEPOSITANTE: REGIMEN PENITENCIARIO, CONCEPTO: DESCARGO DE ASIGNACION DE RECURSOS, CUENTA DE DEPOSITO: CUENTA UNICA DEL TESORO</t>
  </si>
  <si>
    <t>00099021001 DEPOSITO DE EFECTIVO, DEPOSITANTE: WILSON ARUQUIPA CALLE, CONCEPTO: DEVOLUCION POR OBSERVACIONES DE GASTOS DE FUNCIONAMIENTO SEGUIMIENTO 60/2018, CUENTA DE DEPOSITO: CUENTA UNICA DEL TESORO</t>
  </si>
  <si>
    <t>00099021001 DEPOSITO DE EFECTIVO, DEPOSITANTE: RICARDO DIAZ SORIA GALVARRO, CONCEPTO: DEVOLUCION POR OBSERVACION, CUENTA DE DEPOSITO: CUENTA UNICA DEL TESORO</t>
  </si>
  <si>
    <t>00512022001 DEPOSITO DE EFECTIVO, DEPOSITANTE: ALEJANDRO RUCK VEGA, CONCEPTO: DEVOLUCION FONDOS PREVENTIVO 96, CUENTA DE DEPOSITO: CUENTA UNICA DEL TESORO</t>
  </si>
  <si>
    <t>00020051101 DEP.DE CHEQ.AJENOS,RET.DE CAM.,CONCEPTO: DEVOLUCION POR CERTIFICACION LICENCIAS AMBIENTALES,DEP.: SERNAP , PROCEDENCIA: BANCO UNION S.A., CHEQUE: 919, FECHA DE EMISION:25/03/2019</t>
  </si>
  <si>
    <t>00086038003 DEP.DE CHEQ.AJENOS,RET.DE CAM.,CONCEPTO: 1ER DESEMBOLSO FUNDESNAP,DEP.: SERNAP - FUNDESNAP , PROCEDENCIA: BANCO UNION S.A., CHEQUE: 170, FECHA DE EMISION:25/03/2019</t>
  </si>
  <si>
    <t>00099021001 DEP.DE CHEQ.AJENOS,RET.DE CAM.,CONCEPTO: SALDO ACREEDOR,DEP.: ASEGURADORA FORTALEZA SA , PROCEDENCIA: BANCO FORTALEZA SOCIEDAD ANONIMA (BANCO FORTALEZA S.A.), CHEQUE: 10298, FECHA DE EMISI</t>
  </si>
  <si>
    <t>00585012002 DEP.DE CHEQ.AJENOS,RET.DE CAM.,CONCEPTO: REGISTRO DE OTROS INGRESOS Y VENTAS,DEP.: AGENCIA BOLIVIANA ESPACIAL-ABE , PROCEDENCIA: BANCO UNION S.A., CHEQUE: 1040, FECHA DE EMISION:26/03/2019</t>
  </si>
  <si>
    <t>00015011108 DEP.DE CHEQ.AJENOS,RET.DE CAM.,CONCEPTO: DEVOLUCION DE FONDOS,DEP.: MIN GOBIERNO , PROCEDENCIA: BANCO UNION S.A., CHEQUE: 51306, FECHA DE EMISION:22/03/2019</t>
  </si>
  <si>
    <t>00099021001 DEP.DE CHEQ.AJENOS,RET.DE CAM.,CONCEPTO: ARANCIBIA VELA ELENA,DEP.: BANCO UNION S.A. , PROCEDENCIA: BANCO UNION S.A., CHEQUE: 160353, FECHA DE EMISION:27/03/2019</t>
  </si>
  <si>
    <t>00099021001 DEP.DE CHEQ.AJENOS,RET.DE CAM.,CONCEPTO: GORENA MARIA TERESA ALFRED VDA DE,DEP.: BANCO UNION S.A. , PROCEDENCIA: BANCO UNION S.A., CHEQUE: 160352, FECHA DE EMISION:27/03/2019</t>
  </si>
  <si>
    <t>00099021001 DEP.DE CHEQ.AJENOS,RET.DE CAM.,CONCEPTO: LOPEZ FLORES JAEL,DEP.: BANCO UNION S.A. , PROCEDENCIA: BANCO UNION S.A., CHEQUE: 163092, FECHA DE EMISION:27/03/2019</t>
  </si>
  <si>
    <t>00099021001 DEP.DE CHEQ.AJENOS,RET.DE CAM.,CONCEPTO: SOTO POZO MARIBEL,DEP.: BANCO UNION S.A. , PROCEDENCIA: BANCO UNION S.A., CHEQUE: 163093, FECHA DE EMISION:27/03/2019</t>
  </si>
  <si>
    <t>00086031101 DEP.DE CHEQ.AJENOS,RET.DE CAM.,CONCEPTO: DEVOLUCION POR EJECUCION DE BOLETA DE GARANTIA,DEP.: SERNAP , PROCEDENCIA: BANCO UNION S.A., CHEQUE: 917, FECHA DE EMISION:25/03/2019</t>
  </si>
  <si>
    <t>00099021001 DEP.DE CHEQ.AJENOS,RET.DE CAM.,CONCEPTO: ESCALERA PLATA MARIA PAOLA,DEP.: BANCO UNION S.A. , PROCEDENCIA: BANCO UNION S.A., CHEQUE: 163091, FECHA DE EMISION:27/03/2019</t>
  </si>
  <si>
    <t>00086031111 DEP.DE CHEQ.AJENOS,RET.DE CAM.,CONCEPTO: INGRESO SISCO,DEP.: SERNAP PILON LAJAS , PROCEDENCIA: BANCO UNION S.A., CHEQUE: 918, FECHA DE EMISION:25/03/2019</t>
  </si>
  <si>
    <t>00099021001 DEP.DE CHEQ.AJENOS,RET.DE CAM.,CONCEPTO: ZENAIDA CHINCHE AJHUACHO,DEP.: BANCO UNION S.A. , PROCEDENCIA: BANCO UNION S.A., CHEQUE: 163090, FECHA DE EMISION:27/03/2019</t>
  </si>
  <si>
    <t>De: 00099024113 Transferencia en cumplimiento al DS N°0913 de 15/06/2011 y el Convenio Intergubernativo de Financiamiento UPRE-CIF-IG 0250/2018, suscrito entre la UPRE y el GAD de Beni, Proyecto “Const. Tinglado Polifuncional y Graderías U.E. Los Manguitos - Comunidad Manguitos”, correspondiente al pago de la planilla Nº1, según la UPRE.</t>
  </si>
  <si>
    <t>De: 00099024113 Transferencia en cumplimiento al DS N°0913 de 15/06/2011 y el Convenio Intergubernativo de Financiamiento UPRE-CIF-IG 782/2017, suscrito entre la UPRE y el GAM de Ascención de Guarayos, Proyecto “Const. Aulas Unidad Educativa Esteban Gebhard Guarayos”, correspondiente al pago de la planilla Nº4 de cierre, según la UPRE.</t>
  </si>
  <si>
    <t>De: 00099024113 Transferencia en cumplimiento al DS N°0913 de 15/06/2011 y el Convenio Intergubernativo de Financiamiento UPRE-CIF-IG 1119/2017, suscrito entre la UPRE y el GAM de Shinahota, Proyecto “Construcción Cancha de Futbol y Graderías Lauca Eñe”, correspondiente al pago de la planilla Nº4 de cierre, según la UPRE.</t>
  </si>
  <si>
    <t>De: 00099024113 Transferencia en cumplimiento al DS N°0913 de 15/06/2011 y el Convenio Intergubernativo de Financiamiento UPRE-CIF-IG 762/2017, suscrito entre la UPRE y el GAM de Chimoré, Proyecto “Const. Centro de Salud Entre Ríos Tacuaral Chimoré”, correspondiente al pago de la planilla Nº4 de cierre, según la UPRE.</t>
  </si>
  <si>
    <t>De: 00099024113 Transferencia en cumplimiento al DS N°0913 de 15/06/2011 y el Convenio Intergubernativo de Financiamiento UPRE-CIF-IG/533/2016, suscrito entre la UPRE y el GAM de Yapacani, proyecto “Construcción de Estadio Municipal Integración Bolivia”, correspondiente al pago de la planilla N° 20, según la UPRE.</t>
  </si>
  <si>
    <t>De: 00099024113 Transferencia en cumplimiento al DS N°0913 de 15/06/2011 y el Convenio Intergubernativo de Financiamiento UPRE-CIF-IG 0241/2018, suscrito entre la UPRE y el GAM de Yotala, proyecto “Ampl. (Modulo B y Áreas Exteriores) Unidad Educativa Víctor Sandy – Mosoj Llajta”, correspondiente al pago de la planilla N° 1, según la UPRE.</t>
  </si>
  <si>
    <t>De: 00099024113 Transferencia en cumplimiento al DS N°0913 de 15/06/2011 y el Convenio Intergubernativo de Financiamiento UPRE-CIF-IG 1067/2017, suscrito entre la UPRE y el GAM de Exaltación, proyecto “Const. Tinglado y Polideportivo para la U.E. Motacusal – Municipio Exaltación”, correspondiente al pago de la planilla N° 3, según la UPRE.</t>
  </si>
  <si>
    <t>De: 00099024113 Transferencia en cumplimiento al DS N°0913 de 15/06/2011 y el Convenio Intergubernativo de Financiamiento UPRE-CIF-IG 1108/2017, suscrito entre la UPRE y el GAM de Desaguadero, proyecto “Const. Unidad Educativa Técnico Humanístico Batallón Colorados - Desaguadero”, correspondiente al pago de la planilla N° 4, según la UPRE.</t>
  </si>
  <si>
    <t>De: 00099024113 Transferencia en cumplimiento al DS N°0913 de 15/06/2011 y el Convenio Intergubernativo de Financiamiento UPRE-CIF-IG 0124/2018, suscrito entre la UPRE y el GAD de Tarija, Proyecto “Ampliación y Readecuación Campo Ferial San Jacinto”, correspondiente al pago de la planilla Nº2, según la UPRE.</t>
  </si>
  <si>
    <t>De: 00099024113 Transferencia en cumplimiento al DS N°0913 de 15/06/2011 y el Convenio Intergubernativo de Financiamiento UPRE-CIF-IG/501/2016, suscrito entre la UPRE y el GAM de Cobija, Proyecto “Construcción Piscina Olímpica Municipal Evo Morales - Cobija”, correspondiente al pago de la planilla Nº5, según la UPRE.</t>
  </si>
  <si>
    <t>PAGO A CAF PRÉSTAMO CFA003805 VCTO. 27-03-2019 POR CUENTA DE TGN , NTI. 011956 VALOR 27-03-2019 CAPITAL USD 2.687.382,37 INTERESES USD 706.992,45 CTA. 3987 CUENTA UNICA DEL TESORO-3987 LIB. 00099021001 REF.: COMISIONES BANCARIAS</t>
  </si>
  <si>
    <t>PAGO A CAF PRÉSTAMO CFA003807 VCTO. 27-03-2019 POR CUENTA DE TGN , NTI. 011974 VALOR 27-03-2019 CAPITAL USD 4.380.611,57 INTERESES USD 1.152.444,60 CTA. 3987 CUENTA UNICA DEL TESORO-3987 LIB. 00099021001 REF.: COMISIONES BANCARIAS</t>
  </si>
  <si>
    <t>PAGO A CAF PRÉSTAMO CFA004616 VCTO. 27-03-2019 POR CUENTA DE TGN , NTI. 011984 VALOR 27-03-2019 CAPITAL USD 971.372,93 INTERESES USD 160.232,19 CTA. 3987 CUENTA UNICA DEL TESORO-3987 LIB. 00099021001 REF.: COMISIONES BANCARIAS</t>
  </si>
  <si>
    <t>VENTA DE DIVISAS CON TRANSFERENCIA DE FONDOS A SOLICITUD DE AUTORIDAD DE REG.Y FISCALIZ.DE TELECOMUNICACIONES Y TRANSP. SEGUN SOLICITUD 7532 REF: TRANSFERENCIA DE FONDOS A LA UNION POSTAL UNIVERSAL U.P.U., CORRESPONDIENTE AL PAGO DE LA CUOTA CONTRIBUTIVA DE LA GESTION 2019, DE ACUERDO AL ARTICULO 50 LIB. 00099021001 TGN-RECURSOS ORDINARIOS (3987) POR DIFERENCIAL CAMBIARIO</t>
  </si>
  <si>
    <t>VENTA DE DIVISAS CON TRANSFERENCIA DE FONDOS A SOLICITUD DE AUTORIDAD DE REG.Y FISCALIZ.DE TELECOMUNICACIONES Y TRANSP. SEGUN SOLICITUD 7532 REF: TRANSFERENCIA DE FONDOS A LA UNION POSTAL UNIVERSAL U.P.U., CORRESPONDIENTE AL PAGO DE LA CUOTA CONTRIBUTIVA DE LA GESTION 2019, DE ACUERDO AL ARTICULO 50 LIB. 00099021001 TGN-RECURSOS ORDINARIOS (3987)</t>
  </si>
  <si>
    <t>VENTA DE DIVISAS CON TRANSFERENCIA DE FONDOS A SOLICITUD DE AUTORIDAD DE REG.Y FISCALIZ.DE TELECOMUNICACIONES Y TRANSP. SEGUN SOLICITUD 7530 REF: TRANSFERENCIA DE FONDOS A LA UNION INTERNACIONAL DE TELECOMUNICACION UIT CORRESPONDIENTE AL PAGO ANUAL DE LA GESTION 2019 DE ACUERDO A INFORME TECNICO ATT LIB. 00099021001 TGN-RECURSOS ORDINARIOS (3987) POR DIFERENCIAL CAMBIARIO</t>
  </si>
  <si>
    <t>VENTA DE DIVISAS CON TRANSFERENCIA DE FONDOS A SOLICITUD DE AUTORIDAD DE REG.Y FISCALIZ.DE TELECOMUNICACIONES Y TRANSP. SEGUN SOLICITUD 7530 REF: TRANSFERENCIA DE FONDOS A LA UNION INTERNACIONAL DE TELECOMUNICACION UIT CORRESPONDIENTE AL PAGO ANUAL DE LA GESTION 2019 DE ACUERDO A INFORME TECNICO ATT LIB. 00099021001 TGN-RECURSOS ORDINARIOS (3987)</t>
  </si>
  <si>
    <t>PAGO A BID PRÉSTAMO 2057/BL-BO VCTO. 27-03-2019 POR CUENTA DE TGN , NTI. 011961 VALOR 27-03-2019 INTERESES USD 12.248,71 CTA. 3987 CUENTA UNICA DEL TESORO-3987 LIB. 00099021001 REF.: COMISIONES BANCARIAS</t>
  </si>
  <si>
    <t>PAGO A BID PRÉSTAMO 2057/BL-BO VCTO. 27-03-2019 POR CUENTA DE TGN , NTI. 011970 VALOR 27-03-2019 CAPITAL USD 479.246,28 INTERESES USD 345.856,42 CTA. 3987 CUENTA UNICA DEL TESORO-3987 LIB. 00099021001 REF.: COMISIONES BANCARIAS</t>
  </si>
  <si>
    <t>PAGO A BID PRÉSTAMO 2082/ BL-BO VCTO. 27-03-2019 POR CUENTA DE TGN , NTI. 011973 VALOR 27-03-2019 INTERESES USD 5.961,73 CTA. 3987 CUENTA UNICA DEL TESORO-3987 LIB. 00099021001 REF.: COMISIONES BANCARIAS</t>
  </si>
  <si>
    <t>PAGO A BID PRÉSTAMO 2082/BL - BO VCTO. 27-03-2019 POR CUENTA DE TGN , NTI. 011972 VALOR 27-03-2019 CAPITAL USD 233.766,57 INTERESES USD 168.701,71 CTA. 3987 CUENTA UNICA DEL TESORO-3987 LIB. 00099021001 REF.: COMISIONES BANCARIAS</t>
  </si>
  <si>
    <t>PROVISION DE FONDOS A SOLICITUD DE YACIMIENTOS PETROLIFEROS FISCALES BOLIVIANOS SEGUN SOLICITUD YPFB-0050-2019 REF: PAGO GASORIENTE BOLIVIANO LTDA FEBRERO 2019 POR SERVICIO INTERRUMPIBLE DE TRANSPORTE GN ME LIB. 00513012007 YPFB - RECURSOS NACIONALIZACIÓN</t>
  </si>
  <si>
    <t>PAGO A BID PRÉSTAMO 1039/SF-BO VCTO. 27-03-2019 POR CUENTA DE TGN , NTI. 011992 VALOR 27-03-2019 CAPITAL USD 265.929,87 INTERESES USD 110.772,54 CTA. 3987 CUENTA UNICA DEL TESORO-3987 LIB. 00099021001 REF.: COMISIONES BANCARIAS</t>
  </si>
  <si>
    <t>PAGO A BID PRÉSTAMO 2061/BL-BO VCTO. 27-03-2019 POR CUENTA DE TGN , NTI. 011994 VALOR 27-03-2019 INTERESES USD 3.719,18 CTA. 3987 CUENTA UNICA DEL TESORO-3987 LIB. 00099021001 REF.: COMISIONES BANCARIAS</t>
  </si>
  <si>
    <t>PAGO A BID PRÉSTAMO 2061/BL-BO VCTO. 27-03-2019 POR CUENTA DE TGN , NTI. 011995 VALOR 27-03-2019 CAPITAL USD 145.833,33 INTERESES USD 105.243,16 CTA. 3987 CUENTA UNICA DEL TESORO-3987 LIB. 00099021001 REF.: COMISIONES BANCARIAS</t>
  </si>
  <si>
    <t>PAGO A BID PRÉSTAMO 1038 SF-BO VCTO. 27-03-2019 POR CUENTA DE TGN , NTI. 011991 VALOR 27-03-2019 CAPITAL USD 3.907,46 INTERESES USD 1.627,64 CTA. 3987 CUENTA UNICA DEL TESORO-3987 LIB. 00099021001 REF.: COMISIONES BANCARIAS</t>
  </si>
  <si>
    <t>De: 00099024113 Transferencia en cumplimiento al DS N°0913 de 15/06/2011 y el Convenio Intergubernativo de Financiamiento UPRE-CIF-IG 0188/2018, suscrito entre la UPRE y el GAM de Monteagudo, Proyecto “Const. Pavimento Rígido Calles de Candua-Monteagudo”, correspondiente al pago de la planilla Nº2, según la UPRE.</t>
  </si>
  <si>
    <t>VENTA DE DIVISAS CON TRANSFERENCIA DE FONDOS A SOLICITUD DE MINISTERIO DE LA PRESIDENCIA SEGUN SOLICITUD 7565 REF: DIVISAS USD 28,016.36 PAGO A DASSAULT FALCON JET POR ADQUISICION DE REPUESTOS PARA AERONAVE FAB 001 SEGUN INVOICE 578962, 104317, PAGO A BANK OF AMERICA CUENTA 381023401350. LIB. 00099021001 TGN-RECURSOS ORDINARIOS (3987)</t>
  </si>
  <si>
    <t>VENTA DE DIVISAS CON TRANSFERENCIA DE FONDOS A SOLICITUD DE MINISTERIO DE LA PRESIDENCIA SEGUN SOLICITUD 7563 REF: DIVISAS USD 11,670.00 PAGO A ROCKWELL COLLINS SUSCRIPCION SERVICIO DE ACTUALIZACION DE DATOS DE VUELO PARA AERONAVE FAB 002 RENOVACION, SEGUN INVOICE 98973712, PAGO BANK OF AMERCIA, CUE LIB. 00099021001 TGN-RECURSOS ORDINARIOS (3987)</t>
  </si>
  <si>
    <t>VENTA DE DIVISAS CON TRANSFERENCIA DE FONDOS A SOLICITUD DE MINISTERIO DE LA PRESIDENCIA SEGUN SOLICITUD 7569 REF: DIVISAS USD 1,947.92 PAGO A DASSAULT FALCON JET POR ADQUISICION REPUESTOS NOSE COVER PARA AERONAVE FAB 001 INCLUYE SEGUN INVOICE 568783-01, PAGO BANK OF AMERICA, CUENTA 381023401350. LIB. 00099021001 TGN-RECURSOS ORDINARIOS (3987)</t>
  </si>
  <si>
    <t>VENTA DE DIVISAS CON TRANSFERENCIA DE FONDOS A SOLICITUD DE MINISTERIO DE LA PRESIDENCIA SEGUN SOLICITUD 7562 REF: DIVISAS USD 3,428.00 PAGO A AND S INTERNATIONAL SUPPLY POR ADQUISICION DE REPUESTOS AMORTIGUADORES DE VIBRACION PARA AERONAVE FAB 754 SEGUN INVOICE 1213, PAGO A WELLS FAGO BANK CUENTA 2 LIB. 00099021001 TGN-RECURSOS ORDINARIOS (3987)</t>
  </si>
  <si>
    <t>VENTA DE DIVISAS CON TRANSFERENCIA DE FONDOS A SOLICITUD DE MINISTERIO DE SALUD SEGUN SOLICITUD 7564 REF: PAGO A LA OFICINA SANITARIA PANAMERICANA POR LA COMPRA DE MEDICAMENTOS PARA EL PROGRAMA NACIONAL DE VIGILANCIA DE INFLUENZA INUSITADA CITIBANK 111 WALL STREET NEW YORK NY 10043 CUENTA 3615976 LIB. 00046024204 MS - 5% ENTES GESTORES PROGRAMAS PREVENC. Y PROYECTOS NALES.</t>
  </si>
  <si>
    <t>VENTA DE DIVISAS CON TRANSFERENCIA DE FONDOS A SOLICITUD DE EMPRESA ESTRATEGICA BOLIVIANA CONSTRUCCION Y CONSERVACION INFRAESTRUCTURA CIVIL SEGUN SOLICITUD 7571 REF: TRANSFERENCIA PARA PAGO DEL SALDO POR LA COMPRA DE 500 TONELADAS DE CEMENTO ASFALTICO PARA LAS OBRAS QUE EJECUTA LA EBC, SEGUN ORDEN D LIB. 00587012001 EBC - RECURSOS ESPECÍFICOS</t>
  </si>
  <si>
    <t>VENTA DE DIVISAS CON TRANSFERENCIA DE FONDOS A SOLICITUD DE MINISTERIO DE LA PRESIDENCIA SEGUN SOLICITUD 7561 REF: DIVISAS USD 377.14 PAGO A SATCOM DIRECT INC POR SERVICIO DE TELEFONIA E INTERNET SATELITAL PARA AERONAVE FAB 001 MES FEBRERO 2019, SEGUN INVOICE 2865373, PAGO A WELLS FARGO BANK CUENTA LIB. 00099021001 TGN-RECURSOS ORDINARIOS (3987)</t>
  </si>
  <si>
    <t>||TRANSFERENCIA DE FONDOS S/G. MENSAJE SWIFT NRO. 03761 DE LA FECHA. (SECTOR PÚBLICO - SOBREVUELOS). DEBITO DE LA LIBRETA 00117012001 DGAC, REPOSICION UTILES DE ESCRITORIO.</t>
  </si>
  <si>
    <t>VENTA DE DIVISAS CON TRANSFERENCIA DE FONDOS A SOLICITUD DE MINISTERIO DE LA PRESIDENCIA SEGUN SOLICITUD 7567 REF: DIVISAS USD 10,732.00 PAGO A ROYAL FBO SERVICE POR SERVICIOS PRESTADOS A AERONAVE FAB 001 EN VIAJE OFICIAL REALIZADO A BRASILIA BRASIL EL 1 ENERO 2019, PAGO A BANCO BBVA PARAGUAY S.A CU LIB. 00099021001 TGN-RECURSOS ORDINARIOS (3987)</t>
  </si>
  <si>
    <t>||AMPLIACION DE VALIDEZ 0,15% S/USD94.777,83.-POR 244 DIAS,REEMB.GSTS.COMUNICACION BS220.-Y EMISION COMP.CONTABLE BS50.-,S/G NOTA IN-BOL D.G.E. Nº332/2019,26/03/19 REF.:I-2018-020 P/C INSUMOS BOLIVIA A/F METALPREN S.A. LIB.00224012007 INSUMOS BOLIVIA-PLANTA PROCESADORA DE IVIRGARZAMA REF.:COMIS.AMPL.VAL.LC I-2018-020</t>
  </si>
  <si>
    <t>||COBRO UTILES DE ESCRITORIO POR REGULARIZACION DE NUESTRO CPBTE S 0949513 DEL 20/03/2019 POR COBRO DE COMISIONES EFECTUADO POR EL MUFG BANK LTD. POR EL DESEMBOLSO DEL PTMO. JICA BV-P5, SEGUN NOTA MEFP/VTCP/DGCP/UODP-354/2019 DEL 27/03/2019 DEL MEFP LIB. N° 00099021001 "TGN RECURSOS ORDINARIOS (3987)"</t>
  </si>
  <si>
    <t>||TRANSFERENCIA DE FONDOS S/G. FORMULARIO CITE: BUN/CF139/19 DE LA FECHA.(HRE-TSO-1412), DEVOLUCION SALDOS PARA LA REINSCRIPCION POSTERIOR CON EL FONADIN, PROYECTO MEJORAMIENTO CARRETERA YOLOSITA-COROICO-TRAMO I. A SOLICITUD GOB.AUT.MCPAL. LA PAZ, LIBRETA 00099021001 TGN-RECURSOS ORDINARIOS-FONADIN; BUN.</t>
  </si>
  <si>
    <t>||TRANSFERENCIA DE FONDOS S/G. MENSAJES SWIFT NROS. 03795 Y 03791 DE LA FECHA. (SECTOR PÚBLICO - SOBREVUELOS). DEBITO DE LA LIBRETA 00117012001 DGAC, REPOSICION UTILES DE ESCRITORIO.</t>
  </si>
  <si>
    <t>||TRANSFERENCIA AL MIN.DE GOBIERNO EN CUMP.AL CONV.INS.SANO-DLBCI 6/18, LEY 400; DS.2175 Y 2344 P/ADQ.ARMAMENTO, MUNICIONES Y E.POLICIAL P/G.SEG.FISICA DEL BCB S/G R.M.116- 20/02/19; RD.009/19; N.M.G.DESP.CITE 403/19; BCB-DSC-HRI-19-11167; CI.BCB-SGR-DSC-CI-19-98 Y F.T.1/19 GG-SGR TRANSFERENCIA A LA LIBRETA 00015011108 MINISTERIO DE GOBIERNO-OTROS INGRESOS-3987069001 CUT</t>
  </si>
  <si>
    <t>00670012003 DEPOSITO DE EFECTIVO, DEPOSITANTE: MAS-IPSP, CONCEPTO: COMISIONES BANCARIAS DE GESTIONES ANTERIORES, CUENTA DE DEPOSITO: CUENTA UNICA DEL TESORO</t>
  </si>
  <si>
    <t>00099021001 DEPOSITO DE EFECTIVO, DEPOSITANTE: JULIO LOPEZ RENJIFO, CONCEPTO: DOBLE PERCEPCION, CUENTA DE DEPOSITO: CUENTA UNICA DEL TESORO</t>
  </si>
  <si>
    <t>00041011101 DEPOSITO DE EFECTIVO, DEPOSITANTE: DOMITILA ANA QUISPE FLORES, CONCEPTO: DEVOLUCION POR PERMISO SIN GOCE DE HABER, CUENTA DE DEPOSITO: CUENTA UNICA DEL TESORO</t>
  </si>
  <si>
    <t>00099021001 DEPOSITO DE EFECTIVO, DEPOSITANTE: JOAQUIN MARCELO QUIROZ CALLE, CONCEPTO: REGULARIZACION TOPE    MAXIMO SALARIAL MES DE MARZO 2019, CUENTA DE DEPOSITO: CUENTA UNICA DEL TESORO</t>
  </si>
  <si>
    <t>00099021001 DEPOSITO DE EFECTIVO, DEPOSITANTE: JET EXPRESS COURIER, CONCEPTO: MULTAS POR RETRASO Y EXTRAVIO DE DOCUMENTOS, CUENTA DE DEPOSITO: CUENTA UNICA DEL TESORO</t>
  </si>
  <si>
    <t>00099021001 DEPOSITO DE EFECTIVO, DEPOSITANTE: NIXON EMILIANO VARGAS MAMANI, CONCEPTO: REGULARIZACION TOPE SALARIAL MES MARZO 2019, CUENTA DE DEPOSITO: CUENTA UNICA DEL TESORO</t>
  </si>
  <si>
    <t>00099021001 DEPOSITO DE EFECTIVO, DEPOSITANTE: FRANCISCO ALANES VILLARROEL, CONCEPTO: DEVOLUCION DOBLE PERCEPCION ENERO 2019, CUENTA DE DEPOSITO: CUENTA UNICA DEL TESORO</t>
  </si>
  <si>
    <t>00099021001 DEPOSITO DE EFECTIVO, DEPOSITANTE: MILENCA B. PINTO FLORES -MDRYT, CONCEPTO: DEVOLUCION DE SALDO DE FONDOS EN AVANCE, CUENTA DE DEPOSITO: CUENTA UNICA DEL TESORO</t>
  </si>
  <si>
    <t>00585012002 DEPOSITO DE EFECTIVO, DEPOSITANTE: GABRIELA LIZETH BAZUALDO CRUZ-AG BOL ESPACIAL, CONCEPTO: DEVOLUCION DE PORCENTAJE DE AGUINALDO SEGUNDO AGUINALDO Y APORTES, CUENTA DE DEPOSITO: CUENTA UNICA DEL TESORO</t>
  </si>
  <si>
    <t>00099021001 DEPOSITO DE EFECTIVO, DEPOSITANTE: SERVICIO DEPARTAMENTAL DE RIEGO LA PAZ, CONCEPTO: DESEMBOLSO POR EL CONSUMO DE AGUA CORRESPONDIENTE AL MES DE FEBRERO DE 2019, CUENTA DE DEPOSITO: CUENTA UNICA DEL TESORO</t>
  </si>
  <si>
    <t>00099021001 DEPOSITO DE EFECTIVO, DEPOSITANTE: CARLOS ALBERTO TORRICO BORJA, CONCEPTO: POR LO EXPUESTO SE PAGA POR PASAR EL USO DE LIMITE DE SERVICIO LIMITADO, CUENTA DE DEPOSITO: CUENTA UNICA DEL TESORO</t>
  </si>
  <si>
    <t>00020021102 DEPOSITO DE EFECTIVO, DEPOSITANTE: DAVID VALENCIA ESPER, CONCEPTO: DEVOLUCION VIATICOS, CUENTA DE DEPOSITO: CUENTA UNICA DEL TESORO</t>
  </si>
  <si>
    <t>00099021001 DEP.DE CHEQ.AJENOS,RET.DE CAM.,CONCEPTO: DEVOLUCION POR LICENCIAS SIN GOCE DE HABERES MES  ENERO 2019 S/INF52/19,DEP.: UNIDAD DE INVESTIGACIONES FINANCIERAS -UIF , PROCEDENCIA: BANCO UNION S.A., CHEQUE: 351, FECHA DE EMISION:27/03/2019</t>
  </si>
  <si>
    <t>00099021001 DEP.DE CHEQ.AJENOS,RET.DE CAM.,CONCEPTO: DEVOLUCION POR DESCUENTOS REALIZADOS MES ENERO 2019 S/INF 77/19,DEP.: UNIDAD DE INVESTIGACIONES  FINANCIERAS -UIF , PROCEDENCIA: BANCO UNION S.A., CHEQUE: 348, FECHA DE EMISION:21/03/2019</t>
  </si>
  <si>
    <t>00099021001 DEP.DE CHEQ.AJENOS,RET.DE CAM.,CONCEPTO: CRUZ MARTINEZ NELSY DAYNE,DEP.: BANCO UNION S.A. , PROCEDENCIA: BANCO UNION S.A., CHEQUE: 163094, FECHA DE EMISION:28/03/2019</t>
  </si>
  <si>
    <t>00099021001 DEP.DE CHEQ.AJENOS,RET.DE CAM.,CONCEPTO: MARTINEZ FLORES JHOVANNA LESLY,DEP.: BANCO UNION S.A. , PROCEDENCIA: BANCO UNION S.A., CHEQUE: 163095, FECHA DE EMISION:28/03/2019</t>
  </si>
  <si>
    <t>00099021001 DEP.DE CHEQ.AJENOS,RET.DE CAM.,CONCEPTO: DEVOLUCION DE VIATICOS NO UTILIZADOS DEL FUNCIONARIO REYNALDO MORALES DEL 11 AL 15 DE MARZO DEL 2019,DEP.: MARIA ANGELICA TARIFA BORDA - ATT</t>
  </si>
  <si>
    <t>00099021001 DEP.DE CHEQ.AJENOS,RET.DE CAM.,CONCEPTO: DEVOLUCION DE VIATICOS NO UTILIZADOS POR EX FUNCIONARIO BORIS BRACAMONTE LOS DIAS 25 AL 28 DE FEBRER,DEP.: MARIA ANGELICA TARIFA BORDA - ATT</t>
  </si>
  <si>
    <t>00099021001 DEP.DE CHEQ.AJENOS,RET.DE CAM.,CONCEPTO: BAJAS MEDICAS DE INCAPACIDAD TEMPORAL MES DE ENERO 2019,DEP.: UNIDAD DE INVESTIGACIONES FINANCIERAS UIF , PROCEDENCIA: BANCO UNION S.A., CHEQUE: 31130, FECHA DE EMISION:14/03/2019</t>
  </si>
  <si>
    <t>00253014116 DEP.DE CHEQ.AJENOS,RET.DE CAM.,CONCEPTO: TRANSF A LA CUT POR DEP GAM CORQUE CONTRAPARTE DEL PROY COSECHA D/AGUA EXTREMA PROB EN LOS MUN ORURO,DEP.: GAM CORQUE , PROCEDENCIA: BANCO UNION S.A., CHEQUE: 1345, FECHA DE EMISION:27/03/2019</t>
  </si>
  <si>
    <t>00035031101 DEP.DE CHEQ.AJENOS,RET.DE CAM.,CONCEPTO: REGULARIZACION DE CTA POR COBRAR GESTION 2018 GAMLP SIP 29,DEP.: UNIDAD DE COORDINACION DE PROGRAMAS Y PROYECTOS , PROCEDENCIA: BANCO UNION S.A., CHEQUE: 1545, FECHA DE EMISION:27/03/2019</t>
  </si>
  <si>
    <t>00035031101 DEP.DE CHEQ.AJENOS,RET.DE CAM.,CONCEPTO: LICENCIA SIN GOCE DE HABERES PERSONAL EVENTUAL ORIELA SAIRE MACHICADO Y RUBEN RUIZ LORAS,DEP.: UNIDAD DE COORDINACION DE PROGRAMAS Y PROYECTOS</t>
  </si>
  <si>
    <t>00253014204 DEP.DE CHEQ.AJENOS,RET.DE CAM.,CONCEPTO: TRANSF A LA CUT P/DEP GAD ORURO P/GASTOS ADMIN PROYECTO ESTUDIOS DE PREINVERSION PROAR,DEP.: GAD ORURO , PROCEDENCIA: BANCO UNION S.A., CHEQUE: 1344, FECHA DE EMISION:27/03/2019</t>
  </si>
  <si>
    <t>00035031101 DEP.DE CHEQ.AJENOS,RET.DE CAM.,CONCEPTO: REPOSICION POR PERDIDA DE CREDENCIAL FUNCIONARIO ERLAN RIERA,DEP.: UNIDAD DE COORDINACION DE PROGRAMAS Y PROYECTOS , PROCEDENCIA: BANCO UNION S.A., CHEQUE: 1526, FECHA DE EMISION:13/03/2019</t>
  </si>
  <si>
    <t>00035031101 DEP.DE CHEQ.AJENOS,RET.DE CAM.,CONCEPTO: SRA VILLAVERDE PARQUEO CORRESPONDIENTE AL MES DE FEBRERO SEGUN CONTRATO,DEP.: UNIDAD DE COORDINACION DE PROGRAMAS Y PROYECTOS , PROCEDENCIA: BANCO UNION S.A., CHEQUE: 1525, FECHA DE EMISION:13/03/2019</t>
  </si>
  <si>
    <t>00035031101 DEP.DE CHEQ.AJENOS,RET.DE CAM.,CONCEPTO: INGRESO POR USO DE PARQUEO ENERO 2019,DEP.: UNIDAD DE COORDINACION DE PROGRAMAS Y PROYECTOS , PROCEDENCIA: BANCO UNION S.A., CHEQUE: 1524, FECHA DE EMISION:13/03/2019</t>
  </si>
  <si>
    <t>00035031101 DEP.DE CHEQ.AJENOS,RET.DE CAM.,CONCEPTO: INGRESO POR ALQUILER DE ESPACIOS FERIA TODO NAVIDAD EN EL CHUQUIAGO 2018,DEP.: UNIDAD DE COORDINACION DE PROGRAMAS Y PROYECTOS , PROCEDENCIA: BANCO UNION S.A., CHEQUE: 1533, FECHA DE EMISION:27/03/2019</t>
  </si>
  <si>
    <t>00253014207 DEP.DE CHEQ.AJENOS,RET.DE CAM.,CONCEPTO: TRANSF A LA CUT P/DEP GAD ORURO P/ GASTOS DE INVERSION PROYECTO ESTUDIOS DE PREINVERSION PROAR,DEP.: GAD ORURO , PROCEDENCIA: BANCO UNION S.A., CHEQUE: 1343, FECHA DE EMISION:27/03/2019</t>
  </si>
  <si>
    <t>00035031101 DEP.DE CHEQ.AJENOS,RET.DE CAM.,CONCEPTO: INGRESO POR ALQUILER DE ESPACIO EVENTO DOBLE AGUINALDO ESFUERZO POR BOLIVIA,DEP.: UNIDAD DE COORDINACION DE PROGRAMAS Y PROYECTOS , PROCEDENCIA: BANCO UNION S.A., CHEQUE: 1534, FECHA DE EMISION:27/03/2019</t>
  </si>
  <si>
    <t>00035031101 DEP.DE CHEQ.AJENOS,RET.DE CAM.,CONCEPTO: INGRESO POR ALQUILER DE ESPACIO EVENTO: PRECARNAVALERO COMADRES FES 2019,DEP.: UNIDAD DE COORDINACION DE PROGRAMAS Y PROYECTOS , PROCEDENCIA: BANCO UNION S.A., CHEQUE: 1535, FECHA DE EMISION:27/03/2019</t>
  </si>
  <si>
    <t>00035031101 DEP.DE CHEQ.AJENOS,RET.DE CAM.,CONCEPTO: INGRESO POR ALQUILER DE ESPACIO EVENTO ANIME PARTY XIV,DEP.: UNIDAD DE COORDINACION DE PROGRAMAS Y PROYECTOS , PROCEDENCIA: BANCO UNION S.A., CHEQUE: 1537, FECHA DE EMISION:27/03/2019</t>
  </si>
  <si>
    <t>00035031101 DEP.DE CHEQ.AJENOS,RET.DE CAM.,CONCEPTO: INGRESO POR FACTURACION DE PARQUEO CORRESPONDIENTE AL MES DE FEBRERO,DEP.: UNIDAD DE COORDINACION DE PROGRAMAS Y PROYECTOS , PROCEDENCIA: BANCO UNION S.A., CHEQUE: 1539, FECHA DE EMISION:27/03/2019</t>
  </si>
  <si>
    <t>00035031101 DEP.DE CHEQ.AJENOS,RET.DE CAM.,CONCEPTO: PAGO DE ENTEL S.A. POR ALQUILER DE ESPACIO,DEP.: UNIDAD DE COORDINACION DE PROGRAMAS Y PROYECTOS , PROCEDENCIA: BANCO UNION S.A., CHEQUE: 1540, FECHA DE EMISION:27/03/2019</t>
  </si>
  <si>
    <t>00035031101 DEP.DE CHEQ.AJENOS,RET.DE CAM.,CONCEPTO: INGRESO POR ALQUILER DE ESPACIO DE APRQUEO SR WILLAN GUTIERREZ C21:25 FEBRERO,DEP.: UNIDAD DE COORDINACION DE PROGRAMAS Y PROYECTOS</t>
  </si>
  <si>
    <t>00035031101 DEP.DE CHEQ.AJENOS,RET.DE CAM.,CONCEPTO: ALQUILER DE ESPACIO DE PARQUEO SR OSCAR GALLARDO C21 : 26,DEP.: UNIDAD DE COORDINACION DE PROGRAMAS Y PROYECTOS , PROCEDENCIA: BANCO UNION S.A., CHEQUE: 1542, FECHA DE EMISION:27/03/2019</t>
  </si>
  <si>
    <t>00035031101 DEP.DE CHEQ.AJENOS,RET.DE CAM.,CONCEPTO: ALQUILER DE ESPACIO DE PARQUEO SR ROJAS C21 :28,DEP.: UNIDAD DE COORDINACION DE PROGRAMAS Y PROYECTOS , PROCEDENCIA: BANCO UNION S.A., CHEQUE: 1543, FECHA DE EMISION:27/03/2019</t>
  </si>
  <si>
    <t>00035031101 DEP.DE CHEQ.AJENOS,RET.DE CAM.,CONCEPTO: REGULARIZACION CUENTA POR COBRAR FABIOLA RIOS POOL SIP 28,DEP.: UNIDAD DE COORDINACION DE PROGRAMAS Y PROYECTOS , PROCEDENCIA: BANCO UNION S.A., CHEQUE: 1544, FECHA DE EMISION:27/03/2019</t>
  </si>
  <si>
    <t>00035031101 DEP.DE CHEQ.AJENOS,RET.DE CAM.,CONCEPTO: ALQUILER DE ESPACIO DE PARQUEO SRA VILLAVERDE,DEP.: UNIDAD DE COORDINACION DE PROGRAMAS Y PROYECTOS , PROCEDENCIA: BANCO UNION S.A., CHEQUE: 1546, FECHA DE EMISION:27/03/2019</t>
  </si>
  <si>
    <t>00035031101 DEP.DE CHEQ.AJENOS,RET.DE CAM.,CONCEPTO: INGRESO POR ALQUILER DE ESPACIO DE PARQUEOS SR. WILLIAN GUTIERREZ C21:30,DEP.: UNIDAD DE COORDINACION DE PROGRAMAS Y PROYECTOS , PROCEDENCIA: BANCO UNION S.A., CHEQUE: 1547, FECHA DE EMISION:27/03/2019</t>
  </si>
  <si>
    <t>00099021001 DEP.DE CHEQ.AJENOS,RET.DE CAM.,CONCEPTO: DEVOLUCION DEUDORES CON CARGO DE CUENTA DOCUMENTADA SR. OSWALDO PRIETO GESTION 1995,DEP.: VICEMIN DE DEF SOCIAL Y SUST CONTROLADAS VDS-SC</t>
  </si>
  <si>
    <t>00099021001 DEP.DE CHEQ.AJENOS,RET.DE CAM.,CONCEPTO: LICENCIA SIN GOCE DE HABERES FEBRERO 2019,DEP.: VICEMIN DE DEF SOCIAL Y SUST CONTROLADAS VDS-SC , PROCEDENCIA: BANCO UNION S.A., CHEQUE: 1983, FECHA DE EMISION:28/03/2019</t>
  </si>
  <si>
    <t>00099021001 DEP.DE CHEQ.AJENOS,RET.DE CAM.,CONCEPTO: DEVOLUCION DEUDORES CON CARGO DE CUENTA DOCUMENTADA SR ABIGAILDO REYES GESTION 2001,DEP.: VICEMIN DE DEFSOCIAL Y SUST CONTROLADAS VDS-SC</t>
  </si>
  <si>
    <t>00234014202 DEP.DE CHEQ.AJENOS,RET.DE CAM.,CONCEPTO: DEVOLUCION AL C-31 N° 485, PARTIDA N° 322,DEP.: TEJADA HERRERA MARCELO MAURICIO , PROCEDENCIA: BANCO UNION S.A., CHEQUE: 559, FECHA DE EMISION:21/03/2019</t>
  </si>
  <si>
    <t>00099021001 DEP.DE CHEQ.AJENOS,RET.DE CAM.,CONCEPTO: DEVOLUCION PASAJES AEREOS C31 167,DEP.: BOLTUR - BOA , PROCEDENCIA: BANCO UNION S.A., CHEQUE: 574, FECHA DE EMISION:27/03/2019</t>
  </si>
  <si>
    <t>00099021001 DEP.DE CHEQ.AJENOS,RET.DE CAM.,CONCEPTO: DEVOLUCION PASAJES AEREOS C31 1997/18,DEP.: BOLTUR  -  BOA , PROCEDENCIA: BANCO UNION S.A., CHEQUE: 575, FECHA DE EMISION:27/03/2019</t>
  </si>
  <si>
    <t>00287102001 DEP.DE CHEQ.AJENOS,RET.DE CAM.,CONCEPTO: REPOSICION TRASLADO CAMIONETA NISSAN PLACA CONTROL 2254-EBT,DEP.: FPS - OF. CENTRAL , PROCEDENCIA: BANCO UNION S.A., CHEQUE: 1033, FECHA DE EMISION:28/03/2019</t>
  </si>
  <si>
    <t>00590012001 DEP.DE CHEQ.AJENOS,RET.DE CAM.,CONCEPTO: DEVOLUCION DE FINIQUITOS NO UTILIZADOS,DEP.: EMPRESA PUBLICA QUIPUS , PROCEDENCIA: BANCO UNION S.A., CHEQUE: 448, FECHA DE EMISION:25/03/2019</t>
  </si>
  <si>
    <t>A:00099021001 DEVOLUCION RETENCION DE DESCUENTOS EFECTUADOS POR RECUPERACION DEL P.R.A. (PAGO DE REPARTO ANTICIPADO), CORRESPONDIENTE AL MES DE FEBRERO/2019, S/G. CITE SENASIR UAF-TTES N° 0022/2019, DE FECHA 25/03/2019.</t>
  </si>
  <si>
    <t>PROVISION DE FONDOS A SOLICITUD DE YACIMIENTOS PETROLIFEROS FISCALES BOLIVIANOS SEGUN SOLICITUD YPFB-0052-2019 REF: PAGO POR IMPUESTO DIRECTO A LOS HIDROCARBUROS IDH PRODUCCION DICIEMBRE 2018 LIB. 00513012007 YPFB - RECURSOS NACIONALIZACIÓN</t>
  </si>
  <si>
    <t>PROVISION DE FONDOS A SOLICITUD DE YACIMIENTOS PETROLIFEROS FISCALES BOLIVIANOS SEGUN SOLICITUD YPFB-0059-2019 REF: PAGO REGALIAS DICIEMBRE 2018 A TESORO GENERAL DE LA NACION LIB. 00099021001 TGN YPFB PARTICIPACION 6% PRODUCCIÓN BRUTA DE HIDROCARBUROS BOCA DE POZO</t>
  </si>
  <si>
    <t>TRANSFERENCIA RECIBIDA DEL EXTERIOR SEGÚN MENSAJES SWIFT Nos. 03828-03823 (REM.EXT.) DE FECHA 28-03-2019 POR DESEMBOLSO DE BID PRÉSTAMO 2614/BL-BO REQ 00029 BO OPS0201912969A LIBRETA N° 00287102001 FPS-RECURSOS PROPIOS REF.: UTILES DE ESCRITORIO</t>
  </si>
  <si>
    <t>VENTA DE DIVISAS CON TRANSFERENCIA DE FONDOS A SOLICITUD DE YACIMIENTOS PETROLIFEROS FISCALES BOLIVIANOS SEGUN SOLICITUD 7582 REF: PAGO A VITOL SA POR CONCEPTO DE POSPAGO POR SUMINISTRO DE PRODUCTO DIESEL OIL E INSUMOS ADITIVOS GASOLINA DESCARGA 27 Y 28 DE FEBRERO 2019 INFORME TECNICO DE CONFORMI LIB. 00513012004 LBP-YPFB-UNICOMERCIAL (4030005415/1-2188907)</t>
  </si>
  <si>
    <t>VENTA DE DIVISAS CON TRANSFERENCIA DE FONDOS A SOLICITUD DE EMPRESA PUBLICA PRODUCTIVA CARTONES DE BOLIVIA-CARTONBOL SEGUN SOLICITUD 7570 REF: TRANSFERENCIA DE RECURSOS AL BCB PARA PAGO AL EXTERIOR PARA LA EMPRESA TEC MA CART POR LA ADQUISICION DE ELEMENTOS MECANICOS PARA EQUIPO CORRUGADO DE CARTON LIB. 00576012002 CARTONBOL - RECAUDADORA POR DIFERENCIAL CAMBIARIO</t>
  </si>
  <si>
    <t>VENTA DE DIVISAS CON TRANSFERENCIA DE FONDOS A SOLICITUD DE EMPRESA PUBLICA PRODUCTIVA CARTONES DE BOLIVIA-CARTONBOL SEGUN SOLICITUD 7570 REF: TRANSFERENCIA DE RECURSOS AL BCB PARA PAGO AL EXTERIOR PARA LA EMPRESA TEC MA CART POR LA ADQUISICION DE ELEMENTOS MECANICOS PARA EQUIPO CORRUGADO DE CARTON LIB. 00576012002 CARTONBOL - RECAUDADORA</t>
  </si>
  <si>
    <t>||COBRO DE COMISIONES BANCARIAS POR TRANSFERENCIA AL EXTERIOR DEL DESEMBOLSO A PAE LLC USD 2.015.397.- EQ. BS 13.825,64 SEGUN CONTRATO SANO 402/2014 DE FECHA 18/12/2014, CLAUSULA 20.1, PARAGRAFO IV, INCISO IV) Y PARAGRAFO V INCISO D) LIBRETA N° 00513012007 YPFB  RECURSOS NACIONALIZACION</t>
  </si>
  <si>
    <t>||COBRO DE COMISIONES BANCARIAS POR TRANSFERENCIA AL EXTERIOR DEL DESEMBOLSO A PAE LLC USD 4.486.- EQ. BS 30,80 SEGUN CONTRATO SANO 402/2014 DE FECHA 18/12/2014, CLAUSULA 20.1, PARAGRAFO IV, INCISO IV) Y PARAGRAFO V INCISO D) LIBRETA N° 00513012007 YPFB  RECURSOS NACIONALIZACION</t>
  </si>
  <si>
    <t>||TRANSF. DE FONDOS EN ATENCION A MSJES. SWIFT 3864 Y 3863 DE LA FECHA (SECTOR PUBLICO - SOBREVUELOS) DE LA LIBRETA 00117012001 DGAC, REPOSICION UTILES DE ESCRITORIO</t>
  </si>
  <si>
    <t>00597012001 DEPOSITO DE EFECTIVO, DEPOSITANTE: CESAR JIMENEZ CABRERA, CONCEPTO: DEVOLUCION DE FONDOS GESTIONES ANTERIORES, CUENTA DE DEPOSITO: CUENTA UNICA DEL TESORO</t>
  </si>
  <si>
    <t>00016011101 DEPOSITO DE EFECTIVO, DEPOSITANTE: MIN DE EDUCACION, CONCEPTO: DEVOLUCION CARGO A CUENTA, CUENTA DE DEPOSITO: CUENTA UNICA DEL TESORO</t>
  </si>
  <si>
    <t>00099021001 DEPOSITO DE EFECTIVO, DEPOSITANTE: ASFI - MAKARENA CLAUDIA DEL CARMEN RAMOS VELASCO, CONCEPTO: DEVOLUCION DE FONDOS POR TASA DE AEROPUERTO, CUENTA DE DEPOSITO: CUENTA UNICA DEL TESORO</t>
  </si>
  <si>
    <t>00099021001 DEPOSITO DE EFECTIVO, DEPOSITANTE: MIN DE LA PRESIDENCIA, CONCEPTO: POR CONSUMO AGUA POTABLE FEBRERO 2019 UNIDAD EJECUTORA  FNSE, CUENTA DE DEPOSITO: CUENTA UNICA DEL TESORO</t>
  </si>
  <si>
    <t>00099021001 DEPOSITO DE EFECTIVO, DEPOSITANTE: LOURDES MONICA CARRASCO MEJIA, CONCEPTO: DEVOLUCION DE COBRO INDEVIDO, CUENTA DE DEPOSITO: CUENTA UNICA DEL TESORO</t>
  </si>
  <si>
    <t>00099021001 DEPOSITO DE EFECTIVO, DEPOSITANTE: LORENZO APAZA  MAYTA, CONCEPTO: DEVOLUCION DE HABER DEL MES DE FEBRERO, CUENTA DE DEPOSITO: CUENTA UNICA DEL TESORO</t>
  </si>
  <si>
    <t>00592012001 DEPOSITO DE EFECTIVO, DEPOSITANTE: ACCESOS ASAP, CONCEPTO: ACCESOS ASAP - PAGO ND 236118, 236122, 236125, 236127 Y 238354 GESTION 2019 EMISIVO, CUENTA DE DEPOSITO: CUENTA UNICA DEL TESORO</t>
  </si>
  <si>
    <t>00592012001 DEPOSITO DE EFECTIVO, DEPOSITANTE: ACCESOS ASAP, CONCEPTO: ACCESOS ASAP - PAGO ND 230706 GESTION 2018 EMISIVO, CUENTA DE DEPOSITO: CUENTA UNICA DEL TESORO</t>
  </si>
  <si>
    <t>00592012001 DEPOSITO DE EFECTIVO, DEPOSITANTE: OLIVER ATAHUICHI, CONCEPTO: EMISIVO ENTIDAD DE LA PRESIDENCIA PAGO ND 240379  GESTION 2019, CUENTA DE DEPOSITO: CUENTA UNICA DEL TESORO</t>
  </si>
  <si>
    <t>00592012001 DEPOSITO DE EFECTIVO, DEPOSITANTE: MARKO LOPEZ, CONCEPTO: EMISIVO ENTIDAD - MINISTERIO DE LA PRESIDENCIA PAGO ND 240026 GESTION 2019, CUENTA DE DEPOSITO: CUENTA UNICA DEL TESORO</t>
  </si>
  <si>
    <t>00592012001 DEPOSITO DE EFECTIVO, DEPOSITANTE: FUNDACION CULTURAL BCB, CONCEPTO: ORDEN DE SERVICIO Y/O COMPRA - FUNDACION CULTURAL BCB PAGO SALDO ND 239982 GESTION 2019, CUENTA DE DEPOSITO: CUENTA UNICA DEL TESORO</t>
  </si>
  <si>
    <t>00047297001 DEPOSITO DE EFECTIVO, DEPOSITANTE: ROMULO ESPINOZA CRUZ, CONCEPTO: SALDO NO EJECUTADO MAS IMPUESTOS RETENIDOS, CUENTA DE DEPOSITO: CUENTA UNICA DEL TESORO</t>
  </si>
  <si>
    <t>00099021001 DEPOSITO DE EFECTIVO, DEPOSITANTE: SEDEGES, CONCEPTO: DEVOLUCION DE SUELDO DE LA SRA SILVIA UZEDA CHAVARRIA DE MAMANI CORRESPONDIENTE AL MES DE FEB / 2019, CUENTA DE DEPOSITO: CUENTA UNICA DEL TESORO</t>
  </si>
  <si>
    <t>00660012006 DEP.DE CHEQ.AJENOS,RET.DE CAM.,CONCEPTO: DEVOLUCION DE FONDOS RECIBIDOS PARA GASTOS DE COMBUSTIBLE DE MANUEL YUCRA GESTION 2016,DEP.: ORGANO JUDICIAL  DISTRITO CHUQUISACA , PROCEDENCIA: BANCO UNION S.A., CHEQUE: 1538, FECHA DE EMISION:27/03/2019</t>
  </si>
  <si>
    <t>00099021001 DEP.DE CHEQ.AJENOS,RET.DE CAM.,CONCEPTO: REVERSION ANTICIPADA POR ERROR EN DESIGANCION DE CARGO HILARION TRUJILLO FEBRERO /2019,DEP.: ORGANO JUDICIAL  DAF NACIONAL , PROCEDENCIA: BANCO UNION S.A., CHEQUE: 2869, FECHA DE EMISION:25/03/2019</t>
  </si>
  <si>
    <t>00660122001 DEP.DE CHEQ.AJENOS,RET.DE CAM.,CONCEPTO: DEVOLUCION DE VIATICOS,DEP.: ORGANO JUDICIAL DISTRITO SANTA CRUZ , PROCEDENCIA: BANCO UNION S.A., CHEQUE: 4593, FECHA DE EMISION:27/03/2019</t>
  </si>
  <si>
    <t>00099021001 DEP.DE CHEQ.AJENOS,RET.DE CAM.,CONCEPTO: GUADALUPE ALICIA CAMACHO HERNANDEZ DE DOMINGUEZ,DEP.: BANCO UNION S.A. , PROCEDENCIA: BANCO UNION S.A., CHEQUE: 163097, FECHA DE EMISION:29/03/2019</t>
  </si>
  <si>
    <t>00099021001 DEP.DE CHEQ.AJENOS,RET.DE CAM.,CONCEPTO: DEV POR DEDUCCION DE HABERES POR LICENCIA SIN GOCE DE HABERES A BASILIO CHOQUE MANUEL,DEP.: MINISTERIO DE TRABAJO, EMPLEO Y PREVISION SOCIAL</t>
  </si>
  <si>
    <t>00070011102 DEP.DE CHEQ.AJENOS,RET.DE CAM.,CONCEPTO: DESCUENTO A LOS FUNCIONARIOS EDDY FIGUEREDO Y HEBERT RUIZ POR NO PRESENTAR DESCARGOS - GESTION 2018,DEP.: MINISTERIO DE TRABAJO, EMPLEO Y PREVISION SOCIAL</t>
  </si>
  <si>
    <t>00599032003 DEP.DE CHEQ.AJENOS,RET.DE CAM.,CONCEPTO: DEVOLUCION DE FONDOS EN AVANCE ARIEL ALBA,DEP.: EMP BOLIVIANA DE ALIMENTOS Y DERIVADOS-EBA , PROCEDENCIA: BANCO UNION S.A., CHEQUE: 100, FECHA DE EMISION:28/03/2019</t>
  </si>
  <si>
    <t>00599032003 DEP.DE CHEQ.AJENOS,RET.DE CAM.,CONCEPTO: DEVOLUCION DE FONDOS EN AVANCE REYNALDO ARIZAGA,DEP.: EMP BOLIVIANA DE ALIMENTOS Y DERIVADOS-EBA , PROCEDENCIA: BANCO UNION S.A., CHEQUE: 99, FECHA DE EMISION:28/03/2019</t>
  </si>
  <si>
    <t>00599032003 DEP.DE CHEQ.AJENOS,RET.DE CAM.,CONCEPTO: DEVOLUCION DE FONDOS EN AVANCE ARIEL ALBA,DEP.: EMP BOLIVIANA DE ALIMENTOS Y DERIVADOS-EBA , PROCEDENCIA: BANCO UNION S.A., CHEQUE: 98, FECHA DE EMISION:28/03/2019</t>
  </si>
  <si>
    <t>00599022001 DEP.DE CHEQ.AJENOS,RET.DE CAM.,CONCEPTO: DEP POR PROCESO A RENILDA RODAS RUIZ,DEP.: EMP BOLIVIANA DE ALIMENTOS Y DERIVADOS-EBA , PROCEDENCIA: BANCO UNION S.A., CHEQUE: 97, FECHA DE EMISION:27/03/2019</t>
  </si>
  <si>
    <t>00599032003 DEP.DE CHEQ.AJENOS,RET.DE CAM.,CONCEPTO: POR FACTURA NO DECLARADA MARIA ARNEZ SANCHEZ,DEP.: EMP BOLIVIANA DE ALIMENTOS Y DERIVADOS-EBA , PROCEDENCIA: BANCO UNION S.A., CHEQUE: 96, FECHA DE EMISION:28/03/2019</t>
  </si>
  <si>
    <t>00599032003 DEP.DE CHEQ.AJENOS,RET.DE CAM.,CONCEPTO: DESCUENTO A IVAN SEVERICH A CUENTA DE DEUDA,DEP.: EMP BOLIVIANA DE ALIMENTOS Y DERIVADOS-EBA , PROCEDENCIA: BANCO UNION S.A., CHEQUE: 95, FECHA DE EMISION:27/03/2019</t>
  </si>
  <si>
    <t>00599032003 DEP.DE CHEQ.AJENOS,RET.DE CAM.,CONCEPTO: DEVOLUCION DE FONDOS EN AVANCE FATIMA ARGOTE,DEP.: EMP BOLIVIANA DE ALIMENTOS Y DERIVADOS-EBA , PROCEDENCIA: BANCO UNION S.A., CHEQUE: 94, FECHA DE EMISION:27/03/2019</t>
  </si>
  <si>
    <t>00599032003 DEP.DE CHEQ.AJENOS,RET.DE CAM.,CONCEPTO: DEVOLUCION DE FONDOS NOUTILIZADOS POR MARIA ARNEZ,DEP.: EMP BOLIVIANA DE ALIMENTOS Y DERIVADOS-EBA , PROCEDENCIA: BANCO UNION S.A., CHEQUE: 93, FECHA DE EMISION:27/03/2019</t>
  </si>
  <si>
    <t>00599022001 DEP.DE CHEQ.AJENOS,RET.DE CAM.,CONCEPTO: DEP CUENTAS POR COBRAR 2018 LUIS ANGEL GUTIERREZ,DEP.: EMP BOLIVIANA DE ALIMENTOS Y DERIVADOS-EBA , PROCEDENCIA: BANCO UNION S.A., CHEQUE: 109, FECHA DE EMISION:27/03/2019</t>
  </si>
  <si>
    <t>00599062001 DEP.DE CHEQ.AJENOS,RET.DE CAM.,CONCEPTO: DEP CUENTAS POR COBRAR 2018 MARBELLA BALCAZAR LIMA,DEP.: EMP BOLIVIANA DE ALIMENTOS Y DERIVADOS-EBA , PROCEDENCIA: BANCO UNION S.A., CHEQUE: 108, FECHA DE EMISION:27/03/2019</t>
  </si>
  <si>
    <t>00599062001 DEP.DE CHEQ.AJENOS,RET.DE CAM.,CONCEPTO: REPOSICION FACTURA NO DECLARADA POR PAOLA CORTEZ ALIAGA,DEP.: EMP BOLIVIANA DE ALIMENTOS Y DERIVADOS-EBA , PROCEDENCIA: BANCO UNION S.A., CHEQUE: 107, FECHA DE EMISION:25/03/2019</t>
  </si>
  <si>
    <t>00599022001 DEP.DE CHEQ.AJENOS,RET.DE CAM.,CONCEPTO: DEVOLUCION DE FONDOS NO EJECUTADOS JUAN CARLOS MOYE AMATURI,DEP.: EMP BOLIVIANA DE ALIMENTOS Y DERIVADOS-EBA , PROCEDENCIA: BANCO UNION S.A., CHEQUE: 116, FECHA DE EMISION:28/03/2019</t>
  </si>
  <si>
    <t>00599062001 DEP.DE CHEQ.AJENOS,RET.DE CAM.,CONCEPTO: DEVOLUCION FONDOS NO EJECUTADOS ALVARO PEÑALOZA CHOQUE,DEP.: EMP BOLIVIANA DE ALIMENTOS Y DERIVADOS-EBA , PROCEDENCIA: BANCO UNION S.A., CHEQUE: 115, FECHA DE EMISION:28/03/2019</t>
  </si>
  <si>
    <t>00599032003 DEP.DE CHEQ.AJENOS,RET.DE CAM.,CONCEPTO: DEVOLUCION FONDOS NO EJECUTADOS MABEL ESCOBAR ROMERO,DEP.: EMP BOLIVIANA DE ALIMENTOS Y DERIVADOS-EBA , PROCEDENCIA: BANCO UNION S.A., CHEQUE: 114, FECHA DE EMISION:28/03/2019</t>
  </si>
  <si>
    <t>00099021001 DEP.DE CHEQ.AJENOS,RET.DE CAM.,CONCEPTO: DEVOLUCION DE FONDOS AL TESORO GENERAL-REEMBOLSO CNS,DEP.: INSUMOS BOLIVIA , PROCEDENCIA: BANCO UNION S.A., CHEQUE: 3326, FECHA DE EMISION:28/03/2019</t>
  </si>
  <si>
    <t>00660012006 DEP.DE CHEQ.AJENOS,RET.DE CAM.,CONCEPTO: DEVOLUCION DE VIATICOS DE MARIAN GALLO IBAÑEZ GESTION 2018,DEP.: ORGANO JUDICIAL DISTRITO CHUQUISACA , PROCEDENCIA: BANCO UNION S.A., CHEQUE: 1536, FECHA DE EMISION:27/03/2019</t>
  </si>
  <si>
    <t>00660012006 DEP.DE CHEQ.AJENOS,RET.DE CAM.,CONCEPTO: DEVOLUCION DE VIATICOS CORRESPONDIENTES A LA GESTION 2018,DEP.: ORGANO JUDICIAL DISTRITO CHUQUISACA , PROCEDENCIA: BANCO UNION S.A., CHEQUE: 1535, FECHA DE EMISION:27/03/2019</t>
  </si>
  <si>
    <t>00099021001 DEP.DE CHEQ.AJENOS,RET.DE CAM.,CONCEPTO: DEVOLUCION DE PASAJES NO UTILIZADOS,DEP.: PROGRAMA NACIONAL DE POST ALFABETIZACION , PROCEDENCIA: BANCO UNION S.A., CHEQUE: 5678, FECHA DE EMISION:26/03/2019</t>
  </si>
  <si>
    <t>00099021001 DEP.DE CHEQ.AJENOS,RET.DE CAM.,CONCEPTO: DEVOLUCION DE PASAJES NO UTILIZADOS,DEP.: PROGRAMA NACIONAL DE POST ALFABETIZACION , PROCEDENCIA: BANCO UNION S.A., CHEQUE: 5679, FECHA DE EMISION:28/03/2019</t>
  </si>
  <si>
    <t>00099021001 DEP.DE CHEQ.AJENOS,RET.DE CAM.,CONCEPTO: DEVOLUCION DE  PASAJES,DEP.: DAVID M. SALAS TORREZ MIN DE ENERGIAS , PROCEDENCIA: BANCO DE CREDITO DE BOLIVIA S.A., CHEQUE: 2794, FECHA DE EMISION:13/03/2019</t>
  </si>
  <si>
    <t>00099021001 DEP.DE CHEQ.AJENOS,RET.DE CAM.,CONCEPTO: DEVOLUCION DE PASAJES AEREOS,DEP.: MIN DE EDUCACION , PROCEDENCIA: BANCO UNION S.A., CHEQUE: 24167, FECHA DE EMISION:29/03/2019</t>
  </si>
  <si>
    <t>00099021001 DEP.DE CHEQ.AJENOS,RET.DE CAM.,CONCEPTO: DEVOLUCION DE MULTAS ELECTORALES PRIMARIAS 2019,DEP.: TRIBUNAL ELECTORAL DEPARTAMENTAL DE POTOSI , PROCEDENCIA: BANCO UNION S.A., CHEQUE: 4006, FECHA DE EMISION:26/03/2019</t>
  </si>
  <si>
    <t>00099021001 DEP.DE CHEQ.AJENOS,RET.DE CAM.,CONCEPTO: MOJICA PANOZO EMETERIO,DEP.: BANCO UNION S.A. , PROCEDENCIA: BANCO UNION S.A., CHEQUE: 163098, FECHA DE EMISION:29/03/2019</t>
  </si>
  <si>
    <t>00099021001 DEP.DE CHEQ.AJENOS,RET.DE CAM.,CONCEPTO: VALDA AMELLER GREGORIO ELOY,DEP.: BANCO UNION S.A. , PROCEDENCIA: BANCO UNION S.A., CHEQUE: 163096, FECHA DE EMISION:29/03/2019</t>
  </si>
  <si>
    <t>00099021001 DEPOSITO DE EFECTIVO, DEPOSITANTE: GUADALUPE LUCY ESPINOZA MAMANI, CONCEPTO: REVERSION DESEMBOLSO PARA ADQUISICION BANDERITAS DE PAPEL PREV. 1279, CUENTA DE DEPOSITO: CUENTA UNICA DEL TESORO</t>
  </si>
  <si>
    <t>00590012001 DEPOSITO DE EFECTIVO, DEPOSITANTE: NELSON J. JUANES PACO, CONCEPTO: DEVOLUCION VIATICOS NELSON JESUS JUANES PACO, CUENTA DE DEPOSITO: CUENTA UNICA DEL TESORO</t>
  </si>
  <si>
    <t>00117012001 DEPOSITO DE EFECTIVO, DEPOSITANTE: IVER MIJAEL VARGAS PONCE DE LEON, CONCEPTO: DEVOLUCION DE VIATICOS C31 645, CUENTA DE DEPOSITO: CUENTA UNICA DEL TESORO</t>
  </si>
  <si>
    <t>TRANSFERENCIA DEL EXTERIOR SEGUN SWIFT 03896 DE FECHA 29/03/2019 ORDENANTE: CONSULADO GENERAL DE BOLIVIA EN MILAN IT. LIB. 00010011102 MIN.RELACIONES EXTERIORES - GESTORIA CONSULAR LEY Nº 3108</t>
  </si>
  <si>
    <t>REGULARIZACION DE TRANSFERENCIA DEL EXTERIOR SEGUN SWIFT NO.3865 DE FECHA 29/03/2019 ORDENANTE: CONSULADO GENERAL DE BOLVIIA EN MILAN REF.: DEVOLUCION SALDOS NO EJECUTADOS DEL PROGRAMA DE DOCUMENTACION GESTION 2018 LIB. 00099021001 TGN-RECURSOS ORDINARIOS (3987)</t>
  </si>
  <si>
    <t>A:00041014101 Débito Automático por incumplimiento del Gobierno Autónomo Municipal de Baures (GAM BAU), al Convenio Intergubernativo de fecha 10 de octubre de 2017, suscrito entre el Ministerio de Desarrollo Productivo y Economía Plural y el GAM BAU para el programa “Educación con Revolución Tecnológica”.</t>
  </si>
  <si>
    <t>De: 00099024113 Transferencia en cumplimiento al DS N°0913 de 15/06/2011 y el Convenio Intergubernativo de Financiamiento UPRE-CIF-IG 647/2017, suscrito entre la UPRE y el GAM de Shinahota, Proyecto “Const. Puente Vehicular Dorado Segunda”, correspondiente a saldos no ejecutados 2018, según la UPRE.</t>
  </si>
  <si>
    <t>De: 00099024113 Transferencia en cumplimiento al DS N°0913 de 15/06/2011 y el Convenio Intergubernativo de Financiamiento UPRE-CIF-IG 649/2017, suscrito entre la UPRE y el GAM de Shinahota, Proyecto “Const. Puente Vehicular Lok’o Arroyo D-7”, correspondiente a saldos no ejecutados 2018, según la UPRE.</t>
  </si>
  <si>
    <t>De: 00099024113 Transferencia en cumplimiento al DS N°0913 de 15/06/2011 y el Convenio Intergubernativo de Financiamiento UPRE-CIF-IG 1034/2017, suscrito entre la UPRE y el GAD de Potosí, Proyecto “Construcción Piscina Olímpica Potosí”, correspondiente a saldos no ejecutados 2018, según la UPRE.</t>
  </si>
  <si>
    <t>De: 00099024113 Transferencia en cumplimiento al DS N°0913 de 15/06/2011 y el Convenio Intergubernativo de Financiamiento UPRE-CIF-IG 648/2017, suscrito entre la UPRE y el GAM de Shinahota, Proyecto “Const. Puente Vehicular Rio Miraflores”, correspondiente a saldos no ejecutados 2018, según la UPRE.</t>
  </si>
  <si>
    <t>De: 00099024113 Transferencia en cumplimiento al DS N°0913 de 15/06/2011 y el Convenio Intergubernativo de Financiamiento UPRE-CIF-IG/395/2015, suscrito entre la UPRE y el GAM de La Rivera, Proyecto “Construcción Casa de Gobierno Municipal de la Rivera”, correspondiente a saldos no ejecutados 2018, según la UPRE.</t>
  </si>
  <si>
    <t>De: 00099024113 Transferencia en cumplimiento al DS N°0913 de 15/06/2011 y el Convenio Intergubernativo de Financiamiento UPRE-CIF-IG 650/2017, suscrito entre la UPRE y el GAM de Shinahota, Proyecto “Const. Puente Vehicular Churo Valencia”, correspondiente a saldos no ejecutados 2018, según la UPRE.</t>
  </si>
  <si>
    <t>De: 00099024113 Transferencia en cumplimiento al DS N°0913 de 15/06/2011 y el Convenio Intergubernativo de Financiamiento UPRE-CIF-IG 098/2018, suscrito entre la UPRE y el GAIOC de la Nación Originaria Uru Chipaya, Proyecto “Construcción Centro de Acogida Para Niños Pan - Ayparavi - Chipaya”, correspondiente a saldos no ejecutados 2018, según la UPRE.</t>
  </si>
  <si>
    <t>De: 00099024113 Transferencia en cumplimiento al DS N°0913 de 15/06/2011 y el Convenio Intergubernativo de Financiamiento UPRE-CIF-IG/040/2016 y UPRE-ADENDA-003/2018, suscritos entre la UPRE y el GAM de San Julián, Proyecto “Construcción Estadio Municipal San Julián”, correspondiente a saldos no ejecutados 2018, según la UPRE.</t>
  </si>
  <si>
    <t>De: 00099024113 Transferencia en cumplimiento al DS N°0913 de 15/06/2011 y el Convenio Interinstitucional de Financiamiento UPRE-CIF-047/2014, suscrito entre la UPRE y el GAM de Cabezas, Proyecto “Construcción Graderías Micro Estadium Abapo”, correspondiente a saldos no ejecutados 2018, según la UPRE.</t>
  </si>
  <si>
    <t>COBRO COSTOS DE PAPELERIA POR REGULARIZACION DE TRANSFERENCIA DEL EXTERIOR POR ORDEN DE CONSULADO GENERAL DE BOLVIIA EN MILAN REF.: DEVOLUCION SALDOS NO EJECUTADOS DEL PROGRAMA DE DOCUMENTACION GESTION 2018 LIB. 00099021001 TGN-RECURSOS ORDINARIOS (3987)</t>
  </si>
  <si>
    <t>De: 00099024113 Transferencia en cumplimiento al DS N°0913 de 15/06/2011 y el Convenio Intergubernativo de Financiamiento UPRE-CIF-IG 307/2018, suscrito entre la UPRE y el GAM Lagunillas, Proyecto “Const. Mercado Municipal de Lagunillas”, correspondiente al pago de la planilla Nº2, según la UPRE.</t>
  </si>
  <si>
    <t>De: 00099024113 Transferencia en cumplimiento al DS N°0913 de 15/06/2011 y el Convenio Intergubernativo de Financiamiento UPRE-CIF-IG 0257/2018, suscrito entre la UPRE y el GAM de Llallagua, proyecto “Construcción Unidad Educativa Ayacucho Distrito Catavi”, correspondiente al pago de la planilla N° 2, según la UPRE.</t>
  </si>
  <si>
    <t>De: 00099024113 Transferencia en cumplimiento al DS N°0913 de 15/06/2011 y el Convenio Intergubernativo de Financiamiento UPRE-CIF-IG-1106/2017, suscrito entre la UPRE y el GAM de Puerto Villarroel, proyecto “Construcción Instituto Superior Tecnológico Agroindustrial Ivirgarzama”, correspondiente al pago de la planilla N° 3 de cierre, según la UPRE.</t>
  </si>
  <si>
    <t>De: 00099024113 Transferencia en cumplimiento al DS N°0913 de 15/06/2011 y el Convenio Intergubernativo de Financiamiento UPRE-CIF-IG 906/2017, suscrito entre la UPRE y el GAM de Puna, proyecto “Construcción Unidad Educativa José María Linares C”, correspondiente al pago de la planilla N° 4, según la UPRE.</t>
  </si>
  <si>
    <t>De: 00099024113 Transferencia en cumplimiento al DS N°0913 de 15/06/2011 y el Convenio Intergubernativo de Financiamiento UPRE-CIF-IG 0322/2018, suscrito entre la UPRE y el GAM de Villa Tunari, proyecto “Const. Coliseo Centro de Alto Rendimiento Estado Plurinacional de Bolivia – Villa Tunari”, correspondiente al pago de la planilla N° 2, según la UPRE.</t>
  </si>
  <si>
    <t>COBRO COSTOS DE PAPELERIA SEGUN TRANSFERENCIA DEL EXTERIOR POR ORDEN DE HERCO COMBUSTIBLES S.A. REF:CONT.DE COND DE GAS EMB 21 19 LIB. 00513062001 YPFB-OPERACIONES PLANTA DE SEPARACION DE LIQUIDOS RIO GRANDE</t>
  </si>
  <si>
    <t>PROVISION DE FONDOS A SOLICITUD DE YACIMIENTOS PETROLIFEROS FISCALES BOLIVIANOS SEGUN SOLICITUD YPFB-0061-2019 REF: PAGO A YPFB TRANSPORTE SA FEBRERO 2019 POR TRANSPORTE GN MI FIRM E INTERRUMPIBLE Y ME FIRME LIB. 00513012007 YPFB - RECURSOS NACIONALIZACIÓN</t>
  </si>
  <si>
    <t>||REGULARIZACION DE NUESTRA OPERACION NRO. 0950389 DE F. 28/03/2019 EN ATENCION A CORREOS ELECTRONICOS LA DGAC Y AASANA. DEBITO DE LA LIBRETA 00117012001 DGAC, REPOSICION UTILES DE ESCRITORIO.</t>
  </si>
  <si>
    <t>A:00099021001 DEVOLUCION RETENCION DE DESCUENTOS EFECTUADOS POR CONVENIOS DE COMPENSACION DE COTIZACIONES CON LA VITALICIA SEGUROS Y REASEGUROS DE VIDA S.A. CORRESPONDIENTE AL MES DE ENERO/2019 Y AGUINALDO 2016. S/G. CITE SENASIR UAF-TTES N° 0018/2019, DE FECHA 25/03/2019</t>
  </si>
  <si>
    <t>A:00099021001 DEVOLUCION RETENCION DE DESCUENTOS EFECTUADOS POR COBROS Y PAGOS INDEBIDOS, CORRESPONDIENTE AL MES DE FEBRERO/2019, S/G. CITE SENASIR UAF-TTES N° 0021/2019, DE FECHA 25/03/2019.</t>
  </si>
  <si>
    <t>A:00099021001 DEVOLUCION RETENCION DE DESCUENTOS EFECTUADOS POR CONVENIOS DE COMPENSACION DE COTIZACIONES CON FUTURO DE BOLIVIA S.A. AFP, CORRESPONDIENTE AL MES DE ENERO/2019 Y AGUINALDO 2010 AL 2018. S/G. CITE SENASIR UAF-TTES N° 0019/2019, DE FECHA 25/03/2019.</t>
  </si>
  <si>
    <t>NUMERO DE LIBRETA CUT: 00099021001 OPERACIÓN E75 TRANSFERENCIA DE LA CUENTA FISCAL BUN A LA CUT EN MN TRANSF. DE FDOS. A SOL. G.A.M. DE TIRAQUE SG.NOTA G.A.M.T.CITE NÂ°0133/2019 A LA CTA. CUT 3987 LIBRETA 00099021001</t>
  </si>
  <si>
    <t>||REGULARIZACIÓN DE NUESTRA OPERACIÓN NRO. 0950316 DE F.28/03/19 EN ATENCIÓN A CORREO ELECTRÓNICO DE LA ABE DE LA FECHA. A LA LIBR. 00585012002 ABE-VENTA DE SERVICIOS COMUNICACIÓN;P/CTA.TELECOMMUNICATIONS ADVANCE GROUP SA</t>
  </si>
  <si>
    <t>A:00099021001 DEVOLUCION RETENCION DE DESCUENTOS EFECTUADOS POR CONVENIOS DE COMPENSACION DE COTIZACIONES CON SEGUROS PROVIDA S.A. CORRESPONDIENTE AL MES DE ENERO/2019 Y AGUINALDO 2008. S/G. CITE SENASIR UAF-TTES N° 0017/2019, DE FECHA 25/03/2019</t>
  </si>
  <si>
    <t>A:00099021001 DEVOLUCION RETENCION DE DESCUENTOS EFECTUADOS POR CONVENIOS DE COMPENSACION DE COTIZACIONES CON BBVA PREVISION AFP S.A., CORRESPONDIENTE AL MES DE ENERO/2019 Y AGUINALDO 2013 AL 2018. S/G. CITE SENASIR UAF-TTES N° 0020/2019, DE FECHA 25/03/2019.</t>
  </si>
  <si>
    <t>A:00041014101 Débito Automático por incumplimiento del Gobierno Autónomo Municipal de San Pedro de Quemes (GAM PEQ), al Convenio Intergubernativo de fecha 30 de octubre de 2017, suscrito entre el Ministerio de Desarrollo Productivo y Economía Plural y el GAM PEQ para el programa “Educación con Revolución Tecnológica”.</t>
  </si>
  <si>
    <t>De: 00099024113 Transferencia en cumplimiento al DS N°0913 de 15/06/2011 y el Convenio Intergubernativo de Financiamiento UPRE-CIF-IG 012/2017, suscrito entre la UPRE y el GAD de Oruro, Proyecto “Construcción Unidad Educativa Niño Quirquincho Feliz”, correspondiente a saldos no ejecutados 2018, según la UPRE.</t>
  </si>
  <si>
    <t>De: 00099024113 Transferencia en cumplimiento al DS N°0913 de 15/06/2011 y el Convenio Intergubernativo de Financiamiento UPRE-CIF-IG 939/2017, suscrito entre la UPRE y el GAM de Llica, Proyecto “Construcción Centro de Salud con Internación - Llica”, correspondiente a saldos no ejecutados 2018, según la UPRE.</t>
  </si>
  <si>
    <t>De: 00099024113 Transferencia en cumplimiento al DS N°0913 de 15/06/2011 y el Convenio Intergubernativo de Financiamiento UPRE-CIF-IG 705/2017, suscrito entre la UPRE y el GAM de Poopó (Villa Poopó), Proyecto “Construcción Tinglado Unidad Educativa Uru Murato Comunidad de Puñaca Municipio de Poopo”, correspondiente a saldos no ejecutados 2018, según la UPRE.</t>
  </si>
  <si>
    <t>De: 00099024113 Transferencia en cumplimiento al DS N°0913 de 15/06/2011 y el Convenio Intergubernativo de Financiamiento UPRE-CIF-IG 705/2017, suscrito entre la UPRE y el GAM de Poopo (Villa Poopó), Proyecto “Construcción Tinglado Unidad Educativa Uru Murato Comunidad de Puñaca Municipio de Poopo”, correspondiente a saldos no ejecutados 2018, según la UPRE.</t>
  </si>
  <si>
    <t>De: 00099024113 Transferencia en cumplimiento al DS N°0913 de 15/06/2011 y el Convenio Intergubernativo de Financiamiento UPRE-CIF-IG 142/2016, suscrito entre la UPRE y el GAM de Teoponte, Proyecto “Construcción Coliseo Distrito Mayaya”, correspondiente a saldos no ejecutados 2018, según la UPRE.</t>
  </si>
  <si>
    <t>De: 00099024113 Transferencia en cumplimiento al DS N°0913 de 15/06/2011 y el Convenio Intergubernativo de Financiamiento UPRE-CIF-IG/116/2015, suscrito entre la UPRE y el GAM de Colquencha, Proyecto “Construcción 8 Aulas en la Unidad Educativa Colquencha - Colquencha”, correspondiente a saldos no ejecutados 2018, según la UPRE.</t>
  </si>
  <si>
    <t>De: 00099024113 Transferencia en cumplimiento al DS N°0913 de 15/06/2011 y el Convenio Intergubernativo de Financiamiento UPRE-CIF-IG/214/2016, suscrito entre la UPRE y el GAM de Coripata, Proyecto “Construcción Tinglado Polifucional U.E. San Félix - Arapata”, correspondiente a saldos no ejecutados 2018, según la UPRE.</t>
  </si>
  <si>
    <t>De: 00099024113 Transferencia en cumplimiento al DS N°0913 de 15/06/2011 y el Convenio Intergubernativo de Financiamiento UPRE-CIF-IG 321/2017, suscrito entre la UPRE y el GAM de Colquencha, Proyecto “Construcción Vivienda Para Personal de Salud Centro de Salud Micaya”, correspondiente a saldos no ejecutados 2018, según la UPRE.</t>
  </si>
  <si>
    <t>De: 00099024113 Transferencia en cumplimiento al DS N°0913 de 15/06/2011 y el Convenio Intergubernativo de Financiamiento UPRE-CIF-IG 153/2017, suscrito entre la UPRE y el GAM de Santos Mercado, proyecto “Const. Dos Aulas U.E. 21 de Mayo C.C. Democracia”, correspondiente al pago de la planilla N° 3 de cierre, según la UPRE.</t>
  </si>
  <si>
    <t>De: 00099024113 Transferencia en cumplimiento al DS N°0913 de 15/06/2011 y el Convenio Intergubernativo de Financiamiento UPRE-CIF-IG 459/2017, suscrito entre la UPRE y el GAM de Malla, Proyecto “Construcción de 3 Aulas Unidad Educativa Jachapampa”, correspondiente a saldos no ejecutados 2018, según la UPRE.</t>
  </si>
  <si>
    <t>De: 00099024113 Transferencia en cumplimiento al DS N°0913 de 15/06/2011 y el Convenio Intergubernativo de Financiamiento UPRE-CIF-IG 453/2017, suscrito entre la UPRE y el GAM de Malla, Proyecto “Construcción de 3 Aulas Unidad Educativa Rodeo”, correspondiente a saldos no ejecutados 2018, según la UPRE.</t>
  </si>
  <si>
    <t>De: 00099024113 Transferencia en cumplimiento al DS N°0913 de 15/06/2011 y el Convenio Intergubernativo de Financiamiento UPRE-CIF-IG 456/2017, suscrito entre la UPRE y el GAM de Malla, Proyecto “Construcción de 6 Aulas Unidad Educativa Malla”, correspondiente a saldos no ejecutados 2018, según la UPRE.</t>
  </si>
  <si>
    <t>De: 00099024113 Transferencia en cumplimiento al DS N°0913 de 15/06/2011 y el Convenio Intergubernativo de Financiamiento UPRE-CIF-IG 458/2017, suscrito entre la UPRE y el GAM de Malla, Proyecto “Construcción Tinglado en la Unidad Educativa Malla”, correspondiente a saldos no ejecutados 2018, según la UPRE.</t>
  </si>
  <si>
    <t>De: 00099024113 Transferencia en cumplimiento al DS N°0913 de 15/06/2011 y el Convenio Intergubernativo de Financiamiento UPRE-CIF-IG 457/2017, suscrito entre la UPRE y el GAM de Malla, Proyecto “Construcción Casa Cultural Tupak Katari Malla”, correspondiente a saldos no ejecutados 2018, según la UPRE.</t>
  </si>
  <si>
    <t>De: 00099024113 Transferencia en cumplimiento al DS N°0913 de 15/06/2011 y el Convenio Intergubernativo de Financiamiento UPRE-CIF-IG 455/2017, suscrito entre la UPRE y el GAM de Malla, Proyecto “Construcción de 2 Aulas Unidad Educativa Atoroma”, correspondiente a saldos no ejecutados 2018, según la UPRE.</t>
  </si>
  <si>
    <t>De: 00099024113 Transferencia en cumplimiento al DS N°0913 de 15/06/2011 y el Convenio Intergubernativo de Financiamiento UPRE-CIF-IG 0277/2018, suscrito entre la UPRE y el GAM de Camiri, proyecto “Const. Unidad Educativa Graciela Cortez de Delgadillo - Camiri”, correspondiente al pago de la planilla N° 3, según la UPRE.</t>
  </si>
  <si>
    <t>De: 00099024113 Transferencia en cumplimiento al DS N°0913 de 15/06/2011 y el Convenio Intergubernativo de Financiamiento UPRE-CIF-IG 356/2017, suscrito entre la UPRE y el GAM de Huatajata, proyecto “Construcción Unidad Educativa Huatajata Secundario”, correspondiente al pago de la planilla N° 5, según la UPRE.</t>
  </si>
  <si>
    <t>De: 00099024113 Transferencia en cumplimiento al DS N°0913 de 15/06/2011 y el Convenio Intergubernativo de Financiamiento UPRE-CIF-IG 967/2017, suscrito entre la UPRE y el GAM de San Agustin, Proyecto “Const. Centro de Salud con Internación Alota”, correspondiente al pago de la planilla Nº4, según la UPRE.</t>
  </si>
  <si>
    <t>De: 00099024113 Transferencia en cumplimiento al DS N°0913 de 15/06/2011 y el Convenio Intergubernativo de Financiamiento UPRE-CIF-IG 582/2017, suscrito entre la UPRE y el GAM de Villazón, Proyecto “Construcción Unidad Educativa Carlos Villegas”, correspondiente al pago de la planilla Nº6, según la UPRE.</t>
  </si>
  <si>
    <t>De: 00099024113 Transferencia en cumplimiento al DS N°0913 de 15/06/2011 y el Convenio Intergubernativo de Financiamiento UPRE-CIF-IG 031/2018, suscrito entre la UPRE y el GAM de El Choro, Proyecto “Const. 6 Aulas U.E. José Ballivian “Nivel Primaria - Secundaria” San Pedro de Challacollo - El Choro”, correspondiente al pago de la planilla Nº4 de cierre, según la UPRE.</t>
  </si>
  <si>
    <t>De: 00099024113 Transferencia en cumplimiento al DS N°0913 de 15/06/2011 y el Convenio Intergubernativo de Financiamiento UPRE-CIF-IG 0217/2018, suscrito entre la UPRE y el GAM de Villa de Huacaya, Proyecto “Const. Centro de Acopio en la Comunidad Huacayareape-Muncipio Villa de Huacaya”, correspondiente al pago de la planilla Nº2, según la UPRE.</t>
  </si>
  <si>
    <t>De: 00099024113 Transferencia en cumplimiento al DS N°0913 de 15/06/2011 y el Convenio Intergubernativo de Financiamiento UPRE-CIF-IG 0215/2018, suscrito entre la UPRE y el GAM de Villa de Huacaya, Proyecto “Const. Centro de Acopio Comunidad Yaperenda-Muncipio Villa de Huacaya”, correspondiente al pago de la planilla Nº2, según la UPRE.</t>
  </si>
  <si>
    <t>De: 00099024113 Transferencia en cumplimiento al DS N°0913 de 15/06/2011 y el Convenio Intergubernativo de Financiamiento UPRE-CIF-IG 0193/2018, suscrito entre la UPRE y el GAM de Presto, Proyecto “Const. Terminal Municipal Juana Azurduy Presto”, correspondiente al pago de la planilla Nº1, según la UPRE.</t>
  </si>
  <si>
    <t>De: 00099024113 Transferencia en cumplimiento al DS N°0913 de 15/06/2011 y el Convenio Intergubernativo de Financiamiento UPRE-CIF-IG 1107/2017, suscrito entre la UPRE y el GAM de Entre Ríos, Proyecto “Construcción Instituto Tecnológico Entre Ríos”, correspondiente al pago de la planilla Nº4, según la UPRE.</t>
  </si>
  <si>
    <t>De: 00099024113 Transferencia en cumplimiento al DS N°0913 de 15/06/2011 y el Convenio Intergubernativo de Financiamiento UPRE-CIF-IG 097/2018, suscrito entre la UPRE y el GAIOC de la Nación Originaria Uru Chipaya, Proyecto “Construcción 8 Aulas Tinglado Graderías y Cancha Unidad Educativa Puente Topater - Ayparavi - Chipaya”, correspondiente al pago de la planilla Nº1, según la UPRE.</t>
  </si>
  <si>
    <t>De: 00099024113 Transferencia en cumplimiento al DS N°0913 de 15/06/2011 y el Convenio Intergubernativo de Financiamiento UPRE-CIF-IG 0155/2018, suscrito entre la UPRE y el GAM de Villa Tunari, Proyecto “Const. Tinglado, Gradería y Recarpetado de Cancha Múltiple U.E. 40 Arroyos - D 9 Villa Tunari”, correspondiente al pago de la planilla Nº3 de cierre, según la UPRE.</t>
  </si>
  <si>
    <t>De: 00099024113 Transferencia en cumplimiento al DS N°0913 de 15/06/2011 y el Convenio Intergubernativo de Financiamiento UPRE-CIF-IG 0186/2018, suscrito entre la UPRE y el GAM Monteagudo, Proyecto “Const. Tinglado Unidad Educativa San Miguel de Las Pampas-Monteagudo”, correspondiente al pago de la planilla Nº3, según la UPRE.</t>
  </si>
  <si>
    <t>De: 00099024113 Transferencia en cumplimiento al DS N°0913 de 15/06/2011 y el Convenio Intergubernativo de Financiamiento UPRE-CIF-IG 0180/2018, suscrito entre la UPRE y el GAM Monteagudo, Proyecto “Const. de Un Aula Multigrado U.E. Santiago de Cerilllos-Monteagudo”, correspondiente al pago de la planilla Nº3, según la UPRE.</t>
  </si>
  <si>
    <t>De: 00099024113 Transferencia en cumplimiento al DS N°0913 de 15/06/2011 y el Convenio Intergubernativo de Financiamiento UPRE-CIF-IG 0222/2018, suscrito entre la UPRE y el GAM Tarabuco, Proyecto “Const. Plazuela y Parque Infantil Barrio Ferroviario - Tarabuco”, correspondiente al pago de la planilla Nº1, según la UPRE.</t>
  </si>
  <si>
    <t>De: 00099024113 Transferencia en cumplimiento al DS N°0913 de 15/06/2011 y el Convenio Intergubernativo de Financiamiento UPRE-CIF-IG 0194/2018, suscrito entre la UPRE y el GAM Sopachuy, Proyecto “Const. Unidad Educativa Mama Wasi Comunidad Mama Huasi”, correspondiente al pago de la planilla Nº1, según la UPRE.</t>
  </si>
  <si>
    <t>De: 00099024113 Transferencia en cumplimiento al DS N°0913 de 15/06/2011 y el Convenio Intergubernativo de Financiamiento UPRE-CIF-IG 736/2017, suscrito entre la UPRE y el GAM de Villa Rivero, Proyecto “Construcción de Aulas U.E. Técnico Humanístico Jesús Lara Villa Rivero”, correspondiente al pago de la planilla Nº5 de cierre, según la UPRE.</t>
  </si>
  <si>
    <t>De: 00099024113 Transferencia en cumplimiento al DS N°0913 de 15/06/2011 y el Convenio Intergubernativo de Financiamiento UPRE-CIF-IG 0223/2018, suscrito entre la UPRE y el GAM Villa Serrano, Proyecto “Const. de Tinglado, Cancha Polifuncional y Graderías U.E. Daniel Sanchez Bustamante Villa Serrano”, correspondiente al pago de la planilla Nº2, según la UPRE.</t>
  </si>
  <si>
    <t>De: 00099024113 Transferencia en cumplimiento al DS N°0913 de 15/06/2011 y el Convenio Intergubernativo de Financiamiento UPRE-CIF-IG 1026/2017, suscrito entre la UPRE y el GAM de Belén de Andamarca, Proyecto “Construcción Palacio Consistorial Belén de Andamarca”, correspondiente al pago de la planilla Nº5 de cierre, según la UPRE.</t>
  </si>
  <si>
    <t>De: 00099024113 Transferencia en cumplimiento al DS N°0913 de 15/06/2011 y el Convenio Intergubernativo de Financiamiento UPRE-CIF-IG 494/2016, suscrito entre la UPRE y el GAM de Tapacari, proyecto “Construcción Mini Coliseo Villa Pereira”, correspondiente al pago de la planilla N° 4 de cierre, según la UPRE.</t>
  </si>
  <si>
    <t>De: 00099024113 Transferencia en cumplimiento al DS N°0913 de 15/06/2011 y el Convenio Intergubernativo de Financiamiento UPRE-CIF-IG 0144/2018, suscrito entre la UPRE y el GAM de Villa Tunari, proyecto “Const. 2 Aulas y Baños U.E. Villa Paraíso – D 8 Villa Tunari”, correspondiente al pago de la planilla N° 3 de cierre, según la UPRE.</t>
  </si>
  <si>
    <t>De: 00099024113 Transferencia en cumplimiento al DS N°0913 de 15/06/2011 y el Convenio Intergubernativo de Financiamiento UPRE-CIF-IG 120/2017, suscrito entre la UPRE y el GAD de Tarija, proyecto “Construcción y Equip. Centro de Apoyo Integral Comunidad Santa Ana La Vieja”, correspondiente al pago de la planilla N° 8, según la UPRE.</t>
  </si>
  <si>
    <t>De: 00099024113 Transferencia en cumplimiento al DS N°0913 de 15/06/2011 y el Convenio Intergubernativo de Financiamiento UPRE-CIF-IG 988/2017, suscrito entre la UPRE y el GAM de Comarapa, proyecto “Construcción Unidad Educativa Técnico Humanístico (Evo Morales Ayma) Comarapa”, correspondiente al pago de la planilla N° 2, según la UPRE.</t>
  </si>
  <si>
    <t>De: 00099024113 Transferencia en cumplimiento al DS N°0913 de 15/06/2011 y el Convenio Intergubernativo de Financiamiento UPRE-CIF-IG 0284/2018, suscrito entre la UPRE y el GAM de Yotala, proyecto “Const. Tinglado Graderías y Cancha Unidad Educativa “Antonio Tovar Hinojosa” – Tambo Ackachila”, correspondiente al pago de la planilla N° 1, según la UPRE.</t>
  </si>
  <si>
    <t>De: 00099024113 Transferencia en cumplimiento al DS N°0913 de 15/06/2011 y el Convenio Intergubernativo de Financiamiento UPRE-CIF-IG 0213/2018, suscrito entre la UPRE y el GAM de Villa Huacaya, proyecto “Const. Centro de Acopio Comunidad Huacaya – Municipio Villa de Huacaya”, correspondiente al pago de la planilla N° 2, según la UPRE.</t>
  </si>
  <si>
    <t>De: 00099024113 Transferencia en cumplimiento al DS N°0913 de 15/06/2011 y el Convenio Intergubernativo de Financiamiento UPRE-CIF-IG 0176/2018, suscrito entre la UPRE y el GAM de Tarabuco, proyecto “Const. Cancha Polifuncional y Graderías Unidad Educativa Higuera Chillca - Tarabuco”, correspondiente al pago de la planilla N° 1, según la UPRE.</t>
  </si>
  <si>
    <t>De: 00099024113 Transferencia en cumplimiento al DS N°0913 de 15/06/2011 y el Convenio Intergubernativo de Financiamiento UPRE-CIF-IG 083/2017, suscrito entre la UPRE y el GAM de Potosí, proyecto “Construcción Bloques Administrativos, Aulas Teóricas, Técnicas y Dos Tinglados U.E. Divino Maestro A, B y C, D-10”, correspondiente al pago de la planilla N° 12, según la UPRE.</t>
  </si>
  <si>
    <t>De: 00099024113 Transferencia en cumplimiento al DS N°0913 de 15/06/2011 y el Convenio Intergubernativo de Financiamiento UPRE-CIF-IG 0224/2018, suscrito entre la UPRE y el GAM Villa Serrano, Proyecto “Const. de Tinglado, Cancha Polifuncional y Graderías Comunidad de Nuevo Mundo Villa Serrano”, correspondiente al pago de la planilla Nº2, según la UPRE.</t>
  </si>
  <si>
    <t>De: 00099024113 Transferencia en cumplimiento al DS N°0913 de 15/06/2011 y el Convenio Intergubernativo de Financiamiento UPRE-CIF-IG 0212/2018, suscrito entre la UPRE y el GAM Villa de Huacaya, Proyecto “Const. Centro de Acopio Comunidad Santa Rosa-Municipio Villa de Huacaya”, correspondiente al pago de la planilla Nº2, según la UPRE.</t>
  </si>
  <si>
    <t>De: 00099024113 Transferencia en cumplimiento al DS N°0913 de 15/06/2011 y el Convenio Intergubernativo de Financiamiento UPRE-CIF-IG 053/2018, suscrito entre la UPRE y el GAM de Oruro, Proyecto “Construcción U.E. Fidel Castro Junta Vecinal Santiago Municipio Oruro”, correspondiente al pago de la planilla Nº3, según la UPRE.</t>
  </si>
  <si>
    <t>De: 00099024113 Transferencia en cumplimiento al DS N°0913 de 15/06/2011 y el Convenio Intergubernativo de Financiamiento UPRE-CIF-IG 0164/2018, suscrito entre la UPRE y el GAM de Sucre, Proyecto “Const. Unidad Educativa Ernesto “Che Guevara” - Zona San Sebastián”, correspondiente al pago de la planilla Nº1, según la UPRE.</t>
  </si>
  <si>
    <t>De: 00099024113 Transferencia en cumplimiento al DS N°0913 de 15/06/2011 y el Convenio Intergubernativo de Financiamiento UPRE-CIF-IG 121/2017, suscrito entre la UPRE y el GAM de Tiraque, Proyecto “Construcción Unidad Educativa Modelo Evo Morales Ayma”, correspondiente al pago de la planilla Nº7 de cierre, según la UPRE.</t>
  </si>
  <si>
    <t>De: 00099024113 Transferencia en cumplimiento al DS N°0913 de 15/06/2011 y el Convenio Intergubernativo de Financiamiento UPRE-CIF-IG 0195/2018, suscrito entre la UPRE y el GAM de Sopachuy, Proyecto “Const. Frontón Municipal Municipio de Sopachuy”, correspondiente al pago de la planilla Nº2, según la UPRE.</t>
  </si>
  <si>
    <t>De: 00099024113 Transferencia en cumplimiento al DS N°0913 de 15/06/2011 y el Convenio Intergubernativo de Financiamiento UPRE-CIF-IG 588/2017, suscrito entre la UPRE y el GAM de Tomina, Proyecto “Construcción Mercado Agropecuario Tomina”, correspondiente al pago de la planilla Nº3, según la UPRE.</t>
  </si>
  <si>
    <t>De: 00099024113 Transferencia en cumplimiento al DS N°0913 de 15/06/2011 y el Convenio Intergubernativo de Financiamiento UPRE-CIF-IG 482/2017, suscrito entre la UPRE y el GAM de Tito Yupanqui, Proyecto “Construcción 4 Aulas y Tinglado U.E. Coaquipa”, correspondiente al pago de la planilla Nº2 de cierre, según la UPRE.</t>
  </si>
  <si>
    <t>De: 00099024113 Transferencia en cumplimiento al DS N°0913 de 15/06/2011 y el Convenio Intergubernativo de Financiamiento UPRE-CIF-IG 1018/2017, suscrito entre la UPRE y el GAM de Sucre, Proyecto “Construcción Unidad Educativa Aniceto Arce D-4”, correspondiente al pago de la planilla Nº6, según la UPRE.</t>
  </si>
  <si>
    <t>De: 00099024113 Transferencia en cumplimiento al DS N°0913 de 15/06/2011 y el Convenio Intergubernativo de Financiamiento UPRE-CIF-IG 111/2017, suscrito entre la UPRE y el GAM de La Asunta, Proyecto “Construcción 15 Aulas y Tinglado Unidad Educativa San José”, correspondiente al pago de la planilla Nº7, según la UPRE.</t>
  </si>
  <si>
    <t>De: 00099024113 Transferencia en cumplimiento al DS N°0913 de 15/06/2011 y el Convenio Intergubernativo de Financiamiento UPRE-CIF-IG 151/2017, suscrito entre la UPRE y el GAM de Santos Mercado, Proyecto “Const. Vivienda Para Maestros U.E. 13 de Junio - C.C. San Jose”, correspondiente al pago de la planilla Nº3 de cierre, según la UPRE.</t>
  </si>
  <si>
    <t>De: 00099024113 Transferencia en cumplimiento al DS N°0913 de 15/06/2011 y el Convenio Intergubernativo de Financiamiento UPRE-CIF-IG 0104/2018, suscrito entre la UPRE y el GAD de Chuquisaca, Proyecto “Const. Unidad Educativa Ruffo - Sucre”, correspondiente al pago de la planilla Nº5, según la UPRE.</t>
  </si>
  <si>
    <t>De: 00099024113 Transferencia en cumplimiento al DS N°0913 de 15/06/2011 y el Convenio Intergubernativo de Financiamiento UPRE-CIF-IG 566/2017, suscrito entre la UPRE y el GAM de Caranavi, proyecto “Construcción 2 Aulas U.E. Taipiplaya – Cantón Taipiplaya”, correspondiente al pago de la planilla N° 1 de cierre, según la UPRE.</t>
  </si>
  <si>
    <t>De: 00099024113 Transferencia en cumplimiento al DS N°0913 de 15/06/2011 y el Convenio Intergubernativo de Financiamiento UPRE-CIF-IG 565/2017, suscrito entre la UPRE y el GAM de Caranavi, proyecto “Construcción 2 Aulas U.E. Pedro Domingo Murillo – Cantón Taipiplaya”, correspondiente al pago de la planilla N° 1 de cierre, según la UPRE.</t>
  </si>
  <si>
    <t>De: 00099024113 Transferencia en cumplimiento al DS N°0913 de 15/06/2011 y el Convenio Intergubernativo de Financiamiento UPRE-CIF-IG 475/2017, suscrito entre la UPRE y el GAM de Inquisivi, proyecto “Construcción de 6 Aulas Sala de Profesores y Dirección U.E. Kanamarca - Inquisivi”, correspondiente al pago de la planilla N° 5 de cierre, según la UPRE.</t>
  </si>
  <si>
    <t>NÚMERO DE LIBRETA CUT: 99031009.00 OPERACIÓN T01 TRANSFERENCIA DE FONDOS A LA CUT - TESORO DIRECTO DE BANCO UNION S.A. A CUENTA UNICA DEL TESORO CON NUMERO DE SOLICITUD = 3620776 Y NUMERO CORRELATIVO = 91320029032019770 TRANSFERENCIA POR OPERACIONES DE VENTA BONOS BTX</t>
  </si>
  <si>
    <t>NUMERO DE LIBRETA CUT: 00099021001 OPERACIÓN E18 TRANSFERENCIA DEL SISTEMA FINANCIERO POR CUENTA DE TERCEROS A LA CUT DEVOLUCION PAGOS EN EXCESO GOBIERNO AUTONOMO DEPARTAMENTAL DE TARIJA</t>
  </si>
  <si>
    <t>||TRANSFERENCIA DE FONDOS S/G. MENSAJE SWIFT NRO. 03904 DE LA FECHA. (SECTOR PÚBLICO SOBREVUELOS). DEBITO DE LA LIBRETA 00117012001 DGAC, REPOSICION UTILES DE ESCRITORIO.</t>
  </si>
  <si>
    <t>||TRANSFERENCIA DE FONDOS S/G. MENSAJE SWIFT NRO. 03901 DE LA FECHA. (SECTOR PÚBLICO - SOBREVUELOS). DEBITO DE LA LIBRETA 00117012001 DGAC, REPOSICION UTILES DE ESCRITORIO.</t>
  </si>
  <si>
    <t>PAGO A BANCO EUROPEO DE INV PRÉSTAMO FI No 85175 VCTO. 31-03-2019 POR CUENTA DE TGN , NTI. 011957 VALOR 29-03-2019 COMISIONES USD 145.094,44 CTA. 3987 CUENTA UNICA DEL TESORO-3987 LIB. 00099021001 REF.: COMISIONES BANCARIAS</t>
  </si>
  <si>
    <t>VENTA DE DIVISAS CON TRANSFERENCIA DE FONDOS A SOLICITUD DE ADMINISTRACION DE SERVICIOS PORTUARIOS BOLIVIA SEGUN SOLICITUD 7588 REF: H.R. 936 - PAGO DE FACTURA A FAVOR DEALEJANDRO TARA URQUIETA - SERVICIOS E.I.R.L. POR SERVICIO DE LIMPIEZA EN EL PUERTO DE ARICA CORRESPONDIENTE A ENERO/2019, SEGUN OR LIB. 00594012001 ASP-B FONDO DE OPERACIONES</t>
  </si>
  <si>
    <t>VENTA DE DIVISAS CON TRANSFERENCIA DE FONDOS A SOLICITUD DE ADMINISTRACION DE SERVICIOS PORTUARIOS BOLIVIA SEGUN SOLICITUD 7587 REF: H.R. 394-390 - PAGO DE FACTURAS AL TPA POR SERVICIO DE EXPORTACIONES FEBRERO II Y REFRIGERACION EN EL PUERTO DE ARICA, SEGUN COMUNICACION INTERNA ASP-B/DOP-UAP/CI-155- LIB. 00594012001 ASP-B FONDO DE OPERACIONES</t>
  </si>
  <si>
    <t>COBRO COSTOS DE PAPELERIA POR REGULARIZACION DE TRANSFERENCIA DEL EXTERIOR POR ORDEN DE PETROLEOS PARAGUAYOS - PETROPAR LIB. 00513062001 YPFB-OPERACIONES PLANTA DE SEPARACION DE LIQUIDOS RIO GRANDE</t>
  </si>
  <si>
    <t>'TRANSFERENCIA'||RECIBIDA DEL EXTERIOR SEGÚN MENSAJES SWIFT N°3898-3888 (REM.EXT.) DE FECHA 29-03-2019, VALOR 28-03-2019 AYUDA HUMANITARIA LIBRETA N° 00099021001 TGN-RECURSOS ORDINARIOS (3987)</t>
  </si>
  <si>
    <t>PAGO A BID PRÉSTAMO 2252/BL-BO VCTO. 01-03-2019 POR CUENTA DE TGN , NTI. 011966 VALOR 01-03-2019 CAPITAL USD 287.688,49 INTERESES USD 252.151,63 CTA. 5970 CUENTA UNICA DEL TESORO DOLARES AMERICANOS LIB. 00099021001</t>
  </si>
  <si>
    <t>PAGO A BID PRÉSTAMO 2252/BL-BO VCTO. 01-03-2019 POR CUENTA DE TGN , NTI. 011965 VALOR 01-03-2019 INTERESES USD 7.336,90 CTA. 5970 CUENTA UNICA DEL TESORO DOLARES AMERICANOS LIB. 00099021001</t>
  </si>
  <si>
    <t>COBRO COSTOS DE PAPELERIA SEGUN TRANSFERENCIA DEL EXTERIOR POR ORDEN DE AERONAVDATA INC.BUSINESS ACCT. LIB. 00512012001 AASANA CENTRAL-OFICINA NACIONAL</t>
  </si>
  <si>
    <t>AJUSTE COMPLEMENTARIO POR REVALORIZACION SALDOS DE ACTIVOS DE RESERVA Y OBLIGACIONES MONEDA EXTRANJERA (DOLARES) Saldo MO = -474456582.08 ;Bs/Mo: 6.86000000000 ;Saldo Bs: -3254772153.09</t>
  </si>
  <si>
    <t>PAGO A PROEX BRASIL PRÉSTAMO CONV. CRED. 04.03.09 VCTO. 04-03-2019 POR CUENTA DE TGN , NTI. 011945 VALOR 06-03-2019 CAPITAL USD 1.134.818,69 INTERESES USD 239.635,90 CTA. 5970 CUENTA UNICA DEL TESORO DOLARES AMERICANOS LIB. 00099021001</t>
  </si>
  <si>
    <t>PAGO A CAF PRÉSTAMO CFA003565 VCTO. 06-03-2019 POR CUENTA DE TGN , NTI. 012000 VALOR 06-03-2019 CAPITAL USD 1.576.299,16 INTERESES USD 402.836,39 CTA. 5970 CUENTA UNICA DEL TESORO DOLARES AMERICANOS LIB. 00099021001</t>
  </si>
  <si>
    <t>PAGO PRÉSTAMO BID 126-TF-BO VCTO. 06-03-2019 POR CUENTA DE TGN , NTI. 011944 VALOR 06-03-2019 CAPITAL USD 66.666,66 INTERESES USD 6.333,34 CTA. 5970 CUENTA UNICA DEL TESORO DOLARES AMERICANOS LIB. 00099021001</t>
  </si>
  <si>
    <t>COBRO COSTOS DE PAPELERIA SEGUN TRANSFERENCIA DEL EXTERIOR POR ORDEN DE JORGE DIAZ DE BEDOYA (PARAGUAY) LIB. 00512012001 AASANA CENTRAL-OFICINA NACIONAL</t>
  </si>
  <si>
    <t>COBRO COSTOS DE PAPELERIA SEGUN TRANSFERENCIA DEL EXTERIOR POR ORDEN DE ATLAS AIR INC REF:YKYC10/01/2019 LIB. 00512012001 AASANA CENTRAL-OFICINA NACIONAL</t>
  </si>
  <si>
    <t>COBRO COSTOS DE PAPELERIA SEGUN TRANSFERENCIA DEL EXTERIOR POR ORDEN DE AERODATA INC. REF.: 2019 AIP SUBSCRIPTION RENEWAL LIB. 00512012001 AASANA CENTRAL-OFICINA NACIONAL</t>
  </si>
  <si>
    <t>COBRO COSTOS DE PAPELERIA SEGUN TRANSFERENCIA DEL EXTERIOR POR ORDEN DE GLOBAL JET AUSTRIA GMBH REF.: INV YKYC26/12/2018 LIB. 00512012001 AASANA CENTRAL-OFICINA NACIONAL</t>
  </si>
  <si>
    <t>PAGO A CAF PRÉSTAMO CFA009757 VCTO. 08-03-2019 POR CUENTA DE TGN , NTI. 011948 VALOR 08-03-2019 INTERESES USD 58.187,17 COMISIONES USD 117.235,61 CTA. 5970 CUENTA UNICA DEL TESORO DOLARES AMERICANOS LIB. 00099021001</t>
  </si>
  <si>
    <t>PAGO A CAF PRÉSTAMO CFA009759 VCTO. 08-03-2019 POR CUENTA DE TGN , NTI. 011949 VALOR 08-03-2019 INTERESES USD 50.389,32 COMISIONES USD 102.172,09 CTA. 5970 CUENTA UNICA DEL TESORO DOLARES AMERICANOS LIB. 00099021001</t>
  </si>
  <si>
    <t>COBRO COSTOS DE PAPELERIA SEGUN TRANSFERENCIA DEL EXTERIOR POR ORDEN DE JEPPESEN SANDERSON INC REF.: INV 20190101 LIB. 00512012001 AASANA CENTRAL-OFICINA NACIONAL</t>
  </si>
  <si>
    <t>COBRO COSTOS DE PAPELERIA SEGUN TRANSFERENCIA DEL EXTERIOR POR ORDEN DE UNITED AVIATION SERVICES (DUBAI) REF.: PAYMENT LIB. 00512012001 AASANA CENTRAL-OFICINA NACIONAL</t>
  </si>
  <si>
    <t>AJUSTE COMPLEMENTARIO POR REVALORIZACION SALDOS DE ACTIVOS DE RESERVA Y OBLIGACIONES MONEDA EXTRANJERA (DOLARES) Saldo MO = -438006714.94 ;Bs/Mo: 6.86000000000 ;Saldo Bs: -3004726064.48</t>
  </si>
  <si>
    <t>COBRO COSTOS DE PAPELERIA POR REGULARIZACION DE TRANSFERENCIA DEL EXTERIOR POR ORDEN DE SKY LEASE I INC LIB. 00512012001 AASANA CENTRAL-OFICINA NACIONAL</t>
  </si>
  <si>
    <t>COBRO COSTOS DE PAPELERIA SEGUN TRANSFERENCIA DEL EXTERIOR POR ORDEN DE UNITED AVIATION SERVICES FZCO LIB. 00512012001 AASANA CENTRAL-OFICINA NACIONAL</t>
  </si>
  <si>
    <t>AJUSTE COMPLEMENTARIO POR REVALORIZACION SALDOS DE ACTIVOS DE RESERVA Y OBLIGACIONES MONEDA EXTRANJERA (DOLARES) Saldo MO = -431726492.78 ;Bs/Mo: 6.86000000000 ;Saldo Bs: -2961643740.50</t>
  </si>
  <si>
    <t>COBRO COSTOS DE PAPELERIA SEGUN TRANSFERENCIA DEL EXTERIOR POR ORDEN DE WRT WORLD ENT OPERATING US FL LIB. 00512012001 AASANA CENTRAL-OFICINA NACIONAL</t>
  </si>
  <si>
    <t>COBRO COSTOS DE PAPELERIA SEGUN TRANSFERENCIA DEL EXTERIOR POR ORDEN DE EMES AIR S.A. BUENOS AIRES, AR LIB. 00512012001 AASANA CENTRAL-OFICINA NACIONAL</t>
  </si>
  <si>
    <t>AJUSTE COMPLEMENTARIO POR REVALORIZACION SALDOS DE ACTIVOS DE RESERVA Y OBLIGACIONES MONEDA EXTRANJERA (DOLARES) Saldo MO = -432078797.39 ;Bs/Mo: 6.86000000000 ;Saldo Bs: -2964060550.09</t>
  </si>
  <si>
    <t>COBRO COSTOS DE PAPELERIA POR REGULARIZACION DE TRANSFERENCIA DEL EXTERIOR POR ORDEN DE ARINC INCORPORATED LIB. 00512012001 AASANA CENTRAL-OFICINA NACIONAL</t>
  </si>
  <si>
    <t>PAGO A CAF PRÉSTAMO CFA009545 VCTO. 14-03-2019 POR CUENTA DE TGN , NTI. 011954 VALOR 14-03-2019 INTERESES USD 32.263,06 COMISIONES USD 152.285,38 CTA. 5970 CUENTA UNICA DEL TESORO DOLARES AMERICANOS LIB. 00099021001</t>
  </si>
  <si>
    <t>PAGO A IDA PRÉSTAMO 5454-BO VCTO. 15-03-2019 POR CUENTA DE TGN , NTI. 011891 VALOR 15-03-2019 INTERESES USD 21.264,03 CTA. 5970 CUENTA UNICA DEL TESORO DOLARES AMERICANOS LIB. 00099021001</t>
  </si>
  <si>
    <t>PAGO A CAF PRÉSTAMO CFA009787 VCTO. 15-03-2019 POR CUENTA DE TGN , NTI. 011950 VALOR 15-03-2019 INTERESES USD 285.197,38 COMISIONES USD 29.226,75 CTA. 5970 CUENTA UNICA DEL TESORO DOLARES AMERICANOS LIB. 00099021001</t>
  </si>
  <si>
    <t>PAGO A CAF PRÉSTAMO CFA009784 VCTO. 15-03-2019 POR CUENTA DE TGN , NTI. 011951 VALOR 15-03-2019 INTERESES USD 1.519.993,42 CTA. 5970 CUENTA UNICA DEL TESORO DOLARES AMERICANOS LIB. 00099021001</t>
  </si>
  <si>
    <t>PAGO A BID PRÉSTAMO 3822/BL-BO VCTO. 15-03-2019 POR CUENTA DE TGN , NTI. 011897 VALOR 15-03-2019 INTERESES USD 710,72 CTA. 5970 CUENTA UNICA DEL TESORO DOLARES AMERICANOS LIB. 00099021001</t>
  </si>
  <si>
    <t>AJUSTE COMPLEMENTARIO POR REVALORIZACION SALDOS DE ACTIVOS DE RESERVA Y OBLIGACIONES MONEDA EXTRANJERA (DOLARES) Saldo MO = -432757618.06 ;Bs/Mo: 6.86000000000 ;Saldo Bs: -2968717259.87</t>
  </si>
  <si>
    <t>COBRO COSTOS DE PAPELERIA SEGUN TRANSFERENCIA DEL EXTERIOR POR ORDEN DE AERORUTAS S A DE TRANSPORTES AEREOS VER 132 (ARGENTINA) REF.: FULL PAY SERVICES PAYMENT LIB. 00512012001 AASANA CENTRAL-OFICINA NACIONAL</t>
  </si>
  <si>
    <t>COBRO COSTOS DE PAPELERIA SEGUN TRANSFERENCIA DEL EXTERIOR POR ORDEN DE JUAN G RODRIGUEZ GRACIA HILDA PAEZ REF:YKYC 7/01/2019 LIB. 00512012001 AASANA CENTRAL-OFICINA NACIONAL</t>
  </si>
  <si>
    <t>COBRO COSTOS DE PAPELERIA SEGUN TRANSFERENCIA DEL EXTERIOR POR ORDEN DE UNIVERSAL WEATHER AND AVIATION INC REF.: 193ID20067NZ1778 LIB. 00512012001 AASANA CENTRAL-OFICINA NACIONAL</t>
  </si>
  <si>
    <t>'COBRO DE UTILES DE ESCRITORIO POR´||EN COMPLEMENTO AL COMPROBANTE S-0949374 DE LA FECHA . REF.: TRANSF. DEL EXTERIOR A FAVOR DE AASANA LIBRETA 00512012001 AASANA CENTRAL-OFICINA NACIONAL POR COBRO UTILES DE ESCRITORIO</t>
  </si>
  <si>
    <t>PAGO A BID PRÉSTAMO 2365/BL-BO VCTO. 17-03-2019 POR CUENTA DE TGN , NTI. 011982 VALOR 18-03-2019 CAPITAL USD 292.935,66 INTERESES USD 255.160,98 LIBRETA N° 00099021001 "TGN RECURSOS ORDINARIOS-DOLARES AMERICANOS (5970)</t>
  </si>
  <si>
    <t>PAGO A BID PRÉSTAMO 2365/BL-BO VCTO. 17-03-2019 POR CUENTA DE TGN , NTI. 011981 VALOR 18-03-2019 INTERESES USD 7.438,36 LIBRETA N° 00099021001 "TGN RECURSOS ORDINARIOS-DOLARES AMERICANOS (5970)</t>
  </si>
  <si>
    <t>||VENTA DE DIVISAS S/G NOTA SEDEM/GG/EB/ORU Nº0051/2019,06/03/19 Y AUT.VTA.DIV.EFECT.P/MEFP DE 18/03/19.REF.:EMISION CARTA DE CREDITO I-2019-07,COMISION EMISION L/C 0,15% S/USD142.940.-POR 33 DIAS,REEMB.GSTS.COMUNICACION BS220.-Y EMISION COMP.CONTABLE BS50.- LIB.00132039201 SEDEM - ECEBOL - FINPRO EN DOLARES - ORURO REF.:COMISIONES EMISION LC I-2019-07</t>
  </si>
  <si>
    <t>COBRO COSTOS DE PAPELERIA SEGUN TRANSFERENCIA DEL EXTERIOR POR ORDEN DE UNITED AIRLINES INC. LIB. 00512012001 AASANA CENTRAL-OFICINA NACIONAL</t>
  </si>
  <si>
    <t>COBRO COSTOS DE PAPELERIA SEGUN TRANSFERENCIA DEL EXTERIOR POR ORDEN DE KLM ROYAL DUTCH AIRLINES LIB. 00512012001 AASANA CENTRAL-OFICINA NACIONAL</t>
  </si>
  <si>
    <t>PAGO A BID PRÉSTAMO 2771/BL-BO VCTO. 20-03-2019 POR CUENTA DE TGN SG NOTA MEFP/VTPC/DGCP-316/2019 Y NTI. 011900 VALOR 20-03-2019 CAPITAL USD 1.300.000,00 INTERESES USD 1.201.847,94 LIBRETA N° 00099021001 "TGN RECURSOS ORDINARIOS-DOLARES AMERICANOS (5970)</t>
  </si>
  <si>
    <t>PAGO A BID PRÉSTAMO 2771/BL-BO VCTO. 20-03-2019 POR CUENTA DE TGN SEGUN NOTA MEFP/VTPC/DGCP-316/2019 , NTI. 011901 VALOR 20-03-2019 INTERESES USD 19.339,73 LIBRETA N° 00099021001 "TGN RECURSOS ORDINARIOS-DOLARES AMERICANOS (5970)</t>
  </si>
  <si>
    <t>PAGO A EXIMBANK COREA PRÉSTAMO EDCF NO. BOL-1 VCTO. 20-03-2019 POR CUENTA DE TGN SEGUN NOTA MEFP/VTPC/DGCP-316/2019 , NTI. 012002 VALOR 20-03-2019 CAPITAL KRW 593.825.000,00 INTERESES KRW 184.045.070,00 LIBRETA N° 00099021001 "TGN RECURSOS ORDINARIOS-DOLARES AMERICANOS (5970)</t>
  </si>
  <si>
    <t>||TRANSFERENCIA POR COBRO DE COMISIONES QUE EFECTUA EL BANQUERO DE KOREA EXCHANGE BANK, REF.: PAGO PRESTAMO EDCF BOL N° BOL-1 VCTO. 20/03/2019. LIB. N° 00099021001 TGN RECURSOS ORDINARIOS - DOLARES AMERICANOS</t>
  </si>
  <si>
    <t>AJUSTE COMPLEMENTARIO POR REVALORIZACION SALDOS DE ACTIVOS DE RESERVA Y OBLIGACIONES MONEDA EXTRANJERA (DOLARES) Saldo MO = -458573521.13 ;Bs/Mo: 6.86000000000 ;Saldo Bs: -3145814354.94</t>
  </si>
  <si>
    <t>TRANSFERENCIA RECIBIDA DEL EXTERIOR SEGÚN MENSAJES SWIFT Nos. 3492-3487 (REM.EXT.) DE FECHA 21-03-2019 POR DESEMBOLSO DE CAF PRÉSTAMO CFA009757 MI RIEGO II LIBRETA N° 00287104322 FPS-USD-MI RIEGO TECNIFICADO CAF</t>
  </si>
  <si>
    <t>A:00099021001 Transferencia de recursos BI-MONETARIA conforme Art. 53 de RM 153 de 06/04/2016, a requerimiento del Órgano Judicial CITE: UNID./NAL./FINANZAS/DAF-OJ N°189/2019, por concepto de RESTITUCIÓN DE CERTIFICADOS DE DEPOSITOS JUDICIALES N° 483148 Y 484142 (H.R. 6-8036-R)</t>
  </si>
  <si>
    <t>COBRO COSTOS DE PAPELERIA SEGUN TRANSFERENCIA DEL EXTERIOR POR ORDEN DE LOJAS RIACHUELO SA REF:NYKYC32/02/2019 LIB. 00512012001 AASANA CENTRAL-OFICINA NACIONAL</t>
  </si>
  <si>
    <t>PAGO A EXIMBANK CHINA POPUL PRÉSTAMO GCL 2017 (02) 607 VCTO. 21-03-2019 POR CUENTA DE TGN SEGUN NOTA MEFP/VTCP/DGCP/UODP-316/2019, NTI. 011915 VALOR 21-03-2019 INTERESES RMY 565.833,33 COMISIONES RMY 475.902,78 LIBRETA N° 00099021001 "TGN RECURSOS ORDINARIOS-DOLARES AMERICANOS (5970)</t>
  </si>
  <si>
    <t>PAGO A EXIMBANK CHINA POPUL PRÉSTAMO GCL 2011 (41) 391 VCTO. 21-03-2019 POR CUENTA DE TGN SEGUN NOTA MEFP/VTCP/DGCP/UODP-316/2019 , NTI. 011913 VALOR 21-03-2019 CAPITAL RMY 23.110.550,10 INTERESES RMY 6.506.903,77 LIBRETA N° 00099021001 "TGN RECURSOS ORDINARIOS-DOLARES AMERICANOS (5970)</t>
  </si>
  <si>
    <t>PAGO A EXIMBANK CHINA POPUL PRÉSTAMO GCL 2016 (29) 599 VCTO. 21-03-2019 POR CUENTA DE TGN SEGUN NOTA MEFP/VTCP/DGCP/UODP-316/2019, NTI. 011914 VALOR 21-03-2019 INTERESES RMY 3.167.500,00 COMISIONES RMY 87.986,11 LIBRETA N° 00099021001 "TGN RECURSOS ORDINARIOS-DOLARES AMERICANOS (5970)</t>
  </si>
  <si>
    <t>PAGO A EXIMBANK CHINA POPUL PRÉSTAMO GCL 2009 (43) 294 VCTO. 21-03-2019 POR CUENTA DE TGN SEGUN NOTA MEFP/VTCP/DGCP/UODP-316/2019, NTI. 011910 VALOR 21-03-2019 CAPITAL RMY 9.043.802,00 INTERESES RMY 2.273.511,54 LIBRETA N° 00099021001 "TGN RECURSOS ORDINARIOS-DOLARES AMERICANOS (5970)</t>
  </si>
  <si>
    <t>PAGO A EXIMBANK CHINA POPUL PRÉSTAMO GCL 2007 (13) 184 VCTO. 21-03-2019 POR CUENTA DE TGN AEGUN NOTA MEFP/VTCP/DGCP/UODP-316/2019, NTI. 011909 VALOR 21-03-2019 CAPITAL RMY 12.168.507,60 INTERESES RMY 2.324.860,98 LIBRETA N° 00099021001 "TGN RECURSOS ORDINARIOS-DOLARES AMERICANOS (5970)</t>
  </si>
  <si>
    <t>PAGO A EXIMBANK CHINA POPUL PRÉSTAMO GCL 2004 (04) 114A VCTO. 21-03-2019 POR CUENTA DE TGN MEFP/VTCP/DGCP/UODP-316/2019 , NTI. 011906 VALOR 21-03-2019 CAPITAL RMY 1.910.703,24 INTERESES RMY 249.771,37 LIBRETA N° 00099021001 "TGN RECURSOS ORDINARIOS-DOLARES AMERICANOS (5970)</t>
  </si>
  <si>
    <t>PAGO A BID PRÉSTAMO 2614/BL-BO VCTO. 21-03-2019 POR CUENTA DE TGN MEFP/VTCP/DGCP/UODP-327/2019 , NTI. 011904 VALOR 21-03-2019 INTERESES USD 10.240,14 LIBRETA N° 00099021001 "TGN RECURSOS ORDINARIOS-DOLARES AMERICANOS (5970)</t>
  </si>
  <si>
    <t>PAGO A BID PRÉSTAMO 2614/BL-BO VCTO. 21-03-2019 POR CUENTA DE TGN SEGÚN NOTA MEFP/VTCP/DGCP/UODP-327/2019, NTI. 011903 VALOR 21-03-2019 CAPITAL USD 1.054.468,08 INTERESES USD 434.805,55 COMISIONES USD 3.644,79 LIBRETA N° 00099021001 "TGN RECURSOS ORDINARIOS-DOLARES AMERICANOS (5970)</t>
  </si>
  <si>
    <t>PAGO A BID PRÉSTAMO 2719/BL-BO VCTO. 21-03-2019 POR CUENTA DE TGN NOTA MEFP/VTPC/DGCP-316/2019, NTI. 011911 VALOR 21-03-2019 CAPITAL USD 322.383,23 INTERESES USD 270.639,66 LIBRETA N° 00099021001 "TGN RECURSOS ORDINARIOS-DOLARES AMERICANOS (5970)</t>
  </si>
  <si>
    <t>PAGO A BID PRÉSTAMO 2719/BL-BO VCTO. 21-03-2019 POR CUENTA DE TGN NOTA MEFP/VTPC/DGCP-316/2019 , NTI. 011902 VALOR 21-03-2019 INTERESES USD 4.796,00 LIBRETA N° 00099021001 "TGN RECURSOS ORDINARIOS-DOLARES AMERICANOS (5970)</t>
  </si>
  <si>
    <t>PAGO A CAF PRÉSTAMO CFA004295 VCTO. 21-03-2019 POR CUENTA DE TGN NOTA MEFP/VTPC/DGCP-316/2019 , NTI. 011955 VALOR 21-03-2019 CAPITAL USD 2.532.249,49 INTERESES USD 655.040,19 LIBRETA N° 00099021001 "TGN RECURSOS ORDINARIOS-DOLARES AMERICANOS (5970)</t>
  </si>
  <si>
    <t>PAGO A CAF PRÉSTAMO CFA004274 VCTO. 21-03-2019 POR CUENTA DE TGN NOTA MEFP/VTPC/DGCP-316/2019 , NTI. 011952 VALOR 21-03-2019 CAPITAL USD 750.000,00 INTERESES USD 194.009,38 LIBRETA N° 00099021001 "TGN RECURSOS ORDINARIOS-DOLARES AMERICANOS (5970)</t>
  </si>
  <si>
    <t>PAGO A CAF PRÉSTAMO CFA008340 VCTO. 21-03-2019 POR CUENTA DE TGN NOTA MEFP/VTPC/DGCP-316/2019 , NTI. 011953 VALOR 21-03-2019 CAPITAL USD 1.873.662,70 INTERESES USD 749.233,10 COMISIONES USD 61.478,27 LIBRETA N° 00099021001 "TGN RECURSOS ORDINARIOS-DOLARES AMERICANOS (5970)</t>
  </si>
  <si>
    <t>||COMPLEMENTO A NUESTROS COMPROBANTES G 993873, G 993874, G 993875 Y G 993894, G 993893 Y G 993895 DE LA FECHA, POR PAGO AL EXIMBANK CHINA PTMOS. GCL 2004 (04) 114A, 2007(13)184, 2009(43)294, 2011(41)391, 2016(29)599 Y 2017(02)607 POR CUENTA DEL TGN, COBRO DE COMISIONES DEL BANQUERO USD 10.- LIBRETA N° 00099021001 TGN RECURSOS ORDIANRIOS - DOLARES AMERICANOS</t>
  </si>
  <si>
    <t>COBRO COSTOS DE PAPELERIA SEGUN TRANSFERENCIA DEL EXTERIOR POR ORDEN DE ARINC INSORPORATED REF.: 2019032100124425 LIB. 00512012001 AASANA CENTRAL-OFICINA NACIONAL</t>
  </si>
  <si>
    <t>PAGO A BID PRÉSTAMO 2786/BL-BO VCTO. 22-03-2019 POR CUENTA DE TGN SEGUN NOTA MEFP/VTCP/DGCP/UODP-328/2019 , NTI. 012092 VALOR 22-03-2019 INTERESES USD 21.777,52 LIBRETA N° 00099021001 "TGN RECURSOS ORDINARIOS-DOLARES AMERICANOS (5970)</t>
  </si>
  <si>
    <t>PAGO A BID PRÉSTAMO 2786/BL-BO VCTO. 22-03-2019 POR CUENTA DE TGN SEGUN NOTA MEFP/VTCP/DGCP/UODP-328/2019 , NTI. 012093 VALOR 22-03-2019 CAPITAL USD 1.667.513,22 INTERESES USD 1.391.750,47 COMISIONES USD 67.774,32 LIBRETA N° 00099021001 "TGN RECURSOS ORDINARIOS-DOLARES AMERICANOS (5970)</t>
  </si>
  <si>
    <t>COBRO COSTOS DE PAPELERIA SEGUN TRANSFERENCIA DEL EXTERIOR POR ORDEN DE TAM LINHAS AEREAS S/A (SAO PAULO) REF.: FV00020189096101 LIB. 00512012001 AASANA CENTRAL-OFICINA NACIONAL</t>
  </si>
  <si>
    <t>COBRO COSTOS DE PAPELERIA SEGUN TRANSFERENCIA DEL EXTERIOR POR ORDEN DE CUBANA DE AVIACION SA (BUENOS AIRES) REF.: YKYC 17/02/2019 OTROS SERVICIOS EMPRESARIALES LIB. 00512012001 AASANA CENTRAL-OFICINA NACIONAL</t>
  </si>
  <si>
    <t>PAGO A BID PRÉSTAMO 709-SF-BO VCTO. 24-03-2019 POR CUENTA DE YPFB TRANSPORTE SEGÚN NOTA TSC-147/2019 Y SWIFT N° 03572 DE FECHA 15-03-2019, VALOR 25-03-2019 CAPITAL USD 603.992,17 INTERESES USD 110727,49 LIBRETA NRO. 00099021001 TGN-RECURSOS ORDINARIOS - 3987 - ALIVIO MDRI</t>
  </si>
  <si>
    <t>'TRANSFERENCIA'||RECIBIDA DEL EXTERIOR SEGUN EXTRACTO DE NUESTRO BANQUERO Y NOTA DE FONPLATA N° GAF/BOL-027/2019 DE LA FECHA POR DESEMBOLSO DE FONPLATA PTMO. 25/2015 LIBRETA N° 00512014302 AASANA-EQUIPAMIENTO AEROPUERTO ALCANTARI</t>
  </si>
  <si>
    <t>PAGO A CAF PRÉSTAMO CFA007725 VCTO. 25-03-2019 POR CUENTA DE TGN SEGUN NOTA MEFP/VTCP/DGCP/UODP-328/2019 , NTI. 011998 VALOR 25-03-2019 CAPITAL USD 1.150.162,59 INTERESES USD 393.907,70 LIBRETA N° 00099021001 "TGN RECURSOS ORDINARIOS-DOLARES AMERICANOS (5970)</t>
  </si>
  <si>
    <t>PAGO PRÉSTAMO BID 815-SF-BO VCTO. 23-03-2019 POR CUENTA DE TGN SEGUN NOTA MEFP/VTCP/DGCP/UODP-328/2019, NTI. 011986 VALOR 25-03-2019 CAPITAL USD 52.524,13 INTERESES USD 9.979,59 LIBRETA N° 00099021001 "TGN RECURSOS ORDINARIOS-DOLARES AMERICANOS (5970)</t>
  </si>
  <si>
    <t>PAGO PRÉSTAMO BID 733-SF-BO VCTO. 24-03-2019 POR CUENTA DE TGN SEGUN NOTA MEFP/VTCP/DGCP/UODP-328/2019 , NTI. 011990 VALOR 25-03-2019 CAPITAL USD 21.666,67 INTERESES USD 2.383,33 LIBRETA N° 00099021001 "TGN RECURSOS ORDINARIOS-DOLARES AMERICANOS (5970)</t>
  </si>
  <si>
    <t>PAGO A BID PRÉSTAMO 964/SF-BO VCTO. 23-03-2019 POR CUENTA DE TGN SEGUN NOTA MEFP/VTCP/DGCP/UODP-328/2019 , NTI. 011989 VALOR 25-03-2019 CAPITAL USD 14.659,52 INTERESES USD 5.088,66 LIBRETA N° 00099021001 "TGN RECURSOS ORDINARIOS-DOLARES AMERICANOS (5970)</t>
  </si>
  <si>
    <t>||REGULARIZACIÓN DE NUESTRO CPBTE S 0949291 DEL 15/03/2019 POR COBRO DE COMISIONES EFECTUADO POR EL MUFG BANK LTD. POR EL DESEMBOLSO DEL PTMO. JICA BV-P5, SEGUN NOTA MEFP/VTCP/DGCP/UODP-355/2019 DEL 25/03/2019 LIB. N° 00099021001 TGN RECURSOS ORDINARIOS - DOLARES AMERICANOS (5970)</t>
  </si>
  <si>
    <t>AJUSTE COMPLEMENTARIO POR REVALORIZACION SALDOS DE ACTIVOS DE RESERVA Y OBLIGACIONES MONEDA EXTRANJERA (DOLARES) Saldo MO = -443407981.78 ;Bs/Mo: 6.86000000000 ;Saldo Bs: -3041778755.00</t>
  </si>
  <si>
    <t>COBRO COSTOS DE PAPELERIA POR REGULARIZACION DE TRANSFERENCIA DEL EXTERIOR POR ORDEN DE DELTA AIR LINES INC REF.: CAP OF 19/03/25 LIB. 00512012001 AASANA CENTRAL-OFICINA NACIONAL</t>
  </si>
  <si>
    <t>TRANSFERENCIA RECIBIDA DEL EXTERIOR SEGÚN MENSAJES SWIFT Nos. 03690-03680 (REM.EXT.) DE FECHA 26-03-2019 POR DESEMBOLSO DE IDA PRÉSTAMO TF-16083 18 LIBRETA N° 00861007001 MMAYA-UCP PPCR TF 16083 USD</t>
  </si>
  <si>
    <t>TRANSFERENCIA RECIBIDA DEL EXTERIOR SEGÚN MENSAJES SWIFT Nos. 03690-03680 (REM.EXT.) DE FECHA 26-03-2019 POR DESEMBOLSO DE IDA PRÉSTAMO TF-16083 18 LIBRETA N° 00861007001 MMAYA-UCP PPCR TF 16083 USD REF.: UTILES DE ESCRITORIO</t>
  </si>
  <si>
    <t>PAGO A BID PRÉSTAMO 2498/BL-BO VCTO. 26-03-2019 POR CUENTA DE TGN SEGUN NOTA MEFP/VTCP/DGCP/UODP-344/2019 , NTI. 011960 VALOR 26-03-2019 INTERESES USD 5.861,52 LIBRETA N° 00099021001 "TGN RECURSOS ORDINARIOS-DOLARES AMERICANOS (5970)</t>
  </si>
  <si>
    <t>PAGO A BID PRÉSTAMO 2498/BL-BO VCTO. 26-03-2019 POR CUENTA DE TGN SEGUN NOTA MEFP/VTCP/DGCP/UODP-344/2019 , NTI. 012097 VALOR 26-03-2019 CAPITAL USD 230.168,31 INTERESES USD 192.356,61 LIBRETA N° 00099021001 "TGN RECURSOS ORDINARIOS-DOLARES AMERICANOS (5970)</t>
  </si>
  <si>
    <t>'TRANSFERENCIA'||RECIBIDA DEL EXTERIOR SEGUN MENSAJES SWIFT N°03689-03679 (REM.EXT.) POR DESEMBOLSO DEL BIRF REF.:TF 18119 10 LIBRETA N°00086108002 MMAYA-UCP PPCR F-2 $US</t>
  </si>
  <si>
    <t>'COBRO DE UTILES DE ESCRITORIO POR´||COMPLEMENTO AL COMPROBANTE S-0950017 DE LA FECHA. REF.: TRANSF. DE FONDOS DEL EXTERIOR USD 9.227,13 A FAVOR DE AASANA LIBRETA 00512012001 AASANA CENTRAL-OFICINA NACIONAL. REF.: UTILES DE ESCRITORIO</t>
  </si>
  <si>
    <t>'TRANSFERENCIA'||RECIBIDA DEL EXTERIOR SEGUN MENSAJES SWIFT N°03689-03679 (REM.EXT.) POR DESEMBOLSO DEL BIRF REF.:TF 18119 10 LIBRETA N°00086108002 MMAYA-UCP PPCR F-2 $US REF.: UTILES DE ESCRITORIO</t>
  </si>
  <si>
    <t>PAGO A BID PRÉSTAMO 2061/BL-BO VCTO. 27-03-2019 POR CUENTA DE TGN , NTI. 011995 VALOR 27-03-2019 CAPITAL USD 145.833,33 INTERESES USD 105.243,16 CTA. 5970 CUENTA UNICA DEL TESORO DOLARES AMERICANOS LIB. 00099021001</t>
  </si>
  <si>
    <t>PAGO A BID PRÉSTAMO 1038 SF-BO VCTO. 27-03-2019 POR CUENTA DE TGN , NTI. 011991 VALOR 27-03-2019 CAPITAL USD 3.907,46 INTERESES USD 1.627,64 CTA. 5970 CUENTA UNICA DEL TESORO DOLARES AMERICANOS LIB. 00099021001</t>
  </si>
  <si>
    <t>PAGO A BID PRÉSTAMO 2061/BL-BO VCTO. 27-03-2019 POR CUENTA DE TGN , NTI. 011994 VALOR 27-03-2019 INTERESES USD 3.719,18 CTA. 5970 CUENTA UNICA DEL TESORO DOLARES AMERICANOS LIB. 00099021001</t>
  </si>
  <si>
    <t>PAGO A BID PRÉSTAMO 1039/SF-BO VCTO. 27-03-2019 POR CUENTA DE TGN , NTI. 011992 VALOR 27-03-2019 CAPITAL USD 265.929,87 INTERESES USD 110.772,54 CTA. 5970 CUENTA UNICA DEL TESORO DOLARES AMERICANOS LIB. 00099021001</t>
  </si>
  <si>
    <t>PAGO A BID PRÉSTAMO 2082/BL - BO VCTO. 27-03-2019 POR CUENTA DE TGN , NTI. 011972 VALOR 27-03-2019 CAPITAL USD 233.766,57 INTERESES USD 168.701,71 CTA. 5970 CUENTA UNICA DEL TESORO DOLARES AMERICANOS LIB. 00099021001</t>
  </si>
  <si>
    <t>PAGO A BID PRÉSTAMO 2082/ BL-BO VCTO. 27-03-2019 POR CUENTA DE TGN , NTI. 011973 VALOR 27-03-2019 INTERESES USD 5.961,73 CTA. 5970 CUENTA UNICA DEL TESORO DOLARES AMERICANOS LIB. 00099021001</t>
  </si>
  <si>
    <t>PAGO A BID PRÉSTAMO 2057/BL-BO VCTO. 27-03-2019 POR CUENTA DE TGN , NTI. 011970 VALOR 27-03-2019 CAPITAL USD 479.246,28 INTERESES USD 345.856,42 CTA. 5970 CUENTA UNICA DEL TESORO DOLARES AMERICANOS LIB. 00099021001</t>
  </si>
  <si>
    <t>PAGO A BID PRÉSTAMO 2057/BL-BO VCTO. 27-03-2019 POR CUENTA DE TGN , NTI. 011961 VALOR 27-03-2019 INTERESES USD 12.248,71 CTA. 5970 CUENTA UNICA DEL TESORO DOLARES AMERICANOS LIB. 00099021001</t>
  </si>
  <si>
    <t>PAGO A CAF PRÉSTAMO CFA004616 VCTO. 27-03-2019 POR CUENTA DE TGN , NTI. 011984 VALOR 27-03-2019 CAPITAL USD 971.372,93 INTERESES USD 160.232,19 CTA. 5970 CUENTA UNICA DEL TESORO DOLARES AMERICANOS LIB. 00099021001</t>
  </si>
  <si>
    <t>PAGO A CAF PRÉSTAMO CFA003805 VCTO. 27-03-2019 POR CUENTA DE TGN , NTI. 011956 VALOR 27-03-2019 CAPITAL USD 2.687.382,37 INTERESES USD 706.992,45 CTA. 5970 CUENTA UNICA DEL TESORO DOLARES AMERICANOS LIB. 00099021001</t>
  </si>
  <si>
    <t>PAGO A CAF PRÉSTAMO CFA003807 VCTO. 27-03-2019 POR CUENTA DE TGN , NTI. 011974 VALOR 27-03-2019 CAPITAL USD 4.380.611,57 INTERESES USD 1.152.444,60 CTA. 5970 CUENTA UNICA DEL TESORO DOLARES AMERICANOS LIB. 00099021001</t>
  </si>
  <si>
    <t>COBRO COSTOS DE PAPELERIA SEGUN TRANSFERENCIA DEL EXTERIOR POR ORDEN DE PINOPS L P (HOUSTON TX) REF.: INV YKYC 69 11 2018 LIB. 00512012001 AASANA CENTRAL-OFICINA NACIONAL</t>
  </si>
  <si>
    <t>COBRO COSTOS DE PAPELERIA SEGUN TRANSFERENCIA DEL EXTERIOR POR ORDEN DE LAN PERU S.A. (MIAMI FL) REF.: YKYC31022019 LIB. 00512012001 AASANA CENTRAL-OFICINA NACIONAL</t>
  </si>
  <si>
    <t>COBRO COSTOS DE PAPELERIA POR REGULARIZACION DE TRANSFERENCIA DEL EXTERIOR POR ORDEN DE SPECIAL FLIGHT S.A.REF:NOTA DE DEBITO YKYC 38/01/201 LIB. 00512012001 AASANA CENTRAL-OFICINA NACIONAL</t>
  </si>
  <si>
    <t>COBRO COSTOS DE PAPELERIA SEGUN TRANSFERENCIA DEL EXTERIOR POR ORDEN DE FRANKLIN TEMPLETON TRAVEL INC. LIB. 00512012001 AASANA CENTRAL-OFICINA NACIONAL</t>
  </si>
  <si>
    <t>||REGULARIZACION DE NUESTRO CPBTE S 0949513 DEL 20/03/2019 POR COBRO DE COMISIONES EFECTUADO POR EL MUFG BANK LTD. POR EL DESEMBOLSO DEL PTMO. JICA BV-P5, SEGUN NOTA MEFP/VTCP/DGCP/UODP-354/2019 DEL 27/03/2019 DEL MEFP LIB. N° 00099021001 "TGN RECURSOS ORDINARIOS - DOLARES AMERICANOS (5970)"</t>
  </si>
  <si>
    <t>AJUSTE COMPLEMENTARIO POR REVALORIZACION SALDOS DE ACTIVOS DE RESERVA Y OBLIGACIONES MONEDA EXTRANJERA (DOLARES) Saldo MO = -422831854.33 ;Bs/Mo: 6.86000000000 ;Saldo Bs: -2900626520.73</t>
  </si>
  <si>
    <t>TRANSFERENCIA RECIBIDA DEL EXTERIOR SEGÚN MENSAJES SWIFT Nos. 03828-03823 (REM.EXT.) DE FECHA 28-03-2019 POR DESEMBOLSO DE BID PRÉSTAMO 2614/BL-BO REQ 00029 BO OPS0201912969A LIBRETA N° 00287104311 FPS-US-BID 2614/BL-BO PROG. REDES INT. DE SALUD PTS</t>
  </si>
  <si>
    <t>COBRO COSTOS DE PAPELERIA SEGUN TRANSFERENCIA DEL EXTERIOR POR ORDEN DE QATAR AIRWAYS CO REF.: 280319900229 LIB. 00512012001 AASANA CENTRAL-OFICINA NACIONAL</t>
  </si>
  <si>
    <t>AJUSTE COMPLEMENTARIO POR REVALORIZACION SALDOS DE ACTIVOS DE RESERVA Y OBLIGACIONES MONEDA EXTRANJERA (DOLARES) Saldo MO = -428094712.24 ;Bs/Mo: 6.86000000000 ;Saldo Bs: -2936729725.96</t>
  </si>
  <si>
    <t>COBRO COSTOS DE PAPELERIA SEGUN TRANSFERENCIA DEL EXTERIOR POR ORDEN DE BRITSH AIRWAYS PLC REF.: D0390870381801 LIB. 00512012001 AASANA CENTRAL-OFICINA NACIONAL</t>
  </si>
  <si>
    <t>COBRO COSTOS DE PAPELERIA SEGUN TRANSFERENCIA DEL EXTERIOR POR ORDEN DE ESTELAR LATINOAMEICA CA REF.YKYC 23/02/2019 PAGO SOBREVUELOS BOLIVIA FEB 2019 LIB. 00512012001 AASANA CENTRAL-OFICINA NACIONAL</t>
  </si>
  <si>
    <t>'TRANSFERENCIA'||RECIBIDA DEL EXTERIOR SEGÚN MENSAJES SWIFT N°3898-3888 (REM.EXT.) DE FECHA 29-03-2019, VALOR 28-03-2019 AYUDA HUMANITARIA LIBRETA N° 00099021001 TGN-RECURSOS ORDINARIOS-DOLARES (5970)</t>
  </si>
  <si>
    <t>TRANSFERENCIA RECIBIDA DEL EXTERIOR SEGÚN MENSAJES SWIFT Nos. 03899-03889 (REM.EXT.) DE FECHA 29-03-2019 POR DESEMBOLSO DE IDA PRÉSTAMO 5454-BO 28 LIBRETA N° 00085024301 MEN USD PROY IDTR II GOB CHUQ CONVENIO 5454 BO</t>
  </si>
  <si>
    <t>TRANSFERENCIA RECIBIDA DEL EXTERIOR SEGÚN MENSAJES SWIFT Nos. 03900-03890 (REM.EXT.) DE FECHA 29-03-2019 POR DESEMBOLSO DE IDA PRÉSTAMO 5454-BO 32 LIBRETA N° 00085027001 ME-USD-PROY. IDTR II - TGN-PEVD-CONVENIO 5454-BO</t>
  </si>
  <si>
    <t>PAGO A BANCO EUROPEO DE INV PRÉSTAMO FI No 85175 VCTO. 31-03-2019 POR CUENTA DE TGN , NTI. 011957 VALOR 29-03-2019 COMISIONES USD 145.094,44 CTA. 5970 CUENTA UNICA DEL TESORO DOLARES AMERICANOS LIB. 00099021001</t>
  </si>
  <si>
    <t>TRANSFERENCIA RECIBIDA DEL EXTERIOR SEGÚN MENSAJES SWIFT Nos. 03899-03889 (REM.EXT.) DE FECHA 29-03-2019 POR DESEMBOLSO DE IDA PRÉSTAMO 5454-BO 28 LIBRETA N° 00085024301 MEN USD PROY IDTR II GOB CHUQ CONVENIO 5454 BO REF.: UTILES DE ESCRITORIO</t>
  </si>
  <si>
    <t>COBRO COSTOS DE PAPELERIA SEGUN TRANSFERENCIA DEL EXTERIOR POR ORDEN DE LAN ARGENTINA AERO2000 S.A. LIB. 00512012001 AASANA CENTRAL-OFICINA NACIONAL</t>
  </si>
  <si>
    <t>TRANSFERENCIA RECIBIDA DEL EXTERIOR SEGÚN MENSAJES SWIFT Nos. 03900-03890 (REM.EXT.) DE FECHA 29-03-2019 POR DESEMBOLSO DE IDA PRÉSTAMO 5454-BO 32 LIBRETA N° 00085027001 ME-USD-PROY. IDTR II - TGN-PEVD-CONVENIO 5454-BO REF.: UTILES DE ESCRITORIO</t>
  </si>
  <si>
    <t>AJUSTE COMPLEMENTARIO POR REVALORIZACION SALDOS DE ACTIVOS DE RESERVA Y OBLIGACIONES MONEDA EXTRANJERA (DOLARES) Saldo MO = -423096917.05 ;Bs/Mo: 6.86000000000 ;Saldo Bs: -2902444850.95</t>
  </si>
  <si>
    <t>00047081101</t>
  </si>
  <si>
    <t>De: 00047081101 A:00099018008 Transferencia que realizamos a solicitud del Ministerio de Desarrollo Rural y Tierras mediante nota CITE: MDRYT/DGAA/CONTA/TES/0065-2019 por concepto de devolución de saldos observados de acuerdo a auditoria ex</t>
  </si>
  <si>
    <t>De: 00047081101 A:00099018008 Transferencia que realizamos a solicitud del Ministerio de Desarrollo Rural y Tierras mediante nota CITE: MDRYT/DGAA/CONTA/TES/0066-2019 por concepto de devolución de saldos observados de acuerdo a auditoria ex</t>
  </si>
  <si>
    <t>De: 00047081101 A:00099017001 Transferencia que realizamos a solicitud del Ministerio de Desarrollo Rural y Tierras mediante nota CITE: MDRYT/DGAA/CONTA/TES/0064-2019 por concepto de devolución de saldos observados de acuerdo a auditoria ex</t>
  </si>
  <si>
    <t>De: 00047081101 A:00099018008 A requerimiento del Ministerio de Desarrollo Rural y Tierra, con nota CITE: MDRyT/DGAA/CONTA/TES/ 0063-2019, en la cual solicita traspaso entre Libretas por devolución de saldos observados de acuerdo a auditori</t>
  </si>
  <si>
    <t>De: 00015010001 A:00099021001 Transferencia de recursos BI-MONETARIA conforme Art. 53 de RM 153 de 06/04/2016, a requerimiento del Ministerio de Gobierno CITE: MG/DGAA/UF/T/N°079/2019, por concepto de 15% MINISTERIO PÚBLICO correspondiente</t>
  </si>
  <si>
    <t>De: 00099021001 A:00015011107 Transferencia de recursos BI-MONETARIA conforme Art. 53 de RM 153 de 06/04/2016, a requerimiento del Ministerio de Gobierno CITE: MG/DGAA/UF/T/N°079/2019, por concepto de 15% MINISTERIO PÚBLICO correspondiente</t>
  </si>
  <si>
    <t>De: 00015010001 A:00099021001 Transferencia de recursos BI-MONETARIA conforme Art. 53 de RM 153 de 06/04/2016, a requerimiento del Ministerio de Gobierno CITE: MG/DGAA/UF/T/N°079/2019, por concepto de 55% UELICN correspondiente a la distri</t>
  </si>
  <si>
    <t>De: 00099021001 A:00015011107 Transferencia de recursos BI-MONETARIA conforme Art. 53 de RM 153 de 06/04/2016, a requerimiento del Ministerio de Gobierno CITE: MG/DGAA/UF/T/N°079/2019, por concepto de 55% UELICN correspondiente a la distri</t>
  </si>
  <si>
    <t>00081014202</t>
  </si>
  <si>
    <t>De: 00081014202 A:00046024208 TRANSFERENCIA A SOLICITUD DEL MOPSV SG CITE: MOPSV/DGAA. N° 204/2019, EN MARCO DE LO DISPUESTO EN LA LEY N° 1099 DE 17/09/2018, PARA LA EJECUCIÓN DEL PROGRAMA NACIONAL DE TELECOMUNICACIONES DE INCLUSIÓN SOCIAL</t>
  </si>
  <si>
    <t>00099018008</t>
  </si>
  <si>
    <t>00099017001</t>
  </si>
  <si>
    <t>00046024208</t>
  </si>
  <si>
    <t>20000023569847</t>
  </si>
  <si>
    <t>TGN - RECUPERACION DE CREDITO DS 2979 - MONEDA EXTRANJERA</t>
  </si>
  <si>
    <t>TOTAL TCR ME</t>
  </si>
  <si>
    <t>TOTAL TCR MN</t>
  </si>
  <si>
    <t>Elaboración:</t>
  </si>
  <si>
    <t>DIRECCIÓN GENERAL DE CONTABILIDAD FISCAL</t>
  </si>
  <si>
    <t>UNIDAD DE CONTABILIDAD Y CUENTAS FISCALES</t>
  </si>
  <si>
    <t>Área de Conciliación y Recolección de Datos</t>
  </si>
  <si>
    <t>(*)  Para conocer el detalle de cada codigo se debe ingresar a las pestañas del presente archivo previa descarga del FORM. N°9 en el PORTAL de la página del SIGEP.</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</si>
  <si>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por lo que debe considerar este documento con carácter de alerta y se deberá oficializar con nota de respuesta de manera inmediata a la Dirección General de Contabilidad Fiscal, en oficinas del piso 8vo del Edificio del Ministerio de Economía y Finanzas Públicas ubicado en la Av. Mariscal Santa Cruz, Esq. Loayza.</t>
    </r>
  </si>
  <si>
    <t>La siguiente informacion se encuentra desagregada por códigos de operación que afectan a las Cuentas Únicas del Tesoro (CUT) sin regularización por parte de la entidad durante el período evaluado.</t>
  </si>
  <si>
    <r>
      <t xml:space="preserve">Fecha: </t>
    </r>
    <r>
      <rPr>
        <b/>
        <sz val="12"/>
        <rFont val="Arial"/>
        <family val="2"/>
      </rPr>
      <t xml:space="preserve"> 07 - MAYO - 2019</t>
    </r>
  </si>
  <si>
    <t>ACTUALIZADO AL : 7 de Mayo de 2019</t>
  </si>
  <si>
    <t>CORRESPONDIENTE AL PERIODO DE ENERO A ABRIL DE 2019</t>
  </si>
  <si>
    <t>G10013050003</t>
  </si>
  <si>
    <t>G10013060003</t>
  </si>
  <si>
    <t>G10013190002</t>
  </si>
  <si>
    <t>Q11001700002</t>
  </si>
  <si>
    <t>J03555490002</t>
  </si>
  <si>
    <t>J03556830002</t>
  </si>
  <si>
    <t>J03556840002</t>
  </si>
  <si>
    <t>G10017650004</t>
  </si>
  <si>
    <t>G10017690004</t>
  </si>
  <si>
    <t>G10017700004</t>
  </si>
  <si>
    <t>G10017750004</t>
  </si>
  <si>
    <t>G10017760004</t>
  </si>
  <si>
    <t>G10019150001</t>
  </si>
  <si>
    <t>G10019170001</t>
  </si>
  <si>
    <t>G10020750001</t>
  </si>
  <si>
    <t>S09506000003</t>
  </si>
  <si>
    <t>S09506010003</t>
  </si>
  <si>
    <t>S09506020003</t>
  </si>
  <si>
    <t>S09506110003</t>
  </si>
  <si>
    <t>S09506160003</t>
  </si>
  <si>
    <t>S09506200001</t>
  </si>
  <si>
    <t>S09506200003</t>
  </si>
  <si>
    <t>S09506220001</t>
  </si>
  <si>
    <t>S09506230001</t>
  </si>
  <si>
    <t>S09506240001</t>
  </si>
  <si>
    <t>S09506250001</t>
  </si>
  <si>
    <t>F0000847</t>
  </si>
  <si>
    <t>F0000849</t>
  </si>
  <si>
    <t>G10025670002</t>
  </si>
  <si>
    <t>F0000851</t>
  </si>
  <si>
    <t>G10025680001</t>
  </si>
  <si>
    <t>G10025730001</t>
  </si>
  <si>
    <t>F0000852</t>
  </si>
  <si>
    <t>S09506620002</t>
  </si>
  <si>
    <t>G10029060004</t>
  </si>
  <si>
    <t>G10029110003</t>
  </si>
  <si>
    <t>G10030690004</t>
  </si>
  <si>
    <t>G10030690005</t>
  </si>
  <si>
    <t>G10030720004</t>
  </si>
  <si>
    <t>G10030720005</t>
  </si>
  <si>
    <t>F0000853</t>
  </si>
  <si>
    <t>F0000863</t>
  </si>
  <si>
    <t>J03562630001</t>
  </si>
  <si>
    <t>G10035820003</t>
  </si>
  <si>
    <t>G10039220003</t>
  </si>
  <si>
    <t>F0000871</t>
  </si>
  <si>
    <t>G10042630002</t>
  </si>
  <si>
    <t>G10042700002</t>
  </si>
  <si>
    <t>G10042720002</t>
  </si>
  <si>
    <t>Q11014680002</t>
  </si>
  <si>
    <t>S09507370002</t>
  </si>
  <si>
    <t>S09507000004</t>
  </si>
  <si>
    <t>S09507040004</t>
  </si>
  <si>
    <t>S09507090003</t>
  </si>
  <si>
    <t>S09507260004</t>
  </si>
  <si>
    <t>S09507270004</t>
  </si>
  <si>
    <t>S09507420003</t>
  </si>
  <si>
    <t>S09507430003</t>
  </si>
  <si>
    <t>S09507440003</t>
  </si>
  <si>
    <t>S09507450003</t>
  </si>
  <si>
    <t>G10042640001</t>
  </si>
  <si>
    <t>G10042660001</t>
  </si>
  <si>
    <t>G10042710001</t>
  </si>
  <si>
    <t>G10042730001</t>
  </si>
  <si>
    <t>G10042740004</t>
  </si>
  <si>
    <t>G10044040004</t>
  </si>
  <si>
    <t>G10044050004</t>
  </si>
  <si>
    <t>G10044060004</t>
  </si>
  <si>
    <t>G10044070004</t>
  </si>
  <si>
    <t>G10044080004</t>
  </si>
  <si>
    <t>G10044090004</t>
  </si>
  <si>
    <t>G10044100004</t>
  </si>
  <si>
    <t>G10044120004</t>
  </si>
  <si>
    <t>G10044130004</t>
  </si>
  <si>
    <t>G10044140004</t>
  </si>
  <si>
    <t>G10044150004</t>
  </si>
  <si>
    <t>G10044160004</t>
  </si>
  <si>
    <t>G10044170004</t>
  </si>
  <si>
    <t>G10044180004</t>
  </si>
  <si>
    <t>G10045720001</t>
  </si>
  <si>
    <t>F0000879</t>
  </si>
  <si>
    <t>Q11017410002</t>
  </si>
  <si>
    <t>G10051450004</t>
  </si>
  <si>
    <t>F0000885</t>
  </si>
  <si>
    <t>G10055020002</t>
  </si>
  <si>
    <t>G10055040002</t>
  </si>
  <si>
    <t>G10055060002</t>
  </si>
  <si>
    <t>S09507630003</t>
  </si>
  <si>
    <t>S09507860003</t>
  </si>
  <si>
    <t>S09508080003</t>
  </si>
  <si>
    <t>S09508100003</t>
  </si>
  <si>
    <t>G10054940004</t>
  </si>
  <si>
    <t>G10054950004</t>
  </si>
  <si>
    <t>G10054970004</t>
  </si>
  <si>
    <t>G10055010001</t>
  </si>
  <si>
    <t>G10055030001</t>
  </si>
  <si>
    <t>G10055050001</t>
  </si>
  <si>
    <t>G10055070001</t>
  </si>
  <si>
    <t>G10055090001</t>
  </si>
  <si>
    <t>G10058400001</t>
  </si>
  <si>
    <t>G10058420001</t>
  </si>
  <si>
    <t>S09507990004</t>
  </si>
  <si>
    <t>S09508260004</t>
  </si>
  <si>
    <t>S09508230004</t>
  </si>
  <si>
    <t>G10061430003</t>
  </si>
  <si>
    <t>G10061440003</t>
  </si>
  <si>
    <t>G10065400001</t>
  </si>
  <si>
    <t>F0000907</t>
  </si>
  <si>
    <t>G10065450002</t>
  </si>
  <si>
    <t>G10070430002</t>
  </si>
  <si>
    <t>Q11026470002</t>
  </si>
  <si>
    <t>G10065460001</t>
  </si>
  <si>
    <t>G10067470004</t>
  </si>
  <si>
    <t>G10067480005</t>
  </si>
  <si>
    <t>G10067490003</t>
  </si>
  <si>
    <t>G10067500004</t>
  </si>
  <si>
    <t>G10067510004</t>
  </si>
  <si>
    <t>G10067530004</t>
  </si>
  <si>
    <t>G10067540004</t>
  </si>
  <si>
    <t>G10067550004</t>
  </si>
  <si>
    <t>G10067570004</t>
  </si>
  <si>
    <t>G10067580004</t>
  </si>
  <si>
    <t>G10068870003</t>
  </si>
  <si>
    <t>G10070440001</t>
  </si>
  <si>
    <t>G10070460001</t>
  </si>
  <si>
    <t>G10070480001</t>
  </si>
  <si>
    <t>F0000918</t>
  </si>
  <si>
    <t>F0000916</t>
  </si>
  <si>
    <t>F0000924</t>
  </si>
  <si>
    <t>G10086200002</t>
  </si>
  <si>
    <t>G10086280002</t>
  </si>
  <si>
    <t>J03570280002</t>
  </si>
  <si>
    <t>Q11031930002</t>
  </si>
  <si>
    <t>Q11032860002</t>
  </si>
  <si>
    <t>Q11032870002</t>
  </si>
  <si>
    <t>S09509600003</t>
  </si>
  <si>
    <t>S09509630001</t>
  </si>
  <si>
    <t>S09509650001</t>
  </si>
  <si>
    <t>S09509760001</t>
  </si>
  <si>
    <t>S09509890003</t>
  </si>
  <si>
    <t>S09509940001</t>
  </si>
  <si>
    <t>S09509940003</t>
  </si>
  <si>
    <t>S09510100003</t>
  </si>
  <si>
    <t>G10082280003</t>
  </si>
  <si>
    <t>G10082290003</t>
  </si>
  <si>
    <t>G10083610003</t>
  </si>
  <si>
    <t>G10083620003</t>
  </si>
  <si>
    <t>G10083630003</t>
  </si>
  <si>
    <t>G10083640003</t>
  </si>
  <si>
    <t>G10083690001</t>
  </si>
  <si>
    <t>G10085090001</t>
  </si>
  <si>
    <t>G10086210001</t>
  </si>
  <si>
    <t>G10086290001</t>
  </si>
  <si>
    <t>G10086310001</t>
  </si>
  <si>
    <t>F0000930</t>
  </si>
  <si>
    <t>G10088590003</t>
  </si>
  <si>
    <t>G10091390003</t>
  </si>
  <si>
    <t>G10091400003</t>
  </si>
  <si>
    <t>Q11035790002</t>
  </si>
  <si>
    <t>F0000936</t>
  </si>
  <si>
    <t>G10096610002</t>
  </si>
  <si>
    <t>Q11037710002</t>
  </si>
  <si>
    <t>G10096500004</t>
  </si>
  <si>
    <t>G10096520004</t>
  </si>
  <si>
    <t>G10096620001</t>
  </si>
  <si>
    <t>G10096640001</t>
  </si>
  <si>
    <t>G10099230002</t>
  </si>
  <si>
    <t>J03572190002</t>
  </si>
  <si>
    <t>G10098180001</t>
  </si>
  <si>
    <t>G10098200001</t>
  </si>
  <si>
    <t>G10098220001</t>
  </si>
  <si>
    <t>G10099180001</t>
  </si>
  <si>
    <t>G10099200001</t>
  </si>
  <si>
    <t>G10099220001</t>
  </si>
  <si>
    <t>G10099240001</t>
  </si>
  <si>
    <t>S09512080003</t>
  </si>
  <si>
    <t>S09512100003</t>
  </si>
  <si>
    <t>S09512110003</t>
  </si>
  <si>
    <t>S09512120003</t>
  </si>
  <si>
    <t>F0000955</t>
  </si>
  <si>
    <t>G10105370002</t>
  </si>
  <si>
    <t>G10105390002</t>
  </si>
  <si>
    <t>G10105410002</t>
  </si>
  <si>
    <t>G10105430002</t>
  </si>
  <si>
    <t>G10107730002</t>
  </si>
  <si>
    <t>J03573300002</t>
  </si>
  <si>
    <t>Q11039980002</t>
  </si>
  <si>
    <t>Q11044030002</t>
  </si>
  <si>
    <t>Q11044320002</t>
  </si>
  <si>
    <t>S09512390002</t>
  </si>
  <si>
    <t>S09512390003</t>
  </si>
  <si>
    <t>S09512390004</t>
  </si>
  <si>
    <t>S09512430001</t>
  </si>
  <si>
    <t>S09512430004</t>
  </si>
  <si>
    <t>S09514130003</t>
  </si>
  <si>
    <t>S09514320003</t>
  </si>
  <si>
    <t>S09514330003</t>
  </si>
  <si>
    <t>S09514380001</t>
  </si>
  <si>
    <t>G10105500001</t>
  </si>
  <si>
    <t>G10105520001</t>
  </si>
  <si>
    <t>G10107720077</t>
  </si>
  <si>
    <t>G10107740001</t>
  </si>
  <si>
    <t>G10107750004</t>
  </si>
  <si>
    <t>G10107820004</t>
  </si>
  <si>
    <t>G10107850004</t>
  </si>
  <si>
    <t>G10107870002</t>
  </si>
  <si>
    <t>G10108430004</t>
  </si>
  <si>
    <t>G10108440004</t>
  </si>
  <si>
    <t>G10108450004</t>
  </si>
  <si>
    <t>G10108490004</t>
  </si>
  <si>
    <t>G10110820001</t>
  </si>
  <si>
    <t>G10102560003</t>
  </si>
  <si>
    <t>G10102610003</t>
  </si>
  <si>
    <t>G10105380001</t>
  </si>
  <si>
    <t>G10105400001</t>
  </si>
  <si>
    <t>G10105420001</t>
  </si>
  <si>
    <t>G10105440001</t>
  </si>
  <si>
    <t>G10105480001</t>
  </si>
  <si>
    <t>F0000963</t>
  </si>
  <si>
    <t>F0000964</t>
  </si>
  <si>
    <t>F0000974</t>
  </si>
  <si>
    <t>G10121320002</t>
  </si>
  <si>
    <t>G10121340002</t>
  </si>
  <si>
    <t>J03574850002</t>
  </si>
  <si>
    <t>Q11049270002</t>
  </si>
  <si>
    <t>G10121370001</t>
  </si>
  <si>
    <t>G10121350001</t>
  </si>
  <si>
    <t>G10121330001</t>
  </si>
  <si>
    <t>F0000975</t>
  </si>
  <si>
    <t>S09514850002</t>
  </si>
  <si>
    <t>S09515020002</t>
  </si>
  <si>
    <t>S09515030002</t>
  </si>
  <si>
    <t>S09515040002</t>
  </si>
  <si>
    <t>G10123630002</t>
  </si>
  <si>
    <t>G10122720002</t>
  </si>
  <si>
    <t>G10122730001</t>
  </si>
  <si>
    <t>G10122760001</t>
  </si>
  <si>
    <t>G10123640001</t>
  </si>
  <si>
    <t>S09514660001</t>
  </si>
  <si>
    <t>S09514660004</t>
  </si>
  <si>
    <t>S09514680001</t>
  </si>
  <si>
    <t>S09514680004</t>
  </si>
  <si>
    <t>S09514740001</t>
  </si>
  <si>
    <t>S09514740004</t>
  </si>
  <si>
    <t>S09514760003</t>
  </si>
  <si>
    <t>S09514770003</t>
  </si>
  <si>
    <t>S09514790003</t>
  </si>
  <si>
    <t>S09514800003</t>
  </si>
  <si>
    <t>S09514960003</t>
  </si>
  <si>
    <t>S09514980003</t>
  </si>
  <si>
    <t>S09514990003</t>
  </si>
  <si>
    <t>S09515050004</t>
  </si>
  <si>
    <t>S09515060003</t>
  </si>
  <si>
    <t>G10126000067</t>
  </si>
  <si>
    <t>G10127160032</t>
  </si>
  <si>
    <t>S09515320003</t>
  </si>
  <si>
    <t>S09515330003</t>
  </si>
  <si>
    <t>S09515340003</t>
  </si>
  <si>
    <t>G10127160027</t>
  </si>
  <si>
    <t>G10127190004</t>
  </si>
  <si>
    <t>G10127210004</t>
  </si>
  <si>
    <t>G10127250004</t>
  </si>
  <si>
    <t>G10127280004</t>
  </si>
  <si>
    <t>G10127300004</t>
  </si>
  <si>
    <t>G10127340004</t>
  </si>
  <si>
    <t>G10127430004</t>
  </si>
  <si>
    <t>G10127450004</t>
  </si>
  <si>
    <t>G10133210002</t>
  </si>
  <si>
    <t>G10133270002</t>
  </si>
  <si>
    <t>G10133310002</t>
  </si>
  <si>
    <t>G10133330002</t>
  </si>
  <si>
    <t>G10133110003</t>
  </si>
  <si>
    <t>G10133220001</t>
  </si>
  <si>
    <t>G10133240001</t>
  </si>
  <si>
    <t>G10133280001</t>
  </si>
  <si>
    <t>G10133300001</t>
  </si>
  <si>
    <t>G10133320001</t>
  </si>
  <si>
    <t>G10133340001</t>
  </si>
  <si>
    <t>Q11054330002</t>
  </si>
  <si>
    <t>Q11054950002</t>
  </si>
  <si>
    <t>Q11055090002</t>
  </si>
  <si>
    <t>Q11055110002</t>
  </si>
  <si>
    <t>S09515880003</t>
  </si>
  <si>
    <t>S09515900003</t>
  </si>
  <si>
    <t>I00806600002</t>
  </si>
  <si>
    <t>F0000996</t>
  </si>
  <si>
    <t>G10141270003</t>
  </si>
  <si>
    <t>J03577630002</t>
  </si>
  <si>
    <t>Q11057710002</t>
  </si>
  <si>
    <t>Q11057720002</t>
  </si>
  <si>
    <t>S09516380003</t>
  </si>
  <si>
    <t>G10140040003</t>
  </si>
  <si>
    <t>G10140050003</t>
  </si>
  <si>
    <t>G10140080003</t>
  </si>
  <si>
    <t>G10141440004</t>
  </si>
  <si>
    <t>G10141450004</t>
  </si>
  <si>
    <t>G10141460003</t>
  </si>
  <si>
    <t>G10141470003</t>
  </si>
  <si>
    <t>G10142630004</t>
  </si>
  <si>
    <t>Q11059020002</t>
  </si>
  <si>
    <t>G10146920002</t>
  </si>
  <si>
    <t>G10146960002</t>
  </si>
  <si>
    <t>G10145730004</t>
  </si>
  <si>
    <t>G10145800004</t>
  </si>
  <si>
    <t>G10145830004</t>
  </si>
  <si>
    <t>G10145850004</t>
  </si>
  <si>
    <t>G10146930001</t>
  </si>
  <si>
    <t>G10146950001</t>
  </si>
  <si>
    <t>G10146970001</t>
  </si>
  <si>
    <t>Q11060490002</t>
  </si>
  <si>
    <t>S09516320003</t>
  </si>
  <si>
    <t>S09516340003</t>
  </si>
  <si>
    <t>G10149460001</t>
  </si>
  <si>
    <t>G10149480003</t>
  </si>
  <si>
    <t>G10149490003</t>
  </si>
  <si>
    <t>S09516600003</t>
  </si>
  <si>
    <t>F0001008</t>
  </si>
  <si>
    <t>F0001009</t>
  </si>
  <si>
    <t>Q11062870002</t>
  </si>
  <si>
    <t>Q11065280002</t>
  </si>
  <si>
    <t>Q11065780002</t>
  </si>
  <si>
    <t>S09517120001</t>
  </si>
  <si>
    <t>S09517150001</t>
  </si>
  <si>
    <t>S09517360003</t>
  </si>
  <si>
    <t>S09517510003</t>
  </si>
  <si>
    <t>F0001020</t>
  </si>
  <si>
    <t>G10158820001</t>
  </si>
  <si>
    <t>G10158840001</t>
  </si>
  <si>
    <t>G10158860001</t>
  </si>
  <si>
    <t>G10158880001</t>
  </si>
  <si>
    <t>G10158910001</t>
  </si>
  <si>
    <t>G10164310004</t>
  </si>
  <si>
    <t>G10164280003</t>
  </si>
  <si>
    <t>G10164270003</t>
  </si>
  <si>
    <t>G10164240003</t>
  </si>
  <si>
    <t>S09518010003</t>
  </si>
  <si>
    <t>G10164320004</t>
  </si>
  <si>
    <t>Q11067650002</t>
  </si>
  <si>
    <t>S09518110003</t>
  </si>
  <si>
    <t>S09518070003</t>
  </si>
  <si>
    <t>G10169570002</t>
  </si>
  <si>
    <t>G10169450002</t>
  </si>
  <si>
    <t>G10169460001</t>
  </si>
  <si>
    <t>G10169480001</t>
  </si>
  <si>
    <t>G10169520001</t>
  </si>
  <si>
    <t>G10169540001</t>
  </si>
  <si>
    <t>G10169580001</t>
  </si>
  <si>
    <t>G10169600001</t>
  </si>
  <si>
    <t>F0001030</t>
  </si>
  <si>
    <t>G10171940002</t>
  </si>
  <si>
    <t>J03582730002</t>
  </si>
  <si>
    <t>Q11073160002</t>
  </si>
  <si>
    <t>S09518750003</t>
  </si>
  <si>
    <t>G10170820001</t>
  </si>
  <si>
    <t>G10171950001</t>
  </si>
  <si>
    <t>G10172010001</t>
  </si>
  <si>
    <t>G10172030001</t>
  </si>
  <si>
    <t>F0001031</t>
  </si>
  <si>
    <t>S09518780003</t>
  </si>
  <si>
    <t>S09518800003</t>
  </si>
  <si>
    <t>S09518830003</t>
  </si>
  <si>
    <t>S09518850003</t>
  </si>
  <si>
    <t>F0001034</t>
  </si>
  <si>
    <t>S09519190001</t>
  </si>
  <si>
    <t>G10176860001</t>
  </si>
  <si>
    <t>G10176910001</t>
  </si>
  <si>
    <t>F0001042</t>
  </si>
  <si>
    <t>G10179710004</t>
  </si>
  <si>
    <t>G10179720004</t>
  </si>
  <si>
    <t>G10179740004</t>
  </si>
  <si>
    <t>S09520100001</t>
  </si>
  <si>
    <t>G10179610004</t>
  </si>
  <si>
    <t>G10179620004</t>
  </si>
  <si>
    <t>F0001045</t>
  </si>
  <si>
    <t>J03584070002</t>
  </si>
  <si>
    <t>J03584080002</t>
  </si>
  <si>
    <t>F0001047</t>
  </si>
  <si>
    <t>G10180850004</t>
  </si>
  <si>
    <t>G10180860004</t>
  </si>
  <si>
    <t>G10180870003</t>
  </si>
  <si>
    <t>G10182270003</t>
  </si>
  <si>
    <t>G10182280003</t>
  </si>
  <si>
    <t>F0001055</t>
  </si>
  <si>
    <t>G10193230004</t>
  </si>
  <si>
    <t>G10193360002</t>
  </si>
  <si>
    <t>G10193400002</t>
  </si>
  <si>
    <t>G10193240004</t>
  </si>
  <si>
    <t>G10193310001</t>
  </si>
  <si>
    <t>G10193330001</t>
  </si>
  <si>
    <t>G10193370001</t>
  </si>
  <si>
    <t>G10193410001</t>
  </si>
  <si>
    <t>Q11086420002</t>
  </si>
  <si>
    <t>S09521500003</t>
  </si>
  <si>
    <t>S09521520003</t>
  </si>
  <si>
    <t>S09521530003</t>
  </si>
  <si>
    <t>Q11089820002</t>
  </si>
  <si>
    <t>F0001065</t>
  </si>
  <si>
    <t>F0001067</t>
  </si>
  <si>
    <t>G10197980003</t>
  </si>
  <si>
    <t>Q11092000002</t>
  </si>
  <si>
    <t>Q11093010002</t>
  </si>
  <si>
    <t>Q11093430002</t>
  </si>
  <si>
    <t>Q11094560002</t>
  </si>
  <si>
    <t>Q11094780002</t>
  </si>
  <si>
    <t>Q11095430002</t>
  </si>
  <si>
    <t>Q11095450002</t>
  </si>
  <si>
    <t>Q11095460002</t>
  </si>
  <si>
    <t>S09522340003</t>
  </si>
  <si>
    <t>S09522350003</t>
  </si>
  <si>
    <t>S09522390001</t>
  </si>
  <si>
    <t>S09522680004</t>
  </si>
  <si>
    <t>S09522790003</t>
  </si>
  <si>
    <t>S09522920003</t>
  </si>
  <si>
    <t>G10205330001</t>
  </si>
  <si>
    <t>G10205350001</t>
  </si>
  <si>
    <t>G10205370001</t>
  </si>
  <si>
    <t>G10208030003</t>
  </si>
  <si>
    <t>S09522530003</t>
  </si>
  <si>
    <t>F0001079</t>
  </si>
  <si>
    <t>G10209540003</t>
  </si>
  <si>
    <t>G10209550003</t>
  </si>
  <si>
    <t>G10209590003</t>
  </si>
  <si>
    <t>G10211100002</t>
  </si>
  <si>
    <t>G10211140002</t>
  </si>
  <si>
    <t>G10211020004</t>
  </si>
  <si>
    <t>G10211020005</t>
  </si>
  <si>
    <t>G10211030004</t>
  </si>
  <si>
    <t>G10211030005</t>
  </si>
  <si>
    <t>G10211050001</t>
  </si>
  <si>
    <t>G10211070001</t>
  </si>
  <si>
    <t>G10211090001</t>
  </si>
  <si>
    <t>G10211110001</t>
  </si>
  <si>
    <t>G10211150001</t>
  </si>
  <si>
    <t>G10213790004</t>
  </si>
  <si>
    <t>G10213830004</t>
  </si>
  <si>
    <t>G10213870004</t>
  </si>
  <si>
    <t>Q11097750002</t>
  </si>
  <si>
    <t>G10216200003</t>
  </si>
  <si>
    <t>F0001091</t>
  </si>
  <si>
    <t>G10217560002</t>
  </si>
  <si>
    <t>G10221580002</t>
  </si>
  <si>
    <t>G10221630002</t>
  </si>
  <si>
    <t>Q11098650002</t>
  </si>
  <si>
    <t>Q11099200002</t>
  </si>
  <si>
    <t>Q11100290002</t>
  </si>
  <si>
    <t>S09523470002</t>
  </si>
  <si>
    <t>S09523870002</t>
  </si>
  <si>
    <t>S09523470003</t>
  </si>
  <si>
    <t>S09523540003</t>
  </si>
  <si>
    <t>S09523550003</t>
  </si>
  <si>
    <t>S09523620004</t>
  </si>
  <si>
    <t>S09523760003</t>
  </si>
  <si>
    <t>S09523870003</t>
  </si>
  <si>
    <t>G10217250004</t>
  </si>
  <si>
    <t>G10217450004</t>
  </si>
  <si>
    <t>G10217450005</t>
  </si>
  <si>
    <t>G10217460004</t>
  </si>
  <si>
    <t>G10217470004</t>
  </si>
  <si>
    <t>G10217500004</t>
  </si>
  <si>
    <t>G10217550004</t>
  </si>
  <si>
    <t>G10217570001</t>
  </si>
  <si>
    <t>G10221590001</t>
  </si>
  <si>
    <t>G10221640001</t>
  </si>
  <si>
    <t>J03587120002</t>
  </si>
  <si>
    <t>G10226060004</t>
  </si>
  <si>
    <t>G10226060005</t>
  </si>
  <si>
    <t>G10226080003</t>
  </si>
  <si>
    <t>Q11103700002</t>
  </si>
  <si>
    <t>Q11104920002</t>
  </si>
  <si>
    <t>G10229400001</t>
  </si>
  <si>
    <t>Q11106830002</t>
  </si>
  <si>
    <t>Q11107120002</t>
  </si>
  <si>
    <t>G10229510003</t>
  </si>
  <si>
    <t>G10229530004</t>
  </si>
  <si>
    <t>G10229540004</t>
  </si>
  <si>
    <t>G10229550004</t>
  </si>
  <si>
    <t>S09524330001</t>
  </si>
  <si>
    <t>S09524870001</t>
  </si>
  <si>
    <t>S09524870004</t>
  </si>
  <si>
    <t>S09525280003</t>
  </si>
  <si>
    <t>S09525300003</t>
  </si>
  <si>
    <t>G10233750002</t>
  </si>
  <si>
    <t>Q11107650002</t>
  </si>
  <si>
    <t>G10233760001</t>
  </si>
  <si>
    <t>S09525600003</t>
  </si>
  <si>
    <t>F0001111</t>
  </si>
  <si>
    <t>Q11109530002</t>
  </si>
  <si>
    <t>Q11109550002</t>
  </si>
  <si>
    <t>Q11109560002</t>
  </si>
  <si>
    <t>G10235690003</t>
  </si>
  <si>
    <t>G10237090004</t>
  </si>
  <si>
    <t>G10237090005</t>
  </si>
  <si>
    <t>G10238430004</t>
  </si>
  <si>
    <t>G10238430005</t>
  </si>
  <si>
    <t>G10238480001</t>
  </si>
  <si>
    <t>G10238500001</t>
  </si>
  <si>
    <t>Q11112590002</t>
  </si>
  <si>
    <t>Q11113090002</t>
  </si>
  <si>
    <t>G10242470003</t>
  </si>
  <si>
    <t>G10242570001</t>
  </si>
  <si>
    <t>G10242600001</t>
  </si>
  <si>
    <t>G10242630001</t>
  </si>
  <si>
    <t>S09526730003</t>
  </si>
  <si>
    <t>S09526770003</t>
  </si>
  <si>
    <t>S09526960003</t>
  </si>
  <si>
    <t>S09526980003</t>
  </si>
  <si>
    <t>S09527080003</t>
  </si>
  <si>
    <t>F0001126</t>
  </si>
  <si>
    <t>Q11114230002</t>
  </si>
  <si>
    <t>G10250440003</t>
  </si>
  <si>
    <t>G10251990003</t>
  </si>
  <si>
    <t>F0001138</t>
  </si>
  <si>
    <t>J03591470002</t>
  </si>
  <si>
    <t>Q11120130002</t>
  </si>
  <si>
    <t>Q11120150002</t>
  </si>
  <si>
    <t>Q11120170002</t>
  </si>
  <si>
    <t>S09528430002</t>
  </si>
  <si>
    <t>S09527760001</t>
  </si>
  <si>
    <t>S09527760004</t>
  </si>
  <si>
    <t>S09527870001</t>
  </si>
  <si>
    <t>S09527870004</t>
  </si>
  <si>
    <t>S09528720001</t>
  </si>
  <si>
    <t>S09528750003</t>
  </si>
  <si>
    <t>G10256620004</t>
  </si>
  <si>
    <t>G10256630003</t>
  </si>
  <si>
    <t>G10256690003</t>
  </si>
  <si>
    <t>G10257990001</t>
  </si>
  <si>
    <t>Q11121260002</t>
  </si>
  <si>
    <t>S09528870001</t>
  </si>
  <si>
    <t>G10259620001</t>
  </si>
  <si>
    <t>S09528160003</t>
  </si>
  <si>
    <t>S09528180003</t>
  </si>
  <si>
    <t>S09528480003</t>
  </si>
  <si>
    <t>S09528510003</t>
  </si>
  <si>
    <t>S09528800001</t>
  </si>
  <si>
    <t>S09528800003</t>
  </si>
  <si>
    <t>S09528840003</t>
  </si>
  <si>
    <t>S09528850003</t>
  </si>
  <si>
    <t>S09528860003</t>
  </si>
  <si>
    <t>J03592270002</t>
  </si>
  <si>
    <t>G10263240003</t>
  </si>
  <si>
    <t>G10264540004</t>
  </si>
  <si>
    <t>G10264550004</t>
  </si>
  <si>
    <t>G10264580003</t>
  </si>
  <si>
    <t>G10264600004</t>
  </si>
  <si>
    <t>G10264600005</t>
  </si>
  <si>
    <t>Q11123770002</t>
  </si>
  <si>
    <t>Q11123790002</t>
  </si>
  <si>
    <t>G10264610003</t>
  </si>
  <si>
    <t>G10264710003</t>
  </si>
  <si>
    <t>G10264760003</t>
  </si>
  <si>
    <t>G10264640003</t>
  </si>
  <si>
    <t>Q11126890002</t>
  </si>
  <si>
    <t>G10269700004</t>
  </si>
  <si>
    <t>G10269720003</t>
  </si>
  <si>
    <t>G10269730004</t>
  </si>
  <si>
    <t>G10269750004</t>
  </si>
  <si>
    <t>G10269760004</t>
  </si>
  <si>
    <t>G10269800004</t>
  </si>
  <si>
    <t>G10271010004</t>
  </si>
  <si>
    <t>G10271020004</t>
  </si>
  <si>
    <t>G10271030004</t>
  </si>
  <si>
    <t>G10271040004</t>
  </si>
  <si>
    <t>G10271050004</t>
  </si>
  <si>
    <t>G10271060004</t>
  </si>
  <si>
    <t>G10271110004</t>
  </si>
  <si>
    <t>G10271140004</t>
  </si>
  <si>
    <t>G10271180004</t>
  </si>
  <si>
    <t>G10271190004</t>
  </si>
  <si>
    <t>G10271220001</t>
  </si>
  <si>
    <t>S09529740003</t>
  </si>
  <si>
    <t>S09530270003</t>
  </si>
  <si>
    <t>S09530660003</t>
  </si>
  <si>
    <t>S09530670003</t>
  </si>
  <si>
    <t>T03945750001</t>
  </si>
  <si>
    <t>T03945770001</t>
  </si>
  <si>
    <t>T03945790001</t>
  </si>
  <si>
    <t>T03945810001</t>
  </si>
  <si>
    <t>T03945830001</t>
  </si>
  <si>
    <t>T03945850001</t>
  </si>
  <si>
    <t>T03945870001</t>
  </si>
  <si>
    <t>T03945890001</t>
  </si>
  <si>
    <t>T03945910001</t>
  </si>
  <si>
    <t>T03945930001</t>
  </si>
  <si>
    <t>T03945950001</t>
  </si>
  <si>
    <t>T03945970001</t>
  </si>
  <si>
    <t>T03945990001</t>
  </si>
  <si>
    <t>T03946010001</t>
  </si>
  <si>
    <t>T03946030001</t>
  </si>
  <si>
    <t>T03946050001</t>
  </si>
  <si>
    <t>T03946070001</t>
  </si>
  <si>
    <t>T03946090001</t>
  </si>
  <si>
    <t>T03946110001</t>
  </si>
  <si>
    <t>T03946130001</t>
  </si>
  <si>
    <t>T03946150001</t>
  </si>
  <si>
    <t>T03946170001</t>
  </si>
  <si>
    <t>T03946190001</t>
  </si>
  <si>
    <t>T03946210001</t>
  </si>
  <si>
    <t>T03946230001</t>
  </si>
  <si>
    <t>T03946250001</t>
  </si>
  <si>
    <t>T03946270001</t>
  </si>
  <si>
    <t>T03946290001</t>
  </si>
  <si>
    <t>T03946310001</t>
  </si>
  <si>
    <t>T03946330001</t>
  </si>
  <si>
    <t>T03946350001</t>
  </si>
  <si>
    <t>T03946380001</t>
  </si>
  <si>
    <t>T03946400001</t>
  </si>
  <si>
    <t>T03946420001</t>
  </si>
  <si>
    <t>T03946440001</t>
  </si>
  <si>
    <t>T03946460001</t>
  </si>
  <si>
    <t>T03946480001</t>
  </si>
  <si>
    <t>T03946500001</t>
  </si>
  <si>
    <t>T03946520001</t>
  </si>
  <si>
    <t>T03946540001</t>
  </si>
  <si>
    <t>T03946560001</t>
  </si>
  <si>
    <t>T03946580001</t>
  </si>
  <si>
    <t>T03946600001</t>
  </si>
  <si>
    <t>T03946620001</t>
  </si>
  <si>
    <t>T03946640001</t>
  </si>
  <si>
    <t>T03946660001</t>
  </si>
  <si>
    <t>T03946680001</t>
  </si>
  <si>
    <t>T03946700001</t>
  </si>
  <si>
    <t>T03946720001</t>
  </si>
  <si>
    <t>T03946740001</t>
  </si>
  <si>
    <t>T03946760001</t>
  </si>
  <si>
    <t>T03946780001</t>
  </si>
  <si>
    <t>T03946800001</t>
  </si>
  <si>
    <t>T03946820001</t>
  </si>
  <si>
    <t>T03946840001</t>
  </si>
  <si>
    <t>T03946860001</t>
  </si>
  <si>
    <t>T03946880001</t>
  </si>
  <si>
    <t>T03946900001</t>
  </si>
  <si>
    <t>T03946920001</t>
  </si>
  <si>
    <t>T03946940001</t>
  </si>
  <si>
    <t>T03946960001</t>
  </si>
  <si>
    <t>T03946980001</t>
  </si>
  <si>
    <t>T03947000001</t>
  </si>
  <si>
    <t>T03947020001</t>
  </si>
  <si>
    <t>T03947040001</t>
  </si>
  <si>
    <t>T03947060001</t>
  </si>
  <si>
    <t>T03947080001</t>
  </si>
  <si>
    <t>T03947100001</t>
  </si>
  <si>
    <t>T03947120001</t>
  </si>
  <si>
    <t>T03947140001</t>
  </si>
  <si>
    <t>T03947160001</t>
  </si>
  <si>
    <t>T03947180001</t>
  </si>
  <si>
    <t>T03947200001</t>
  </si>
  <si>
    <t>T03947220001</t>
  </si>
  <si>
    <t>T03947240001</t>
  </si>
  <si>
    <t>T03947260001</t>
  </si>
  <si>
    <t>T03947280001</t>
  </si>
  <si>
    <t>T03947300001</t>
  </si>
  <si>
    <t>T03947320001</t>
  </si>
  <si>
    <t>T03947340001</t>
  </si>
  <si>
    <t>T03947360001</t>
  </si>
  <si>
    <t>T03947380001</t>
  </si>
  <si>
    <t>T03947400001</t>
  </si>
  <si>
    <t>T03947420001</t>
  </si>
  <si>
    <t>T03947440001</t>
  </si>
  <si>
    <t>T03947460001</t>
  </si>
  <si>
    <t>T03947480001</t>
  </si>
  <si>
    <t>T03947500001</t>
  </si>
  <si>
    <t>T03947520001</t>
  </si>
  <si>
    <t>T03947540001</t>
  </si>
  <si>
    <t>T03947560001</t>
  </si>
  <si>
    <t>T03947580001</t>
  </si>
  <si>
    <t>T03947600001</t>
  </si>
  <si>
    <t>T03947620001</t>
  </si>
  <si>
    <t>T03947640001</t>
  </si>
  <si>
    <t>T03947660001</t>
  </si>
  <si>
    <t>T03947680001</t>
  </si>
  <si>
    <t>T03947700001</t>
  </si>
  <si>
    <t>T03947720001</t>
  </si>
  <si>
    <t>T03947740001</t>
  </si>
  <si>
    <t>T03947760001</t>
  </si>
  <si>
    <t>T03947780001</t>
  </si>
  <si>
    <t>T03947800001</t>
  </si>
  <si>
    <t>T03947820001</t>
  </si>
  <si>
    <t>T03947840001</t>
  </si>
  <si>
    <t>F0001161</t>
  </si>
  <si>
    <t>S09530110001</t>
  </si>
  <si>
    <t>S09530120001</t>
  </si>
  <si>
    <t>S09530180001</t>
  </si>
  <si>
    <t>S09530540001</t>
  </si>
  <si>
    <t>S09530700001</t>
  </si>
  <si>
    <t>O17247350002</t>
  </si>
  <si>
    <t>O17247210002</t>
  </si>
  <si>
    <t>O17246980002</t>
  </si>
  <si>
    <t>O17246950002</t>
  </si>
  <si>
    <t>O17246940002</t>
  </si>
  <si>
    <t>O17246930002</t>
  </si>
  <si>
    <t>O17246780002</t>
  </si>
  <si>
    <t>O17247360002</t>
  </si>
  <si>
    <t>O17247410002</t>
  </si>
  <si>
    <t>O17247590002</t>
  </si>
  <si>
    <t>O17247720002</t>
  </si>
  <si>
    <t>O17247730002</t>
  </si>
  <si>
    <t>O17247800002</t>
  </si>
  <si>
    <t>O17247950002</t>
  </si>
  <si>
    <t>O17248190002</t>
  </si>
  <si>
    <t>O17248260002</t>
  </si>
  <si>
    <t>B17245620002</t>
  </si>
  <si>
    <t>B17245990002</t>
  </si>
  <si>
    <t>B17246050002</t>
  </si>
  <si>
    <t>B17246260002</t>
  </si>
  <si>
    <t>B17246270002</t>
  </si>
  <si>
    <t>B17246360002</t>
  </si>
  <si>
    <t>B17246370002</t>
  </si>
  <si>
    <t>B17246400002</t>
  </si>
  <si>
    <t>B17246440002</t>
  </si>
  <si>
    <t>B17246670002</t>
  </si>
  <si>
    <t>B17246760002</t>
  </si>
  <si>
    <t>B17246770002</t>
  </si>
  <si>
    <t>B17246790002</t>
  </si>
  <si>
    <t>O17246580002</t>
  </si>
  <si>
    <t>O17246550002</t>
  </si>
  <si>
    <t>O17246540002</t>
  </si>
  <si>
    <t>O17246500002</t>
  </si>
  <si>
    <t>O17246410002</t>
  </si>
  <si>
    <t>O17246380002</t>
  </si>
  <si>
    <t>O17246350002</t>
  </si>
  <si>
    <t>O17246280002</t>
  </si>
  <si>
    <t>O17245830002</t>
  </si>
  <si>
    <t>O17245520002</t>
  </si>
  <si>
    <t>O17250880002</t>
  </si>
  <si>
    <t>O17250930002</t>
  </si>
  <si>
    <t>O17251150002</t>
  </si>
  <si>
    <t>O17251250002</t>
  </si>
  <si>
    <t>O17250840002</t>
  </si>
  <si>
    <t>O17250830002</t>
  </si>
  <si>
    <t>O17250760002</t>
  </si>
  <si>
    <t>O17250520002</t>
  </si>
  <si>
    <t>O17250510002</t>
  </si>
  <si>
    <t>O17250490002</t>
  </si>
  <si>
    <t>O17250470002</t>
  </si>
  <si>
    <t>O17250330002</t>
  </si>
  <si>
    <t>O17252540002</t>
  </si>
  <si>
    <t>O17252510002</t>
  </si>
  <si>
    <t>O17252470002</t>
  </si>
  <si>
    <t>O17252450002</t>
  </si>
  <si>
    <t>O17252400002</t>
  </si>
  <si>
    <t>O17252210002</t>
  </si>
  <si>
    <t>O17251760002</t>
  </si>
  <si>
    <t>O17251260002</t>
  </si>
  <si>
    <t>B17250700002</t>
  </si>
  <si>
    <t>B17250680002</t>
  </si>
  <si>
    <t>B17250540002</t>
  </si>
  <si>
    <t>B17250370002</t>
  </si>
  <si>
    <t>B17250120002</t>
  </si>
  <si>
    <t>B17250110002</t>
  </si>
  <si>
    <t>B17250070002</t>
  </si>
  <si>
    <t>B17250050002</t>
  </si>
  <si>
    <t>B17249950002</t>
  </si>
  <si>
    <t>B17249890002</t>
  </si>
  <si>
    <t>B17249850002</t>
  </si>
  <si>
    <t>O17250300002</t>
  </si>
  <si>
    <t>O17250260002</t>
  </si>
  <si>
    <t>O17250090002</t>
  </si>
  <si>
    <t>O17250000002</t>
  </si>
  <si>
    <t>O17249980002</t>
  </si>
  <si>
    <t>O17249960002</t>
  </si>
  <si>
    <t>O17249700002</t>
  </si>
  <si>
    <t>B17250920002</t>
  </si>
  <si>
    <t>O17255690002</t>
  </si>
  <si>
    <t>O17255700002</t>
  </si>
  <si>
    <t>O17255710002</t>
  </si>
  <si>
    <t>O17255730002</t>
  </si>
  <si>
    <t>O17255760002</t>
  </si>
  <si>
    <t>O17255770002</t>
  </si>
  <si>
    <t>O17255790002</t>
  </si>
  <si>
    <t>O17255830002</t>
  </si>
  <si>
    <t>O17255840002</t>
  </si>
  <si>
    <t>O17255680002</t>
  </si>
  <si>
    <t>O17255670002</t>
  </si>
  <si>
    <t>O17255660002</t>
  </si>
  <si>
    <t>O17255640002</t>
  </si>
  <si>
    <t>O17255630002</t>
  </si>
  <si>
    <t>O17255620002</t>
  </si>
  <si>
    <t>O17255610002</t>
  </si>
  <si>
    <t>O17255600002</t>
  </si>
  <si>
    <t>O17255580002</t>
  </si>
  <si>
    <t>O17255570002</t>
  </si>
  <si>
    <t>O17255550002</t>
  </si>
  <si>
    <t>O17256900002</t>
  </si>
  <si>
    <t>O17256830002</t>
  </si>
  <si>
    <t>O17256810002</t>
  </si>
  <si>
    <t>O17256490002</t>
  </si>
  <si>
    <t>O17256420002</t>
  </si>
  <si>
    <t>O17256210002</t>
  </si>
  <si>
    <t>O17256170002</t>
  </si>
  <si>
    <t>O17256130002</t>
  </si>
  <si>
    <t>O17256080002</t>
  </si>
  <si>
    <t>O17256040002</t>
  </si>
  <si>
    <t>O17255950002</t>
  </si>
  <si>
    <t>O17255940002</t>
  </si>
  <si>
    <t>O17255930002</t>
  </si>
  <si>
    <t>O17255900002</t>
  </si>
  <si>
    <t>O17255860002</t>
  </si>
  <si>
    <t>O17254670002</t>
  </si>
  <si>
    <t>O17254350002</t>
  </si>
  <si>
    <t>O17254270002</t>
  </si>
  <si>
    <t>O17254040002</t>
  </si>
  <si>
    <t>O17253970002</t>
  </si>
  <si>
    <t>O17253950002</t>
  </si>
  <si>
    <t>B17255070002</t>
  </si>
  <si>
    <t>B17254570002</t>
  </si>
  <si>
    <t>B17254410002</t>
  </si>
  <si>
    <t>B17254220002</t>
  </si>
  <si>
    <t>B17254020002</t>
  </si>
  <si>
    <t>B17254000002</t>
  </si>
  <si>
    <t>B17253990002</t>
  </si>
  <si>
    <t>B17253850002</t>
  </si>
  <si>
    <t>O17255540002</t>
  </si>
  <si>
    <t>O17255530002</t>
  </si>
  <si>
    <t>O17255510002</t>
  </si>
  <si>
    <t>O17255500002</t>
  </si>
  <si>
    <t>O17255490002</t>
  </si>
  <si>
    <t>O17255480002</t>
  </si>
  <si>
    <t>O17255470002</t>
  </si>
  <si>
    <t>O17255460002</t>
  </si>
  <si>
    <t>O17255440002</t>
  </si>
  <si>
    <t>O17255430002</t>
  </si>
  <si>
    <t>O17255420002</t>
  </si>
  <si>
    <t>O17255000002</t>
  </si>
  <si>
    <t>O17255060002</t>
  </si>
  <si>
    <t>O17255080002</t>
  </si>
  <si>
    <t>O17255110002</t>
  </si>
  <si>
    <t>O17255230002</t>
  </si>
  <si>
    <t>O17255370002</t>
  </si>
  <si>
    <t>O17255390002</t>
  </si>
  <si>
    <t>O17255400002</t>
  </si>
  <si>
    <t>O17255410002</t>
  </si>
  <si>
    <t>O17259750002</t>
  </si>
  <si>
    <t>O17259740002</t>
  </si>
  <si>
    <t>O17259710002</t>
  </si>
  <si>
    <t>O17259690002</t>
  </si>
  <si>
    <t>O17259680002</t>
  </si>
  <si>
    <t>O17259630002</t>
  </si>
  <si>
    <t>O17259620002</t>
  </si>
  <si>
    <t>O17259550002</t>
  </si>
  <si>
    <t>O17259420002</t>
  </si>
  <si>
    <t>O17259350002</t>
  </si>
  <si>
    <t>O17260430002</t>
  </si>
  <si>
    <t>O17260380002</t>
  </si>
  <si>
    <t>O17260230002</t>
  </si>
  <si>
    <t>O17260210002</t>
  </si>
  <si>
    <t>O17260200002</t>
  </si>
  <si>
    <t>O17260110002</t>
  </si>
  <si>
    <t>O17260080002</t>
  </si>
  <si>
    <t>O17260010002</t>
  </si>
  <si>
    <t>O17259950002</t>
  </si>
  <si>
    <t>O17259940002</t>
  </si>
  <si>
    <t>O17259800002</t>
  </si>
  <si>
    <t>O17259760002</t>
  </si>
  <si>
    <t>O17258480002</t>
  </si>
  <si>
    <t>O17258320002</t>
  </si>
  <si>
    <t>O17258310002</t>
  </si>
  <si>
    <t>O17258280002</t>
  </si>
  <si>
    <t>O17258260002</t>
  </si>
  <si>
    <t>O17258210002</t>
  </si>
  <si>
    <t>O17258200002</t>
  </si>
  <si>
    <t>B17259130002</t>
  </si>
  <si>
    <t>B17259010002</t>
  </si>
  <si>
    <t>B17258620002</t>
  </si>
  <si>
    <t>B17258470002</t>
  </si>
  <si>
    <t>B17258450002</t>
  </si>
  <si>
    <t>B17258380002</t>
  </si>
  <si>
    <t>B17258130002</t>
  </si>
  <si>
    <t>O17259260002</t>
  </si>
  <si>
    <t>O17259250002</t>
  </si>
  <si>
    <t>O17259240002</t>
  </si>
  <si>
    <t>O17258540002</t>
  </si>
  <si>
    <t>O17258600002</t>
  </si>
  <si>
    <t>O17258630002</t>
  </si>
  <si>
    <t>O17258680002</t>
  </si>
  <si>
    <t>O17258860002</t>
  </si>
  <si>
    <t>O17264080002</t>
  </si>
  <si>
    <t>O17264090002</t>
  </si>
  <si>
    <t>O17264180002</t>
  </si>
  <si>
    <t>O17264280002</t>
  </si>
  <si>
    <t>O17264290002</t>
  </si>
  <si>
    <t>O17264300002</t>
  </si>
  <si>
    <t>O17264410002</t>
  </si>
  <si>
    <t>O17264550002</t>
  </si>
  <si>
    <t>O17264070002</t>
  </si>
  <si>
    <t>O17263900002</t>
  </si>
  <si>
    <t>O17263880002</t>
  </si>
  <si>
    <t>O17263850002</t>
  </si>
  <si>
    <t>O17263330002</t>
  </si>
  <si>
    <t>O17263250002</t>
  </si>
  <si>
    <t>O17263230002</t>
  </si>
  <si>
    <t>O17263220002</t>
  </si>
  <si>
    <t>O17263210002</t>
  </si>
  <si>
    <t>O17263200002</t>
  </si>
  <si>
    <t>O17265940002</t>
  </si>
  <si>
    <t>O17265910002</t>
  </si>
  <si>
    <t>O17265890002</t>
  </si>
  <si>
    <t>O17265860002</t>
  </si>
  <si>
    <t>O17265840002</t>
  </si>
  <si>
    <t>O17265710002</t>
  </si>
  <si>
    <t>O17265540002</t>
  </si>
  <si>
    <t>O17265390002</t>
  </si>
  <si>
    <t>O17265330002</t>
  </si>
  <si>
    <t>O17265300002</t>
  </si>
  <si>
    <t>O17265160002</t>
  </si>
  <si>
    <t>O17264950002</t>
  </si>
  <si>
    <t>O17264870002</t>
  </si>
  <si>
    <t>O17264860002</t>
  </si>
  <si>
    <t>O17264820002</t>
  </si>
  <si>
    <t>O17264740002</t>
  </si>
  <si>
    <t>O17264700002</t>
  </si>
  <si>
    <t>B17263930002</t>
  </si>
  <si>
    <t>B17263910002</t>
  </si>
  <si>
    <t>B17263890002</t>
  </si>
  <si>
    <t>B17263870002</t>
  </si>
  <si>
    <t>B17263780002</t>
  </si>
  <si>
    <t>B17263770002</t>
  </si>
  <si>
    <t>B17263750002</t>
  </si>
  <si>
    <t>B17263740002</t>
  </si>
  <si>
    <t>B17263710002</t>
  </si>
  <si>
    <t>B17263700002</t>
  </si>
  <si>
    <t>B17263670002</t>
  </si>
  <si>
    <t>B17263630002</t>
  </si>
  <si>
    <t>B17263620002</t>
  </si>
  <si>
    <t>B17263610002</t>
  </si>
  <si>
    <t>B17263540002</t>
  </si>
  <si>
    <t>B17263410002</t>
  </si>
  <si>
    <t>B17263180002</t>
  </si>
  <si>
    <t>B17263160002</t>
  </si>
  <si>
    <t>B17263150002</t>
  </si>
  <si>
    <t>B17263070002</t>
  </si>
  <si>
    <t>B17262750002</t>
  </si>
  <si>
    <t>B17262740002</t>
  </si>
  <si>
    <t>B17262420002</t>
  </si>
  <si>
    <t>B17262410002</t>
  </si>
  <si>
    <t>B17262320002</t>
  </si>
  <si>
    <t>O17263040002</t>
  </si>
  <si>
    <t>O17263000002</t>
  </si>
  <si>
    <t>O17262990002</t>
  </si>
  <si>
    <t>O17262980002</t>
  </si>
  <si>
    <t>O17262940002</t>
  </si>
  <si>
    <t>O17262930002</t>
  </si>
  <si>
    <t>O17262860002</t>
  </si>
  <si>
    <t>O17262700002</t>
  </si>
  <si>
    <t>O17262000002</t>
  </si>
  <si>
    <t>O17262040002</t>
  </si>
  <si>
    <t>O17262050002</t>
  </si>
  <si>
    <t>O17262430002</t>
  </si>
  <si>
    <t>O17262460002</t>
  </si>
  <si>
    <t>O17262470002</t>
  </si>
  <si>
    <t>O17262490002</t>
  </si>
  <si>
    <t>O17262500002</t>
  </si>
  <si>
    <t>O17262510002</t>
  </si>
  <si>
    <t>O17262590002</t>
  </si>
  <si>
    <t>O17262610002</t>
  </si>
  <si>
    <t>O17262670002</t>
  </si>
  <si>
    <t>O17269900002</t>
  </si>
  <si>
    <t>O17269880002</t>
  </si>
  <si>
    <t>O17269850002</t>
  </si>
  <si>
    <t>O17269760002</t>
  </si>
  <si>
    <t>O17269740002</t>
  </si>
  <si>
    <t>O17269720002</t>
  </si>
  <si>
    <t>O17269650002</t>
  </si>
  <si>
    <t>O17269280002</t>
  </si>
  <si>
    <t>O17269260002</t>
  </si>
  <si>
    <t>O17268980002</t>
  </si>
  <si>
    <t>O17268880002</t>
  </si>
  <si>
    <t>O17268840002</t>
  </si>
  <si>
    <t>O17268830002</t>
  </si>
  <si>
    <t>O17268810002</t>
  </si>
  <si>
    <t>O17268800002</t>
  </si>
  <si>
    <t>O17268790002</t>
  </si>
  <si>
    <t>O17270750002</t>
  </si>
  <si>
    <t>O17270680002</t>
  </si>
  <si>
    <t>O17270670002</t>
  </si>
  <si>
    <t>O17270660002</t>
  </si>
  <si>
    <t>O17270650002</t>
  </si>
  <si>
    <t>O17270640002</t>
  </si>
  <si>
    <t>O17270310002</t>
  </si>
  <si>
    <t>O17270270002</t>
  </si>
  <si>
    <t>O17270140002</t>
  </si>
  <si>
    <t>O17270070002</t>
  </si>
  <si>
    <t>O17270060002</t>
  </si>
  <si>
    <t>O17269980002</t>
  </si>
  <si>
    <t>O17269960002</t>
  </si>
  <si>
    <t>O17269950002</t>
  </si>
  <si>
    <t>O17269930002</t>
  </si>
  <si>
    <t>O17269920002</t>
  </si>
  <si>
    <t>O17267880002</t>
  </si>
  <si>
    <t>O17267740002</t>
  </si>
  <si>
    <t>O17267730002</t>
  </si>
  <si>
    <t>O17267620002</t>
  </si>
  <si>
    <t>O17267390002</t>
  </si>
  <si>
    <t>B17268630002</t>
  </si>
  <si>
    <t>B17268480002</t>
  </si>
  <si>
    <t>B17268120002</t>
  </si>
  <si>
    <t>B17268110002</t>
  </si>
  <si>
    <t>B17268080002</t>
  </si>
  <si>
    <t>O17268770002</t>
  </si>
  <si>
    <t>O17268760002</t>
  </si>
  <si>
    <t>O17268570002</t>
  </si>
  <si>
    <t>O17268440002</t>
  </si>
  <si>
    <t>O17268430002</t>
  </si>
  <si>
    <t>O17268300002</t>
  </si>
  <si>
    <t>O17268280002</t>
  </si>
  <si>
    <t>O17268240002</t>
  </si>
  <si>
    <t>O17273670002</t>
  </si>
  <si>
    <t>O17273690002</t>
  </si>
  <si>
    <t>O17273710002</t>
  </si>
  <si>
    <t>O17274070002</t>
  </si>
  <si>
    <t>O17274110002</t>
  </si>
  <si>
    <t>O17274120002</t>
  </si>
  <si>
    <t>O17273660002</t>
  </si>
  <si>
    <t>O17273610002</t>
  </si>
  <si>
    <t>O17273600002</t>
  </si>
  <si>
    <t>O17273530002</t>
  </si>
  <si>
    <t>O17273310002</t>
  </si>
  <si>
    <t>O17275010002</t>
  </si>
  <si>
    <t>O17274990002</t>
  </si>
  <si>
    <t>O17274650002</t>
  </si>
  <si>
    <t>O17274630002</t>
  </si>
  <si>
    <t>O17274370002</t>
  </si>
  <si>
    <t>O17274300002</t>
  </si>
  <si>
    <t>O17274280002</t>
  </si>
  <si>
    <t>O17274220002</t>
  </si>
  <si>
    <t>O17274180002</t>
  </si>
  <si>
    <t>O17274130002</t>
  </si>
  <si>
    <t>B17272980002</t>
  </si>
  <si>
    <t>B17272950002</t>
  </si>
  <si>
    <t>B17272920002</t>
  </si>
  <si>
    <t>B17272840002</t>
  </si>
  <si>
    <t>B17272650002</t>
  </si>
  <si>
    <t>B17272640002</t>
  </si>
  <si>
    <t>B17272540002</t>
  </si>
  <si>
    <t>B17272420002</t>
  </si>
  <si>
    <t>B17272410002</t>
  </si>
  <si>
    <t>B17272380002</t>
  </si>
  <si>
    <t>O17273140002</t>
  </si>
  <si>
    <t>O17273050002</t>
  </si>
  <si>
    <t>O17272880002</t>
  </si>
  <si>
    <t>O17272430002</t>
  </si>
  <si>
    <t>O17272320002</t>
  </si>
  <si>
    <t>O17272260002</t>
  </si>
  <si>
    <t>O17272240002</t>
  </si>
  <si>
    <t>O17272190002</t>
  </si>
  <si>
    <t>O17271980002</t>
  </si>
  <si>
    <t>O17271920002</t>
  </si>
  <si>
    <t>O17271910002</t>
  </si>
  <si>
    <t>O17278290002</t>
  </si>
  <si>
    <t>O17278300002</t>
  </si>
  <si>
    <t>O17278320002</t>
  </si>
  <si>
    <t>O17278550002</t>
  </si>
  <si>
    <t>O17278560002</t>
  </si>
  <si>
    <t>O17278570002</t>
  </si>
  <si>
    <t>O17278580002</t>
  </si>
  <si>
    <t>O17277880002</t>
  </si>
  <si>
    <t>O17277870002</t>
  </si>
  <si>
    <t>O17277850002</t>
  </si>
  <si>
    <t>O17277830002</t>
  </si>
  <si>
    <t>O17277810002</t>
  </si>
  <si>
    <t>O17277800002</t>
  </si>
  <si>
    <t>O17277790002</t>
  </si>
  <si>
    <t>O17277780002</t>
  </si>
  <si>
    <t>O17277760002</t>
  </si>
  <si>
    <t>O17277750002</t>
  </si>
  <si>
    <t>O17277740002</t>
  </si>
  <si>
    <t>O17279950002</t>
  </si>
  <si>
    <t>O17279730002</t>
  </si>
  <si>
    <t>O17279580002</t>
  </si>
  <si>
    <t>O17279430002</t>
  </si>
  <si>
    <t>O17279330002</t>
  </si>
  <si>
    <t>O17279280002</t>
  </si>
  <si>
    <t>O17279210002</t>
  </si>
  <si>
    <t>O17279040002</t>
  </si>
  <si>
    <t>O17278920002</t>
  </si>
  <si>
    <t>O17278870002</t>
  </si>
  <si>
    <t>O17278860002</t>
  </si>
  <si>
    <t>O17278690002</t>
  </si>
  <si>
    <t>O17278680002</t>
  </si>
  <si>
    <t>O17278610002</t>
  </si>
  <si>
    <t>O17278600002</t>
  </si>
  <si>
    <t>B17277900002</t>
  </si>
  <si>
    <t>B17277500002</t>
  </si>
  <si>
    <t>B17277390002</t>
  </si>
  <si>
    <t>B17277380002</t>
  </si>
  <si>
    <t>B17277370002</t>
  </si>
  <si>
    <t>B17277350002</t>
  </si>
  <si>
    <t>B17277340002</t>
  </si>
  <si>
    <t>B17277310002</t>
  </si>
  <si>
    <t>B17277300002</t>
  </si>
  <si>
    <t>B17277280002</t>
  </si>
  <si>
    <t>B17277090002</t>
  </si>
  <si>
    <t>B17277060002</t>
  </si>
  <si>
    <t>B17276860002</t>
  </si>
  <si>
    <t>B17276830002</t>
  </si>
  <si>
    <t>B17276740002</t>
  </si>
  <si>
    <t>B17276730002</t>
  </si>
  <si>
    <t>B17276720002</t>
  </si>
  <si>
    <t>B17276710002</t>
  </si>
  <si>
    <t>B17276700002</t>
  </si>
  <si>
    <t>B17276690002</t>
  </si>
  <si>
    <t>B17276670002</t>
  </si>
  <si>
    <t>O17277730002</t>
  </si>
  <si>
    <t>O17277720002</t>
  </si>
  <si>
    <t>O17277690002</t>
  </si>
  <si>
    <t>O17277670002</t>
  </si>
  <si>
    <t>O17277640002</t>
  </si>
  <si>
    <t>O17277630002</t>
  </si>
  <si>
    <t>O17277150002</t>
  </si>
  <si>
    <t>O17276780002</t>
  </si>
  <si>
    <t>O17276610002</t>
  </si>
  <si>
    <t>B17277930002</t>
  </si>
  <si>
    <t>B17277950002</t>
  </si>
  <si>
    <t>B17277960002</t>
  </si>
  <si>
    <t>B17278020002</t>
  </si>
  <si>
    <t>B17278030002</t>
  </si>
  <si>
    <t>B17278060002</t>
  </si>
  <si>
    <t>B17278100002</t>
  </si>
  <si>
    <t>B17278140002</t>
  </si>
  <si>
    <t>B17278170002</t>
  </si>
  <si>
    <t>B17278310002</t>
  </si>
  <si>
    <t>O17282960002</t>
  </si>
  <si>
    <t>O17282970002</t>
  </si>
  <si>
    <t>O17282980002</t>
  </si>
  <si>
    <t>O17283210002</t>
  </si>
  <si>
    <t>O17283230002</t>
  </si>
  <si>
    <t>O17283240002</t>
  </si>
  <si>
    <t>O17283270002</t>
  </si>
  <si>
    <t>O17283280002</t>
  </si>
  <si>
    <t>O17282540002</t>
  </si>
  <si>
    <t>O17282380002</t>
  </si>
  <si>
    <t>O17282190002</t>
  </si>
  <si>
    <t>O17282180002</t>
  </si>
  <si>
    <t>O17282110002</t>
  </si>
  <si>
    <t>O17282070002</t>
  </si>
  <si>
    <t>O17284580002</t>
  </si>
  <si>
    <t>O17284250002</t>
  </si>
  <si>
    <t>O17284240002</t>
  </si>
  <si>
    <t>O17284170002</t>
  </si>
  <si>
    <t>O17283940002</t>
  </si>
  <si>
    <t>O17283910002</t>
  </si>
  <si>
    <t>O17283650002</t>
  </si>
  <si>
    <t>O17283620002</t>
  </si>
  <si>
    <t>O17283580002</t>
  </si>
  <si>
    <t>O17283520002</t>
  </si>
  <si>
    <t>O17283300002</t>
  </si>
  <si>
    <t>B17282570002</t>
  </si>
  <si>
    <t>B17282550002</t>
  </si>
  <si>
    <t>B17282280002</t>
  </si>
  <si>
    <t>B17282270002</t>
  </si>
  <si>
    <t>B17282250002</t>
  </si>
  <si>
    <t>B17282020002</t>
  </si>
  <si>
    <t>B17281990002</t>
  </si>
  <si>
    <t>B17281970002</t>
  </si>
  <si>
    <t>B17281180002</t>
  </si>
  <si>
    <t>B17281160002</t>
  </si>
  <si>
    <t>O17281780002</t>
  </si>
  <si>
    <t>O17281750002</t>
  </si>
  <si>
    <t>O17281720002</t>
  </si>
  <si>
    <t>O17281700002</t>
  </si>
  <si>
    <t>O17281660002</t>
  </si>
  <si>
    <t>O17281650002</t>
  </si>
  <si>
    <t>O17281610002</t>
  </si>
  <si>
    <t>O17281420002</t>
  </si>
  <si>
    <t>B17282820002</t>
  </si>
  <si>
    <t>B17282910002</t>
  </si>
  <si>
    <t>O17281120002</t>
  </si>
  <si>
    <t>O17281130002</t>
  </si>
  <si>
    <t>O17281240002</t>
  </si>
  <si>
    <t>O17281250002</t>
  </si>
  <si>
    <t>O17281260002</t>
  </si>
  <si>
    <t>O17281270002</t>
  </si>
  <si>
    <t>O17281350002</t>
  </si>
  <si>
    <t>O17293760002</t>
  </si>
  <si>
    <t>O17293360002</t>
  </si>
  <si>
    <t>O17292950002</t>
  </si>
  <si>
    <t>O17291890002</t>
  </si>
  <si>
    <t>O17291880002</t>
  </si>
  <si>
    <t>O17291840002</t>
  </si>
  <si>
    <t>O17291810002</t>
  </si>
  <si>
    <t>O17291800002</t>
  </si>
  <si>
    <t>O17291740002</t>
  </si>
  <si>
    <t>O17291560002</t>
  </si>
  <si>
    <t>O17291340002</t>
  </si>
  <si>
    <t>O17294180002</t>
  </si>
  <si>
    <t>O17294190002</t>
  </si>
  <si>
    <t>O17294290002</t>
  </si>
  <si>
    <t>O17295760002</t>
  </si>
  <si>
    <t>O17296410002</t>
  </si>
  <si>
    <t>O17296930002</t>
  </si>
  <si>
    <t>O17296990002</t>
  </si>
  <si>
    <t>O17297060002</t>
  </si>
  <si>
    <t>O17297100002</t>
  </si>
  <si>
    <t>B17286500002</t>
  </si>
  <si>
    <t>B17286540002</t>
  </si>
  <si>
    <t>B17286570002</t>
  </si>
  <si>
    <t>B17286630002</t>
  </si>
  <si>
    <t>O17290670002</t>
  </si>
  <si>
    <t>O17288670002</t>
  </si>
  <si>
    <t>O17287390002</t>
  </si>
  <si>
    <t>O17287140002</t>
  </si>
  <si>
    <t>O17287110002</t>
  </si>
  <si>
    <t>O17287100002</t>
  </si>
  <si>
    <t>O17286830002</t>
  </si>
  <si>
    <t>O17286670002</t>
  </si>
  <si>
    <t>O17304150002</t>
  </si>
  <si>
    <t>O17304090002</t>
  </si>
  <si>
    <t>O17304040002</t>
  </si>
  <si>
    <t>O17303850002</t>
  </si>
  <si>
    <t>O17304490002</t>
  </si>
  <si>
    <t>O17304570002</t>
  </si>
  <si>
    <t>O17304630002</t>
  </si>
  <si>
    <t>O17304660002</t>
  </si>
  <si>
    <t>O17304670002</t>
  </si>
  <si>
    <t>O17304680002</t>
  </si>
  <si>
    <t>O17304720002</t>
  </si>
  <si>
    <t>O17304730002</t>
  </si>
  <si>
    <t>O17304770002</t>
  </si>
  <si>
    <t>O17304830002</t>
  </si>
  <si>
    <t>O17305020002</t>
  </si>
  <si>
    <t>O17305660002</t>
  </si>
  <si>
    <t>O17306350002</t>
  </si>
  <si>
    <t>B17299180002</t>
  </si>
  <si>
    <t>B17299960002</t>
  </si>
  <si>
    <t>B17299980002</t>
  </si>
  <si>
    <t>B17300210002</t>
  </si>
  <si>
    <t>B17300260002</t>
  </si>
  <si>
    <t>B17300470002</t>
  </si>
  <si>
    <t>B17300930002</t>
  </si>
  <si>
    <t>B17300960002</t>
  </si>
  <si>
    <t>B17301980002</t>
  </si>
  <si>
    <t>B17302160002</t>
  </si>
  <si>
    <t>B17302170002</t>
  </si>
  <si>
    <t>B17302190002</t>
  </si>
  <si>
    <t>B17302370002</t>
  </si>
  <si>
    <t>O17299380002</t>
  </si>
  <si>
    <t>O17302740002</t>
  </si>
  <si>
    <t>O17301880002</t>
  </si>
  <si>
    <t>O17301400002</t>
  </si>
  <si>
    <t>O17301130002</t>
  </si>
  <si>
    <t>O17301100002</t>
  </si>
  <si>
    <t>O17300750002</t>
  </si>
  <si>
    <t>O17300740002</t>
  </si>
  <si>
    <t>O17300560002</t>
  </si>
  <si>
    <t>O17299590002</t>
  </si>
  <si>
    <t>O17312280002</t>
  </si>
  <si>
    <t>O17312330002</t>
  </si>
  <si>
    <t>O17312600002</t>
  </si>
  <si>
    <t>O17312610002</t>
  </si>
  <si>
    <t>O17312640002</t>
  </si>
  <si>
    <t>O17312680002</t>
  </si>
  <si>
    <t>O17312700002</t>
  </si>
  <si>
    <t>O17312180002</t>
  </si>
  <si>
    <t>O17311900002</t>
  </si>
  <si>
    <t>O17311840002</t>
  </si>
  <si>
    <t>O17311830002</t>
  </si>
  <si>
    <t>O17311820002</t>
  </si>
  <si>
    <t>O17311600002</t>
  </si>
  <si>
    <t>O17311500002</t>
  </si>
  <si>
    <t>O17311490002</t>
  </si>
  <si>
    <t>O17311080002</t>
  </si>
  <si>
    <t>O17311060002</t>
  </si>
  <si>
    <t>O17310830002</t>
  </si>
  <si>
    <t>O17310820002</t>
  </si>
  <si>
    <t>O17313500002</t>
  </si>
  <si>
    <t>O17313490002</t>
  </si>
  <si>
    <t>O17313470002</t>
  </si>
  <si>
    <t>O17313350002</t>
  </si>
  <si>
    <t>O17313340002</t>
  </si>
  <si>
    <t>O17313320002</t>
  </si>
  <si>
    <t>O17313290002</t>
  </si>
  <si>
    <t>O17313240002</t>
  </si>
  <si>
    <t>O17313130002</t>
  </si>
  <si>
    <t>O17313080002</t>
  </si>
  <si>
    <t>O17313040002</t>
  </si>
  <si>
    <t>O17312960002</t>
  </si>
  <si>
    <t>O17312900002</t>
  </si>
  <si>
    <t>O17312890002</t>
  </si>
  <si>
    <t>O17312850002</t>
  </si>
  <si>
    <t>O17312810002</t>
  </si>
  <si>
    <t>O17312750002</t>
  </si>
  <si>
    <t>O17312740002</t>
  </si>
  <si>
    <t>B17309940002</t>
  </si>
  <si>
    <t>B17309900002</t>
  </si>
  <si>
    <t>B17309830002</t>
  </si>
  <si>
    <t>B17309820002</t>
  </si>
  <si>
    <t>B17309650002</t>
  </si>
  <si>
    <t>B17309620002</t>
  </si>
  <si>
    <t>B17309600002</t>
  </si>
  <si>
    <t>B17309570002</t>
  </si>
  <si>
    <t>B17309530002</t>
  </si>
  <si>
    <t>B17309510002</t>
  </si>
  <si>
    <t>B17309340002</t>
  </si>
  <si>
    <t>B17309240002</t>
  </si>
  <si>
    <t>B17309220002</t>
  </si>
  <si>
    <t>B17308840002</t>
  </si>
  <si>
    <t>O17310810002</t>
  </si>
  <si>
    <t>O17310800002</t>
  </si>
  <si>
    <t>O17310790002</t>
  </si>
  <si>
    <t>O17310770002</t>
  </si>
  <si>
    <t>O17310580002</t>
  </si>
  <si>
    <t>O17310570002</t>
  </si>
  <si>
    <t>O17310520002</t>
  </si>
  <si>
    <t>O17310440002</t>
  </si>
  <si>
    <t>O17309640002</t>
  </si>
  <si>
    <t>O17309610002</t>
  </si>
  <si>
    <t>O17309500002</t>
  </si>
  <si>
    <t>O17309170002</t>
  </si>
  <si>
    <t>O17309070002</t>
  </si>
  <si>
    <t>O17309060002</t>
  </si>
  <si>
    <t>B17310450002</t>
  </si>
  <si>
    <t>B17310470002</t>
  </si>
  <si>
    <t>B17310490002</t>
  </si>
  <si>
    <t>O17308090002</t>
  </si>
  <si>
    <t>O17308410002</t>
  </si>
  <si>
    <t>O17308500002</t>
  </si>
  <si>
    <t>O17308820002</t>
  </si>
  <si>
    <t>O17308850002</t>
  </si>
  <si>
    <t>O17308950002</t>
  </si>
  <si>
    <t>O17308960002</t>
  </si>
  <si>
    <t>O17308990002</t>
  </si>
  <si>
    <t>O17309040002</t>
  </si>
  <si>
    <t>O17309050002</t>
  </si>
  <si>
    <t>O17318580002</t>
  </si>
  <si>
    <t>O17318380002</t>
  </si>
  <si>
    <t>O17318330002</t>
  </si>
  <si>
    <t>O17317830002</t>
  </si>
  <si>
    <t>O17317740002</t>
  </si>
  <si>
    <t>O17317700002</t>
  </si>
  <si>
    <t>O17317380002</t>
  </si>
  <si>
    <t>O17317180002</t>
  </si>
  <si>
    <t>O17317150002</t>
  </si>
  <si>
    <t>O17317060002</t>
  </si>
  <si>
    <t>O17317040002</t>
  </si>
  <si>
    <t>O17320810002</t>
  </si>
  <si>
    <t>O17319910002</t>
  </si>
  <si>
    <t>O17319780002</t>
  </si>
  <si>
    <t>O17319740002</t>
  </si>
  <si>
    <t>O17319630002</t>
  </si>
  <si>
    <t>O17319550002</t>
  </si>
  <si>
    <t>O17318990002</t>
  </si>
  <si>
    <t>O17318750002</t>
  </si>
  <si>
    <t>O17318730002</t>
  </si>
  <si>
    <t>B17317480002</t>
  </si>
  <si>
    <t>B17317400002</t>
  </si>
  <si>
    <t>B17317110002</t>
  </si>
  <si>
    <t>B17317100002</t>
  </si>
  <si>
    <t>B17317090002</t>
  </si>
  <si>
    <t>B17317070002</t>
  </si>
  <si>
    <t>B17317050002</t>
  </si>
  <si>
    <t>B17316700002</t>
  </si>
  <si>
    <t>B17316670002</t>
  </si>
  <si>
    <t>B17316640002</t>
  </si>
  <si>
    <t>B17316600002</t>
  </si>
  <si>
    <t>B17316590002</t>
  </si>
  <si>
    <t>B17316300002</t>
  </si>
  <si>
    <t>B17315740002</t>
  </si>
  <si>
    <t>O17317010002</t>
  </si>
  <si>
    <t>O17316990002</t>
  </si>
  <si>
    <t>O17316940002</t>
  </si>
  <si>
    <t>O17316910002</t>
  </si>
  <si>
    <t>O17316890002</t>
  </si>
  <si>
    <t>O17316870002</t>
  </si>
  <si>
    <t>O17316840002</t>
  </si>
  <si>
    <t>O17316820002</t>
  </si>
  <si>
    <t>O17316620002</t>
  </si>
  <si>
    <t>O17316560002</t>
  </si>
  <si>
    <t>O17316470002</t>
  </si>
  <si>
    <t>O17316330002</t>
  </si>
  <si>
    <t>O17315950002</t>
  </si>
  <si>
    <t>O17315860002</t>
  </si>
  <si>
    <t>B17317590002</t>
  </si>
  <si>
    <t>B17317530002</t>
  </si>
  <si>
    <t>O17324440002</t>
  </si>
  <si>
    <t>O17324470002</t>
  </si>
  <si>
    <t>O17324490002</t>
  </si>
  <si>
    <t>O17324500002</t>
  </si>
  <si>
    <t>O17324520002</t>
  </si>
  <si>
    <t>O17324630002</t>
  </si>
  <si>
    <t>O17324120002</t>
  </si>
  <si>
    <t>O17324110002</t>
  </si>
  <si>
    <t>O17324090002</t>
  </si>
  <si>
    <t>O17324080002</t>
  </si>
  <si>
    <t>O17324060002</t>
  </si>
  <si>
    <t>O17324040002</t>
  </si>
  <si>
    <t>O17324000002</t>
  </si>
  <si>
    <t>O17325940002</t>
  </si>
  <si>
    <t>O17325930002</t>
  </si>
  <si>
    <t>O17325920002</t>
  </si>
  <si>
    <t>O17325910002</t>
  </si>
  <si>
    <t>O17325790002</t>
  </si>
  <si>
    <t>O17325570002</t>
  </si>
  <si>
    <t>O17325550002</t>
  </si>
  <si>
    <t>O17325350002</t>
  </si>
  <si>
    <t>O17325220002</t>
  </si>
  <si>
    <t>O17325060002</t>
  </si>
  <si>
    <t>O17325050002</t>
  </si>
  <si>
    <t>O17325030002</t>
  </si>
  <si>
    <t>O17325000002</t>
  </si>
  <si>
    <t>O17324970002</t>
  </si>
  <si>
    <t>O17324960002</t>
  </si>
  <si>
    <t>O17322270002</t>
  </si>
  <si>
    <t>O17322160002</t>
  </si>
  <si>
    <t>B17323720002</t>
  </si>
  <si>
    <t>B17323630002</t>
  </si>
  <si>
    <t>B17323620002</t>
  </si>
  <si>
    <t>B17323570002</t>
  </si>
  <si>
    <t>B17323540002</t>
  </si>
  <si>
    <t>B17323530002</t>
  </si>
  <si>
    <t>B17323470002</t>
  </si>
  <si>
    <t>B17323430002</t>
  </si>
  <si>
    <t>B17323390002</t>
  </si>
  <si>
    <t>B17323330002</t>
  </si>
  <si>
    <t>B17323160002</t>
  </si>
  <si>
    <t>B17323090002</t>
  </si>
  <si>
    <t>B17322730002</t>
  </si>
  <si>
    <t>B17322540002</t>
  </si>
  <si>
    <t>B17322480002</t>
  </si>
  <si>
    <t>O17323990002</t>
  </si>
  <si>
    <t>O17323980002</t>
  </si>
  <si>
    <t>O17323970002</t>
  </si>
  <si>
    <t>O17323940002</t>
  </si>
  <si>
    <t>O17323900002</t>
  </si>
  <si>
    <t>O17323890002</t>
  </si>
  <si>
    <t>O17323870002</t>
  </si>
  <si>
    <t>O17323860002</t>
  </si>
  <si>
    <t>O17323840002</t>
  </si>
  <si>
    <t>O17323830002</t>
  </si>
  <si>
    <t>O17323380002</t>
  </si>
  <si>
    <t>O17323300002</t>
  </si>
  <si>
    <t>O17323240002</t>
  </si>
  <si>
    <t>O17323230002</t>
  </si>
  <si>
    <t>O17322840002</t>
  </si>
  <si>
    <t>O17322720002</t>
  </si>
  <si>
    <t>O17322670002</t>
  </si>
  <si>
    <t>O17322650002</t>
  </si>
  <si>
    <t>O17329250002</t>
  </si>
  <si>
    <t>O17329590002</t>
  </si>
  <si>
    <t>O17329880002</t>
  </si>
  <si>
    <t>O17329890002</t>
  </si>
  <si>
    <t>O17330110002</t>
  </si>
  <si>
    <t>O17330380002</t>
  </si>
  <si>
    <t>O17329190002</t>
  </si>
  <si>
    <t>O17329040002</t>
  </si>
  <si>
    <t>O17328980002</t>
  </si>
  <si>
    <t>O17328970002</t>
  </si>
  <si>
    <t>O17328500002</t>
  </si>
  <si>
    <t>O17328450002</t>
  </si>
  <si>
    <t>O17328000002</t>
  </si>
  <si>
    <t>O17327960002</t>
  </si>
  <si>
    <t>O17327940002</t>
  </si>
  <si>
    <t>O17331910002</t>
  </si>
  <si>
    <t>O17331780002</t>
  </si>
  <si>
    <t>O17331740002</t>
  </si>
  <si>
    <t>O17331650002</t>
  </si>
  <si>
    <t>O17331500002</t>
  </si>
  <si>
    <t>O17330880002</t>
  </si>
  <si>
    <t>O17330860002</t>
  </si>
  <si>
    <t>O17330820002</t>
  </si>
  <si>
    <t>O17330810002</t>
  </si>
  <si>
    <t>O17330800002</t>
  </si>
  <si>
    <t>O17330790002</t>
  </si>
  <si>
    <t>O17330780002</t>
  </si>
  <si>
    <t>O17330730002</t>
  </si>
  <si>
    <t>O17330420002</t>
  </si>
  <si>
    <t>O17330410002</t>
  </si>
  <si>
    <t>O17330400002</t>
  </si>
  <si>
    <t>B17328890002</t>
  </si>
  <si>
    <t>B17328820002</t>
  </si>
  <si>
    <t>B17328360002</t>
  </si>
  <si>
    <t>B17328300002</t>
  </si>
  <si>
    <t>B17328220002</t>
  </si>
  <si>
    <t>B17328070002</t>
  </si>
  <si>
    <t>B17328050002</t>
  </si>
  <si>
    <t>B17328040002</t>
  </si>
  <si>
    <t>B17328010002</t>
  </si>
  <si>
    <t>B17327870002</t>
  </si>
  <si>
    <t>B17327680002</t>
  </si>
  <si>
    <t>B17327650002</t>
  </si>
  <si>
    <t>B17327540002</t>
  </si>
  <si>
    <t>O17327790002</t>
  </si>
  <si>
    <t>O17327780002</t>
  </si>
  <si>
    <t>O17327770002</t>
  </si>
  <si>
    <t>O17327760002</t>
  </si>
  <si>
    <t>O17327510002</t>
  </si>
  <si>
    <t>O17327500002</t>
  </si>
  <si>
    <t>O17327390002</t>
  </si>
  <si>
    <t>O17327370002</t>
  </si>
  <si>
    <t>O17327350002</t>
  </si>
  <si>
    <t>O17327280002</t>
  </si>
  <si>
    <t>B17328900002</t>
  </si>
  <si>
    <t>B17329000002</t>
  </si>
  <si>
    <t>B17329050002</t>
  </si>
  <si>
    <t>B17329130002</t>
  </si>
  <si>
    <t>B17329170002</t>
  </si>
  <si>
    <t>B17329260002</t>
  </si>
  <si>
    <t>B17329280002</t>
  </si>
  <si>
    <t>B17329290002</t>
  </si>
  <si>
    <t>O17335260002</t>
  </si>
  <si>
    <t>O17335280002</t>
  </si>
  <si>
    <t>O17335290002</t>
  </si>
  <si>
    <t>O17335310002</t>
  </si>
  <si>
    <t>O17335610002</t>
  </si>
  <si>
    <t>O17335790002</t>
  </si>
  <si>
    <t>O17336400002</t>
  </si>
  <si>
    <t>O17335250002</t>
  </si>
  <si>
    <t>O17334990002</t>
  </si>
  <si>
    <t>O17334920002</t>
  </si>
  <si>
    <t>O17334640002</t>
  </si>
  <si>
    <t>O17334000002</t>
  </si>
  <si>
    <t>O17333990002</t>
  </si>
  <si>
    <t>O17333970002</t>
  </si>
  <si>
    <t>O17333960002</t>
  </si>
  <si>
    <t>O17333950002</t>
  </si>
  <si>
    <t>O17333940002</t>
  </si>
  <si>
    <t>O17337650002</t>
  </si>
  <si>
    <t>O17337600002</t>
  </si>
  <si>
    <t>O17337550002</t>
  </si>
  <si>
    <t>O17337460002</t>
  </si>
  <si>
    <t>O17337370002</t>
  </si>
  <si>
    <t>O17337350002</t>
  </si>
  <si>
    <t>O17337290002</t>
  </si>
  <si>
    <t>O17337240002</t>
  </si>
  <si>
    <t>O17337200002</t>
  </si>
  <si>
    <t>O17337180002</t>
  </si>
  <si>
    <t>O17337150002</t>
  </si>
  <si>
    <t>O17337130002</t>
  </si>
  <si>
    <t>O17337090002</t>
  </si>
  <si>
    <t>O17337030002</t>
  </si>
  <si>
    <t>O17336970002</t>
  </si>
  <si>
    <t>O17336900002</t>
  </si>
  <si>
    <t>O17336890002</t>
  </si>
  <si>
    <t>O17336850002</t>
  </si>
  <si>
    <t>O17336600002</t>
  </si>
  <si>
    <t>B17334750002</t>
  </si>
  <si>
    <t>B17334740002</t>
  </si>
  <si>
    <t>B17334500002</t>
  </si>
  <si>
    <t>B17334380002</t>
  </si>
  <si>
    <t>B17334340002</t>
  </si>
  <si>
    <t>O17333930002</t>
  </si>
  <si>
    <t>B17335460002</t>
  </si>
  <si>
    <t>B17335450002</t>
  </si>
  <si>
    <t>B17335440002</t>
  </si>
  <si>
    <t>B17334820002</t>
  </si>
  <si>
    <t>B17334840002</t>
  </si>
  <si>
    <t>B17334850002</t>
  </si>
  <si>
    <t>B17335150002</t>
  </si>
  <si>
    <t>B17335380002</t>
  </si>
  <si>
    <t>B17335400002</t>
  </si>
  <si>
    <t>O17341290002</t>
  </si>
  <si>
    <t>O17341360002</t>
  </si>
  <si>
    <t>O17341440002</t>
  </si>
  <si>
    <t>O17341670002</t>
  </si>
  <si>
    <t>O17341800002</t>
  </si>
  <si>
    <t>O17342010002</t>
  </si>
  <si>
    <t>O17342020002</t>
  </si>
  <si>
    <t>O17341260002</t>
  </si>
  <si>
    <t>O17341090002</t>
  </si>
  <si>
    <t>O17340960002</t>
  </si>
  <si>
    <t>O17340900002</t>
  </si>
  <si>
    <t>O17340360002</t>
  </si>
  <si>
    <t>O17340290002</t>
  </si>
  <si>
    <t>O17343430002</t>
  </si>
  <si>
    <t>O17343410002</t>
  </si>
  <si>
    <t>O17343080002</t>
  </si>
  <si>
    <t>O17342990002</t>
  </si>
  <si>
    <t>O17342620002</t>
  </si>
  <si>
    <t>O17342500002</t>
  </si>
  <si>
    <t>O17342420002</t>
  </si>
  <si>
    <t>O17342300002</t>
  </si>
  <si>
    <t>O17342250002</t>
  </si>
  <si>
    <t>O17342080002</t>
  </si>
  <si>
    <t>B17340580002</t>
  </si>
  <si>
    <t>B17340560002</t>
  </si>
  <si>
    <t>B17340440002</t>
  </si>
  <si>
    <t>B17340430002</t>
  </si>
  <si>
    <t>B17340400002</t>
  </si>
  <si>
    <t>B17340350002</t>
  </si>
  <si>
    <t>B17340330002</t>
  </si>
  <si>
    <t>B17340310002</t>
  </si>
  <si>
    <t>B17340300002</t>
  </si>
  <si>
    <t>B17340270002</t>
  </si>
  <si>
    <t>B17340250002</t>
  </si>
  <si>
    <t>B17340230002</t>
  </si>
  <si>
    <t>B17340220002</t>
  </si>
  <si>
    <t>B17340200002</t>
  </si>
  <si>
    <t>O17340240002</t>
  </si>
  <si>
    <t>O17340110002</t>
  </si>
  <si>
    <t>O17339830002</t>
  </si>
  <si>
    <t>O17339770002</t>
  </si>
  <si>
    <t>B17341170002</t>
  </si>
  <si>
    <t>B17340890002</t>
  </si>
  <si>
    <t>B17340620002</t>
  </si>
  <si>
    <t>B17340610002</t>
  </si>
  <si>
    <t>O17346150002</t>
  </si>
  <si>
    <t>O17346160002</t>
  </si>
  <si>
    <t>O17346220002</t>
  </si>
  <si>
    <t>O17346260002</t>
  </si>
  <si>
    <t>O17346300002</t>
  </si>
  <si>
    <t>O17346350002</t>
  </si>
  <si>
    <t>O17346860002</t>
  </si>
  <si>
    <t>O17346100002</t>
  </si>
  <si>
    <t>O17346090002</t>
  </si>
  <si>
    <t>O17346080002</t>
  </si>
  <si>
    <t>O17346070002</t>
  </si>
  <si>
    <t>O17346060002</t>
  </si>
  <si>
    <t>O17346050002</t>
  </si>
  <si>
    <t>O17346030002</t>
  </si>
  <si>
    <t>O17345810002</t>
  </si>
  <si>
    <t>O17345740002</t>
  </si>
  <si>
    <t>O17345730002</t>
  </si>
  <si>
    <t>O17348420002</t>
  </si>
  <si>
    <t>O17348300002</t>
  </si>
  <si>
    <t>O17348270002</t>
  </si>
  <si>
    <t>O17348230002</t>
  </si>
  <si>
    <t>O17348140002</t>
  </si>
  <si>
    <t>O17347970002</t>
  </si>
  <si>
    <t>O17347820002</t>
  </si>
  <si>
    <t>O17347610002</t>
  </si>
  <si>
    <t>O17347550002</t>
  </si>
  <si>
    <t>O17347540002</t>
  </si>
  <si>
    <t>O17347440002</t>
  </si>
  <si>
    <t>O17347340002</t>
  </si>
  <si>
    <t>O17347150002</t>
  </si>
  <si>
    <t>O17347140002</t>
  </si>
  <si>
    <t>O17347130002</t>
  </si>
  <si>
    <t>O17347040002</t>
  </si>
  <si>
    <t>O17346930002</t>
  </si>
  <si>
    <t>B17345930002</t>
  </si>
  <si>
    <t>B17345890002</t>
  </si>
  <si>
    <t>B17345870002</t>
  </si>
  <si>
    <t>B17345850002</t>
  </si>
  <si>
    <t>B17345840002</t>
  </si>
  <si>
    <t>B17345510002</t>
  </si>
  <si>
    <t>B17345490002</t>
  </si>
  <si>
    <t>B17345480002</t>
  </si>
  <si>
    <t>B17345460002</t>
  </si>
  <si>
    <t>B17345430002</t>
  </si>
  <si>
    <t>B17345040002</t>
  </si>
  <si>
    <t>O17345720002</t>
  </si>
  <si>
    <t>O17345710002</t>
  </si>
  <si>
    <t>O17345690002</t>
  </si>
  <si>
    <t>O17345680002</t>
  </si>
  <si>
    <t>O17345660002</t>
  </si>
  <si>
    <t>O17345620002</t>
  </si>
  <si>
    <t>O17345610002</t>
  </si>
  <si>
    <t>O17345600002</t>
  </si>
  <si>
    <t>O17345590002</t>
  </si>
  <si>
    <t>O17344710002</t>
  </si>
  <si>
    <t>O17344750002</t>
  </si>
  <si>
    <t>O17345070002</t>
  </si>
  <si>
    <t>O17345100002</t>
  </si>
  <si>
    <t>O17345410002</t>
  </si>
  <si>
    <t>O17345500002</t>
  </si>
  <si>
    <t>O17345520002</t>
  </si>
  <si>
    <t>O17345540002</t>
  </si>
  <si>
    <t>O17345560002</t>
  </si>
  <si>
    <t>O17352650002</t>
  </si>
  <si>
    <t>O17352320002</t>
  </si>
  <si>
    <t>O17352220002</t>
  </si>
  <si>
    <t>O17352210002</t>
  </si>
  <si>
    <t>O17352080002</t>
  </si>
  <si>
    <t>O17351340002</t>
  </si>
  <si>
    <t>O17351290002</t>
  </si>
  <si>
    <t>O17351270002</t>
  </si>
  <si>
    <t>O17350990002</t>
  </si>
  <si>
    <t>O17350840002</t>
  </si>
  <si>
    <t>O17350340002</t>
  </si>
  <si>
    <t>O17350150002</t>
  </si>
  <si>
    <t>O17354920002</t>
  </si>
  <si>
    <t>O17354830002</t>
  </si>
  <si>
    <t>O17354630002</t>
  </si>
  <si>
    <t>O17354310002</t>
  </si>
  <si>
    <t>O17353960002</t>
  </si>
  <si>
    <t>O17353900002</t>
  </si>
  <si>
    <t>O17353890002</t>
  </si>
  <si>
    <t>O17353860002</t>
  </si>
  <si>
    <t>O17353770002</t>
  </si>
  <si>
    <t>O17353150002</t>
  </si>
  <si>
    <t>O17352980002</t>
  </si>
  <si>
    <t>O17352960002</t>
  </si>
  <si>
    <t>O17352770002</t>
  </si>
  <si>
    <t>B17351500002</t>
  </si>
  <si>
    <t>B17351490002</t>
  </si>
  <si>
    <t>B17351380002</t>
  </si>
  <si>
    <t>B17351240002</t>
  </si>
  <si>
    <t>B17351230002</t>
  </si>
  <si>
    <t>B17351210002</t>
  </si>
  <si>
    <t>B17351100002</t>
  </si>
  <si>
    <t>B17350810002</t>
  </si>
  <si>
    <t>B17350620002</t>
  </si>
  <si>
    <t>B17350000002</t>
  </si>
  <si>
    <t>B17349730002</t>
  </si>
  <si>
    <t>O17349990002</t>
  </si>
  <si>
    <t>B17351980002</t>
  </si>
  <si>
    <t>B17351940002</t>
  </si>
  <si>
    <t>B17351930002</t>
  </si>
  <si>
    <t>B17351920002</t>
  </si>
  <si>
    <t>B17351780002</t>
  </si>
  <si>
    <t>B17351760002</t>
  </si>
  <si>
    <t>B17351670002</t>
  </si>
  <si>
    <t>B17351640002</t>
  </si>
  <si>
    <t>B17351630002</t>
  </si>
  <si>
    <t>B17351610002</t>
  </si>
  <si>
    <t>B17351600002</t>
  </si>
  <si>
    <t>B17351530002</t>
  </si>
  <si>
    <t>B17351510002</t>
  </si>
  <si>
    <t>O17358870002</t>
  </si>
  <si>
    <t>O17358990002</t>
  </si>
  <si>
    <t>O17359010002</t>
  </si>
  <si>
    <t>O17358560002</t>
  </si>
  <si>
    <t>O17358500002</t>
  </si>
  <si>
    <t>O17358470002</t>
  </si>
  <si>
    <t>O17358460002</t>
  </si>
  <si>
    <t>O17358450002</t>
  </si>
  <si>
    <t>O17358440002</t>
  </si>
  <si>
    <t>O17358390002</t>
  </si>
  <si>
    <t>O17358350002</t>
  </si>
  <si>
    <t>O17358330002</t>
  </si>
  <si>
    <t>O17360110002</t>
  </si>
  <si>
    <t>O17360090002</t>
  </si>
  <si>
    <t>O17360070002</t>
  </si>
  <si>
    <t>O17359910002</t>
  </si>
  <si>
    <t>O17359690002</t>
  </si>
  <si>
    <t>O17359520002</t>
  </si>
  <si>
    <t>O17359500002</t>
  </si>
  <si>
    <t>O17359480002</t>
  </si>
  <si>
    <t>O17359410002</t>
  </si>
  <si>
    <t>O17359380002</t>
  </si>
  <si>
    <t>O17359350002</t>
  </si>
  <si>
    <t>O17359330002</t>
  </si>
  <si>
    <t>O17359150002</t>
  </si>
  <si>
    <t>O17356500002</t>
  </si>
  <si>
    <t>O17356480002</t>
  </si>
  <si>
    <t>O17356460002</t>
  </si>
  <si>
    <t>B17357780002</t>
  </si>
  <si>
    <t>B17357650002</t>
  </si>
  <si>
    <t>B17357530002</t>
  </si>
  <si>
    <t>B17357310002</t>
  </si>
  <si>
    <t>B17357250002</t>
  </si>
  <si>
    <t>B17357240002</t>
  </si>
  <si>
    <t>B17357220002</t>
  </si>
  <si>
    <t>B17357200002</t>
  </si>
  <si>
    <t>B17356990002</t>
  </si>
  <si>
    <t>B17356960002</t>
  </si>
  <si>
    <t>B17356930002</t>
  </si>
  <si>
    <t>B17356690002</t>
  </si>
  <si>
    <t>B17356630002</t>
  </si>
  <si>
    <t>B17356390002</t>
  </si>
  <si>
    <t>B17356380002</t>
  </si>
  <si>
    <t>O17358300002</t>
  </si>
  <si>
    <t>O17358280002</t>
  </si>
  <si>
    <t>O17357790002</t>
  </si>
  <si>
    <t>O17357520002</t>
  </si>
  <si>
    <t>O17357260002</t>
  </si>
  <si>
    <t>O17357210002</t>
  </si>
  <si>
    <t>O17357190002</t>
  </si>
  <si>
    <t>O17356560002</t>
  </si>
  <si>
    <t>O17356650002</t>
  </si>
  <si>
    <t>O17356700002</t>
  </si>
  <si>
    <t>O17356760002</t>
  </si>
  <si>
    <t>O17356840002</t>
  </si>
  <si>
    <t>O17356920002</t>
  </si>
  <si>
    <t>O17357030002</t>
  </si>
  <si>
    <t>O17357080002</t>
  </si>
  <si>
    <t>O17357090002</t>
  </si>
  <si>
    <t>O17357180002</t>
  </si>
  <si>
    <t>O17361670002</t>
  </si>
  <si>
    <t>O17361660002</t>
  </si>
  <si>
    <t>O17361650002</t>
  </si>
  <si>
    <t>O17361640002</t>
  </si>
  <si>
    <t>O17361690002</t>
  </si>
  <si>
    <t>O17361730002</t>
  </si>
  <si>
    <t>O17362000002</t>
  </si>
  <si>
    <t>O17362030002</t>
  </si>
  <si>
    <t>O17362160002</t>
  </si>
  <si>
    <t>O17362280002</t>
  </si>
  <si>
    <t>O17362360002</t>
  </si>
  <si>
    <t>O17362520002</t>
  </si>
  <si>
    <t>O17362650002</t>
  </si>
  <si>
    <t>O17362770002</t>
  </si>
  <si>
    <t>O17362780002</t>
  </si>
  <si>
    <t>O17362790002</t>
  </si>
  <si>
    <t>O17362820002</t>
  </si>
  <si>
    <t>O17362830002</t>
  </si>
  <si>
    <t>O17362950002</t>
  </si>
  <si>
    <t>O17363070002</t>
  </si>
  <si>
    <t>O17363140002</t>
  </si>
  <si>
    <t>O17363150002</t>
  </si>
  <si>
    <t>O17363160002</t>
  </si>
  <si>
    <t>O17363380002</t>
  </si>
  <si>
    <t>O17363400002</t>
  </si>
  <si>
    <t>O17363420002</t>
  </si>
  <si>
    <t>O17363430002</t>
  </si>
  <si>
    <t>O17363720002</t>
  </si>
  <si>
    <t>O17363760002</t>
  </si>
  <si>
    <t>O17363790002</t>
  </si>
  <si>
    <t>O17363920002</t>
  </si>
  <si>
    <t>O17363990002</t>
  </si>
  <si>
    <t>O17364030002</t>
  </si>
  <si>
    <t>O17364080002</t>
  </si>
  <si>
    <t>O17364110002</t>
  </si>
  <si>
    <t>O17364120002</t>
  </si>
  <si>
    <t>O17364180002</t>
  </si>
  <si>
    <t>O17364310002</t>
  </si>
  <si>
    <t>O17364460002</t>
  </si>
  <si>
    <t>O17364520002</t>
  </si>
  <si>
    <t>O17364560002</t>
  </si>
  <si>
    <t>O17364590002</t>
  </si>
  <si>
    <t>O17364630002</t>
  </si>
  <si>
    <t>O17364720002</t>
  </si>
  <si>
    <t>O17364860002</t>
  </si>
  <si>
    <t>O17365050002</t>
  </si>
  <si>
    <t>O17365070002</t>
  </si>
  <si>
    <t>O17365080002</t>
  </si>
  <si>
    <t>O17365130002</t>
  </si>
  <si>
    <t>B17361980002</t>
  </si>
  <si>
    <t>B17361990002</t>
  </si>
  <si>
    <t>B17362020002</t>
  </si>
  <si>
    <t>B17362080002</t>
  </si>
  <si>
    <t>B17362100002</t>
  </si>
  <si>
    <t>B17362110002</t>
  </si>
  <si>
    <t>B17362140002</t>
  </si>
  <si>
    <t>B17362170002</t>
  </si>
  <si>
    <t>B17362510002</t>
  </si>
  <si>
    <t>B17362530002</t>
  </si>
  <si>
    <t>B17362560002</t>
  </si>
  <si>
    <t>B17362610002</t>
  </si>
  <si>
    <t>B17362630002</t>
  </si>
  <si>
    <t>B17362660002</t>
  </si>
  <si>
    <t>B17362670002</t>
  </si>
  <si>
    <t>B17362680002</t>
  </si>
  <si>
    <t>B17362760002</t>
  </si>
  <si>
    <t>B17363120002</t>
  </si>
  <si>
    <t>B17363190002</t>
  </si>
  <si>
    <t>B17363220002</t>
  </si>
  <si>
    <t>O17365400002</t>
  </si>
  <si>
    <t>00099021001 DEP.DE CHEQ.AJENOS,RET.DE CAM.,CONCEPTO: PAGO INCAPACIDADES TEMPORALES (REEMBOLSO) MINISTERIO DE ECONOMIA FINANZAS PUBLICAS,DEP.: CAJA NACIONAL DE SALUD , PROCEDENCIA: BANCO UNION S.A., CHEQUE: 18163, FECHA DE EMISION:19/03/2019
NOTA MEFP/VTCP/DGPOT/UAIS/N°1958/2019  DE 05/04/2019</t>
  </si>
  <si>
    <t>00099021001 DEP.DE CHEQ.AJENOS,RET.DE CAM.,CONCEPTO: PAGO INCAPACIDADES TEMPORALES (REEMBOLSO) MINISTERIO DE ECONOMIA FINANZAS PUBLICAS,DEP.: CAJA NACIONAL DE SALUD , PROCEDENCIA: BANCO UNION S.A., CHEQUE: 18162, FECHA DE EMISION:19/03/2019
NOTA MEFP/VTCP/DGPOT/UAIS/N°1958/2019  DE 05/04/2019</t>
  </si>
  <si>
    <t>00099021001 DEP.DE CHEQ.AJENOS,RET.DE CAM.,CONCEPTO: PAGO INCAPACIDADES TEMPORALES (REEMBOLSO) MINISTERIO DE ECONOMIA FINANZAS PUBLICAS,DEP.: CAJA NACIONAL DE SALUD , PROCEDENCIA: BANCO UNION S.A., CHEQUE: 18164, FECHA DE EMISION:19/03/2019
NOTA MEFP/VTCP/DGPOT/UAIS/N°1958/2019  DE 05/04/2019</t>
  </si>
  <si>
    <t>PAGO A NATIXIS FRANCIA PRÉSTAMO 931-OA1 VCTO. 31-03-2019 POR CUENTA DE GMSCZ , VALOR 01-04-2019 CAPITAL EUR 14.000,40 INTERESES EUR 2.179,18 LIB. 00099031002 RECUP.DIFERENCIALES CAPITAL E INTERES-CRED.EXT.</t>
  </si>
  <si>
    <t>PAGO A NATIXIS FRANCIA PRÉSTAMO 931-OB1 VCTO. 31-03-2019 POR CUENTA DE SEMAPA , VALOR 01-04-2019 CAPITAL EUR 32.274,00 INTERESES EUR 1.606,16 LIB. 00099031002 RECUP.DIFERENCIALES CAPITAL E INTERES-CRED.EXT.</t>
  </si>
  <si>
    <t>PAGO PRÉSTAMO IDA 948-BO VCTO. 01-04-2019 POR CUENTA DE SAGUAPAC , VALOR 01-04-2019 CAPITAL USD 135.000,00 INTERESES USD 10.631,25 LIB. 00099021001 - RECURSOS ORDINARIOS (3987) - MDRI</t>
  </si>
  <si>
    <t>NUMERO DE LIBRETA CUT: 00046058003 OPERACIÓN E75 TRANSFERENCIA DE LA CUENTA FISCAL BUN A LA CUT EN MN TRANSF. DE FDOS.A SOL. DEL GAM DE TOTORA SG.NOTA GAMT-DAF-NÂ°024/2019 A LA CTA 3987 CUT LIBRETA 00046058003</t>
  </si>
  <si>
    <t>A:00099021001 A requerimiento de la Unidad de Administración e Información Salarial (UAIS), con notas internas CITE: MEFP/VTCP/DGPOT/UAIS/Nos. 1557 y 1556/2019, en la cual solicita reversión definitiva de lasa boletas de pago solicitado por el SENASIR, consignadas en los Comprobantes de Pago Nos. 71721 Y 71721, H.R. 6-5812-R/1596.</t>
  </si>
  <si>
    <t>A:00373024105 Desembolso de recursos al Fondo de Desarrollo Indígena para Programas y/o Proyectos de los Gobiernos Autónomos Municipales a través de nota CITE: FDI/DGE/EXT/N° 076/2019 e Informe CITE: MEFP/VTCP/DGPOT/UPCFTGN/INF/N°24/2019, 6-8941-R</t>
  </si>
  <si>
    <t>A:00373024105 Desembolso de recursos al Fondo de Desarrollo Indígena para Programas y/o Proyectos de los Gobiernos Autónomos Municipales a través de nota CITE: FDI/DGE/EXT/N° 077 y 078/2019 e Informe CITE: MEFP/VTCP/DGPOT/UPCFTGN/INF/N°26/2019, 6-9256-R; 6-9255-R.</t>
  </si>
  <si>
    <t>VENTA DE DIVISAS CON TRANSFERENCIA DE FONDOS A SOLICITUD DE CENTRAL DE ABASTECIMIENTO Y SUMINISTROS DE SALUD-CEASS SEGUN SOLICITUD 7593 REF: PAGO IMPORTACION SUS SEGUN CERT PPTO. POA 28.2019 INF. TEC 8.19 ORDEN DE REQ NI 71.19 INF. RECEP. 7,8.19 AR 5,6.19 NI ALM. 41B6,5 INVOICE FAC. COM.ASM 125.19 1 LIB. 00249012001 LBP-CEASS-CENTRAL DE ABASTECIMIENTO Y SUMINISTROS DE SALUD</t>
  </si>
  <si>
    <t>VENTA DE DIVISAS CON TRANSFERENCIA DE FONDOS A SOLICITUD DE ADMINISTRACION DE SERVICIOS PORTUARIOS BOLIVIA SEGUN SOLICITUD 7604 REF: H.R. 1303 - PAGO ALEJANDRO TARA URQUIETA - SERVICIOS E.I.R.L. POR SERVICIO DE LIMPIEZA OFICINAS PUERTO DE ARICA CORRESPONDIENTE A FEBRERO/2019, SEGUN ORDEN DE COMPRA A LIB. 00594012001 ASP-B FONDO DE OPERACIONES</t>
  </si>
  <si>
    <t>VENTA DE DIVISAS CON TRANSFERENCIA DE FONDOS A SOLICITUD DE ADMINISTRACION DE SERVICIOS PORTUARIOS BOLIVIA SEGUN SOLICITUD 7603 REF: H.R. 894 - 1275 - PAGO A LA EMPRESA ATI Y ESONKA FAUNDEZ POR SERVICIO DE FAENAS EN EL PUERTO DE ANTOFAGASTA, SEGUN INFORME ASP-B/DOP-UAP/INF-35-46/2019 Y DEMAS DOCUMEN LIB. 00594012001 ASP-B FONDO DE OPERACIONES</t>
  </si>
  <si>
    <t>VENTA DE DIVISAS CON TRANSFERENCIA DE FONDOS A SOLICITUD DE BOLIVIA TV SEGUN SOLICITUD 7609 REF: INTELSAT: PAGO SERVICIO SATELITAL BANDA C, CORRESPONDIENTE AL MES DE FEBRERO DE 2019. SEGUN INFORME CITE: CONTABILIDAD 163/2019, COMUNICACION INTERNA BTV/GT. CITE: 133/2019, ACTA DE CONFORMIDAD BTV/GT. 0 LIB. 00526012001 BOLIVIA TV - RECAUDACIONES</t>
  </si>
  <si>
    <t>VENTA DE DIVISAS CON TRANSFERENCIA DE FONDOS A SOLICITUD DE ADMINISTRACION DE SERVICIOS PORTUARIOS BOLIVIA SEGUN SOLICITUD 7605 REF: H.R. 1273 - ENVIO DE RECURSOS AL PUERTO DE ARICA POR GASTOS GATE OUT, CORRESPONDIENTE A LA REPOSICION DE MARZO/2019, SEGUN COMUNICACION INTERNA ASP-B/DOP-UAP/CI-164/20 LIB. 00594012001 ASP-B FONDO DE OPERACIONES</t>
  </si>
  <si>
    <t>COBRO COSTOS DE PAPELERIA SEGUN TRANSFERENCIA DEL EXTERIOR POR ORDEN DE HERCO COMBUSTIBLES S.A. (LIMA PERU) REF.: CONT DE COND DE GAS EMB 2019 LIB. 00513062001 YPFB-OPERACIONES PLANTA DE SEPARACION DE LIQUIDOS RIO GRANDE</t>
  </si>
  <si>
    <t>COBRO COSTOS DE PAPELERIA SEGUN TRANSFERENCIA DEL EXTERIOR POR ORDEN DE GUMUCIO DE LA NOI MARIA MACARENA LIB. 00597012001 RECURSOS PROPIOS VENTAS YLB</t>
  </si>
  <si>
    <t>COBRO COSTOS DE PAPELERIA SEGUN TRANSFERENCIA DEL EXTERIOR POR ORDEN DE QUISPE MURANA JAIME LIB. 00597012001 RECURSOS PROPIOS VENTAS YLB</t>
  </si>
  <si>
    <t>||TRANSFERENCIA DE FONDOS S/G. MENSAJES SWIFT NROS. 03970 Y 03961 DE LA FECHA. (SECTOR PÚBLICO-SOBREVUELOS). DEBITO DE LA LIBRETA 00117012001 DGAC, REPOSICION UTILES DE ESCRITORIO.</t>
  </si>
  <si>
    <t>||TRANSFERENCIA DE FONDOS S/G. MENSAJES SWIFT NROS. 03972 Y 03962 DE LA FECHA. (SECTOR PÚBLICO - SERVICIOS). DEBITO DE LA LIBRETA 00119012001 ADSIB, REPOSICION UTILES DE ESCRITORIO.</t>
  </si>
  <si>
    <t>||TRANSFERENCIA DE FONDOS S/G. MENSAJES SWIFT NROS. 03969 DE LA FECHA Y 03789 DE F. 27/03/2019. (SECTOR PÚBLICO - SERVICIOS). DEBITO DE LA LIBRETA 00119012001 ADSIB, REPOSICION UTILES DE ESCRITORIO.</t>
  </si>
  <si>
    <t>||TRANSFERENCIA DE FONDOS S/G. MENSAJE SWIFT NRO. 03974 Y CORREO ELECTRÓNICO DE LA UMSA DE LA FECHA. (SECTOR PÚBLICO - DONACIONES). DE LA CTA. 1-4696388 CUENTA UNICA UNIVERSITARIA - C.U.U. - UMSA; COBRO UTILES DE ESCRITORIO.</t>
  </si>
  <si>
    <t>||TRANSFERENCIA DE FONDOS S/G. MENSAJE SWIFT NRO. 04015 DE LA FECHA. (SECTOR PÚBLICO - SOBREVUELOS). DEBITO DE LA LIBRETA 00117012001 DGAC, REPOSICION UTILES DE ESCRITORIO.</t>
  </si>
  <si>
    <t>'TRANSFERENCIA DE FONDOS||S/G. NOTA CITE MEFP/VTCP/DGCP/UF-222/2019 DE LA FECHA, DEL MIN.DE ECONOMIA Y FINANZAS PUBLICAS(HRE-TSO-2019-1451), RECURSOS FIDEICOMISO "ACCESOS SEGUROS PARA VIVIR BIEN", CONSTITUIDO CON EL FONDO NACIONAL DE DESARROLLO REGIONAL. DEBITO DE LA LIBRETA N° 00099021001 TGN-RECURSOS ORDINARIOS MN.</t>
  </si>
  <si>
    <t>'TRANSFERENCIA DE FONDOS||S/G. NOTA CITE MEFP/VTCP/DGCP/UF-222/2019 DE LA FECHA, DEL MIN.DE ECONOMIA Y FINANZAS PUBLICAS(HRE-TSO-2019-1451), RECURSOS FIDEICOMISO "ACCESOS SEGUROS PARA VIVIR BIEN", CONSTITUIDO CON EL FONDO NACIONAL DE DESARROLLO REGIONAL. DEBITO DE LA LIBRETA N° 00099021001, REPOSICION UTILES DE ESCRITORIO.</t>
  </si>
  <si>
    <t>||TRANSFERENCIA DE FONDOS S/G. NOTA CITE: MEFP/VTCP/DGCP/UF-217/2019 DE LA FECHA, DEL MIN.DE ECONOMIA Y FINANZAS PUBLICAS.(HRE-TSO-2019-1450), DEBITO AUTOMATICO A EBA - PROMIEL EN FAVOR DEL FIDEICOMISO FINPRO. DEBITO DE LA LIBRETA 00599042001 EBA-ENDULZANTES ADMINISTRACION Y OPERATIVO.</t>
  </si>
  <si>
    <t>'COBRO DE'||UTILES DE ESCRITORIO POR EL COMPROBANTE CONTABLE NRO. 0950617 DE LA FECHA, SEGÚN CORREO ELECTRÓNICO DE YPFB DE F. 23/01/2018. DEBITO DE LA LIBRETA 00513022001 YPFB  OPERACIONES.</t>
  </si>
  <si>
    <t>'COBRO DE'||UTILES DE ESCRITORIO POR EL COMPROBANTE CONTABLE NRO. 0950618 DE LA FECHA, SEGÚN CORREO ELECTRÓNICO DE YPFB DE F. 23/01/2018. DEBITO DE LA LIBRETA 00513022001 YPFB  OPERACIONES.</t>
  </si>
  <si>
    <t>'COBRO DE'||UTILES DE ESCRITORIO S/G. NOTA CITE: MEFP/VTCP/DGCP/UF-217/2019 DE LA FECHA, DEL MIN.DE ECONOMIA Y FINANZAS PUBLICAS.(HRE-TSO-2019-1450), DEBITO AUTOMATICO A EBA - PROMIEL EN FAVOR DEL FIDEICOMISO FINPRO. DEBITO DE LA LIBRETA 00599042001 EBA-ENDULZANTES ADM. Y OPERT.(COMPL.COMPROB.0950622 DE LA FECHA)</t>
  </si>
  <si>
    <t>De: 00099024113 Transferencia en cumplimiento al DS N°0913 de 15/06/2011 y el Convenio Intergubernativo de Financiamiento UPRE-CIF-IG/468/2016, suscrito entre la UPRE y el GAM de Cobija, proyecto “Const. Mercado Municipal Evo Morales Ayma - Cobija” correspondiente al pago de la planilla N° 9 de cierre, según la UPRE.</t>
  </si>
  <si>
    <t>De: 00099024113 Transferencia en cumplimiento al DS N°0913 de 15/06/2011 y el Convenio Intergubernativo de Financiamiento UPRE-CIF-IG 311/2018, suscrito entre la UPRE y el GAM de Lagunillas, proyecto “Const.- U.E, Yeyora - Lagunillas” correspondiente al pago de la planilla N° 2, según la UPRE.</t>
  </si>
  <si>
    <t>De: 00099024113 Transferencia en cumplimiento al DS N°0913 de 15/06/2011 y el Convenio Intergubernativo de Financiamiento UPRE-CIF-IG-029/2019, suscrito entre la UPRE y el GAD de Pando, proyecto “Const. de 1 Puente Tipo Cajón en el Barrio Tahuamanu - Cobija”, correspondiente al primer desembolso equivalente al 20% del monto a financiar, según la UPRE.</t>
  </si>
  <si>
    <t>REGULARIZACION DE TRANSFERENCIA DEL EXTERIOR SEGUN SWIFT 04011 DE FECHA 02/04/2019 ORDENANTE: CONSULADO DE BOLIVIA EN JUJUY ARGENTINA LIB. 00010011102 MIN.RELACIONES EXTERIORES - GESTORIA CONSULAR LEY Nº 3108</t>
  </si>
  <si>
    <t>De: 00099024113 Transferencia en cumplimiento al DS N°0913 de 15/06/2011 y el Convenio Intergubernativo de Financiamiento UPRE-CIF-IG-035/2019, suscrito entre la UPRE y el GAD de Pando, proyecto “Const. de 2 Puentes Tipo Cajón en el Barrio Internacional – Cobija” correspondiente al primer desembolso equivalente al 20% del monto a financiar, según la UPRE.</t>
  </si>
  <si>
    <t>De: 00099024113 Transferencia en cumplimiento al DS N°0913 de 15/06/2011 y el Convenio Intergubernativo de Financiamiento UPRE-CIF-IG-033/2019, suscrito entre la UPRE y el GAD de Pando, proyecto “Const. de 1 Puente Tipo Cajón en el Barrio La Cruz – Cobija” correspondiente al primer desembolso equivalente al 20% del monto a financiar, según la UPRE.</t>
  </si>
  <si>
    <t>De: 00099024113 Transferencia en cumplimiento al DS N°0913 de 15/06/2011 y el Convenio Intergubernativo de Financiamiento UPRE-CIF-IG-037/2019, suscrito entre la UPRE y el GAD de Pando, proyecto “Const. de 1 Puente Tipo Cajón en el Barrio Miraflores – Cobija” correspondiente al primer desembolso equivalente al 20% del monto a financiar, según la UPRE.</t>
  </si>
  <si>
    <t>De: 00099024113 Transferencia en cumplimiento al DS N°0913 de 15/06/2011 y el Convenio Intergubernativo de Financiamiento UPRE-CIF-IG-041/2019, suscrito entre la UPRE y el GAD de Pando, proyecto “Const. de 1 Puente Tipo Cajón en el Barrio Pantanal – Cobija” correspondiente al primer desembolso equivalente al 20% del monto a financiar, según la UPRE.</t>
  </si>
  <si>
    <t>De: 00099024113 Transferencia en cumplimiento al DS N°0913 de 15/06/2011 y el Convenio Intergubernativo de Financiamiento UPRE-CIF-IG-032/2019, suscrito entre la UPRE y el GAD de Pando, proyecto “Const. de 1 Puente Tipo Cajón en el Barrio San Francisco – Cobija” correspondiente al primer desembolso equivalente al 20% del monto a financiar, según la UPRE</t>
  </si>
  <si>
    <t>De: 00099024113 Transferencia en cumplimiento al DS N°0913 de 15/06/2011 y el Convenio Intergubernativo de Financiamiento UPRE-CIF-IG-027/2019, suscrito entre la UPRE y el GAD de Pando, proyecto “Const. de 1 Puente Tipo Cajón en el Barrio San Carlos – Cobija” correspondiente al primer desembolso equivalente al 20% del monto a financiar, según la UPRE.</t>
  </si>
  <si>
    <t>De: 00099024113 Transferencia en cumplimiento al DS N°0913 de 15/06/2011 y el Convenio Intergubernativo de Financiamiento UPRE-CIF-IG-036/2019, suscrito entre la UPRE y el GAD de Pando, proyecto “Const. de 1 Puente Tipo Cajón en el Barrio Bella Vista – Cobija” correspondiente al primer desembolso equivalente al 20% del monto a financiar, según la UPRE.</t>
  </si>
  <si>
    <t>De: 00099024113 Transferencia en cumplimiento al DS N°0913 de 15/06/2011 y el Convenio Intergubernativo de Financiamiento UPRE-CIF-IG-038/2019, suscrito entre la UPRE y el GAD de Pando, proyecto “Const. de 1 Puente Tipo Cajón en el Barrio Santa Clara - Cobija”, correspondiente al primer desembolso equivalente al 20% del monto a financiar, según la UPRE.</t>
  </si>
  <si>
    <t>De: 00099024113 Transferencia en cumplimiento al DS N°0913 de 15/06/2011 y el Convenio Intergubernativo de Financiamiento UPRE-CIF-IG-034/2019, suscrito entre la UPRE y el GAD de Pando, proyecto “Const. de 1 Puente Tipo Cajón en el Barrio 6 Enero – Cobija” correspondiente al primer desembolso equivalente al 20% del monto a financiar, según la UPRE.</t>
  </si>
  <si>
    <t>De: 00099024113 Transferencia en cumplimiento al DS N°0913 de 15/06/2011 y el Convenio Intergubernativo de Financiamiento UPRE-CIF-IG-039/2019, suscrito entre la UPRE y el GAD de Pando, proyecto “Const. de 1 Puente Tipo Cajón Av. Pando – Cobija” correspondiente al primer desembolso equivalente al 20% del monto a financiar, según la UPRE.</t>
  </si>
  <si>
    <t>De: 00099024113 Transferencia en cumplimiento al DS N°0913 de 15/06/2011 y el Convenio Intergubernativo de Financiamiento UPRE-CIF-IG-030/2019, suscrito entre la UPRE y el GAD de Pando, proyecto “Const. de 2 Puentes Tipo Cajón en la Urb. AASANA – Cobija” correspondiente al primer desembolso equivalente al 20% del monto a financiar, según la UPRE.</t>
  </si>
  <si>
    <t>De: 00099024113 Transferencia en cumplimiento al DS N°0913 de 15/06/2011 y el Convenio Intergubernativo de Financiamiento UPRE-CIF-IG-040/2019, suscrito entre la UPRE y el GAD de Pando, proyecto “Const. de 1 Puente Tipo Cajón en el Barrio SENAC – Cobija” correspondiente al primer desembolso equivalente al 20% del monto a financiar, según la UPRE.</t>
  </si>
  <si>
    <t>COBRO COSTOS DE PAPELERIA POR REGULARIZACION DE TRANSFERENCIA DEL EXTERIOR POR ORDEN DE CONSULADO DE BOLIVIA EN JUJUY ARGENTINA LIB. 00010011102 MIN.RELACIONES EXTERIORES - GESTORIA CONSULAR LEY Nº 3108</t>
  </si>
  <si>
    <t>COBRO COSTOS DE PAPELERIA SEGUN TRANSFERENCIA DEL EXTERIOR POR ORDEN DE CORPORACION PETROLERA S.A. (ASUNCION PARAGUAY) REF.: PAGO SEGUN PRE FACTURA NRO.121/2019 LIB. 00513062001 YPFB-OPERACIONES PLANTA DE SEPARACION DE LIQUIDOS RIO GRANDE</t>
  </si>
  <si>
    <t>De: 00099024113 Transferencia en cumplimiento al DS N°0913 de 15/06/2011 y el Convenio Intergubernativo de Financiamiento UPRE-CIF-IG/439/2015, suscrito entre la UPRE y el GAM de Saipina, proyecto “Construcción Modulo Unidad Educativa Santa Catalina Nivel Primario - Chilon” correspondiente al pago de la planilla N° 4 de cierre, según la UPRE.</t>
  </si>
  <si>
    <t>||REGULARIZACIÓN DE LA OPERACIÓN NRO. 0950611 DE F. 01/04/2019 POR ERROR EN APROPIACIÓN DE LA CUENTA DE DÉBITO.</t>
  </si>
  <si>
    <t>VENTA DE DIVISAS CON TRANSFERENCIA DE FONDOS A SOLICITUD DE BOLIVIA TV SEGUN SOLICITUD 7608 REF: INTELSAT: PAGO SERVICIO SATELITAL BANDA KU IS-14 CORRESPONDIENTE AL MES DE FEBRERO DE 2019. SEGUN INFORME CITE: CONTABILIDAD 155/2019, COMUNICACION INTERNA BTV/GT. CITE: 134/2019, ACTA DE CONFORMIDAD BTV LIB. 00526012001 BOLIVIA TV - RECAUDACIONES</t>
  </si>
  <si>
    <t>TRANSFERENCIA DE FONDOS AL EXTERIOR A SOLICITUD DE AGENCIA BOLIVIANA DE ENERGIA SEGUN SOLICITUD 7630 REF: INVAP SERVICIO DE ORIGEN ESPECIALIZADO EN EL EXTRAJERO CORRESPONDIENTE AL CERTIFICADO DE AVANCE 6 DEL CONTRATO PROYECTO DE CENTROS DE MEDICINA Y RADIOTERAPIA SEGUN AUTORIZACION DE PAGO INFORME LIB. 00099021001 TGN-RECURSOS ORDINARIOS (3987)</t>
  </si>
  <si>
    <t>VENTA DE DIVISAS CON TRANSFERENCIA DE FONDOS A SOLICITUD DE MINISTERIO DE DESARROLLO RURAL Y TIERRAS SEGUN SOLICITUD 7592 REF: PAGO POR MEMBRESIA AL ORGANISMO MUNDIAL DE SANIDAD ANIMAL OIE POR CAMBIO DE CATEGORIA 2 A LA CATEGORIA 6 GESTION 2019 EQUIVALENTES 161.289,59 USD LIB. 00047081101 LBP-SENASAG-RECURSOS PROPIOS (4125-03L384-2015005142322) POR DIFERENCIAL CAMBIARIO</t>
  </si>
  <si>
    <t>VENTA DE DIVISAS CON TRANSFERENCIA DE FONDOS A SOLICITUD DE MINISTERIO DE DESARROLLO RURAL Y TIERRAS SEGUN SOLICITUD 7592 REF: PAGO POR MEMBRESIA AL ORGANISMO MUNDIAL DE SANIDAD ANIMAL OIE POR CAMBIO DE CATEGORIA 2 A LA CATEGORIA 6 GESTION 2019 EQUIVALENTES 161.289,59 USD LIB. 00047081101 LBP-SENASAG-RECURSOS PROPIOS (4125-03L384-2015005142322)</t>
  </si>
  <si>
    <t>VENTA DE DIVISAS CON TRANSFERENCIA DE FONDOS A SOLICITUD DE MINISTERIO DE DESARROLLO RURAL Y TIERRAS SEGUN SOLICITUD 7594 REF: PAGO POR GASTOS NACIONALES DE PARTICIPACION ANTE EL ORGANISMO DE ENERGIA ATOMICA OIEA GESTION 2019 EQUIVALENTES 4.378,07 USD LIB. 00047081101 LBP-SENASAG-RECURSOS PROPIOS (4125-03L384-2015005142322) POR DIFERENCIAL CAMBIARIO</t>
  </si>
  <si>
    <t>VENTA DE DIVISAS CON TRANSFERENCIA DE FONDOS A SOLICITUD DE MINISTERIO DE DESARROLLO RURAL Y TIERRAS SEGUN SOLICITUD 7594 REF: PAGO POR GASTOS NACIONALES DE PARTICIPACION ANTE EL ORGANISMO DE ENERGIA ATOMICA OIEA GESTION 2019 EQUIVALENTES 4.378,07 USD LIB. 00047081101 LBP-SENASAG-RECURSOS PROPIOS (4125-03L384-2015005142322)</t>
  </si>
  <si>
    <t>De: 00099024113 Transferencia en cumplimiento al DS N°0913 de 15/06/2011 y el Convenio Intergubernativo de Financiamiento UPRE-CIF-IG 079/2018, suscrito entre la UPRE y el GAM de Turco, Proyecto “Construcción Puesto de Salud Laca Laca - Turco”, correspondiente a saldos no ejecutados 2018, según la UPRE.</t>
  </si>
  <si>
    <t>De: 00099024113 Transferencia en cumplimiento al DS N°0913 de 15/06/2011 y el Convenio Intergubernativo de Financiamiento UPRE-CIF-IG-026/2019, suscrito entre la UPRE y el GAD de Pando, proyecto “Const. de 2 Puentes Tipo Cajón en el Barrio Roberto Rojas - Cobija”, correspondiente al primer desembolso equivalente al 20% del fondo a financiar, según la UPRE.</t>
  </si>
  <si>
    <t>De: 00099024113 Transferencia en cumplimiento al DS N°0913 de 15/06/2011 y el Convenio Intergubernativo de Financiamiento UPRE-CIF-IG-028/2019, suscrito entre la UPRE y el GAD de Pando, proyecto “Const. de 1 Puente Tipo Cajón en el Barrio Tajibos - Cobija”, correspondiente al primer desembolso equivalente al 20% del monto a financiar, según la UPRE.</t>
  </si>
  <si>
    <t>De: 00099024113 Transferencia en cumplimiento al DS N°0913 de 15/06/2011 y el Convenio Intergubernativo de Financiamiento UPRE-CIF-IG-031/2019, suscrito entre la UPRE y el GAD de Pando, proyecto “Const. de 2 Puentes Tipo Cajón en el Barrio Belén - Cobija" del correspondiente al primer monto a financiar, según la UPRE.</t>
  </si>
  <si>
    <t>De: 00099024113 Transferencia en cumplimiento al DS N°0913 de 15/06/2011 y el Convenio Intergubernativo de Financiamiento UPRE-CIF-IG 398/2017, suscrito entre la UPRE y el GAM de Cobija, proyecto “Construcción Enlosetado de Calles Licoma y Charapaxi” correspondiente al pago de la planilla N° 3 de cierre, según la UPRE.</t>
  </si>
  <si>
    <t>De: 00099024113 Transferencia en cumplimiento al DS N°0913 de 15/06/2011 y el Convenio Intergubernativo de Financiamiento UPRE-CIF-IG 306/2018, suscrito entre la UPRE y el GAM de Charagua Iyambae, Proyecto “Const. Unidad Educativa 21 de Abril Fé y Alegría - Charagua”, correspondiente al pago de la planilla Nº2, según la UPRE.</t>
  </si>
  <si>
    <t>De: 00099024113 Transferencia en cumplimiento al DS N°0913 de 15/06/2011 y el Convenio Interinstitucional de Financiamiento UPRE-CIF-0787/2013, suscrito entre la UPRE y el GAM de El Alto de La Paz, Proyecto “Construcción de 6 Aulas Unidad Educativa Libertad en las Américas”, correspondiente a saldos no ejecutados 2018, según la UPRE.</t>
  </si>
  <si>
    <t>De: 00099024113 Transferencia en cumplimiento al DS N°0913 de 15/06/2011 y el Convenio Interinstitucional de Financiamiento UPRE-CIF-0781/2013, suscrito entre la UPRE y el GAM de El Alto de La Paz, Proyecto “Construcción de 4 Aulas Unidad Educativa Juan Pablo II Don Bosco”, correspondiente a saldos no ejecutados 2018, según la UPRE.</t>
  </si>
  <si>
    <t>De: 00099024113 ransferencia en cumplimiento al DS N°0913 de 15/06/2011 y el Convenio Intergubernativo de Financiamiento UPRE-CIF-IG 354/2016, suscrito entre la UPRE y el GAM de Chulumani (Villa de la Libertad), proyecto “Construcción Unidad Educativa Cutusuma - Chulumani”, correspondiente al pago de la planilla N° 3, según la UPRE.</t>
  </si>
  <si>
    <t>De: 00099024113 Transferencia en cumplimiento al DS N°0913 de 15/06/2011 y el Convenio Intergubernativo de Financiamiento UPRE-CIF-IG 534/2017, suscrito entre la UPRE y el GAM de Aucapata, Proyecto “Construcción Centro de Salud con Internación Memeconi” correspondiente a saldos no ejecutados 2018, según la UPRE.</t>
  </si>
  <si>
    <t>De: 00099024113 ransferencia en cumplimiento al DS N°0913 de 15/06/2011 y el Convenio Intergubernativo de Financiamiento UPRE-CIF-IG 1014/2017, suscrito entre la UPRE y el GAM de Villa Tunari, proyecto “Construcción U.E. Técnico Humanístico Anzaldo D-9”, correspondiente al pago de la planilla N° 7, según la UPRE.</t>
  </si>
  <si>
    <t>De: 00099024113 Transferencia en cumplimiento al DS N°0913 de 15/06/2011 y el Convenio Intergubernativo de Financiamiento UPRE-CIF-IG 0226/2018, suscrito entre la UPRE y el GAM de Tarvita (Villa Orías), proyecto “Const. Sede Sub Alcaldía San Pedro”, correspondiente al pago de la planilla N° 1, según la UPRE.</t>
  </si>
  <si>
    <t>De: 00099024113 Transferencia en cumplimiento al DS N°0913 de 15/06/2011 y el Convenio Intergubernativo de Financiamiento UPRE-CIF-IG 940/2017, suscrito entre la UPRE y el GAM de Chuquihuta Ayllu Jucumani, Proyecto “Const. U.E. Ismael Montes (Chuquihuta)” correspondiente a saldos no ejecutados 2018, según la UPRE.</t>
  </si>
  <si>
    <t>De: 00099024113 Transferencia en cumplimiento al DS N°0913 de 15/06/2011 y el Convenio Intergubernativo de Financiamiento UPRE-CIF-IG/430/2015, suscrito entre la UPRE y el GAM de San Julian, proyecto “Construcción Modulo Unidad Educativa Guillermo Jordán”, correspondiente al pago de la planilla N° 6, según la UPRE.</t>
  </si>
  <si>
    <t>De: 00099024113 Transferencia en cumplimiento al DS N°0913 de 15/06/2011 y el Convenio Intergubernativo de Financiamiento UPRE-CIF-IG 0210/2018, suscrito entre la UPRE y el GAM de Villa de Huacaya, proyecto “Const. 1 Aula Multigrado U.E. Mandiyuti–Municipio Villa de Huacaya”, correspondiente al pago de la planilla N° 2, según la UPRE.</t>
  </si>
  <si>
    <t>De: 00099024113 Transferencia en cumplimiento al DS N°0913 de 15/06/2011 y el Convenio Intergubernativo de Financiamiento UPRE-CIF-IG 301/2018, suscrito entre la UPRE y el GAIOC de Charagua Iyambae, proyecto “Const. Mercado Popular La Estación - Charagua”, correspondiente al pago de la planilla N° 2, según la UPRE.</t>
  </si>
  <si>
    <t>De: 00099024113 Transferencia en cumplimiento al DS N°0913 de 15/06/2011 y el Convenio Intergubernativo de Financiamiento UPRE-CIF-IG/297/2015, suscrito entre la UPRE y el GAM de Exaltación, proyecto “Construcción Bloque de Aulas y Baterías de Baños U.E. Las Maravillas”, correspondiente al pago de la planilla N° 1, según la UPRE.</t>
  </si>
  <si>
    <t>De: 00099024113 Transferencia en cumplimiento al DS N°0913 de 15/06/2011 y el Convenio Intergubernativo de Financiamiento UPRE-CIF-IG 0163/2018, suscrito entre la UPRE y el GAM de Sucre, proyecto “Const. Unidad Educativa Mercedes Candía de Ovando – Av. del Maestro”, correspondiente al pago de la planilla N° 1, según la UPRE.</t>
  </si>
  <si>
    <t>De: 00099024113 ransferencia en cumplimiento al DS N°0913 de 15/06/2011 y el Convenio Intergubernativo de Financiamiento UPRE-CIF-IG 275/2018, suscrito entre la UPRE y el GAM de San Julián, proyecto “Const. Unidad Educativa Evo Morales Ayma – Municipio de San Julián”, correspondiente al pago de la planilla N° 3, según la UPRE.</t>
  </si>
  <si>
    <t>De: 00099024113 Transferencia en cumplimiento al DS N°0913 de 15/06/2011 y el Convenio Intergubernativo de Financiamiento UPRE-CIF-IG 909/2017, suscrito entre la UPRE y el GAM de Entre Ríos, proyecto “Construcción Aulas, Tinglado y Graderías U.E. Ernesto Che Guevara”, correspondiente al pago de la planilla N° 6 de cierre, según la UPRE.</t>
  </si>
  <si>
    <t>De: 00099024113 Transferencia en cumplimiento al DS N°0913 de 15/06/2011 y el Convenio Intergubernativo de Financiamiento UPRE-CIF-IG 912/2017, suscrito entre la UPRE y el GAM de Chimore, proyecto “Construcción Infraestructura Unidad Educativa Senda D”, correspondiente al pago de la planilla N° 5, según la UPRE.</t>
  </si>
  <si>
    <t>De: 00099024113 Transferencia en cumplimiento al DS N°0913 de 15/06/2011 y el Convenio Intergubernativo de Financiamiento UPRE-CIF-IG 0279/2018, suscrito entre la UPRE y el GAM de Montero, proyecto “Const. Módulo Tecnológico para BTH – Municipio de Montero”, correspondiente al pago de la planilla N° 3, según la UPRE.</t>
  </si>
  <si>
    <t>De: 00099024113 Transferencia en cumplimiento al DS N°0913 de 15/06/2011 y el Convenio Intergubernativo de Financiamiento UPRE-CIF-IG 460/2017, suscrito entre la UPRE y el GAM de Aucapata, Proyecto “Construcción de Tinglado Polifuncional U.E. Charirani” correspondiente a saldos no ejecutados 2018, según la UPRE.</t>
  </si>
  <si>
    <t>De: 00099024113 ransferencia en cumplimiento al DS N°0913 de 15/06/2011 y el Convenio Intergubernativo de Financiamiento UPRE-CIF-IG 605/2017, suscrito entre la UPRE y el GAM de Santiago de Huata, proyecto “Const. Bloque de Aulas Unidad Educativa Santiago de Huata B”, correspondiente al pago de la planilla N° 4, según la UPRE.</t>
  </si>
  <si>
    <t>De: 00099024113 Transferencia en cumplimiento al DS N°0913 de 15/06/2011 y el Convenio Intergubernativo de Financiamiento UPRE-CIF-IG 300/2018, suscrito entre la UPRE y el GAM de Buena Vista, proyecto “Const. Coliseo Municipal de Buena Vista”, correspondiente al pago de la planilla N° 1, según la UPRE.</t>
  </si>
  <si>
    <t>De: 00099024113 ransferencia en cumplimiento al DS N°0913 de 15/06/2011 y el Convenio Intergubernativo de Financiamiento UPRE-CIF-IG 0239/2018, suscrito entre la UPRE y el GAM de Poroma, proyecto “Const. Tinglado y Graderías Unidad Educativa Sapse Comunidad Sapse”, correspondiente al pago de la planilla N° 2, según la UPRE.</t>
  </si>
  <si>
    <t>De: 00099024113 Transferencia en cumplimiento al DS N°0913 de 15/06/2011 y el Convenio Intergubernativo de Financiamiento UPRE-CIF-IG 1096/2017 y UPRE-ADENDA-005/2018, suscrito entre la UPRE y el GAM de Buena Vista, proyecto “Const. Unidad Educativa Caranda – Municipio de Buena Vista”, correspondiente al pago de la planilla N° 4, según la UPRE.</t>
  </si>
  <si>
    <t>De: 00099024113 Transferencia en cumplimiento al DS N°0913 de 15/06/2011 y el Convenio Intergubernativo de Financiamiento UPRE-CIF-IG 1034/2017, suscrito entre la UPRE y el GAD de Potosí, proyecto “Construcción Piscina Olímpica Potosí”, correspondiente al pago de la planilla N° 9, según la UPRE.</t>
  </si>
  <si>
    <t>De: 00163012002 TRANSFERENCIA A SOLICITUD DE ANH S/G NOTA ANH 05593 DAFUFI 0435/2019, EN CUMPLIMIENTO A LA LEY N° 3058 ART. 112 Y 142 (Fondo de Ayuda Interna al Desarrollo Nacional) HR 6-9688-R.</t>
  </si>
  <si>
    <t>PROVISION DE FONDOS A SOLICITUD DE YACIMIENTOS PETROLIFEROS FISCALES BOLIVIANOS SEGUN SOLICITUD YPFB-0063-2019 REF: PAGO A YPFB CHACO SA DE FEBRERO 2019 POR TRANSPORTE DE GN MI DUCTO MENOR CARRASCO BULO BULO LIB. 00513012007 YPFB - RECURSOS NACIONALIZACIÓN</t>
  </si>
  <si>
    <t>TRANSFERENCIA RECIBIDA DEL EXTERIOR SEGÚN MENSAJES SWIFT Nos. 4082-4075 (REM.EXT.) DE FECHA 03-04-2019 POR DESEMBOLSO DE CAF PRÉSTAMO CFA009272 PROY.CARR.DOBLE VÍA SANTA CRUZ WARNES LIBRETA N° 00291012002 ABC-RECURSOS PROPIOS REF.: UTILES DE ESCRITORIO</t>
  </si>
  <si>
    <t>De: 00099024113 Transferencia en cumplimiento al DS N°0913 de 15/06/2011 y el Convenio Interinstitucional de Financiamiento UPRE-CIF-663/2014, suscrito entre la UPRE y el GAM de Atocha, Proyecto “Construcción Coliseo Cerrado Animas” correspondiente a saldos no ejecutados 2018, según la UPRE.</t>
  </si>
  <si>
    <t>REGULARIZACION DE TRANSFERENCIA DEL EXTERIOR SEGUN SWIFT 04031 DE FECHA 03/04/2019 ORDENANTE: CONSULADO DE BOLIVIA EN RIO DE JANEIRO LIB. 00010011102 MIN.RELACIONES EXTERIORES - GESTORIA CONSULAR LEY Nº 3108</t>
  </si>
  <si>
    <t>TRANSFERENCIA DEL EXTERIOR SEGUN SWIFT NO.4080 DE FECHA 03/04/2019 ORDENANTE: SEZIONE CONSOLARE AMBASCIATA DI BOLIVIA (ITALIA) REF.: GESTORIA CONSULAR MASRZO 2019 LIB. 00010011102 MIN.RELACIONES EXTERIORES - GESTORIA CONSULAR LEY Nº 3108</t>
  </si>
  <si>
    <t>TRANSFERENCIA DEL EXTERIOR SEGUN SWIFT 04081 DE FECHA 03/04/2019 ORDENANTE: CONSULADO DE BOLIVIA EN BILBAO LIB. 00010011102 MIN.RELACIONES EXTERIORES - GESTORIA CONSULAR LEY Nº 3108</t>
  </si>
  <si>
    <t>NÚMERO DE LIBRETA CUT: 99031009.00 OPERACIÓN T01 TRANSFERENCIA DE FONDOS A LA CUT - TESORO DIRECTO DE BANCO UNION S.A. A CUENTA UNICA DEL TESORO CON NUMERO DE SOLICITUD = 3635344 Y NUMERO CORRELATIVO = 91320003042019965 TRANSFERENCIA POR OPERACIONES DE VENTA BONOS BTX</t>
  </si>
  <si>
    <t>||TRANSFERENCIA DE FONDOS S/G. FORMULARIO CITE: BUN/CF150/19 DE LA FECHA.(HRE-TSO-1469). A SOLICITUD. GOB.AUT.MCPAL.LA PAZ, LIBRETA N°00086011103 MMAA-AUDITORIAS AMBIENTALES-BNB; BUN.</t>
  </si>
  <si>
    <t>||VTA.DE DIVISAS S/G NOTA SEDEM/GG/EV N°0119/2019,01/04/2019 Y ASIG. DIV. EFECT. P/MEFP DE 02/04/2019 REF:EMISIÓN L/C I-2019-08 P/C ENVIBOL A/F AGR INTERNATIONAL,INC.,COM. EMISIÓN L/C 0,15% S/USD78.936,30 POR 88 DÍAS, REEMB. GSTS. COM. BS220.- Y EMISIÓN COMP. CONT. BS50.- LIB:00132079201 SEDEM-PLANTA ENV. DE VIDRIO CHUQUISACA-MUN. ZUDAÑEZ REF.:COMIS. EMIS. LC I-2019-08</t>
  </si>
  <si>
    <t>||VTA. DIVISAS S/G NOTA SEDEM/GG/EV N°0121/2019,01/04/19 Y ASIG. DIV. EFECT. P/MEFP, 02/04/19 REF:EMISIÓN L/C I-2019-09 P/C ENVIBOL A/F MATERIALES REFRACTARIOS ESPECIALES S.A.,COM. EMISIÓN L/C 0,15% S/USD48.957.- POR 118 DÍAS,REEMB GSTS COM BS220.- Y EM. COMP CONT BS 50.- LIB.:00132079201SEDEM-PLANTA ENV. DE VIDRIO CHUQUISACA MUN. ZUDAÑEZ REF.:COMIS. EMIS. LC I-2019-09</t>
  </si>
  <si>
    <t>||TRANSFERENCIA DE FONDOS S/G. MENSAJES SWIFT NROS. 04085 Y 04074 DE LA FECHA. (SECTOR PÚBLICO - SERVICIOS). DEBITO DE LA LIBRETA 00119012001 ADSIB, REPOSICION UTILES DE ESCRITORIO.</t>
  </si>
  <si>
    <t>||VENTA DE DIVISAS S/G NOTA SEDEM/GG/EV Nº0120/2019,01/04/19 Y AUT.VTA.DIV.EFECT.P/MEFP DE 02/04/19 REF.:EMISION CARTA DE CREDITO I-2019-10,COMISION EMISION L/C 0,15% S/USD19.420.-POR 58 DIAS,REEMB.GSTS.COMUNICACION BS220.-Y EMISION COMP.CONTABLE BS50.- LIB.00132079201 SEDEM-PLANTA ENVASES DE VIDRIO CHUQ.-MUN.ZUDAÑEZ REF.:COMIS.EMISION LC I-2019-10</t>
  </si>
  <si>
    <t>||VENTA DE DIVISAS S/G NOTA SEDEM/GG/EV Nº0122/2019,01/04/19 Y AUT.VTA.DIV.EFECT.P/MEFP DE 02/04/19 REF.:EMISION CARTA DE CREDITO I-2019-11,COMISION EMISION L/C 0,15% S/USD35.240.-POR 88 DIAS,REEMB.GSTS.COMUNICACION BS220.-Y EMISION COMP.CONTABLE BS50.- LIB.00132079201 SEDEM-PLANTA ENVASES DE VIDRIO CHUQ.-MUN.ZUDAÑEZ REF.:COMIS.EMISION LC I-2019-11</t>
  </si>
  <si>
    <t>||TRANSFERENCIA DE FONDOS S/G. MENSAJES SWIFT NROS. 04119 Y 04115 DE LA FECHA. (SECTOR PUBLICO - SERVICIOS). DEBITO DE LA LIBRETA 00119012001 ADSIB, REPOSICION UTILES DE ESCRITORIO.</t>
  </si>
  <si>
    <t>||TRANSFERENCIA DE FONDOS S/G. MENSAJES SWIFT NROS. 04120 Y 04116 DE LA FECHA. (SECTOR PÚBLICO - SERVICIOS). DEBITO DE LA LIBRETA 00119012001 ADSIB, REPOSICION UTILES DE ESCRITORIO.</t>
  </si>
  <si>
    <t>||TRANSFERENCIA DE FONDOS S/G. MENSAJES SWIFT NROS. 04121 Y 04117 DE LA FECHA. (SECTOR PÚBLICO - SERVICIOS). DEBITO DE LA LIBRETA 00119012001 ADSIB, REPOSICION UTILES DE ESCRITORIO.</t>
  </si>
  <si>
    <t>||TRANSFERENCIA DE FONDOS S/G. MENSAJE SWIFT NRO. 04118 Y REPORTE DE ACTIVIDAD DE CUENTA DEL BANK OF AMERICA DE LA FECHA. (SECTOR PÚBLICO - SERVICIOS). DEBITO DE LA LIBRETA 00119012001 ADSIB, REPOSICION UTILES DE ESCRITORIO.</t>
  </si>
  <si>
    <t>COBRO COSTOS DE PAPELERIA POR REGULARIZACION DE TRANSFERENCIA DEL EXTERIOR POR ORDEN DE CONSULADO DE BOLIVIA EN RIO DE JANEIRO LIB. 00010011102 MIN.RELACIONES EXTERIORES - GESTORIA CONSULAR LEY Nº 3108</t>
  </si>
  <si>
    <t>COBRO COSTOS DE PAPELERIA SEGUN TRANSFERENCIA DEL EXTERIOR POR ORDEN DE SEZIONE CONSOLARE AMBASCIATA DI BOLIVIA (ITALIA) REF.: GESTORIA CONSULAR MASRZO 2019 LIB. 00010011102 MIN.RELACIONES EXTERIORES - GESTORIA CONSULAR LEY Nº 3108</t>
  </si>
  <si>
    <t>VENTA DE DIVISAS CON TRANSFERENCIA DE FONDOS A SOLICITUD DE SERVICIO GENERAL DE IDENTIFICACION PERSONAL - SEGIP SEGUN SOLICITUD 7652 REF: ENTREGA DE FONDOS A LA OFICINA DE SAO PAULO - BRASIL, PARA PAGO DE PLANILLA DE COMPENSACION COSTO DE VIDA CORRESPONDIENTE AL MES DE MARZO, SEGUN INF.TEC.95/2019 Y LIB. 00340012003 RECAUDACION EXTRANJERIA - C.I. -L.C.</t>
  </si>
  <si>
    <t>VENTA DE DIVISAS CON TRANSFERENCIA DE FONDOS A SOLICITUD DE ORGANO ELECTORAL PLURINACIONAL SEGUN SOLICITUD 7646 REF: CORRESPONDE A LA TRASFERENCIA DE COSTO VIDA CORRESPONDIENTE AL MES DE FEBRERO 2019 A FAVOR DEL FUNCIONARIO PUBLICO TUPA LOVERA MARIA CI 2795292 OR CHUQUIMIA QUISPE LIZZETH EUGENIA CI LIB. 00099021001 TGN-RECURSOS ORDINARIOS (3987)</t>
  </si>
  <si>
    <t>VENTA DE DIVISAS CON TRANSFERENCIA DE FONDOS A SOLICITUD DE SERVICIO GENERAL DE IDENTIFICACION PERSONAL - SEGIP SEGUN SOLICITUD 7638 REF: ENTREGA DE FONDOS A LA OFICINA DE CALAMA - CHILE, PARA PAGO DE PLANILLA DE COMPENSACION COSTO DE VIDA CORRESPONDIENTE AL MES DE MARZO, SEGUN INF.TEC.96/2019 Y CER LIB. 00340012003 RECAUDACION EXTRANJERIA - C.I. -L.C.</t>
  </si>
  <si>
    <t>VENTA DE DIVISAS CON TRANSFERENCIA DE FONDOS A SOLICITUD DE ORGANO ELECTORAL PLURINACIONAL SEGUN SOLICITUD 7651 REF: CORRESPONDE A LA TRASFERENCIA DE COSTO VIDA CORRESPONDIENTE AL MES DE FEBRERO 2019 A FAVOR DEL FUNCIONARIO PUBLICO MAMAMI ABAN ROGER CI 7989821 CB Y BUSTILLOS SIRPA NOEL CI 6768306 LP LIB. 00099021001 TGN-RECURSOS ORDINARIOS (3987)</t>
  </si>
  <si>
    <t>VENTA DE DIVISAS CON TRANSFERENCIA DE FONDOS A SOLICITUD DE SERVICIO GENERAL DE IDENTIFICACION PERSONAL - SEGIP SEGUN SOLICITUD 7637 REF: ENTREGA DE FONDOS A LA OFICINA DE MADRID - ESPANA, PARA PAGO DE PLANILLA DE COMPENSACION COSTO DE VIDA CORRESPONDIENTE AL MES DE MARZO, SEGUN INF.TEC.98/2019 Y CE LIB. 00340012003 RECAUDACION EXTRANJERIA - C.I. -L.C.</t>
  </si>
  <si>
    <t>VENTA DE DIVISAS CON TRANSFERENCIA DE FONDOS A SOLICITUD DE SERVICIO GENERAL DE IDENTIFICACION PERSONAL - SEGIP SEGUN SOLICITUD 7635 REF: ENTREGA DE FONDOS A LA OFICINA DE BUENOS AIRES - ARGENTINA PARA PAGO DE PLANILLA DE COMPENSACION COSTO DE VIDA CORRESPONDIENTE AL MES DE MARZO, SEGUN INF. TEC. 94 LIB. 00340012003 RECAUDACION EXTRANJERIA - C.I. -L.C.</t>
  </si>
  <si>
    <t>VENTA DE DIVISAS CON TRANSFERENCIA DE FONDOS A SOLICITUD DE YACIMIENTOS DE LITIO BOLIVIANOS SEGUN SOLICITUD 7643 REF: ELABORACION DEL MODELO NUMERICO HODROGEOLOGICO PAGO DEL ITEM 7 A LA EMPRESA SRK CONSULTING LIB. 00597019202 YLB-DES. INT. SALMUERA SALAR DE UYUNI PLANTA INDUSTRIAL</t>
  </si>
  <si>
    <t>VENTA DE DIVISAS CON TRANSFERENCIA DE FONDOS A SOLICITUD DE ORGANO ELECTORAL PLURINACIONAL SEGUN SOLICITUD 7648 REF: CORRESPONDE A LA TRASFERENCIA DE COSTO VIDA CORRESPONDIENTE AL MES DE FEBRERO 2019 A FAVOR DEL FUNCIONARIO PUBLICO VARGAS ORTIZ CARLOS JORGE CI 6486831 CB MAMANI FLORES ROSENDA CI 612 LIB. 00099021001 TGN-RECURSOS ORDINARIOS (3987)</t>
  </si>
  <si>
    <t>VENTA DE DIVISAS CON TRANSFERENCIA DE FONDOS A SOLICITUD DE SERVICIO GENERAL DE IDENTIFICACION PERSONAL - SEGIP SEGUN SOLICITUD 7634 REF: ENTREGA DE FONDOS A LA OFICINA DE WASHINGTON - EEUU, PARA PAGO DE PLANILLA DE COMPENSACION COSTO DE VIDA CORRESPONDIENTE AL MES DE MARZO, SEGUN INF.TEC.97/2019 Y LIB. 00340012003 RECAUDACION EXTRANJERIA - C.I. -L.C.</t>
  </si>
  <si>
    <t>VENTA DE DIVISAS CON TRANSFERENCIA DE FONDOS A SOLICITUD DE ORGANO ELECTORAL PLURINACIONAL SEGUN SOLICITUD 7647 REF: CORRESPONDE A LA TRASFERENCIA DE COSTO VIDA CORRESPONDIENTE AL MES DE FEBRERO 2019 A FAVOR DEL FUNCIONARIO PUBLICO OTONDO LOYZA LUPE SARA CI 6609873 PT QUISPE CHANEZ MELQUIADES CI 873 LIB. 00099021001 TGN-RECURSOS ORDINARIOS (3987)</t>
  </si>
  <si>
    <t>VENTA DE DIVISAS CON TRANSFERENCIA DE FONDOS A SOLICITUD DE ORGANO ELECTORAL PLURINACIONAL SEGUN SOLICITUD 7636 REF: CORRESPONDE A LA TRASFERENCIA DE COSTO VIDA CORRESPONDIENTE AL MES DE FEBRERO 2019 A FAVOR DEL FUNCIONARIO PUBLICO CORO ROJAS PERCIVAL CON CARNET DE IDENTIDAD N 6600940 PT MISMO QUE S LIB. 00099021001 TGN-RECURSOS ORDINARIOS (3987)</t>
  </si>
  <si>
    <t>VENTA DE DIVISAS CON TRANSFERENCIA DE FONDOS A SOLICITUD DE ORGANO ELECTORAL PLURINACIONAL SEGUN SOLICITUD 7650 REF: CORRESPONDE A LA TRASFERENCIA DE COSTO VIDA CORRESPONDIENTE AL MES DE FEBRERO 2019 A FAVOR DEL FUNCIONARIO PUBLICO TEJERINA BENITEZ CINTHIA GISELLE CON CARNET DE IDENTIDAD N 8567766 P LIB. 00099021001 TGN-RECURSOS ORDINARIOS (3987)</t>
  </si>
  <si>
    <t>VENTA DE DIVISAS CON TRANSFERENCIA DE FONDOS A SOLICITUD DE ORGANO ELECTORAL PLURINACIONAL SEGUN SOLICITUD 7639 REF: CORRESPONDE A LA TRASFERENCIA DE COSTO VIDA CORRESPONDIENTE AL MES DE FEBRERO 2019 A FAVOR DEL FUNCIONARIO PUBLICO FLORES AGUANTA MARITZA CI 5063180 OR RODRIGUEZ CHIPANA JOSE LUIS CI LIB. 00099021001 TGN-RECURSOS ORDINARIOS (3987)</t>
  </si>
  <si>
    <t>VENTA DE DIVISAS CON TRANSFERENCIA DE FONDOS A SOLICITUD DE ORGANO ELECTORAL PLURINACIONAL SEGUN SOLICITUD 7640 REF: CORRESPONDE A LA TRASFERENCIA DE COSTO VIDA CORRESPONDIENTE AL MES DE FEBRERO 2019 A FAVOR DEL FUNCIONARIO PUBLICO TINTA FLORES BISMARK 7968383 CB PARIHUANCOLLO AJHUACHO ALVARO 879221 LIB. 00099021001 TGN-RECURSOS ORDINARIOS (3987)</t>
  </si>
  <si>
    <t>VENTA DE DIVISAS CON TRANSFERENCIA DE FONDOS A SOLICITUD DE ORGANO ELECTORAL PLURINACIONAL SEGUN SOLICITUD 7649 REF: CORRESPONDE A LA TRASFERENCIA DE COSTO VIDA CORRESPONDIENTE AL MES DE FEBRERO 2019 A FAVOR DEL FUNCIONARIO PUBLICO MACIAS ALVARADO MELANEA CON CARNET DE IDENTIDAD N 5152245 CB MISMO Q LIB. 00099021001 TGN-RECURSOS ORDINARIOS (3987)</t>
  </si>
  <si>
    <t>COBRO COSTOS DE PAPELERIA SEGUN TRANSFERENCIA DEL EXTERIOR POR ORDEN DE INTEGRACION ENERGETICA ARGENTINA SA REF.: B05-PAGO ANTICIPADO IMPO. PA-GJA-002-19 LIB. 00513012007 YPFB - RECURSOS NACIONALIZACIÓN</t>
  </si>
  <si>
    <t>De: 00099024113 Transferencia en cumplimiento al DS N°0913 de 15/06/2011 y el Convenio Intergubernativo de Financiamiento UPRE-CIF-IG/291/2015, suscrito entre la UPRE y el GAM de Exaltación, proyecto “Construcción Centro Medico Comunidad Cooperativa” correspondiente al pago de la planilla N° 2 de cierre, según la UPRE.</t>
  </si>
  <si>
    <t>NUMERO DE LIBRETA CUT: 00150014201 OPERACIÓN E75 TRANSFERENCIA DE LA CUENTA FISCAL BUN A LA CUT EN MN TRANSF.DE FDOS.SOL.PROYECTO SUCRE CIUDAD UNIVERSITARIA SG.NOTA CITE PSCU-DAF-59/19 A LA CTA.CUT 3987 LIBRETA 00150014201</t>
  </si>
  <si>
    <t>VENTA DE DIVISAS A SOLICITUD DE MINISTERIO DE LA PRESIDENCIA SEGUN SOLICITUD 7660 REF: DIVISAS USD 72,000.00 REQUERIMIENTO DE FONDOS PARA VIAJE AL EXTERIOR QUE REALIZARA EL SR.PRESIDENTE DEL ESTADO PLURINACIONAL A DUBAI Y TURQUIA DEL 6 AL 9 DE ABRIL DE 2019. LOS FONDOS SERAN ENTREGADOS AL SR. OMAR LIB. 00099021001 TGN-RECURSOS ORDINARIOS (3987)</t>
  </si>
  <si>
    <t>De: 00099024113 Transferencia en cumplimiento al DS N°0913 de 15/06/2011 y el Convenio Intergubernativo de Financiamiento UPRE-CIF-IG 593/2017, suscrito entre la UPRE y el GAM de Huatajata, Proyecto “Construcción Coliseo Cerrado Huatajata”, correspondiente al pago de la planilla Nº4 de cierre, según la UPRE.</t>
  </si>
  <si>
    <t>De: 00099024113 Transferencia en cumplimiento al DS N°0913 de 15/06/2011 y el Convenio Intergubernativo de Financiamiento UPRE-CIF-IG 122/2017, suscrito entre la UPRE y el GAM de Palos Blancos, Proyecto “Construcción Unidad Educativa Técnico Humanístico Palos Blancos B”, correspondiente al pago de la planilla Nº6, según la UPRE.</t>
  </si>
  <si>
    <t>TRANSFERENCIA DEL EXTERIOR SEGUN SWIFT 04149 DE FECHA 04/04/2019 ORDENANTE: CONSULADO DE BOLIVIA EN SEVILLA REF.: RECAUDACION GESTORIA CONSULAR MARZO 2019 LIB. 00010011102 MIN.RELACIONES EXTERIORES - GESTORIA CONSULAR LEY Nº 3108</t>
  </si>
  <si>
    <t>TRANSFERENCIA DEL EXTERIOR SEGUN SWIFT 04151 DE FECHA 04/04/2019 ORDENANTE: CONSULADO DE BOLIVIA EN LIMA, PERU LIB. 00010011102 MIN.RELACIONES EXTERIORES - GESTORIA CONSULAR LEY Nº 3108</t>
  </si>
  <si>
    <t>TRANSFERENCIA DEL EXTERIOR SEGUN SWIFT 04150 DE FECHA 04/04/2019 ORDENANTE: CONSULADO DE BOLIVIA EN MURCIA ESPAÑA REF.: GESTORIA CONSULAR MARZO 2019 LIB. 00010011102 MIN.RELACIONES EXTERIORES - GESTORIA CONSULAR LEY Nº 3108</t>
  </si>
  <si>
    <t>||TRANSF. DE FONDOS AL EXTERIOR SG NOTA DGAA DIR FINN.SECC.TSRA NO.218/19 Y SOL.018724-7611, REGISTRADA 01/04/2019 REF:PAGO A F/THALES LAS FRANCE SAS CANCELACION DE 34 FACTURAS POR LA EJECUCION DEL PROYECTO IMPLEMENTACION DEL SIDACTA EQUIV.EUR 8,605,370,50 MENOS COMIS. LIB.00099021001 TGN-RECURSOS ORDINARIOS (UTILES BS50.-, SWIFT BS220.-)</t>
  </si>
  <si>
    <t>||TRANSFERENCIA DE FONDOS S/G. MENSAJES SWIFT NROS. 04153 Y 04143 DE LA FECHA. (SECTOR PÚBLICO - SERVICIOS). DEBITO DE LA LIBRETA 00119012001 ADSIB, REPOSICION UTILES DE ESCRITORIO.</t>
  </si>
  <si>
    <t>||TRANSFERENCIA DE FONDOS S/G. MENSAJES SWIFT NROS. 04212 Y 04201 DE LA FECHA. (SECTOR PÚBLICO - SERVICIOS). DEBITO DE LA LIBRETA 00119012001 ADSIB, REPOSICION UTILES DE ESCRITORIO.</t>
  </si>
  <si>
    <t>||TRANSFERENCIA DE FONDOS S/G. MENSAJES SWIFT NROS. 04211 Y 04200 DE LA FECHA. (SECTOR PÚBLICO - SOBREVUELOS). DEBITO DE LA LIBRETA 00117012001 DGAC, REPOSICION UTILES DE ESCRITORIO.</t>
  </si>
  <si>
    <t>VENTA DE DIVISAS CON TRANSFERENCIA DE FONDOS A SOLICITUD DE VICEPRESIDENCIA DEL ESTADO SEGUN SOLICITUD 7642 REF: PAGO A ROYAL FBO SERVICE SA POR EL SERVICIO DE ABASTECIMIENTO DE COMBUSTIBLE TRIP SUPPORT CATERING HANDLING PARA EL VIAJE DEL SR VICEPRESIDENTE RUTA LA PAZ BOLIVIA GUARHULLOS BRASIL LA PA LIB. 00099021001 TGN-RECURSOS ORDINARIOS (3987)</t>
  </si>
  <si>
    <t>VENTA DE DIVISAS CON TRANSFERENCIA DE FONDOS A SOLICITUD DE EMPRESA PUBLICA PRODUCTIVA CARTONES DE BOLIVIA-CARTONBOL SEGUN SOLICITUD 7645 REF: TRANSFERENCIA DE RECURSOS AL BCB PARA PAGO A LA EMPRESA CANUSA PAPER Y POR LA ADQUISICION DE PAPEL KRAFT LINER STOCK SEGUN PROCESO DE CONTRATACION DIRECTA CB LIB. 00576012002 CARTONBOL - RECAUDADORA</t>
  </si>
  <si>
    <t>VENTA DE DIVISAS CON TRANSFERENCIA DE FONDOS A SOLICITUD DE ADMINISTRACION DE SERVICIOS PORTUARIOS BOLIVIA SEGUN SOLICITUD 7644 REF: H.R. 471 - PAGO DE FACTURAS TPA POR SERVICIO DE FAENAS CORRESPONDIENTE A LA PRIMERA QUINCENA DE MARZO/2019 EN EL PUERTO DE ARICA, POR BS. 899.964,89 PAGO ANTICIPO C:31 LIB. 00594012001 ASP-B FONDO DE OPERACIONES</t>
  </si>
  <si>
    <t>COBRO COSTOS DE PAPELERIA SEGUN TRANSFERENCIA DEL EXTERIOR POR ORDEN DE CONSULADO DE BOLIVIA EN SEVILLA REF.: RECAUDACION GESTORIA CONSULAR MARZO 2019 LIB. 00010011102 MIN.RELACIONES EXTERIORES - GESTORIA CONSULAR LEY Nº 3108</t>
  </si>
  <si>
    <t>COBRO COSTOS DE PAPELERIA SEGUN TRANSFERENCIA DEL EXTERIOR POR ORDEN DE CONSULADO DE BOLIVIA EN LIMA, PERU LIB. 00010011102 MIN.RELACIONES EXTERIORES - GESTORIA CONSULAR LEY Nº 3108</t>
  </si>
  <si>
    <t>COBRO COSTOS DE PAPELERIA SEGUN TRANSFERENCIA DEL EXTERIOR POR ORDEN DE CONSULADO DE BOLIVIA EN MURCIA ESPAÑA REF.: GESTORIA CONSULAR MARZO 2019 LIB. 00010011102 MIN.RELACIONES EXTERIORES - GESTORIA CONSULAR LEY Nº 3108</t>
  </si>
  <si>
    <t>COBRO COSTOS DE PAPELERIA SEGUN TRANSFERENCIA DEL EXTERIOR POR ORDEN DE COPAGAS DISTRIBUIDORA DE GAS S.A. LIB. 00513012007 YPFB - RECURSOS NACIONALIZACIÓN</t>
  </si>
  <si>
    <t>COBRO COSTOS DE PAPELERIA SEGUN TRANSFERENCIA DEL EXTERIOR POR ORDEN DE HINOVE AGROCIENTA S.A. (BRAZIL-ARARAQUARA) REF.: INV 052/2019 LIB. 00597012001 RECURSOS PROPIOS VENTAS YLB</t>
  </si>
  <si>
    <t>||VTA. DIVISAS S/G NOTA MDRYT/DESPACHO/CITE N°211/2019,21/03/19 Y ASIG. DIV EFECT P/MEFP,04/04/19 REF:EM. L/C I-2019-14 P/C MIN. DES. RURAL Y TIERRAS A/F JOHN DEERE SALES HISP.,COM EM. L/C 0,15% S/USD.484,984.- POR 120 DÍAS,REEMB GSTS COM BS220.- Y EM. COMP. CONT BS50.- LIB:00099021001 TGN-RECURSOS ORDINARIOS - REF:COMISIONES POR EMISIÓN LC I-2019-14</t>
  </si>
  <si>
    <t>||VTA. DIVISAS S/G NOTA MDRYT/DESPACHO/CITE N°210/2019,21/03/19 Y ASIG. DIV EFECT P/MEFP,04/04/19 REF:EM. L/C I-2019-12 P/C MIN. DES. RURAL Y TIERRAS A/F JOHN DEERE SALES HISP.,COM EM. L/C 0,15% S/USD.2.241.269.- POR 90 DÍAS,REEMB GSTS COM BS220.- Y EM. COMP. CONT BS50.- LIB:00099021001 TGN-RECURSOS ORDINARIOS - REF:COMISIONES POR EMISIÓN LC I-2019-12</t>
  </si>
  <si>
    <t>||VTA. DIVISAS S/G NOTA MDRYT/DESPACHO/CITE N°212/2019,21/03/19 Y ASIG. DIV EFECT P/MEFP,04/04/19 REF:EM. L/C I-2019-13 P/C MIN. DES. RURAL Y TIERRAS A/F JOHN DEERE SALES HISP.,COM EM. L/C 0,15% S/USD.1.688.496.- POR 120 DÍAS,REEMB GSTS COM BS220.- Y EM. COMP. CONT BS50.- LIB:00099021001 TGN-RECURSOS ORDINARIOS - REF:COMISIONES POR EMISIÓN LC I-2019-13</t>
  </si>
  <si>
    <t>TRANSFERENCIA RECIBIDA DEL EXTERIOR SEGÚN MENSAJES SWIFT Nos. 4236-4226 (REM.EXT.) DE FECHA 05-04-2019 POR DESEMBOLSO DE CAF PRÉSTAMO CFA008832 CARRET.V.GRANADO-LA PALIZADA LIBRETA N° 00291012002 ABC-RECURSOS PROPIOS REF.: UTILES DE ESCRITORIO</t>
  </si>
  <si>
    <t>TRANSFERENCIA RECIBIDA DEL EXTERIOR SEGÚN MENSAJES SWIFT Nos. 4237-4227 (REM.EXT.) DE FECHA 05-04-2019 POR DESEMBOLSO DE CAF PRÉSTAMO CFA009660 PAV KM25TARATA-ANZALDO-R.CAINE LIBRETA N° 00291012002 ABC-RECURSOS PROPIOS REF.: UTILES DE ESCRITORIO</t>
  </si>
  <si>
    <t>COBRO COSTOS DE PAPELERIA SEGUN TRANSFERENCIA DEL EXTERIOR POR ORDEN DE HERCO COMBUSTIBLES S A (LIMA PERU) REF.: CONT DE COND DE GAS EM 21 19 LIB. 00513062001 YPFB-OPERACIONES PLANTA DE SEPARACION DE LIQUIDOS RIO GRANDE</t>
  </si>
  <si>
    <t>De: 00099024113 Transferencia en cumplimiento al DS N°0913 de 15/06/2011 y el Convenio Intergubernativo de Financiamiento UPRE-CIF-IG 154/2017, suscrito entre la UPRE y el GAM de Santos Mercado, proyecto “Const. 2 Aulas U.E. Juan Galagher – C.C. Santa Teresa”, correspondiente al pago de la planilla N° 3 de cierre, según la UPRE.</t>
  </si>
  <si>
    <t>TRANSFERENCIA DEL EXTERIOR SEGUN SWIFT NO.4235 DE FECHA 05/04/2019 ORDENANTE: CONSULADO DE BOLIVIA EN CALAMA REF:TRANSFERENCIA RECAUDACIONES MES DE MARZO LIB. 00340012005 SEGIP - RECAUDACION EXTERIOR - CEDULAS DE IDENTIDAD</t>
  </si>
  <si>
    <t>TRANSFERENCIA DEL EXTERIOR SEGUN SWIFT NO.4261 DE FECHA 05/04/2019 ORDENANTE: CONSULADO DE BOLIVIA EN VALENCIA REF.: RECAUDACION CONSULAR MARZO 2019 LIB. 00010011102 MIN.RELACIONES EXTERIORES - GESTORIA CONSULAR LEY Nº 3108</t>
  </si>
  <si>
    <t>NÚMERO DE LIBRETA CUT: 99031009.00 OPERACIÓN T01 TRANSFERENCIA DE FONDOS A LA CUT - TESORO DIRECTO DE BANCO UNION S.A. A CUENTA UNICA DEL TESORO CON NUMERO DE SOLICITUD = 3644925 Y NUMERO CORRELATIVO = 91320005042019108 TRANSFERENCIA POR OPERACIONES DE VENTA BONOS BTX</t>
  </si>
  <si>
    <t>COBRO COSTOS DE PAPELERIA SEGUN TRANSFERENCIA DEL EXTERIOR POR ORDEN DE CONSULADO DE BOLIVIA EN CALAMA REF:TRANSFERENCIA RECAUDACIONES MES DE MARZO LIB. 00340012003 RECAUDACION EXTRANJERIA - C.I. -L.C.</t>
  </si>
  <si>
    <t>VENTA DE DIVISAS CON TRANSFERENCIA DE FONDOS A SOLICITUD DE YACIMIENTOS PETROLIFEROS FISCALES BOLIVIANOS SEGUN SOLICITUD 7668 REF: PAGO A LA EMPRESA TRAFIGURA PTE LTD POR EL SUMINISTRO DE INSUMOS Y ADITIVOS ORIENTE 2019 POR EL PERIODO DE 14 DE ENERO AL 03 DE MARZO 2019 SEGUN FACTURAS VARIAS INFO LIB. 00513012004 LBP-YPFB-UNICOMERCIAL (4030005415/1-2188907)</t>
  </si>
  <si>
    <t>VENTA DE DIVISAS CON TRANSFERENCIA DE FONDOS A SOLICITUD DE ADMINISTRACION DE SERVICIOS PORTUARIOS BOLIVIA SEGUN SOLICITUD 7664 REF: H.R. 797 - 1170 - PAGO DE FACTURAS A EMPRESAS TISUR Y TRAMARSA POR SERVICIO DE FAENAS EN EL PUERTO DE MATARANI, SEGUN INFORME ASP-B/DOP-UAP/INF-28-42/2019 Y DEMAS DOCU LIB. 00594012001 ASP-B FONDO DE OPERACIONES</t>
  </si>
  <si>
    <t>TRANSFERENCIA DE FONDOS AL EXTERIOR A SOLICITUD DE MINISTERIO DE SALUD SEGUN SOLICITUD 7666 REF: PAGO AL CONSORCIO PGI-ANTARES CASA SOLO, FV19230001, POR CONCEPTO DE SUPERVISION CONSTRUCCION DEL HOSPITAL DE TERCER NIVEL EL ALTO SUR, INFORME DE SUPERVISION NRO. 17 Y 18 CORRESPONDIENTE A LOS MESES DE LIB. 00046054208 CPL. IN. SALUD-IMPLEMENTACION PMASSEA BID 3151 Bs.</t>
  </si>
  <si>
    <t>VENTA DE DIVISAS CON TRANSFERENCIA DE FONDOS A SOLICITUD DE ADMINISTRACION DE SERVICIOS PORTUARIOS BOLIVIA SEGUN SOLICITUD 7663 REF: H.R. 776 - PAGO DE FACTURA A JOSE LUIS FERNANDEZ CASTILLO - GALERIAS FERCAST POR SERVICIO DE ALQUILER OFICINAS PUERTO ILO, CORRESPONDIENTE A FEBRERO/2019 SEGUN ORDEN D LIB. 00594012001 ASP-B FONDO DE OPERACIONES</t>
  </si>
  <si>
    <t>VENTA DE DIVISAS CON TRANSFERENCIA DE FONDOS A SOLICITUD DE EMPRESA PUBLICA PRODUCTIVA CARTONES DE BOLIVIA-CARTONBOL SEGUN SOLICITUD 7656 REF: POR LA TRANSFERENCIA AL BCB, PARA EL PAGO A PG PAPER ADQUISICION DE PAPEL TESTLINER STOK SEGUN PROCESO CB/RPCD/SE/027/2018 SEGUN NI/GG/CB/ N 363/2019 HOJA DE LIB. 00576012002 CARTONBOL - RECAUDADORA</t>
  </si>
  <si>
    <t>VENTA DE DIVISAS CON TRANSFERENCIA DE FONDOS A SOLICITUD DE DIRECCION GENERAL DE AERONAUTICA CIVIL SEGUN SOLICITUD 7665 REF: 5308 TRANSFERENCIA DE RECURSOS A OACI POR LA CONTRIBUCION ANUAL DE MEMBRESIA PARA INAC CBBA TRAINAIR PLUS CORRESPONDIENTE A LA GESTION 2019 SEGUN INFORME INAC-CBB-ADM-039-201 LIB. 00117012001 LBP-DGAC-DIRECCION GRAL.DE AERONAUTICA CIVIL (4010430031)</t>
  </si>
  <si>
    <t>VENTA DE DIVISAS CON TRANSFERENCIA DE FONDOS A SOLICITUD DE DIRECCION GENERAL DE AERONAUTICA CIVIL SEGUN SOLICITUD 7669 REF: 3657 PAGO DE CONTRIBUCIONES A OACI CONCEPTO DE MEMBRESIA COMO ESTADO MIEMBRO DE LA OACI DE ACUERDO AL D.S. 28478, COORESPONDIENTE A LA GESTION 2019, SEGUN INFORME AAP-0074-DGA LIB. 00117012001 LBP-DGAC-DIRECCION GRAL.DE AERONAUTICA CIVIL (4010430031)</t>
  </si>
  <si>
    <t>VENTA DE DIVISAS CON TRANSFERENCIA DE FONDOS A SOLICITUD DE DIRECCION GENERAL DE AERONAUTICA CIVIL SEGUN SOLICITUD 7659 REF: 3679 TRASFERENCIA DE RECURSOS A OACI PARA EL PROYECTO RLA-06-901 L, ASISTENCIA EN LA IMPLANTACION DE UN SISTEMA REGIONAL DE ATM CONSIDERANDO LOS CONCEPTOS DE ATL Y EL SOPORTE LIB. 00117012001 LBP-DGAC-DIRECCION GRAL.DE AERONAUTICA CIVIL (4010430031)</t>
  </si>
  <si>
    <t>VENTA DE DIVISAS CON TRANSFERENCIA DE FONDOS A SOLICITUD DE DIRECCION GENERAL DE AERONAUTICA CIVIL SEGUN SOLICITUD 7657 REF: TR3738 TRASFERENCIA DE RECURSOS A OACI PARA LA PROSECUCION DEL PROYECTO RLA-99-901-T, SISTEMA REGIONAL DE COOPERACION PARA LA VIGILANCIA DE LA SEGURIDAD OPERACIONAL - SRVSOP C LIB. 00117012001 LBP-DGAC-DIRECCION GRAL.DE AERONAUTICA CIVIL (4010430031)</t>
  </si>
  <si>
    <t>VENTA DE DIVISAS CON TRANSFERENCIA DE FONDOS A SOLICITUD DE DIRECCION GENERAL DE AERONAUTICA CIVIL SEGUN SOLICITUD 7658 REF: 3665 TRASFERENCIA DE RECURSOS A CLAC CUOTA DE CONTRIBUCION ANUAL GESTION 2019, SEGUN D.S. 28478 Y DE ACUERDO AL CONVENIO DE CHICAGO INFORME AAAP-0075-DGAC-3665-2019, SUS 5.000 LIB. 00117012001 LBP-DGAC-DIRECCION GRAL.DE AERONAUTICA CIVIL (4010430031)</t>
  </si>
  <si>
    <t>PAGO A BID PRÉSTAMO 2664/BL-BO VCTO. 05-04-2019 POR CUENTA DE TGN , NTI. 012067 VALOR 05-04-2019 INTERESES USD 1.869,87 CTA. 3987 CUENTA UNICA DEL TESORO-3987 LIB. 00099021001 REF.: COMISIONES BANCARIAS</t>
  </si>
  <si>
    <t>COBRO COSTOS DE PAPELERIA SEGUN TRANSFERENCIA DEL EXTERIOR POR ORDEN DE CONSULADO DE BOLIVIA EN VALENCIA REF.: RECAUDACION CONSULAR MARZO 2019 LIB. 00010011102 MIN.RELACIONES EXTERIORES - GESTORIA CONSULAR LEY Nº 3108</t>
  </si>
  <si>
    <t>COBRO COSTOS DE PAPELERIA SEGUN TRANSFERENCIA DEL EXTERIOR POR ORDEN DE PETROLEOS PARAGUAYOS LIB. 00513062001 YPFB-OPERACIONES PLANTA DE SEPARACION DE LIQUIDOS RIO GRANDE</t>
  </si>
  <si>
    <t>De: 00099024113 Transferencia en cumplimiento al DS N°0913 de 15/06/2011 y el Convenio Interinstitucional de Financiamiento UPRE-CIF/126/2017, suscrito entre la UPRE y la Universidad Técnica de Oruro, proyecto “Construcción Dos Bloques Laboratorios, Aulas y Auditorio de la Facultad de Ciencias Agrarias y Naturales - UTO”, correspondiente al pago de la planilla N° 4, según la UPRE.</t>
  </si>
  <si>
    <t>De: 00099024113 Transferencia en cumplimiento al DS N°0913 de 15/06/2011 y el Convenio Intergubernativo de Financiamiento UPRE-CIF-IG 0208/2018, suscrito entre la UPRE y el GAM de Villa Huacaya, proyecto “Const. 2 Aulas Multigrados U.E. Camatindi-Municipio Villa de Huacaya” correspondiente al pago de la planilla N° 2, según la UPRE.</t>
  </si>
  <si>
    <t>De: 00099024113 Transferencia en cumplimiento al DS N°0913 de 15/06/2011 y el Convenio Intergubernativo de Financiamiento UPRE-CIF-IG/297/2015, suscrito entre la UPRE y el GAM de Exaltación, Proyecto “Construcción Bloque de Aulas y Batería de Baños U.E. Las Maravillas”, correspondiente al pago de la planilla Nº1 de cierre, según la UPRE.</t>
  </si>
  <si>
    <t>De: 00099024113 Transferencia en cumplimiento al DS N°0913 de 15/06/2011 y el Convenio Intergubernativo de Financiamiento UPRE-CIF-IG/008/2015, suscrito entre la UPRE y el GAM de Cobija, Proyecto “Construcción Unidad Educativa Marcelo Quiroga Santa Cruz Barrio García Linera”, correspondiente al pago de la planilla Nº4 de cierre, según la UPRE.</t>
  </si>
  <si>
    <t>De: 00099024113 Transferencia en cumplimiento al DS N°0913 de 15/06/2011 y el Convenio Intergubernativo de Financiamiento UPRE-CIF-IG 0304/2018, suscrito entre la UPRE y el GAM de General Agustín Saavedra, Proyecto “Const. Unidad Educativa 10 de Mayo Com. Chane Bedoya Municipio General Saavedra”, correspondiente al pago de la planilla Nº2, según la UPRE.</t>
  </si>
  <si>
    <t>TRANSFERENCIA DEL EXTERIOR SEGUN SWIFT NO.4291 DE FECHA 08/04/2019 ORDENANTE: CONSULADO DE BOLIVIA EN IQUIQUE REF.: RECAUDACION GESTORIA CONSULAR POR EL MES DE FEBRERO /19 LIB. 00010011102 MIN.RELACIONES EXTERIORES - GESTORIA CONSULAR LEY Nº 3108</t>
  </si>
  <si>
    <t>REGULARIZACION DE TRANSFERENCIA DEL EXTERIOR SEGUN SWIFT 04060 DE FECHA 08/04/2019 ORDENANTE: CONSULADO GENERAL DE BOLIVIA EN SAO PAULO BR LIB. 00340012005 SEGIP - RECAUDACION EXTERIOR - CEDULAS DE IDENTIDAD</t>
  </si>
  <si>
    <t>A:00373024105 DESEMBOLSO DE RECURSOS AL FONDO DE DESARROLLO INDIGENA PARA PROGRAMAS Y/O PROYECTOS DE LOS GOBIERNOS AUTONOMOS MUNICIPALES. SG NOTA CITE: FDI/DGE/EXT/N°081/2019 E INFORME CITE: MEFP/VTCP/DGPOT/UPCFTGN/INF/N°32/2019. H.R. 6-9941-R.</t>
  </si>
  <si>
    <t>NÚMERO DE LIBRETA CUT: 99031009.00 OPERACIÓN T01 TRANSFERENCIA DE FONDOS A LA CUT - TESORO DIRECTO DE BANCO UNION S.A. A CUENTA UNICA DEL TESORO CON NUMERO DE SOLICITUD = 3648841 Y NUMERO CORRELATIVO = 91320008042019181 TRANSFERENCIA POR OPERACIOPNES DE VENTA BONOS BTX</t>
  </si>
  <si>
    <t>NUMERO DE LIBRETA CUT: 00099021001 OPERACIÓN E18 TRANSFERENCIA DEL SISTEMA FINANCIERO POR CUENTA DE TERCEROS A LA CUT PAGO INDEBIDO RP PERIODO MARZO LIBRETA 00099021001 CASO 5540 A SOLICITUD FUTURO DE BOLIVIA S.A.</t>
  </si>
  <si>
    <t>NUMERO DE LIBRETA CUT: 0099021001 OPERACIÓN E18 TRANSFERENCIA DEL SISTEMA FINANCIERO POR CUENTA DE TERCEROS A LA CUT PAGO ADELANTO P.R.A. RP PERIODO MARZO 2019 A SOLICITUD DE FUTURO DE BOLIVIA S.A.</t>
  </si>
  <si>
    <t>||TRANSFERENCIA DE FONDOS S/G. MENSAJES SWIFT NROS. 04292 Y 04281 DE LA FECHA. (SECTOR PÚBLICO - SOBREVUELOS). DEBITO DE LA LIBRETA 00117012001 DGAC, REPOSICION UTILES DE ESCRITORIO.</t>
  </si>
  <si>
    <t>'COBRO DE'||UTILES DE ESCRITORIO POR EL COMPROBANTE CONTABLE NRO. 0950962 DE LA FECHA, SEGÚN CORREO ELECTRÓNICO DE YPFB. DEBITO DE LA LIBRETA 00513022001 YPFB  OPERACIONES.</t>
  </si>
  <si>
    <t>'COBRO DE'||UTILES DE ESCRITORIO POR EL COMPROBANTE CONTABLE NRO. 0950964 DE LA FECHA, SEGÚN CORREO ELECTRÓNICO DE YFPB. DEBITO DE LA LIBRETA 00513022001 YPFB  OPERACIONES.</t>
  </si>
  <si>
    <t>||REGISTRO COBRO COMISION ENMIENDA LC BS220.-REEMBS.GSTS.COMUNICACION BS220.-Y EMISION COMP.CONTABLE BS50.-,S/G NOTA CEASS/DIR/NOT-EXT/Nº376/2019,04/04/19 REF.:I-2019-03 P/C CEASS A/F DONGKUK VIETNAM CO.LTD. LIB.00249012001 LBP-CEASS-CENTRAL DE ABAST.Y SUMINISTROS DE SALUD REF.:COMIS.ENMIENDA LC I-2019-03</t>
  </si>
  <si>
    <t>||REGULARIZACIÓN DE NUESTRA OPERACIÓN NRO. 0949622 DE F. 21/03/2019 EN ATENCIÓN A NOTA DE LA AGENCIA PARA EL DESARROLLO DE LA SOCIEDAD DE LA INFORMACIÓN EN BOLIVIA, CITE' ADSIB/NE/0215/2019 DE LA FECHA. (HRE-TSO-1495). DEBITO DE LA LIBRETA 00119012001 ADSIB, REPOSICION UTILES DE ESCRITORIO.</t>
  </si>
  <si>
    <t>'TRANSFERENCIA DE FONDOS||S/G. NOTA CITE MEFP/VTCP/DGCP/UF-243/2019 DE LA FECHA, DEL MIN.DE ECONOMIA Y FINANZAS PUBLICAS(HRE-TSO-2019-1497), RECURSOS FIDEICOMISO "ACCESOS SEGUROS PARA VIVIR BIEN", CONSTITUIDO CON EL FONDO NACIONAL DE DESARROLLO REGIONAL. DEBITO DE LA LIBRETA N° 00099021001 TGN-RECURSOS ORDINARIOS MN.</t>
  </si>
  <si>
    <t>'TRANSFERENCIA DE FONDOS||S/G. NOTA CITE MEFP/VTCP/DGCP/UF-243/2019 DE LA FECHA, DEL MIN.DE ECONOMIA Y FINANZAS PUBLICAS(HRE-TSO-2019-1497), RECURSOS FIDEICOMISO "ACCESOS SEGUROS PARA VIVIR BIEN", CONSTITUIDO CON EL FONDO NACIONAL DE DESARROLLO REGIONAL. DEBITO DE LA LIBRETA N° 00099021001, REPOSICION UTILES DE ESCRITORIO.</t>
  </si>
  <si>
    <t>||TRANSFERENCIA DE FONDOS S/G. MENSAJES SWIFT NROS. 04326 Y 04321 DE LA FECHA. (SECTOR PÚBLICO - SERVICIOS). DEBITO DE LA LIBRETA 00119012001 ADSIB, REPOSICION UTILES DE ESCRITORIO.</t>
  </si>
  <si>
    <t>TRANSFERENCIA DE FONDOS AL EXTERIOR A SOLICITUD DE TESORO GENERAL DE LA NACION SEGUN SOLICITUD 7683 REF: PAGO A LA OFICINA DE LAS NACIONES UNIDAS CONTRA LA DROGA Y EL DELITO (UNODC), POR CONCEPTO DE MEMBRESIA POR USD250.000,00, SEGUN SOLICITUD VRE-DGRM-CS-72/2019. LIB. 00099021001 TGN-RECURSOS ORDINARIOS (3987)</t>
  </si>
  <si>
    <t>TRANSFERENCIA DE FONDOS AL EXTERIOR A SOLICITUD DE TESORO GENERAL DE LA NACION SEGUN SOLICITUD 7684 REF: PAGO A LA ORGANIZACION DE LAS NACIONES UNIDAS PARA LA ALIMENTACION Y AGRICULTURA (FAO), POR CONCEPTO DE MEMBRESIA POR USD32.483,94, SEGUN SOLICITUD VRE-DGRM-CS-54/2019. LIB. 00099021001 TGN-RECURSOS ORDINARIOS (3987)</t>
  </si>
  <si>
    <t>TRANSFERENCIA DE FONDOS AL EXTERIOR A SOLICITUD DE TESORO GENERAL DE LA NACION SEGUN SOLICITUD 7680 REF: PAGO AL COMITE INTERGUBERNAMENTAL COORDINADOR DE LOS PAISES DE LA CUENCA DEL PLATA (CIC-CP), POR CONCEPTO DE MEMBRESIA POR USD29.074,87, SEGUN SOLICITUD VRE-DGRM-CS-71/2019. LIB. 00099021001 TGN-RECURSOS ORDINARIOS (3987)</t>
  </si>
  <si>
    <t>TRANSFERENCIA DE FONDOS AL EXTERIOR A SOLICITUD DE TESORO GENERAL DE LA NACION SEGUN SOLICITUD 7679 REF: REF. 40BCL-BOL, PAGO AL CONVENIO DE BASILEA SOBRE EL CONTROL DE LOS MOVIMIENTOS TRANSFRONTERIZOS DE LOS DESECHOS PELIGROSOS Y SU ELIMINACION (BASILEA), POR CONCEPTO DE MEMBRESIA POR USD518,00, SE LIB. 00099021001 TGN-RECURSOS ORDINARIOS (3987)</t>
  </si>
  <si>
    <t>TRANSFERENCIA DE FONDOS AL EXTERIOR A SOLICITUD DE TESORO GENERAL DE LA NACION SEGUN SOLICITUD 7682 REF: PAGO AL FONDO DE LAS NACIONES UNIDAS PARA LA INFANCIA (UNICEF), POR CONCEPTO DE MEMBRESIA POR USD350.000,00, SEGUN SOLICITUD VRE-DGRM-CS-81/2019. LIB. 00099021001 TGN-RECURSOS ORDINARIOS (3987)</t>
  </si>
  <si>
    <t>TRANSFERENCIA DE FONDOS AL EXTERIOR A SOLICITUD DE TESORO GENERAL DE LA NACION SEGUN SOLICITUD 7681 REF: PAGO A LA ORGANIZACION DEL TRATADO DE COOPERACION AMAZONICA (OTCA), POR CONCEPTO DE MEMBRESIA POR USD177.777,60, SEGUN SOLICITUD VRE-DGRM-CS-52/2019. LIB. 00099021001 TGN-RECURSOS ORDINARIOS (3987)</t>
  </si>
  <si>
    <t>COBRO COSTOS DE PAPELERIA SEGUN TRANSFERENCIA DEL EXTERIOR POR ORDEN DE CONSULADO DE BOLIVIA EN IQUIQUE REF.: RECAUDACION GESTORIA CONSULAR POR EL MES DE FEBRERO /19 LIB. 00010011102 MIN.RELACIONES EXTERIORES - GESTORIA CONSULAR LEY Nº 3108</t>
  </si>
  <si>
    <t>COBRO COSTOS DE PAPELERIA POR REGULARIZACION DE TRANSFERENCIA DEL EXTERIOR POR ORDEN DE CONSULADO GENERAL DE BOLIVIA EN SAO PAULO BR LIB. 00340012003 RECAUDACION EXTRANJERIA - C.I. -L.C.</t>
  </si>
  <si>
    <t>COBRO COSTOS DE PAPELERIA POR REGULARIZACION DE TRANSFERENCIA DEL EXTERIOR POR ORDEN DE MINGA GAS S.A. LIB. 00513062001 YPFB-OPERACIONES PLANTA DE SEPARACION DE LIQUIDOS RIO GRANDE</t>
  </si>
  <si>
    <t>De: 00099024113 Transferencia en cumplimiento al DS N°0913 de 15/06/2011 y el Convenio Intergubernativo de Financiamiento UPRE-CIF-IG 1019/2017, suscrito entre la UPRE y el GAM de Sucre, Proyecto “Construcción Unidad Educativa Charcas D-4”, correspondiente al pago de la planilla Nº4, según la UPRE.</t>
  </si>
  <si>
    <t>De: 00099024113 Transferencia en cumplimiento al DS N°0913 de 15/06/2011 y el Convenio Intergubernativo de Financiamiento UPRE-CIF-IG 915/2017, suscrito entre la UPRE y el GAM de Villa Tunari, Proyecto “Construcción U.E. Técnico Humanístico Mariscal Sucre D-5”, correspondiente al pago de la planilla Nº7 de cierre, según la UPRE.</t>
  </si>
  <si>
    <t>De: 00099024113 Transferencia en cumplimiento al DS N°0913 de 15/06/2011 y el Convenio Intergubernativo de Financiamiento UPRE-CIF-IG 0214/2018, suscrito entre la UPRE y el GAM de Villa de Huacaya, Proyecto “Const. Centro de Acopio Comunidad Iñay-Muncipio Villa de Huacaya", correspondiente al pago de la planilla Nº2, según la UPRE.</t>
  </si>
  <si>
    <t>De: 00099024113 Transferencia en cumplimiento al DS N°0913 de 15/06/2011 y el Convenio Intergubernativo de Financiamiento UPRE-CIF-IG 0198/2018, suscrito entre la UPRE y el GAM de Villa Azurduy, Proyecto “Const. Edificio Municipal Azurduy”, correspondiente al pago de la planilla Nº2, según la UPRE.</t>
  </si>
  <si>
    <t>De: 00099024113 Transferencia en cumplimiento al DS N°0913 de 15/06/2011 y el Convenio Intergubernativo de Financiamiento UPRE-CIF-IG 448/2017, suscrito entre la UPRE y el GAM de Ayata, Proyecto “Construcción 6 Aulas U.E. Elizardo Perez Comunidad Mollo Grande”, correspondiente al pago de la planilla Nº1, según la UPRE.</t>
  </si>
  <si>
    <t>De: 00099024113 Transferencia en cumplimiento al DS N°0913 de 15/06/2011 y el Convenio Intergubernativo de Financiamiento UPRE-CIF-IG 0128/2018, suscrito entre la UPRE y el GAM de Entre Ríos, Proyecto “Const. U.E. Gral. Francisco Bourdeth O'Connor Entre Ríos - Tarija”, correspondiente al pago de la planilla Nº6, según la UPRE.</t>
  </si>
  <si>
    <t>De: 00099024113 Transferencia en cumplimiento al DS N°0913 de 15/06/2011 y el Convenio Intergubernativo de Financiamiento UPRE-CIF-IG 083/2018, suscrito entre la UPRE y el GAM de Huanuni, Proyecto “Construcción Centro de Programa de Atención a la Niñez - Huanuni”, correspondiente al pago de la planilla Nº6, según la UPRE.</t>
  </si>
  <si>
    <t>De: 00099024113 Transferencia en cumplimiento al DS N°0913 de 15/06/2011 y el Convenio Intergubernativo de Financiamiento UPRE-CIF-IG 0209/2018, suscrito entre la UPRE y el GAM de Villa de Huacaya, Proyecto “Const. 1 Aula Multigrado U.E. Guiraitati - Municipio Villa de Huacaya”, correspondiente al pago de la planilla Nº2, según la UPRE.</t>
  </si>
  <si>
    <t>De: 00099024113 Transferencia en cumplimiento al DS N°0913 de 15/06/2011 y el Convenio Interinstitucional de Financiamiento UPRE-CIF-249/2014, suscrito entre la UPRE y la Universidad Pública de El Alto, Proyecto “Construcción Conclusión Edificio Emblemático y Paraninfo Universitario El Alto - UPEA”, correspondiente al pago de la planilla Nº8 de conciliación, según la UPRE.</t>
  </si>
  <si>
    <t>PAGO A BID PRÉSTAMO 3151/BL-BO VCTO. 09-04-2019 POR CUENTA DE TGN , NTI. 012081 VALOR 09-04-2019 INTERESES USD 485.390,19 COMISIONES USD 19.608,56 CTA. 3987 CUENTA UNICA DEL TESORO-3987 LIB. 00099021001 REF.: COMISIONES BANCARIAS</t>
  </si>
  <si>
    <t>TRANSFERENCIA RECIBIDA DEL EXTERIOR SEGÚN MENSAJES SWIFT Nos. 4337-4330 (REM.EXT.) DE FECHA 09-04-2019 POR DESEMBOLSO DE FONPLATA PRÉSTAMO BOL 21/2014 DOBLE VIA MONTERO CRISTAL MAYU LIBRETA N° 00291012002 ABC-RECURSOS PROPIOS REF.: UTILES DE ESCRITORIO</t>
  </si>
  <si>
    <t>TRANSFERENCIA RECIBIDA DEL EXTERIOR SEGÚN MENSAJES SWIFT Nos. 4336-4329 (REM.EXT.) DE FECHA 09-04-2019 POR DESEMBOLSO DE CAF PRÉSTAMO CFA009272 PROY.CARR.DOBLE VÍA SANTA CRUZ WARNES LIBRETA N° 00291012002 ABC-RECURSOS PROPIOS REF.: UTILES DE ESCRITORIO</t>
  </si>
  <si>
    <t>NUMERO DE LIBRETA CUT: 00086088705 OPERACIÓN E18 TRANSFERENCIA DEL SISTEMA FINANCIERO POR CUENTA DE TERCEROS A LA CUT TRANSFERENCIA DESEMBOLSO NO 3 FONABOSQUE SOLICITUD BDP SAM FIDEICOMISO NO 20 FONABOSQUE</t>
  </si>
  <si>
    <t>A:00099021001 Pago de capital e interés corriente a favor del TGN, adeudado por el GAD Santa Cruz, correspondiente al Préstamo Convenio Subsidiario CAF 2324, Proyecto Sistema de Electrificación Rural la Planchada.</t>
  </si>
  <si>
    <t>TRANSFERENCIA DEL EXTERIOR SEGUN SWIFT NO.4334 DE FECHA 09/04/2019 ORDENANTE: CONS DEL ESTADO PLURINAC.DE BOLIVIA (CORBOBA ARGENTINA) REF.: RECAUDACION GESTORIA CONSULAR POR LOS MESES DE FEBRERO Y MARZO/19 LIB. 00010011102 MIN.RELACIONES EXTERIORES - GESTORIA CONSULAR LEY Nº 3108</t>
  </si>
  <si>
    <t>NÚMERO DE LIBRETA CUT: 99031009.00 OPERACIÓN T01 TRANSFERENCIA DE FONDOS A LA CUT - TESORO DIRECTO DE BANCO UNION S.A. A CUENTA UNICA DEL TESORO CON NUMERO DE SOLICITUD = 3653726 Y NUMERO CORRELATIVO = 91320009042019239 TRANSFERENCIA POR OPERACIONES DE VENTA BONOS BTX</t>
  </si>
  <si>
    <t>VENTA DE DIVISAS CON TRANSFERENCIA DE FONDOS A SOLICITUD DE SERVICIO GENERAL DE IDENTIFICACION PERSONAL - SEGIP SEGUN SOLICITUD 7691 REF: ENTREGA DE FONDOS A LA OFICINA DE MADRID - ESPANA, PARA GASTOS EN MATERIALES Y SUMINISTROS, SEGUN NOTA 031/2019, SOLICITUD 1 Y CERT. 1418. LIB. 00340012003 RECAUDACION EXTRANJERIA - C.I. -L.C.</t>
  </si>
  <si>
    <t>VENTA DE DIVISAS CON TRANSFERENCIA DE FONDOS A SOLICITUD DE CENTRAL DE ABASTECIMIENTO Y SUMINISTROS DE SALUD-CEASS SEGUN SOLICITUD 7692 REF: PAGO IMPORTACION SEGUN CERT PPTO. POA 28.2019 ORDEN REQ NI 1.2.3.4.5INF. RECP 5A,5B,5C,9,10 N ALM. 41B 1,2,3,4,7 INVOCE FAC. NLP 24,25,26,27,28 ACTA CONF. 1,2, LIB. 00249012001 LBP-CEASS-CENTRAL DE ABASTECIMIENTO Y SUMINISTROS DE SALUD</t>
  </si>
  <si>
    <t>COBRO COSTOS DE PAPELERIA SEGUN TRANSFERENCIA DEL EXTERIOR POR ORDEN DE CONS DEL ESTADO PLURINAC.DE BOLIVIA (CORBOBA ARGENTINA) REF.: RECAUDACION GESTORIA CONSULAR POR LOS MESES DE FEBRERO Y MARZO/19 LIB. 00010011102 MIN.RELACIONES EXTERIORES - GESTORIA CONSULAR LEY Nº 3108</t>
  </si>
  <si>
    <t>COBRO COSTOS DE PAPELERIA SEGUN TRANSFERENCIA DEL EXTERIOR POR ORDEN DE INV Y EXPLOTACIONES TERRASAL LTDA REF.: 20090 COMPRA CLORURO DE POTASIO LIB. 00597012001 RECURSOS PROPIOS VENTAS YLB</t>
  </si>
  <si>
    <t>REGULARIZACION DE TRANSFERENCIA DEL EXTERIOR SEGUN SWIFT 04286 DE FECHA 09/04/2019 ORDENANTE: VICECONSULADO DE BOLIVIA EN LA PLATA - ARGENTINA LIB. 00010011102 MIN.RELACIONES EXTERIORES - GESTORIA CONSULAR LEY Nº 3108</t>
  </si>
  <si>
    <t>A:00373024105 DESEMBOLSO DE RECURSOS AL FONDO DE DESARROLLO INDÍGENA PARA PROGRAMAS Y/O PROYECTOS DE LOS GOBIERNOS AUTÓNOMOS MUNICIPALES. SG NOTA CITE: FDI/DGE/EXT/N°084/2019 E INFORME CITE: MEFP/VTCP/DGPOT/UPCFTGN/INF/N°33/2019. H.R. 6-10051-R.</t>
  </si>
  <si>
    <t>COBRO COSTOS DE PAPELERIA SEGUN TRANSFERENCIA DEL EXTERIOR POR ORDEN DE YPF EXPLORACION Y PRODUCCION DE HIDROCARBUROS DE BOLIVIA S.A. LIB. 00513012007 YPFB - RECURSOS NACIONALIZACIÓN</t>
  </si>
  <si>
    <t>COBRO COSTOS DE PAPELERIA POR REGULARIZACION DE TRANSFERENCIA DEL EXTERIOR POR ORDEN DE VICECONSULADO DE BOLIVIA EN LA PLATA - ARGENTINA LIB. 00010011102 MIN.RELACIONES EXTERIORES - GESTORIA CONSULAR LEY Nº 3108</t>
  </si>
  <si>
    <t>||REGULARIZACIÓN DE NUESTRA OPERACIÓN NRO. 0950237 DE F. 27/03/2019 EN ATENCIÓN A NOTA DE LA ADSIB, CITE' ADSIB/NE/0217/2019 RECIBIDA EN LA FECHA. (HRE-TSO-1567). DEBITO DE LA LIBRETA 00119012001 ADSIB, REPOSICION UTILES DE ESCRITORIO.</t>
  </si>
  <si>
    <t>||TRANSFERENCIA DE FONDOS S/G. MENSAJES SWIFT NROS.04380 Y 04378 DE LA FECHA.(SECTOR PUBLICO - SERVICIOS). DEBITO LIBRETA N° 00119012001 ADSIB, COBRO EMISION COMPROBANTE CONTABLE DE LA FECHA.</t>
  </si>
  <si>
    <t>||TRANSFERENCIA DE FONDOS S/G. MENSAJES SWIFT NROS.04379 Y 04377 DE LA FECHA.(SECTOR PUBLICO - SERVICIOS). DEBITO LIBRETA N° 00119012001 ADSIB, COBRO EMISION COMPROBANTE CONTABLE DE LA FECHA.</t>
  </si>
  <si>
    <t>||TRANSFERENCIA DE FONDOS S/G. MENSAJE SWIFT N° 04382 DE LA FECHA.(SECTOR PUBLICO - SERVICIOS SOBREVUELOS). DEBITO LIBRETA N° 00117012001 DGAC, COBRO EMISION COMPROBANTE CONTABLE DE LA FECHA.</t>
  </si>
  <si>
    <t>De: 00099024113 Transferencia en cumplimiento al DS N°0913 de 15/06/2011 y el Convenio Intergubernativo de Financiamiento UPRE-CIF-IG-047/2019, suscrito entre la UPRE y el GAD de Pando, proyecto “Const. 1 Puente Tipo Cajón en la Av. Bahía - Cobija” correspondiente al primer desembolso equivalente al 20% del monto a financiar, según la UPRE.</t>
  </si>
  <si>
    <t>De: 00099024113 Transferencia en cumplimiento al DS N°0913 de 15/06/2011 y el Convenio Intergubernativo de Financiamiento UPRE-CIF-IG 921/2017, suscrito entre la UPRE y el GAM de Toro Toro, proyecto “Construcción Centro de Salud con Internación Torotoro” correspondiente al pago de la planilla N° 3, según la UPRE.</t>
  </si>
  <si>
    <t>De: 00099024113 Transferencia en cumplimiento al DS N°0913 de 15/06/2011 y el Convenio Intergubernativo de Financiamiento UPRE-CIF-IG-046/2019, suscrito entre la UPRE y el GAD de Pando, proyecto “Const. de 2 Puentes Tipo Cajón en el Barrio Paraiso - Cobija” correspondiente al primer desembolso equivalente al 20% del monto a financiar, según la UPRE.</t>
  </si>
  <si>
    <t>De: 00099024113 Transferencia en cumplimiento al DS N°0913 de 15/06/2011 y el Convenio Intergubernativo de Financiamiento UPRE-CIF-IG-045/2019, suscrito entre la UPRE y el GAD de Pando, proyecto “Const. de 1 Puente Tipo Cajón en el Barrio Antofagasta - Cobija” correspondiente al primer desembolso equivalente al 20% del monto a financiar, según la UPRE.</t>
  </si>
  <si>
    <t>De: 00099024113 Transferencia en cumplimiento al DS N°0913 de 15/06/2011 y el Convenio Intergubernativo de Financiamiento UPRE-CIF-IG-048/2019, suscrito entre la UPRE y el GAD de Pando, proyecto “Const. de 1 Puente Tipo Cajón en el Barrio Castañal - Cobija” correspondiente al primer desembolso equivalente al 20% del monto a financiar, según la UPRE.</t>
  </si>
  <si>
    <t>De: 00099024113 Transferencia en cumplimiento al DS N°0913 de 15/06/2011 y el Convenio Intergubernativo de Financiamiento UPRE-CIF-IG 565/2017, suscrito entre la UPRE y el GAM de Caranavi, proyecto “Construcción 2 Aulas U.E. Pedro Domingo Murillo – Cantón Taipiplaya” correspondiente al pago de la planilla N° 2, según la UPRE.</t>
  </si>
  <si>
    <t>De: 00099024113 Transferencia en cumplimiento al DS N°0913 de 15/06/2011 y el Convenio Intergubernativo de Financiamiento UPRE-CIF-IG 0253/2018, suscrito entre la UPRE y el GAM de Camataqui (Villa Abecia), proyecto “Const. Cancha de Césped Sintético, Graderías y Enmallado Villa Abecia” correspondiente al pago de la planilla N° 2, según la UPRE.</t>
  </si>
  <si>
    <t>TRANSFERENCIA DEL EXTERIOR SEGUN SWIFT 04417 DE FECHA 10/04/2019 ORDENANTE: CONSULADO GENERAL DE BOLIVIA EN BARCELON ESPANA REF.: SUPERAVITARIOS DE TGN LIB. 00010011102 MIN.RELACIONES EXTERIORES - GESTORIA CONSULAR LEY Nº 3108</t>
  </si>
  <si>
    <t>TRANSFERENCIA DEL EXTERIOR SEGUN SWIFT NO.4418 DE FECHA 10/04/2019 ORDENANTE: CONSULADO GENERAL DE BOLIVIA-BARCELONA-ESPAÑA REF:DEVOLUCIN SALDOS PROGRAMA DOCUMENTACION LIB. 00010011102 MIN.RELACIONES EXTERIORES - GESTORIA CONSULAR LEY Nº 3108</t>
  </si>
  <si>
    <t>TRANSFERENCIA DEL EXTERIOR SEGUN SWIFT NO.4419 DE FECHA 10/04/2019 ORDENANTE: CONSULADO GENERAL DE BOLIVIA-MADRID-ESPAÑA REF:DEVOLUCION GASTOS DE FUNCIONAMIENTO LIB. 00010011102 MIN.RELACIONES EXTERIORES - GESTORIA CONSULAR LEY Nº 3108</t>
  </si>
  <si>
    <t>TRANSFERENCIA DEL EXTERIOR SEGUN SWIFT NO.4411 Y NO.4408 DE FECHA 10/04/2019 ORDENANTE: CONSULADO GENERAL DE BOLIVIA (BOGOTA COLOMBIA) REF.: RECAUDACION GESTORIA CONSULAR CORRESPONDIENTE AL MES DE MARZO DEL 2019 LIB. 00010011102 MIN.RELACIONES EXTERIORES - GESTORIA CONSULAR LEY Nº 3108</t>
  </si>
  <si>
    <t>TRANSFERENCIA DEL EXTERIOR SEGUN SWIFT NO.4413 DE FECHA 10/04/2019 ORDENANTE: CONSULADO DEL ESTADO PLURINACIONAL -COMODORO RIVADAVIA-ARGENTINA REF:GESTORIA CONSULAR MES DE MARZO/19 LIB. 00010011102 MIN.RELACIONES EXTERIORES - GESTORIA CONSULAR LEY Nº 3108</t>
  </si>
  <si>
    <t>A:00099021001 A requerimiento de la Unidad de Administración e Información Salarial (UAIS), con nota interna CITE: MEFP/VTCP/DGPOT/UAIS/N° 2021/2019, en la cual solicita la reversión definitiva de las boletas de pago solicitados por el SENASIR, consignadas en el Comprobante de Pago N° 71722, H.R. 6-9079-R/1787.</t>
  </si>
  <si>
    <t>NUMERO DE LIBRETA CUT: 00099021001 OPERACIÓN E18 TRANSFERENCIA DEL SISTEMA FINANCIERO POR CUENTA DE TERCEROS A LA CUT Devolucion pagos en exceso Gobierno Autónomo Departamental de Potosí</t>
  </si>
  <si>
    <t>NUMERO DE LIBRETA CUT: 00099021001 OPERACIÓN E18 TRANSFERENCIA DEL SISTEMA FINANCIERO POR CUENTA DE TERCEROS A LA CUT Pago adelantado P.R.A -RP Bs. 4.360,76Pago Indevido - RP Bs.473,66</t>
  </si>
  <si>
    <t>||TRANSFERENCIA A LA CUENTA UNICA DEL TESORO IMPORTES RETENIDOS A WALTER PEREZ, JULIO HUMEREZ Y SERGIO CEREZO POR REMUNERACION MAXIMA CORRESPONDIENTE AL MES DE MARZO/2019 - LIBRETA N° 00099021001, S/G DOCS ADJTS Y ROC N° 484/19 DEL DCR TRANS. POR REMUNERACION MAXIMA DE WALTER ABRAHAM PEREZ ALANDIA MARZO/19 LIBRETA 00099021001</t>
  </si>
  <si>
    <t>||TRANSFERENCIA A LA CUENTA UNICA DEL TESORO IMPORTES RETENIDOS A WALTER PEREZ, JULIO HUMEREZ Y SERGIO CEREZO POR REMUNERACION MAXIMA CORRESPONDIENTE AL MES DE MARZO/2019 - LIBRETA N° 00099021001, S/G DOCS ADJTS Y ROC N° 484/19 DEL DCR TRANS. POR REMUNERACION MAXIMA DE JULIO HUMEREZ QUIROZ MARZO/19 LIBRETA 00099021001</t>
  </si>
  <si>
    <t>||TRANSFERENCIA A LA CUENTA UNICA DEL TESORO IMPORTES RETENIDOS A WALTER PEREZ, JULIO HUMEREZ Y SERGIO CEREZO POR REMUNERACION MAXIMA CORRESPONDIENTE AL MES DE MARZO/2019 - LIBRETA N° 00099021001, S/G DOCS ADJTS Y ROC N° 484/19 DEL DCR TRANS. POR REMUNERACION MAXIMA DE SERGIO MARCELO CEREZO AGUIRRE MARZO/19 LIBRETA 00099021001</t>
  </si>
  <si>
    <t>||REGULARIZACION DEL COMP. S-950928 DEL 8/4/19 POR COBRO COMIS.DE INVESTIGACION DEL BANQUERO REF.: REVERSION DE TRANF.POR USD 12.184,01 DEL 20/2/19 A FAVOR DE UNION INTERNATIONALE DES COMUNICATIONS POR ORDEN DE LA AUT.DE REG.Y FISC.DE TELECOM.Y TRANSP. - ATT LIB.00099021001 TGN-RECURSOS ORDINARIOS POR COBRO COMISIONES DEL BANQUERO EQUIV.A USD 50.-</t>
  </si>
  <si>
    <t>||REGULARIZACION DEL COMP. S-950928 DEL 8/4/19 POR COBRO COMIS.DE INVESTIGACION DEL BANQUERO REF.: REVERSION DE TRANF.POR USD 12.184,01 DEL 20/2/19 A FAVOR DE UNION INTERNATIONALE DES COMUNICATIONS POR ORDEN DE LA AUT.DE REG.Y FISC.DE TELECOM.Y TRANSP. - ATT LIB.00099021001 TGN-RECURSOS ORDINARIOS POR COBRO UTILES DE ESCRITORIO</t>
  </si>
  <si>
    <t>||TRANSFERENCIA DE FONDOS S/G. MENSAJES SWIFT NROS. 04442 DE LA FECHA Y 04328 DE F. 09/04/2019. (SECTOR PÚBLICO - SERVICIOS). DEBITO DE LA LIBRETA 00119012001 ADSIB, REPOSICION UTILES DE ESCRITORIO.</t>
  </si>
  <si>
    <t>||TRANSFERENCIA DE FONDOS S/G. MENSAJES SWIFT NROS. 04538 Y 04534 DE LA FECHA. (SECTOR PÚBLICO - SOBREVUELOS). DEBITO DE LA LIBRETA 00117012001 DGAC, REPOSICION UTILES DE ESCRITORIO.</t>
  </si>
  <si>
    <t>||TRANSFERENCIA DE FONDOS S/G. MENSAJE SWIFT NRO. 04539 DE LA FECHA. (SECTOR PÚBLICO - SOBREVUELOS). DEBITO DE LA LIBRETA 00117012001 DGAC, REPOSICION UTILES DE ESCRITORIO.</t>
  </si>
  <si>
    <t>||COBRO DE COMISIONES BCB POR ADMINISTRACIÓN DEL FIDEICOMISO DEL 01/01/2019 AL 31/03/2019, SEGUN CONTRATO DE FIDEICOMISO SANO N° 402/2014 DEL 18/12/2014 Y NOTA YPFB/GAFC 0558 - DFC 0837 - URT 0402/2019 DEL 09/04/2019. USD 4.698,22 LIBRETA N° 00513012007 YPFB-RECURSOS NACIONALIZACION</t>
  </si>
  <si>
    <t>COBRO COSTOS DE PAPELERIA SEGUN TRANSFERENCIA DEL EXTERIOR POR ORDEN DE PETROLEO BRASILEIRO SA PETROBRAS REF.: 07134209342 LIB. 00513012007 YPFB - RECURSOS NACIONALIZACIÓN</t>
  </si>
  <si>
    <t>VENTA DE DIVISAS CON TRANSFERENCIA DE FONDOS A SOLICITUD DE MINISTERIO DE RELACIONES EXTERIORES SEGUN SOLICITUD 7697 REF: REMISION DE GASTOS DE FUNCIONAMIENTO DEL 2DO TRIMESTRE 2019 A FAVOR DE EMBAJADAS, CONSULADOS T REP. ANTE ORG. INTERNACIONALES SEGUN INFORME 37 DEL AREA DE PRESUPUESTO Y DETALLES LIB. 00099021001 TGN-RECURSOS ORDINARIOS (3987)</t>
  </si>
  <si>
    <t>COBRO COSTOS DE PAPELERIA SEGUN TRANSFERENCIA DEL EXTERIOR POR ORDEN DE CONSULADO DEL ESTADO PLURINACIONAL -COMODORO RIVADAVIA-ARGENTINA REF:GESTORIA CONSULAR MES DE MARZO/19 LIB. 00010011102 MIN.RELACIONES EXTERIORES - GESTORIA CONSULAR LEY Nº 3108</t>
  </si>
  <si>
    <t>VENTA DE DIVISAS CON TRANSFERENCIA DE FONDOS A SOLICITUD DE MINISTERIO DE RELACIONES EXTERIORES SEGUN SOLICITUD 7701 REF: REMISION DE RECURSOS DEL 2DO TRIMESTRE A FAVOR DE CENTRO EMISOR DE DOCUMENTACION WASHINGTON SEGUN INFORME 41 Y DETALLE ADJUNTO DEL AREA DE PRESUPUESTOS. LIB. 00010011102 MIN.RELACIONES EXTERIORES - GESTORIA CONSULAR LEY Nº 3108</t>
  </si>
  <si>
    <t>VENTA DE DIVISAS CON TRANSFERENCIA DE FONDOS A SOLICITUD DE MINISTERIO DE RELACIONES EXTERIORES SEGUN SOLICITUD 7700 REF: REMISION DE GASTOS DE FUNCIONAMEINTO A FAVOR DEL CONSULADO EN ANTOFAGASTA CORRESPONDIENTE SEGUNDO TRIMESTRE 2019 SEGUN INFORME 38 DEL AREA DE PRESUPUESTOS Y DETALLE ADJUNTO. LIB. 00099021001 TGN-RECURSOS ORDINARIOS (3987)</t>
  </si>
  <si>
    <t>VENTA DE DIVISAS CON TRANSFERENCIA DE FONDOS A SOLICITUD DE YACIMIENTOS PETROLIFEROS FISCALES BOLIVIANOS SEGUN SOLICITUD 7696 REF: PRE PAGO A VITOL SA POR EL SUMINISTRO DE PRODUCTOS MEDIANTE BUQUES DEL MES DE ABRIL 2019 SEGUN INFORME TECNICO DE CONFORMIDAD DE PAGO UPCA 281 Y HOJA DE RUTA DCIM 7777 LIB. 00513012004 LBP-YPFB-UNICOMERCIAL (4030005415/1-2188907)</t>
  </si>
  <si>
    <t>TRANSFERENCIA DE FONDOS A SOLICITUD DE MINISTERIO DE RELACIONES EXTERIORES SEGUN SOLICITUD 7709 REF: PAGO DE GASTOS DE INSTALACION A FAVOR DE LENNA HEIDY UGARTE ALA AUXILIAR II DEL CONSULADO EN MADRID LAS COMISIONES SERAN ASUMIDAS POR LA INTERESADA SEGUN SOLICITUD DEL AREA DE CONTABILIDAD MEDIANTE LIB. 00099021001 TGN-RECURSOS ORDINARIOS (3987)</t>
  </si>
  <si>
    <t>VENTA DE DIVISAS CON TRANSFERENCIA DE FONDOS A SOLICITUD DE ADMINISTRACION DE SERVICIOS PORTUARIOS BOLIVIA SEGUN SOLICITUD 7705 REF: H.R. 238 - 1715 - PAGO DE FACTURAS EL TPA POR SERVICIO DE DE REFRIGERACION DE CONTENEDORES EN EL PUERTO DE ARICA, SEGUN COMUNICACION INTERNA ASP-B/DOP-UAP/CI-180/2019 LIB. 00594012001 ASP-B FONDO DE OPERACIONES</t>
  </si>
  <si>
    <t>VENTA DE DIVISAS CON TRANSFERENCIA DE FONDOS A SOLICITUD DE ORGANO ELECTORAL PLURINACIONAL SEGUN SOLICITUD 7707 REF: CORRESPONDE A LA TRASFERENCIA DE COSTO VIDA CORRESPONDIENTE AL MES DE FEBRERO 2019 A FAVOR DEL FUNCIONARIO PUBLICO CUELLAR CAMPERO ERICKA VARINIA CON CARNET DE IDENTIDAD N 8301213 LP LIB. 00099021001 TGN-RECURSOS ORDINARIOS (3987)</t>
  </si>
  <si>
    <t>VENTA DE DIVISAS CON TRANSFERENCIA DE FONDOS A SOLICITUD DE MINISTERIO DE RELACIONES EXTERIORES SEGUN SOLICITUD 7702 REF: REMISION DE RECURSOS DEL 2DO TRIMESTRE 2019 A FAVOR DE CENTRO EMISOR DE DOCUMENTACION MADRID SEGUN INFORME 40 Y DETALLE ADJUNTO DEL AREA DE PRESUPUESTOS . LIB. 00099021001 TGN-RECURSOS ORDINARIOS (3987)</t>
  </si>
  <si>
    <t>VENTA DE DIVISAS CON TRANSFERENCIA DE FONDOS A SOLICITUD DE ADMINISTRACION DE SERVICIOS PORTUARIOS BOLIVIA SEGUN SOLICITUD 7708 REF: H.R. 1398 - PAGO DE FACTURA A LA EMPRESA TISUR POR SERVICIOS PORTUARIOS EN EL PUERTO DE MATARANI, SEGUN INFORME ASP-B/DOP-UAP/INF-49/2019 Y DEMAS DOCUMENTACION ADJUNTA LIB. 00594012001 ASP-B FONDO DE OPERACIONES</t>
  </si>
  <si>
    <t>COBRO COSTOS DE PAPELERIA SEGUN TRANSFERENCIA DEL EXTERIOR POR ORDEN DE FASS IND COM PROD AGROPEC LTDA (BRAZIL - RIBEIRAO PRETO) REF.: INV ODV-VEX-20/19 LIB. 00597012001 RECURSOS PROPIOS VENTAS YLB</t>
  </si>
  <si>
    <t>PROVISION DE FONDOS A SOLICITUD DE YACIMIENTOS PETROLIFEROS FISCALES BOLIVIANOS SEGUN SOLICITUD YPFB-0064-2019 REF: PAGO A YPFB TRANSIERRA SA FEBRERO 2019 POR ACUERDO TEMPORAL DE SERVICIO INTERRUMPIBLE PARA EL TRANS GN LIB. 00513012007 YPFB - RECURSOS NACIONALIZACIÓN</t>
  </si>
  <si>
    <t>PROVISION DE FONDOS A SOLICITUD DE YACIMIENTOS PETROLIFEROS FISCALES BOLIVIANOS SEGUN SOLICITUD YPFB-0066-2019 REF: PAGO A YPFB TRANSIERRA SA FEBRERO 2019 POR TRANSPORTE FIRME GN LIB. 00513012007 YPFB - RECURSOS NACIONALIZACIÓN</t>
  </si>
  <si>
    <t>COBRO COSTOS DE PAPELERIA SEGUN TRANSFERENCIA DEL EXTERIOR POR ORDEN DE CONSULADO GENERAL DE BOLIVIA EN BARCELON ESPANA REF.: SUPERAVITARIOS DE TGN LIB. 00010011102 MIN.RELACIONES EXTERIORES - GESTORIA CONSULAR LEY Nº 3108</t>
  </si>
  <si>
    <t>COBRO COSTOS DE PAPELERIA SEGUN TRANSFERENCIA DEL EXTERIOR POR ORDEN DE CONSULADO GENERAL DE BOLIVIA-BARCELONA-ESPAÑA REF:DEVOLUCIN SALDOS PROGRAMA DOCUMENTACION LIB. 00010011102 MIN.RELACIONES EXTERIORES - GESTORIA CONSULAR LEY Nº 3108</t>
  </si>
  <si>
    <t>COBRO COSTOS DE PAPELERIA SEGUN TRANSFERENCIA DEL EXTERIOR POR ORDEN DE CONSULADO GENERAL DE BOLIVIA-MADRID-ESPAÑA REF:DEVOLUCION GASTOS DE FUNCIONAMIENTO LIB. 00010011102 MIN.RELACIONES EXTERIORES - GESTORIA CONSULAR LEY Nº 3108</t>
  </si>
  <si>
    <t>COBRO COSTOS DE PAPELERIA SEGUN TRANSFERENCIA DEL EXTERIOR POR ORDEN DE CONSULADO GENERAL DE BOLIVIA (BOGOTA COLOMBIA) REF.: RECAUDACION GESTORIA CONSULAR CORRESPONDIENTE AL MES DE MARZO DEL 2019 LIB. 00010011102 MIN.RELACIONES EXTERIORES - GESTORIA CONSULAR LEY Nº 3108</t>
  </si>
  <si>
    <t>COBRO COSTOS DE PAPELERIA SEGUN TRANSFERENCIA DEL EXTERIOR POR ORDEN DE PETROLEO BRASILEIRO SA PETROBRAS REF.: 07134209177 LIB. 00513012007 YPFB - RECURSOS NACIONALIZACIÓN</t>
  </si>
  <si>
    <t>De: 00290014102 DEVOLUCIÓN DE RECURSOS DEL SERVICIO DE IMPUESTOS NACIONALES DE LA GESTIÓN 2018 S/G NOTA CITE: SIN/GAF/DRF/NOT/00744/2019 (H.R.6-8465-R)</t>
  </si>
  <si>
    <t>A:00099021001 El concepto de la mencionada operación corresponde a la transferencia de capital por el mes de marzo/2019, de Cooperativa Sudamérica al TGN.</t>
  </si>
  <si>
    <t>De: 00099021001 Transferencia de recursos a solicitud del Órgano Judicial, (operación bimonetaria), SG Nota CITE: UNID./NAL./FINANZAS/DAF-OJ N°242/2019, por depósitos judiciales a favor del Ministerio de Educación por restitución del Certificado Deposito Judicial N° 4783. H.R. 6-10518-R.</t>
  </si>
  <si>
    <t>TRANSFERENCIA DEL EXTERIOR SEGUN SWIFT 04555 DE FECHA 11/04/2019 ORDENANTE: CONSULADO GENERAL DE BOLIVIA NEW YORK US REF.: GESTORIA CONSULAR LIB. 00010011102 MIN.RELACIONES EXTERIORES - GESTORIA CONSULAR LEY Nº 3108</t>
  </si>
  <si>
    <t>TRANSFERENCIA DEL EXTERIOR SEGUN SWIFT 04554 DE FECHA 11/04/2019 ORDENANTE: CONSULADO GENERAL DE BOLIVIA LOS ANGELES CA US REF.: GESTORIA CONSULAR LIB. 00010011102 MIN.RELACIONES EXTERIORES - GESTORIA CONSULAR LEY Nº 3108</t>
  </si>
  <si>
    <t>A:00373024105 DESEMBOLSO DE RECURSOS AL FONDO DE DESARROLLO INDÍGENA PARA PROGRAMAS Y/O PROYECTOS DE LOS GOBIERNOS AUTÓNOMOS MUNICIPALES. SG NOTA CITE: FDI/DGE/EXT/N°090/2019 E INFORME CITE: MEFP/VTCP/DGPOT/UPCFTGN/INF/N°36/2019. H.R. 6-10239-R.</t>
  </si>
  <si>
    <t>NÚMERO DE LIBRETA CUT: 99031009.00 OPERACIÓN T01 TRANSFERENCIA DE FONDOS A LA CUT - TESORO DIRECTO DE BANCO UNION S.A. A CUENTA UNICA DEL TESORO CON NUMERO DE SOLICITUD = 3662398 Y NUMERO CORRELATIVO = 91320011042019414 TRANSFERENCIA POR OPERACIONES DE VENTA BONOS BTX</t>
  </si>
  <si>
    <t>COBRO COSTOS DE PAPELERIA SEGUN TRANSFERENCIA DEL EXTERIOR POR ORDEN DE CONSULADO GENERAL DE BOLIVIA LOS ANGELES CA US REF.: GESTORIA CONSULAR LIB. 00010011102 MIN.RELACIONES EXTERIORES - GESTORIA CONSULAR LEY Nº 3108</t>
  </si>
  <si>
    <t>COBRO COSTOS DE PAPELERIA SEGUN TRANSFERENCIA DEL EXTERIOR POR ORDEN DE CONSULADO GENERAL DE BOLIVIA NEW YORK US REF.: GESTORIA CONSULAR LIB. 00010011102 MIN.RELACIONES EXTERIORES - GESTORIA CONSULAR LEY Nº 3108</t>
  </si>
  <si>
    <t>De: 00099024113 Transferencia en cumplimiento al DS N°0913 de 15/06/2011 y el Convenio Intergubernativo de Financiamiento UPRE-CIF-IG 297/2018, suscrito entre la UPRE y el GAM San Ignacio (San Ignacio de Velasco), Proyecto “Const. Mercado Municipal 23 de Marzo - San Ignacio de Velasco” correspondiente a saldos no ejecutados 2018, según la UPRE.</t>
  </si>
  <si>
    <t>||TRANSFERENCIA AL T.G.N. EN CUMPLIMIENTO AL ART.8 DE LA LEY 211, DISPOSICION FINAL 4TA.DE LA LEY 1135 Y ART.23 DEL D.S.3766 P/FINANC.DEL BONO JUANA AZURDUY P/MARZO/19 S/G BCB-HRE-TGL-2019-4510; DP 05/18; N.MEFP/VTCP /DGPOT/ UPCFTGN/N°982/19 Y F.TRANSF. 2/19 DE GADM TRANSFERENCIA A LA LIBRETA 00099021001 TGN-RECURSOS ORDINARIOS (3987)</t>
  </si>
  <si>
    <t>||TRANSFERENCIA DE FONDOS S/G. FORMULARIO CITE: BUN/CF163/19 DE LA FECHA.(HRE-TSO-1825), SUSCRIPCION DEL CONVENIO INTERGUBERNATIVO PARA LA ADQUISICION DE EQUIPOS DE COMPUTACION-QUIPUS GOB.AUT.MCPAL.TIAHUANACU. A SOLICITUD GOB.AUT.MCPAL.TIAHUANACU, LIBRETA N° 00041014101 MDPEP-REVOLUCION TECNOLOG.EN EDUC.; BUN</t>
  </si>
  <si>
    <t>||TRANSFERENCIA DE FONDOS S/G. FORMULARIO CITE: BUN/CF164/19 DE LA FECHA.(HRE-TSO-1826), DEVOLUCION DE SALDOS NO EJECUTADOS DEL PROYECTO DE "MANEJO INTEGRAL DE LA SUBCUENTA LURIBAY" - GOB.AUT.DPTAL.LA PAZ. A SOLICITUD GOB.AUT.DPTAL.LA PAZ, LIBRETA N°00086018007 MMAA PAR BSPROY.PLAN NAL.DE CUENCAS; BUN.</t>
  </si>
  <si>
    <t>||TRANSFERENCIA DE FONDOS S/G. FORMULARIO CITE: BUN/CF165/19 DE LA FECHA.(HRE-TSO-1827), DEVOLUCION DE SALDOS NO EJECUTADOS DEL PROYECTO "CONST.SISTEMA ALCANTARILLADO SANITARIO ANACURI" GOB.AUT.MPCPAL.CORIPATA. A SOLICITUD GOB.AUT.MCPAL.CORIPATA, LIBRETA N° 00099021001 TGN-RECURSOS ORDINARIOS; BUN.</t>
  </si>
  <si>
    <t>TRANSFERENCIA DEL EXTERIOR SEGUN SWIFT 04592 DE FECHA 11/04/2019 ORDENANTE: CONSULADO GNERAL DE BOLIVIA EN BUENOS AIRES- ARG. LIB. 00010011102 MIN.RELACIONES EXTERIORES - GESTORIA CONSULAR LEY Nº 3108</t>
  </si>
  <si>
    <t>TRANSFERENCIA DEL EXTERIOR SEGUN SWIFT NO.4593 DE FECHA 11/04/2019 ORDENANTE: CONSULADO GERAL DA BOLIVIA (SAO PAULO) REF.: GESTORIA CONSULAR LIB. 00010011102 MIN.RELACIONES EXTERIORES - GESTORIA CONSULAR LEY Nº 3108</t>
  </si>
  <si>
    <t>COBRO COSTOS DE PAPELERIA SEGUN TRANSFERENCIA DEL EXTERIOR POR ORDEN DE CONSULADO GERAL DA BOLIVIA (SAO PAULO) REF.: GESTORIA CONSULAR LIB. 00010011102 MIN.RELACIONES EXTERIORES - GESTORIA CONSULAR LEY Nº 3108</t>
  </si>
  <si>
    <t>COBRO COSTOS DE PAPELERIA SEGUN TRANSFERENCIA DEL EXTERIOR POR ORDEN DE FERTILIZANTES DEL SUR SAC LIB. 00597012001 RECURSOS PROPIOS VENTAS YLB</t>
  </si>
  <si>
    <t>COBRO COSTOS DE PAPELERIA SEGUN TRANSFERENCIA DEL EXTERIOR POR ORDEN DE CONSULADO GNERAL DE BOLIVIA EN BUENOS AIRES- ARG. LIB. 00010011102 MIN.RELACIONES EXTERIORES - GESTORIA CONSULAR LEY Nº 3108</t>
  </si>
  <si>
    <t>||RESPUESTA A DEBITO DEL BANQUERO SG SWIFT NO.4557 DE LA FECHA REF: COBRO COMISION EUR 15,00 POR TRANSFERENCIA DE EUR 3,905,15.- FECHA VALOR 02/04/2019 SG SOL. DEL MIN. DE DESARROLLO RURAL Y TIERRAS, GASTOS OIEA 2019 LIBRETA 00047081101 LBP-SENASAG-RECURSOS PROPIOS (4125-03L384-2015005142322)</t>
  </si>
  <si>
    <t>||RESPUESTA A DEBITO DEL BANQUERO SG SWIFT NO.4557 DE LA FECHA REF: COBRO COMISION EUR 15,00 POR TRANSFERENCIA DE EUR 3,905,15.- FECHA VALOR 02/04/2019 SG SOL. DEL MIN. DE DESARROLLO RURAL Y TIERRAS, GASTOS OIEA 2019 CGO.LIBRETA 00047081101 LBP-SENASAG-RECURSOS PROPIOS (4125-03L384-2015005142322) UTILES ESCRITORIO</t>
  </si>
  <si>
    <t>||RESPUESTA A DEBITO DEL BANQUERO SEG. SWIFT 04559 DE LA FECHA. REF.: COBRO COMISION POR TRANSF. DE EUR 143.867.- VALOR 02/04/2019 SEG. SOLICITUD 018698-7592 DEL MIN. DES.RURAL Y TIERRAS. LIBRETA N° 00047081101 LBP-SENASAG-RECURSOS PROPIOS</t>
  </si>
  <si>
    <t>||RESPUESTA A DEBITO DEL BANQUERO SEG. SWIFT 04559 DE LA FECHA. REF.: COBRO COMISION POR TRANSF. DE EUR 143.867.- VALOR 02/04/2019 SEG. SOLICITUD 018698-7592 DEL MIN. DES.RURAL Y TIERRAS. LIBRETA N° 00047081101 LBP-SENASAG-RECURSOS PROPIOS. REF.: UTILES DE ESCRITORIO</t>
  </si>
  <si>
    <t>||RESPUESTA DEBITO DEL BANQUERO SG/ SWIFT 04558 DE LA FECHA REF: COBRO COMISION POR TRANSFERENCIA DE EUR 26.787.- DEL 09/04/19 SG/ SOLICITUD DEL TESORO GENERAL DE LA NACION REF.: PAGO AL ORGANISMO INTERNACIONAL DE ENERGIA ATOMICA LIB. NO. 00099021001 TGN-RECURSOS ORDINARIOS (COMIS. DEL BANQUERO EQUIV. EUR 35,00)</t>
  </si>
  <si>
    <t>||RESPUESTA DEBITO DEL BANQUERO SG/ SWIFT 04558 DE LA FECHA REF: COBRO COMISION POR TRANSFERENCIA DE EUR 26.787.- DEL 09/04/19 SG/ SOLICITUD DEL TESORO GENERAL DE LA NACION REF.: PAGO AL ORGANISMO INTERNACIONAL DE ENERGIA ATOMICA LIB. NO. 00099021001 TGN-RECURSOS ORDINARIOS (UTILES DE ESCRITORIO)</t>
  </si>
  <si>
    <t>||TRANSFERENCIA DE FONDOS S/G. MENSAJE SWIFT NRO. 04547 DE LA FECHA. (SECTOR PÚBLICO - SERVICIOS). DEBITO DE LA LIBRETA 00119012001 ADSIB, REPOSICION UTILES DE ESCRITORIO.</t>
  </si>
  <si>
    <t>||TRANSFERENCIA DE FONDOS S/G. MENSAJES SWIFT NROS. 04544 Y 04541 DE LA FECHA. (SECTOR PÚBLICO - SERVICIOS). DEBITO DE LA LIBRETA 00119012001 ADSIB, REPOSICION UTILES DE ESCRITORIO.</t>
  </si>
  <si>
    <t>||TRANSFERENCIA DE FONDOS S/G. MENSAJES SWIFT NROS. 04548 Y 04542 DE LA FECHA. (SECTOR PÚBLICO - SERVICIOS). DEBITO DE LA LIBRETA 00119012001 ADSIB, REPOSICION UTILES DE ESCRITORIO.</t>
  </si>
  <si>
    <t>||TRANSFERENCIA DE FONDOS S/G. MENSAJES SWIFT NROS. 04549 Y 04543 DE LA FECHA. (SECTOR PÚBLICO - SOBREVUELOS). DEBITO DE LA LIBRETA 00117012001 DGAC, REPOSICION UTILES DE ESCRITORIO.</t>
  </si>
  <si>
    <t>||TRANSFERENCIA DE FONDOS S/G. MENSAJES SWIFT NROS. 04595 Y 04588 DE LA FECHA. (SECTOR PÚBLICO - SERVICIOS) DEBITO DE LA LIBRETA 00119012001 ADSIB, REPOSICION UTILES DE ESCRITORIO.</t>
  </si>
  <si>
    <t>||TRANSFERENCIA DE FONDOS S/G. MENSAJES SWIFT NROS. 04596 Y 04589 DE LA FECHA. (SECTOR PÚBLICO-SOBREVUELOS). DEBITO DE LA LIBRETA 00117012001 DGAC, REPOSICION UTILES DE ESCRITORIO.</t>
  </si>
  <si>
    <t>||TRANSFERENCIA DE FONDOS S/G. MENSAJE SWIFT NRO. 04597 DE LA FECHA. (SECTOR PÚBLICO - SOBREVUELOS). DEBITO DE LA LIBRETA 00117012001 DGAC, REPOSICION UTILES DE ESCRITORIO.</t>
  </si>
  <si>
    <t>||VENTA DE DIVISAS S/G NOTA NE-DGE-0280/2019,05/04/19 REF.:EMISION CARTA DE CREDITO I-2019-15,COMISION EMISION L/C 0,15% S/USD160.000.-POR 50 DIAS,REEMB.GSTS.COMUNICACION BS220.-Y EMISION COMP.CONTABLE BS50.- LIB.00378012002 SENATEX - ADMINISTRACION CENTRAL REF.:COMISIONES EMISION LC I-2019-15</t>
  </si>
  <si>
    <t>||TRANSFERENCIA DE FONDOS S/G. MENSAJES SWIFT NROS. 04602 Y 04598 DE LA FECHA. (SECTOR PÚBLICO - SERVICIOS). DEBITO DE LA LIBRETA 00119012001 ADSIB, REPOSICION UTILES DE ESCRITORIO.</t>
  </si>
  <si>
    <t>VENTA DE DIVISAS CON TRANSFERENCIA DE FONDOS A SOLICITUD DE MINISTERIO DE RELACIONES EXTERIORES SEGUN SOLICITUD 7721 REF: PAGO DE HABERES Y COSTO DE VIDA AL PERSONAL DEL SERVICIO DIPLOMATICO CONSULAR Y AGREGADOS COMERCIALES CORRESPONDIENTE AL MES DE MARZO 2019 SEGUN PLANILLA DE RRHH N 031901 Y DOCUM LIB. 00099021001 TGN-RECURSOS ORDINARIOS (3987)</t>
  </si>
  <si>
    <t>VENTA DE DIVISAS CON TRANSFERENCIA DE FONDOS A SOLICITUD DE MINISTERIO DE RELACIONES EXTERIORES SEGUN SOLICITUD 7719 REF: PAGO DE COSTO DE VIDA DEL PERSONAL SERVICIO DIPLOMATICO CONSULAR Y AGREGADOS COMERCIALES DEL MES DE MARZO 2019 SEGUN PLANILLA MIXTA DE RRHH N 031906 Y DOCUMENTACION ADJ. LIB. 00099021001 TGN-RECURSOS ORDINARIOS (3987) POR DIFERENCIAL CAMBIARIO</t>
  </si>
  <si>
    <t>||TRANSFERENCIA DE FONDOS S/G. MENSAJES SWIFT NROS. 04617 Y 04604 DE LA FECHA. (SECTOR PÚBLICO - SOBREVUELOS). DEBITO DE LA LIBRETA 00117012001 DGAC, REPOSICION UTILES DE ESCRITORIO.</t>
  </si>
  <si>
    <t>||TRANSFERENCIA DE FONDOS S/G. MENSAJES SWIFT NROS. 04615 Y 04605 DE LA FECHA. (SECTOR PÚBLICO - SOBREVUELOS). DEBITO DE LA LIBRETA 00117012001 DGAC, REPOSICION UTILES DE ESCRITORIO.</t>
  </si>
  <si>
    <t>||TRANSFERENCIA DE FONDOS S/G. MENSAJES SWIFT NROS. 04616 Y 04606 DE LA FECHA. (SECTOR PÚBLICO - SOBREVUELOS). DEBITO DE LA LIBRETA 00117012001 DGAC, REPOSICION UTILES DE ESCRITORIO.</t>
  </si>
  <si>
    <t>VENTA DE DIVISAS CON TRANSFERENCIA DE FONDOS A SOLICITUD DE MINISTERIO DE RELACIONES EXTERIORES SEGUN SOLICITUD 7719 REF: PAGO DE COSTO DE VIDA DEL PERSONAL SERVICIO DIPLOMATICO CONSULAR Y AGREGADOS COMERCIALES DEL MES DE MARZO 2019 SEGUN PLANILLA MIXTA DE RRHH N 031906 Y DOCUMENTACION ADJ. LIB. 00099021001 TGN-RECURSOS ORDINARIOS (3987)</t>
  </si>
  <si>
    <t>VENTA DE DIVISAS CON TRANSFERENCIA DE FONDOS A SOLICITUD DE MINISTERIO DE RELACIONES EXTERIORES SEGUN SOLICITUD 7722 REF: PAGO DE HABERES Y COSTO DE VIDA AL PERSONAL DE EMIPAS WASHINGTON CORRESPONDIENTE AL MES DE MARZO 2019 SEGUN PLANILLA DE RRHH N 031904 Y DOCUMENTACION ADJ. LIB. 00010011102 MIN.RELACIONES EXTERIORES - GESTORIA CONSULAR LEY Nº 3108</t>
  </si>
  <si>
    <t>VENTA DE DIVISAS CON TRANSFERENCIA DE FONDOS A SOLICITUD DE MINISTERIO DE RELACIONES EXTERIORES SEGUN SOLICITUD 7720 REF: PAGO DE HABERES Y COSTO DE VIDA AL PERSONAL DEL SERVICIO DIPLOMATICO CONSULAR Y AGREGADOS COMERCIALES AUXILIARES II CORRESPONDIENTE AL MES DE MARZO 2019 SEGUN PLANILLA DE RRHH N LIB. 00010011102 MIN.RELACIONES EXTERIORES - GESTORIA CONSULAR LEY Nº 3108</t>
  </si>
  <si>
    <t>VENTA DE DIVISAS CON TRANSFERENCIA DE FONDOS A SOLICITUD DE ORGANO ELECTORAL PLURINACIONAL SEGUN SOLICITUD 7726 REF: CORRESPONDE A LA TRANSFERENCIA POR CONCEPTO DE COSTO DE VIDA DEL MES DE MARZO DE 2019 MISMA QUE SE DESEMBOLSA A FAVOR DEL FUNCIONARIO PUBLICO TUPA LOVERA MARIA CON CI 2795292 OR Y CHU LIB. 00099021001 TGN-RECURSOS ORDINARIOS (3987)</t>
  </si>
  <si>
    <t>VENTA DE DIVISAS A SOLICITUD DE YACIMIENTOS PETROLIFEROS FISCALES BOLIVIANOS SEGUN SOLICITUD 7744 REF: PAGO A SHELL BOLIVIA CORPORATION SUC BOLIVIA POR RETRIBUCIONES AL TITULAR MERCADO INTERNO CORRESPONDIENTE AL MES DE OCTUBRE DE 2018 LIB. 00513012004 LBP-YPFB-UNICOMERCIAL (4030005415/1-2188907)</t>
  </si>
  <si>
    <t>VENTA DE DIVISAS CON TRANSFERENCIA DE FONDOS A SOLICITUD DE MINISTERIO DE RELACIONES EXTERIORES SEGUN SOLICITUD 7715 REF: PAGO DE HABERES Y COSTO DE VIDA AL PERSONAL DE EMIPAS MADRID CORRESPONDIENTE AL MES DE MARZO 2019 SEGUN PLANILLA DE RRHH N 031903 Y DOCUMENTACION ADJ. LIB. 00099021001 TGN-RECURSOS ORDINARIOS (3987)</t>
  </si>
  <si>
    <t>VENTA DE DIVISAS CON TRANSFERENCIA DE FONDOS A SOLICITUD DE MINISTERIO DE LA PRESIDENCIA SEGUN SOLICITUD 7727 REF: DIVISAS USD 51,164.00 PAGO A AND S INTERNATIONAL SUPPLY POR ADQUISICION DE REPUESTOS PARA LAS AERONAVES FAB 047, FAB 048 SEGUN INVOICE 1242, 1241, PAGO A WELLS FARGO BANK CUENTA 2000002 LIB. 00099021001 TGN-RECURSOS ORDINARIOS (3987)</t>
  </si>
  <si>
    <t>VENTA DE DIVISAS A SOLICITUD DE YACIMIENTOS PETROLIFEROS FISCALES BOLIVIANOS SEGUN SOLICITUD 7731 REF: PAGO A PLUSPETROL BOLIVIA POR RETRIBUCIONES AL TITULAR MERCADO INTERNO CORRESPONDIENTE AL MES DE OCTUBRE DE 2018 LIB. 00513012004 LBP-YPFB-UNICOMERCIAL (4030005415/1-2188907)</t>
  </si>
  <si>
    <t>VENTA DE DIVISAS A SOLICITUD DE YACIMIENTOS PETROLIFEROS FISCALES BOLIVIANOS SEGUN SOLICITUD 7730 REF: PAGO A PLUSPETROL BOLIVIA POR RETRIBUCIONES AL TITULAR MERCADO INTERNO CORRESPONDIENTE AL MES DE OCTUBRE DE 2018 LIB. 00513012004 LBP-YPFB-UNICOMERCIAL (4030005415/1-2188907)</t>
  </si>
  <si>
    <t>REGULARIZACION DE TRANSFERENCIA DEL EXTERIOR SEGUN SWIFT 04600-04599 DE FECHA 12/04/2019 ORDENANTE: VICECONSULADO DE BOLIVIA EN SAN JUSTO-ARG. LIB. 00010011102 MIN.RELACIONES EXTERIORES - GESTORIA CONSULAR LEY Nº 3108</t>
  </si>
  <si>
    <t>REGULARIZACION DE TRANSFERENCIA DEL EXTERIOR SEGUN SWIFT NO.4601 DE FECHA 12/04/2019 ORDENANTE: CONSULADO DE BOLIVIA EN SALTA - ARGENTINA REF.: RECAUDACION CONSULAR POR LOS MESES DE NERO A MARZO 2019 LIB. 00010011102 MIN.RELACIONES EXTERIORES - GESTORIA CONSULAR LEY Nº 3108</t>
  </si>
  <si>
    <t>REGULARIZACION DE TRANSFERENCIA DEL EXTERIOR SEGUN SWIFT 04553 DE FECHA 12/04/2019 ORDENANTE: CONSULADO DE BOLIVIA EN MENDOZA ARGENTNA LIB. 00010011102 MIN.RELACIONES EXTERIORES - GESTORIA CONSULAR LEY Nº 3108</t>
  </si>
  <si>
    <t>TRANSFERENCIA DEL EXTERIOR SEGUN SWIFT 04612 DE FECHA 12/04/2019 ORDENANTE: CONSULADO DE BOLIVIA EN CALAMA CHILE REF.: RECAUDACION GESTORIA CONSUALR LIB. 00010011102 MIN.RELACIONES EXTERIORES - GESTORIA CONSULAR LEY Nº 3108</t>
  </si>
  <si>
    <t>TRANSFERENCIA DE FONDOS AL EXTERIOR A SOLICITUD DE TESORO GENERAL DE LA NACION SEGUN SOLICITUD 7754 REF: PAGO A LA EMPRESA IN CONTINU ET SERVICES INCS POR EL TERCER LOTE DE LIBRETAS DE PASAPORTES CON CHIP ELECTRÓNICO LIB. 00099021001 TGN-RECURSOS ORDINARIOS (3987)</t>
  </si>
  <si>
    <t>COBRO COSTOS DE PAPELERIA POR REGULARIZACION DE TRANSFERENCIA DEL EXTERIOR POR ORDEN DE VICECONSULADO DE BOLIVIA EN SAN JUSTO-ARG. LIB. 00010011102 MIN.RELACIONES EXTERIORES - GESTORIA CONSULAR LEY Nº 3108</t>
  </si>
  <si>
    <t>COBRO COSTOS DE PAPELERIA POR REGULARIZACION DE TRANSFERENCIA DEL EXTERIOR POR ORDEN DE CONSULADO DE BOLIVIA EN SALTA - ARGENTINA REF.: RECAUDACION CONSULAR POR LOS MESES DE NERO A MARZO 2019 LIB. 00010011102 MIN.RELACIONES EXTERIORES - GESTORIA CONSULAR LEY Nº 3108</t>
  </si>
  <si>
    <t>COBRO COSTOS DE PAPELERIA SEGUN TRANSFERENCIA DEL EXTERIOR POR ORDEN DE INV Y EXPLOTACIONES TERRASAL LTDA LIB. 00597012001 RECURSOS PROPIOS VENTAS YLB</t>
  </si>
  <si>
    <t>COBRO COSTOS DE PAPELERIA POR REGULARIZACION DE TRANSFERENCIA DEL EXTERIOR POR ORDEN DE CONSULADO DE BOLIVIA EN MENDOZA ARGENTNA LIB. 00010011102 MIN.RELACIONES EXTERIORES - GESTORIA CONSULAR LEY Nº 3108</t>
  </si>
  <si>
    <t>COBRO COSTOS DE PAPELERIA SEGUN TRANSFERENCIA DEL EXTERIOR POR ORDEN DE CONSULADO DE BOLIVIA EN CALAMA CHILE REF.: RECAUDACION GESTORIA CONSUALR LIB. 00010011102 MIN.RELACIONES EXTERIORES - GESTORIA CONSULAR LEY Nº 3108</t>
  </si>
  <si>
    <t>NUMERO DE LIBRETA CUT: 00046058003 OPERACIÓN E75 TRANSFERENCIA DE LA CUENTA FISCAL BUN A LA CUT EN MN TRANSF.DE FDOS.SG.SOL.G.A.M. DE ARQUE SG.NOTA G.A.M.A. 067/2019 A LA CTA.CUT 3987 LIBRETA 00046058003</t>
  </si>
  <si>
    <t>NÚMERO DE LIBRETA CUT: 99031009.00 OPERACIÓN T01 TRANSFERENCIA DE FONDOS A LA CUT - TESORO DIRECTO DE BANCO UNION S.A. A CUENTA UNICA DEL TESORO CON NUMERO DE SOLICITUD = 3669815 Y NUMERO CORRELATIVO = 91320012042019599 TRANSFERENCIA POR OPERACIONES DE VENTA BONOS BTX</t>
  </si>
  <si>
    <t>NUMERO DE LIBRETA CUT: 00378012002 OPERACIÓN E18 TRANSFERENCIA DEL SISTEMA FINANCIERO POR CUENTA DE TERCEROS A LA CUT TRANSFERENCIA A SOLICITUD DEL MEFP SEGUN NOTA CITE MEFP VTCP DGPOT UAIS CPI NO 0419006 BUN 19</t>
  </si>
  <si>
    <t>NUMERO DE LIBRETA CUT: 00660012002 OPERACIÓN E18 TRANSFERENCIA DEL SISTEMA FINANCIERO POR CUENTA DE TERCEROS A LA CUT TRANSFERENCIA A SOLICITUD DEL MEFP SEGUN NOTA CITE MEFP VTCP DGPOT UAIS CPI NO 0419005 BUN 19</t>
  </si>
  <si>
    <t>||TRANSFERENCIA DE FONDOS S/G. MENSAJES SWIFT NROS. 04738 Y 04737 DE LA FECHA. (SECTOR PÚBLICO - SERVICIOS). DEBITO DE LA LIBRETA 00119012001 ADSIB, REPOSICION UTILES DE ESCRITORIO.</t>
  </si>
  <si>
    <t>||TRANSFERENCIA DE FONDOS S/G. MENSAJE SWIFT NRO. 04739 DE LA FECHA. (SECTOR PÚBLICO - SOBREVUELOS). DEBITO DE LA LIBRETA 00117012001 DGAC, REPOSICION UTILES DE ESCRITORIO.</t>
  </si>
  <si>
    <t>De: 00099024113 Transferencia en cumplimiento al DS N°0913 de 15/06/2011 y el Convenio Intergubernativo de Financiamiento UPRE-CIF-IG 042/2019, suscrito entre la UPRE y el GAM de Cobija, Proyecto “Const. Unidad Educativa Técnico Humanístico El Castañal - Cobija”, correspondiente al pago del 20% de anticipo del monto financiado, según la UPRE.</t>
  </si>
  <si>
    <t>De: 00099024113 Transferencia en cumplimiento al DS N°0913 de 15/06/2011 y el Convenio Intergubernativo de Financiamiento UPRE-CIF-IG 043/2019, suscrito entre la UPRE y el GAM de Cobija, Proyecto “Const. Unidad Educativa Técnico Humanístico Abaroa - Cobija”, correspondiente al pago del 20% de anticipo del monto financiado, según la UPRE.</t>
  </si>
  <si>
    <t>De: 00099024113 Transferencia en cumplimiento al DS N°0913 de 15/06/2011 y el Convenio Intergubernativo de Financiamiento UPRE-CIF-IG 910/2017, suscrito entre la UPRE y el GAM de Guaqui, Proyecto “Construcción U.E. Tecnico Humanistico “Tomas Katari””, correspondiente al pago de la planilla Nº4, según la UPRE.</t>
  </si>
  <si>
    <t>PAGO PRÉSTAMO IDA 2565-BO VCTO. 15-04-2019 POR CUENTA DE FNDR , NTI. 012078 VALOR 15-04-2019 CAPITAL USD 361.044,31 INTERESES USD 40.617,49 LIB. 00099021001 - RECURSOS ORDINARIOS (3987) - MDRI</t>
  </si>
  <si>
    <t>A:00099021001 A requerimiento de la Unidad de Administración e Información Salarial (UAIS), con notas internas CITE: MEFP/VTCP/DGPOT/UAIS/Nos. 2098 y 2097/2019, en las cual solicita la reversión definitiva de las boletas de pago solicitadas por el SENASIR, consignadas en los Comprobantes de Pago Nos 71729 y 71728, H.R. 6-9972-R/1811.</t>
  </si>
  <si>
    <t>NUMERO DE LIBRETA CUT: 00046058003 OPERACIÓN E75 TRANSFERENCIA DE LA CUENTA FISCAL BUN A LA CUT EN MN TRANSF. DE FDSO.SG.SOL.GAM. DE VILLA TUNARI SG.NOTA G.A.M.-V.T. NÂ°691/2019 A LA CTA.CUT 3987 LIBRETA 00046058003</t>
  </si>
  <si>
    <t>NUMERO DE LIBRETA CUT: 00046058003 OPERACIÓN E75 TRANSFERENCIA DE LA CUENTA FISCAL BUN A LA CUT EN MN TRANSF.DE FSOS.A SOL. G.A.M. MORO MORO SG.NOTA OF.GAM.MM.MAE.NÂ°31/2019 A LA CTA,CUT 3987 LIBRETA 00046058003</t>
  </si>
  <si>
    <t>||TRANSFERENCIA DE FONDOS S/G. MENSAJES SWIFT NROS. 04771 Y 04755 DE LA FECHA. (SECTOR PÚBLICO - SOBREVUELOS). DEBITO DE LA LIBRETA 00117012001 DGAC, REPOSICION UTILES DE ESCRITORIO.</t>
  </si>
  <si>
    <t>PAGO A IDA PRÉSTAMO TF-16083 VCTO. 15-04-2019 POR CUENTA DE TGN , NTI. 012072 VALOR 15-04-2019 INTERESES USD 2.880,53 CTA. 3987 CUENTA UNICA DEL TESORO-3987 LIB. 00099021001 REF.: COMISIONES BANCARIAS</t>
  </si>
  <si>
    <t>PAGO A BIRF PRÉSTAMO BIRF 8648-BO VCTO. 15-04-2019 POR CUENTA DE TGN , NTI. 012074 VALOR 15-04-2019 INTERESES USD 9.959,45 COMISIONES USD 248.691,79 CTA. 3987 CUENTA UNICA DEL TESORO-3987 LIB. 00099021001 REF.: COMISIONES BANCARIAS</t>
  </si>
  <si>
    <t>PAGO A IDA PRÉSTAMO 5903-BO VCTO. 15-04-2019 POR CUENTA DE TGN , NTI. 012069 VALOR 15-04-2019 INTERESES USD 116.060,91 COMISIONES USD 29.924,24 CTA. 3987 CUENTA UNICA DEL TESORO-3987 LIB. 00099021001 REF.: COMISIONES BANCARIAS</t>
  </si>
  <si>
    <t>VENTA DE DIVISAS CON TRANSFERENCIA DE FONDOS A SOLICITUD DE ORGANO ELECTORAL PLURINACIONAL SEGUN SOLICITUD 7750 REF: CORRESPONDE A LA TRANSFERENCIA POR CONCEPTO DE COSTO DE VIDA DEL MES DE MARZO DE 2019 MISMA QUE SE DESEMBOLSA A FAVOR DEL FUNCIONARIO PUBLICO TINTA FLORES BISMARK CON CI 7968383 CB P LIB. 00099021001 TGN-RECURSOS ORDINARIOS (3987)</t>
  </si>
  <si>
    <t>VENTA DE DIVISAS CON TRANSFERENCIA DE FONDOS A SOLICITUD DE ORGANO ELECTORAL PLURINACIONAL SEGUN SOLICITUD 7749 REF: CORRESPONDE A LA TRANSFERENCIA POR CONCEPTO DE COSTO DE VIDA DEL MES DE MARZO DE 2019 MISMA QUE SE DESEMBOLSA A FAVOR DEL FUNCIONARIO PUBLICO FLORES AGUANTA MARITZA CON CI 5063180 OR LIB. 00099021001 TGN-RECURSOS ORDINARIOS (3987)</t>
  </si>
  <si>
    <t>TRANSFERENCIA DE FONDOS AL EXTERIOR A SOLICITUD DE MINISTERIO DE ECONOMIA Y FINANZAS PUBLICAS SEGUN SOLICITUD 7748 REF: PAGO A THE BANK OF NEW YORK MELLON - CUENTA 8900627336, POR COMISION DE AGENTE DE REGISTRO Y PAGO TRUSTEE (PAYING AGENT FEE), PERIODO DEL 20/03/2019 AL 19/03/2020, SEGUN MEFP/VTCP/ LIB. 00099021001 TGN-RECURSOS ORDINARIOS (3987)</t>
  </si>
  <si>
    <t>TRANSFERENCIA DE FONDOS AL EXTERIOR A SOLICITUD DE SERVICIO NACIONAL DE AEROFOTOGRAMETRIA SEGUN SOLICITUD 7751 REF: TRANSFERENCIA AL EXTERIOR VIA BCB A LA EMPRESA SKY SYSTEMS POR LA ADQUISICION DE GOBERNADORES DE HELICE PARA LA AERONAVE CESSNA 402C CON MATRICULA FAB 021, SEGUN OFICIO S.N.A. UNID.OPS LIB. 00244012001 LBP-SERVICIO NAL.DE AEROFOTOGRAMETRIA (4030001235)</t>
  </si>
  <si>
    <t>VENTA DE DIVISAS CON TRANSFERENCIA DE FONDOS A SOLICITUD DE ORGANO ELECTORAL PLURINACIONAL SEGUN SOLICITUD 7753 REF: CORRESPONDE A LA TRANSFERENCIA POR CONCEPTO DE COSTO DE VIDA DEL MES DE MARZO DE 2019 MISMA QUE SE DESEMBOLSA A FAVOR DEL FUNCIONARIO PUBLICO QUISPE CHANEZ MELQUIADES CON CI 8731373 C LIB. 00099021001 TGN-RECURSOS ORDINARIOS (3987)</t>
  </si>
  <si>
    <t>NUMERO DE LIBRETA CUT: 00078014205 OPERACIÓN E18 TRANSFERENCIA DEL SISTEMA FINANCIERO POR CUENTA DE TERCEROS A LA CUT A SOLICITUD DE YPFB ANDINA</t>
  </si>
  <si>
    <t>TRANSFERENCIA DEL EXTERIOR SEGUN SWIFT NO.4763 DE FECHA 15/04/2019 ORDENANTE: CONSULADO GENERAL DE BOLIVIA EN MILAN REF:GESTORIA CONSULAR LIB. 00010011102 MIN.RELACIONES EXTERIORES - GESTORIA CONSULAR LEY Nº 3108</t>
  </si>
  <si>
    <t>TRANSFERENCIA DEL EXTERIOR SEGUN SWIFT 04764 DE FECHA 15/04/2019 ORDENANTE: EMBAJADA DE BOLIVIA EN FRANCIA REF.: RECAUDACIONES MARZO 2019 GESTORIA CONSULAR LIB. 00010011102 MIN.RELACIONES EXTERIORES - GESTORIA CONSULAR LEY Nº 3108</t>
  </si>
  <si>
    <t>VENTA DE DIVISAS CON TRANSFERENCIA DE FONDOS A SOLICITUD DE ORGANO ELECTORAL PLURINACIONAL SEGUN SOLICITUD 7768 REF: CORRESPONDE A LA TRANSFERENCIA POR CONCEPTO DE COSTO DE VIDA DEL MES DE MARZO DE 2019 MISMA QUE SE DESEMBOLSA A FAVOR DEL FUNCIONARIO PUBLICO BUSTILLOS SHIRPA NOEL CON CI 6768306 LP LIB. 00099021001 TGN-RECURSOS ORDINARIOS (3987)</t>
  </si>
  <si>
    <t>VENTA DE DIVISAS CON TRANSFERENCIA DE FONDOS A SOLICITUD DE ORGANO ELECTORAL PLURINACIONAL SEGUN SOLICITUD 7769 REF: CORRESPONDE A LA TRANSFERENCIA POR CONCEPTO DE COSTO DE VIDA DEL MES DE MARZO DE 2019 MISMA QUE SE DESEMBOLSA A FAVOR DEL FUNCIONARIO PUBLICO TEJERINA BENITEZ CINTHIA GISELLE CON CI 8 LIB. 00099021001 TGN-RECURSOS ORDINARIOS (3987)</t>
  </si>
  <si>
    <t>VENTA DE DIVISAS CON TRANSFERENCIA DE FONDOS A SOLICITUD DE ORGANO ELECTORAL PLURINACIONAL SEGUN SOLICITUD 7770 REF: CORRESPONDE A LA TRANSFERENCIA POR CONCEPTO DE COSTO DE VIDA DEL MES DE MARZO DE 2019 MISMA QUE SE DESEMBOLSA A FAVOR DEL FUNCIONARIO PUBLICO CUELLAR CAMPERO ERICKA VARINIA CON CI 830 LIB. 00099021001 TGN-RECURSOS ORDINARIOS (3987)</t>
  </si>
  <si>
    <t>VENTA DE DIVISAS CON TRANSFERENCIA DE FONDOS A SOLICITUD DE ORGANO ELECTORAL PLURINACIONAL SEGUN SOLICITUD 7771 REF: CORRESPONDE A LA TRANSFERENCIA POR CONCEPTO DE COSTO DE VIDA DEL MES DE MARZO DE 2019 MISMA QUE SE DESEMBOLSA A FAVOR DEL FUNCIONARIO PUBLICO CORO ROJAS PERCIVAL CON CI 6600940 PT QUE LIB. 00099021001 TGN-RECURSOS ORDINARIOS (3987)</t>
  </si>
  <si>
    <t>COBRO COSTOS DE PAPELERIA SEGUN TRANSFERENCIA DEL EXTERIOR POR ORDEN DE CONSULADO GENERAL DE BOLIVIA EN MILAN REF:GESTORIA CONSULAR LIB. 00010011102 MIN.RELACIONES EXTERIORES - GESTORIA CONSULAR LEY Nº 3108</t>
  </si>
  <si>
    <t>COBRO COSTOS DE PAPELERIA SEGUN TRANSFERENCIA DEL EXTERIOR POR ORDEN DE EMBAJADA DE BOLIVIA EN FRANCIA REF.: RECAUDACIONES MARZO 2019 GESTORIA CONSULAR LIB. 00010011102 MIN.RELACIONES EXTERIORES - GESTORIA CONSULAR LEY Nº 3108</t>
  </si>
  <si>
    <t>NÚMERO DE LIBRETA CUT: 99031009.00 OPERACIÓN T01 TRANSFERENCIA DE FONDOS A LA CUT - TESORO DIRECTO DE BANCO UNION S.A. A CUENTA UNICA DEL TESORO CON NUMERO DE SOLICITUD = 3676865 Y NUMERO CORRELATIVO = 91320015042019683 TRANSFERENCIA POR OPERACIONES DE VENTA BONOS BTX</t>
  </si>
  <si>
    <t>'TRANSFERENCIA'||RECIBIDA DEL EXTERIOR SEGÚN MENSAJES SWIFT NOS. 4765-4756 (REM.EXT.) DE FECHA 15-04-2019, VALOR 12-04-2019 REF. CT 00762/17-D 2DO DESEMBOLSO LIBRETA N° 00291012002 (ABC-RECURSOS PROPIOS) REF.: UTILES DE ESCRITORIO</t>
  </si>
  <si>
    <t>'TRANSFERENCIA'||RECIBIDA DEL EXTERIOR SEGÚN MENSAJES SWIFT NOS. 4766-4757 (REM.EXT.) DE FECHA 15-04-2019, VALOR 12-04-2019 REF. CT 00762/17-D 1ER DESEMBOLSO LIBRETA N° 00291012002 (ABC-RECURSOS PROPIOS) REF.: UTILES DE ESCRITORIO</t>
  </si>
  <si>
    <t>COBRO COSTOS DE PAPELERIA SEGUN TRANSFERENCIA DEL EXTERIOR POR ORDEN DE FASS IND COM PROD AGROPEC LTDA. REF.: COMPLEMENTO DE PAGO LIB. 00597012001 RECURSOS PROPIOS VENTAS YLB</t>
  </si>
  <si>
    <t>PAGO A BID PRÉSTAMO 3725/BL-BO VCTO. 15-04-2019 POR CUENTA DE TGN SEGÚN NOTA MEFP/VTCP/DGCP/UODP-418/2019 , NTI. 012128 VALOR 15-04-2019 INTERESES USD 400,68 LIBRETA N° 00099021001 "TGN RECURSOS ORDINARIOS" (3987)</t>
  </si>
  <si>
    <t>PAGO A BID PRÉSTAMO 3725/BL-BO VCTO. 15-04-2019 POR CUENTA DE TGN SEGÚN NOTA MEFP/VTCP/DGCP/UODP-418/2019, NTI. 012124 VALOR 15-04-2019 INTERESES USD 32.804,88 COMISIONES USD 127.292,97 LIBRETA N° 00099021001 "TGN RECURSOS ORDINARIOS" (3987)</t>
  </si>
  <si>
    <t>||TRANSF. DE FONDOS EN ATENCION A MSJES. SWIFT 4833 Y 4832 DE LA FECHA (SECTOR PUBLICO - SERVICIOS) DE LA LIBRETA 00119012001 ADSIB, REPOSICION UTILES DE ESCRITORIO</t>
  </si>
  <si>
    <t>De: 01901014106 A:00099024113 Transferencia que efectuamos en regularización de la solicitud TBC N° 732 enviada a través del Sistema de Gestión Pública, por error en el monto de transferencia asignado a la entidad beneficiaria.</t>
  </si>
  <si>
    <t>NUMERO DE LIBRETA CUT: 00086014407 OPERACIÓN E75 TRANSFERENCIA DE LA CUENTA FISCAL BUN A LA CUT EN MN TRANSF.FDOS.SG.SOL.G.A.DEPTAL.NOTA GAD-ORU/SDFP/UF/ATCP/CE-063/2019 A LA CTA CUT 3987 LIBRETA 00086014407</t>
  </si>
  <si>
    <t>NÚMERO DE LIBRETA CUT: 99031009.00 OPERACIÓN T01 TRANSFERENCIA DE FONDOS A LA CUT - TESORO DIRECTO DE BANCO UNION S.A. A CUENTA UNICA DEL TESORO CON NUMERO DE SOLICITUD = 3683355 Y NUMERO CORRELATIVO = 91320016042019860 TRANSFERENCIA POR OPERACIONES DE VENTA BONOS BTX</t>
  </si>
  <si>
    <t>NUMERO DE LIBRETA CUT: 00291012009 OPERACIÓN E18 TRANSFERENCIA DEL SISTEMA FINANCIERO POR CUENTA DE TERCEROS A LA CUT EJECUCION BOLETA GARANTIA BG0049470700</t>
  </si>
  <si>
    <t>'COBRO DE'||UTILES DE ESCRITORIO POR EL COMPROBANTE CONTABLE NRO. 0951710 DE LA FECHA, SEGÚN CORREO ELECTRÓNICO DE YPFB. DEBITO DE LA LIBRETA 00513022001 YPFB  OPERACIONES.</t>
  </si>
  <si>
    <t>'COBRO DE'||UTILES DE ESCRITORIO POR EL COMPROBANTE CONTABLE NRO. 0951714 DE LA FECHA, SEGÚN CORREO ELECTRÓNICO DE YPFB.. DEBITO DE LA LIBRETA 00513022001 YPFB  OPERACIONES.</t>
  </si>
  <si>
    <t>||TRANSFERENCIA DE FONDOS S/G. MENSAJES SWIFTN NROS. 04849 Y 04836 DE LA FECHA. (SECTOR PÚBLICO - EXPORTACIONES). DEBITO DE LA LIBRETA 00597012001 RECURSOS PROPIOS VENTAS YLB; COBRO UTILES DE ESCRITORIO.</t>
  </si>
  <si>
    <t>||TRANSFERENCIA DE FONDOS S/G. MENSAJE SWIFT NRO. 04892 DE LA FECHA. (SECTOR PÚBLICO - SOBREVUELOS). DEBITO DE LA LIBRETA 00117012001 DGAC, REPOSICION UTILES DE ESCRITORIO.</t>
  </si>
  <si>
    <t>De: 00099024113 Transferencia en cumplimiento al DS N°0913 de 15/06/2011 y el Convenio Intergubernativo de Financiamiento UPRE-CIF-IG 115/2018, suscrito entre la UPRE y el GAM de Ascensión de Guarayos, proyecto “Const. Mercado Modelo Municipal Evo Morales - Guarayos” correspondiente al primer desembolso equivalente al 20% del monto a financiar, según la UPRE.</t>
  </si>
  <si>
    <t>COBRO COSTOS DE PAPELERIA SEGUN TRANSFERENCIA DEL EXTERIOR POR ORDEN DE MINGA GAS S.A. (PARAGUAY) REF.: ORDEN DE VENTA N YPFB-OV-19/2019 LIB. 00513062001 YPFB-OPERACIONES PLANTA DE SEPARACION DE LIQUIDOS RIO GRANDE</t>
  </si>
  <si>
    <t>COBRO COSTOS DE PAPELERIA SEGUN TRANSFERENCIA DEL EXTERIOR POR ORDEN DE CORPORACION PETROLERA S.A. (ASUNCION PARAGUAY) REF.: PAGO A CUENTA PARA RETIRO DE CARGA DE GLP LIB. 00513062001 YPFB-OPERACIONES PLANTA DE SEPARACION DE LIQUIDOS RIO GRANDE</t>
  </si>
  <si>
    <t>VENTA DE DIVISAS CON TRANSFERENCIA DE FONDOS A SOLICITUD DE EMPRESA PUBLICA DE TRANSPORTE AEREO MILITAR SEGUN SOLICITUD 7775 REF: POR LA COMPRA DE REPUESTOS NAV UNIT CDU GNS X PARA LA AERONAVE CP 3106 DE LA EMPRESA QUANTIUM GLOBAL SEGUN DOCUMENTACION ADJUNTA LIB. 00596012001 EP-TAM GESTION ADMINISTRATIVA</t>
  </si>
  <si>
    <t>TRANSFERENCIA RECIBIDA DEL EXTERIOR SEGÚN MENSAJES SWIFT Nos. 4923-4905 (REM.EXT.) DE FECHA 17-04-2019 POR DESEMBOLSO DE CAF PRÉSTAMO CFA008604 CARR.EPIZANA-COMARAPA-EL TORNO LIBRETA N° 00291012002 ABC-RECURSOS PROPIOS REF.: UTILES DE ESCRITORIO</t>
  </si>
  <si>
    <t>TRANSFERENCIA RECIBIDA DEL EXTERIOR SEGÚN MENSAJES SWIFT Nos. 4924-4906 (REM.EXT.) DE FECHA 17-04-2019 POR DESEMBOLSO DE CAF PRÉSTAMO CFA009272 PROY.CARR.DOBLE VÍA SC-WARNES LIBRETA N° 00291012002 ABC-RECURSOS PROPIOS REF.: UTILES DE ESCRITORIO</t>
  </si>
  <si>
    <t>TRANSFERENCIA RECIBIDA DEL EXTERIOR SEGÚN MENSAJES SWIFT Nos. 4922-4904 (REM.EXT.) DE FECHA 17-04-2019 POR DESEMBOLSO DE CAF PRÉSTAMO CFA008604 CARR.EPIZANA-COMARAPA-EL TORNO LIBRETA N° 00291012002 ABC-RECURSOS PROPIOS REF.: UTILES DE ESCRITORIO</t>
  </si>
  <si>
    <t>||REGULARIZACIÓN DE LA OPERACIÓN NRO. G-1014947 DE F. 15/04/19 SEGÚN ESTADO DE CUENTA DEL DPTO. DE OPERACIONES CAMBIARIAS, EN ATENCIÓN A CORREOS ELECTRÓNICOS DE AASANA Y LA DGAC. DEBITO DE LA LIBRETA 00117012001 DGAC, REPOSICION UTILES DE ESCRITORIO.</t>
  </si>
  <si>
    <t>VENTA DE DIVISAS CON TRANSFERENCIA DE FONDOS A SOLICITUD DE SERVICIO GENERAL DE IDENTIFICACION PERSONAL - SEGIP SEGUN SOLICITUD 7774 REF: ENTREGA DE FONDOS A LA OFICINA DE SAO PAULO - BRASIL PARA PAGO DE SERVICIOS BASICOS, SEGUN NOTA 021/2019, SOLICITUD 2 Y CERT. 1520. LIB. 00340012003 RECAUDACION EXTRANJERIA - C.I. -L.C.</t>
  </si>
  <si>
    <t>||TRANSFERENCIA DE FONDOS S/G. MENSAJES SWIFT NROS. 04926 Y 04902 DE LA FECHA. (SECTOR PÚBLICO - SERVICIOS). DEBITO DE LA LIBRETA 00119012001 ADSIB, REPOSICION UTILES DE ESCRITORIO.</t>
  </si>
  <si>
    <t>||TRANSFERENCIA DE FONDOS S/G. MENSAJES SWIFT NROS. 04928 Y 04903 DE LA FECHA. (SECTOR PÚBLICO - SERVICIOS). DEBITO DE LA LIBRETA 00119012001 ADSIB, REPOSICION UTILES DE ESCRITORIO.</t>
  </si>
  <si>
    <t>TRANSFERENCIA DEL EXTERIOR SEGUN SWIFT NO.4919 DE FECHA 17/04/2019 ORDENANTE: CONSULADO DE BOLIVIA EN WASGHINTON REF.: RECAUDACION GESTORIA CONSULAR POR EL MES DE MARZO/19 LIB. 00010011102 MIN.RELACIONES EXTERIORES - GESTORIA CONSULAR LEY Nº 3108</t>
  </si>
  <si>
    <t>TRANSFERENCIA DEL EXTERIOR SEGUN SWIFT NO.4921 DE FECHA 17/04/2019 ORDENANTE: CONSULADO DE BOLIVIA-MADRID ESPAÑA REF:GESTORIA CONSULAR LIB. 00010011102 MIN.RELACIONES EXTERIORES - GESTORIA CONSULAR LEY Nº 3108</t>
  </si>
  <si>
    <t>COBRO COSTOS DE PAPELERIA SEGUN TRANSFERENCIA DEL EXTERIOR POR ORDEN DE CONSULADO DE BOLIVIA-MADRID ESPAÑA REF:GESTORIA CONSULAR LIB. 00010011102 MIN.RELACIONES EXTERIORES - GESTORIA CONSULAR LEY Nº 3108</t>
  </si>
  <si>
    <t>COBRO COSTOS DE PAPELERIA SEGUN TRANSFERENCIA DEL EXTERIOR POR ORDEN DE DOLGAS SA (LIMA PERU) REF.: GLP RFB 550 1607225 LIB. 00513062001 YPFB-OPERACIONES PLANTA DE SEPARACION DE LIQUIDOS RIO GRANDE</t>
  </si>
  <si>
    <t>COBRO COSTOS DE PAPELERIA SEGUN TRANSFERENCIA DEL EXTERIOR POR ORDEN DE CONSULADO DE BOLIVIA EN WASGHINTON REF.: RECAUDACION GESTORIA CONSULAR POR EL MES DE MARZO/19 LIB. 00010011102 MIN.RELACIONES EXTERIORES - GESTORIA CONSULAR LEY Nº 3108</t>
  </si>
  <si>
    <t>COBRO COSTOS DE PAPELERIA SEGUN TRANSFERENCIA DEL EXTERIOR POR ORDEN DE HERCO COMBUSTIBLES SA REF.: CONT DE COND DE GAS EMB 24/19 LIB. 00513062001 YPFB-OPERACIONES PLANTA DE SEPARACION DE LIQUIDOS RIO GRANDE</t>
  </si>
  <si>
    <t>A:00227012002 Transferencia de recursos a solicitud del ZOFRA COBIJA sg nota CITE: ZFC/DG/N°0166/2019, por implementación del SIGEP WEB y operativizar a través de la CUT en el marco del D.S. 1841. H.R. 6-11508-R.</t>
  </si>
  <si>
    <t>TRANSFERENCIA DEL EXTERIOR SEGUN SWIFT 04911-04907 DE FECHA 17/04/2019 ORDENANTE: VICECONSULADO DE BOLIVIA EN SAN JUESTO - ARGENTINA LIB. 00099021001 TGN-RECURSOS ORDINARIOS (3987)</t>
  </si>
  <si>
    <t>A:00373024105 Desembolso de recursos al Fondo de Desarrollo Indigena para Programas y/o Proyectos de los Gobiernos Autonomos Municipales, sg notas CITE: FDI/DGE/EXT/N°095 y 096/2019 e Informe CITE: MEFP/VTCP/DGPOT/UPCFTGN/INF/N°39/2019. H.R. 6-10834-R; 6-10876-R.</t>
  </si>
  <si>
    <t>NÚMERO DE LIBRETA CUT: 99031009.00 OPERACIÓN T01 TRANSFERENCIA DE FONDOS A LA CUT - TESORO DIRECTO DE BANCO UNION S.A. A CUENTA UNICA DEL TESORO CON NUMERO DE SOLICITUD = 3689771 Y NUMERO CORRELATIVO = 91320017042019994 TRANSFERENCIA POR OPERACIONES DE VENTA BONOS BTX</t>
  </si>
  <si>
    <t>||TRANSFERENCIA DE FONDOS S/G. MENSAJE SWIFT NRO. 04985 DE LA FECHA. (SECTOR PÚBLICO - SOBREVUELOS). DEBITO DE LA LIBRETA 00117012001 DGAC, REPOSICION UTILES DE ESCRITORIO.</t>
  </si>
  <si>
    <t>COBRO COSTOS DE PAPELERIA SEGUN TRANSFERENCIA DEL EXTERIOR POR ORDEN DE COMERCIAL MINERALS CO LIB. 00597012001 RECURSOS PROPIOS VENTAS YLB</t>
  </si>
  <si>
    <t>COBRO COSTOS DE PAPELERIA SEGUN TRANSFERENCIA DEL EXTERIOR POR ORDEN DE VICECONSULADO DE BOLIVIA EN SAN JUESTO - ARGENTINA LIB. 00099021001 TGN-RECURSOS ORDINARIOS (3987)</t>
  </si>
  <si>
    <t>COBRO COSTOS DE PAPELERIA SEGUN TRANSFERENCIA DEL EXTERIOR POR ORDEN DE INTEGRACION ENERGETICA ARGENTINA SA REF:PAGO EXA-GJA-093-19 LIB. 00513012007 YPFB - RECURSOS NACIONALIZACIÓN</t>
  </si>
  <si>
    <t>COBRO COSTOS DE PAPELERIA SEGUN TRANSFERENCIA DEL EXTERIOR POR ORDEN DE QUIMICA DEL SUR Y CIA LTDA REF.: 100.ORDEN ODV-VEX23-19 OCQDS69 93 LIB. 00597012001 RECURSOS PROPIOS VENTAS YLB</t>
  </si>
  <si>
    <t>De: 00099024113 Transferencia en cumplimiento al DS N°0913 de 15/06/2011 y el Convenio Intergubernativo de Financiamiento UPRE-CIF-IG 114/2018, suscrito entre la UPRE y el GAM de Ascensión de Guarayos, proyecto “Const. Unidad Educativa Evo Morales - Guarayos” correspondiente al primer desembolso equivalente al 20% del monto a financiar, según la UPRE.</t>
  </si>
  <si>
    <t>||TRANSFERENCIA DE FONDOS S/G. MENSAJES SWIFT NROS. 04971 Y 04963 DE LA FECHA. (SECTOR PÚBLICO - SERVICIOS). DEBITO DE LA LIBRETA 00119012001 ADSIB, REPOSICION UTILES DE ESCRITORIO.</t>
  </si>
  <si>
    <t>||TRANSFERENCIA DE FONDOS S/G. MENSAJES SWIFT NROS. 04970 Y 04962 DE LA FECHA. (SECTOR PÚBLICO - SERVICIOS). DEBITO DE LA LIBRETA 00119012001 ADSIB, REPOSICION UTILES DE ESCRITORIO.</t>
  </si>
  <si>
    <t>||TRANSFERENCIA DE FONDOS SEGÚN MENSAJES SWIFT NROS. 04969 Y 04961 DE LA FECHA. (SECTOR PÚBLICO - SOBREVUELOS). DEBITO DE LA LIBRETA 00117012001 DGAC, REPOSICION UTILES DE ESCRITORIO.</t>
  </si>
  <si>
    <t>||TRANSFERENCIA DE FONDOS S/G. MENSAJE SWIFT NRO. 04960 Y REPORTE DE ACTIVIDAD DE CUENTA DEL BANK OF AMERICA. (SECTOR PÚBLICO - SERVICIOS). DEBITO DE LA LIBRETA 00119012001 ADSIB, REPOSICION UTILES DE ESCRITORIO.</t>
  </si>
  <si>
    <t>De: 00099024113 Transferencia en cumplimiento al DS N°0913 de 15/06/2011 y el Convenio Intergubernativo de Financiamiento UPRE-CIF-IG 0303/2018, suscrito entre la UPRE y el GAM de General Agustín Saavedra, proyecto “Const. Unidad Educativa Gualberto Villarroel Com. Aroma II Municipio General Saavedra” correspondiente al pago de la planilla N° 3, según la UPRE.</t>
  </si>
  <si>
    <t>De: 00099024113 Transferencia en cumplimiento al DS N°0913 de 15/06/2011 y el Convenio Intergubernativo de Financiamiento UPRE-CIF-IG 684/2017, suscrito entre la UPRE y el GAM de Alalay, proyecto “Const. Puente Vehicular en Muyurina - Alalay” correspondiente al pago de la planilla N° 3 de cierre, según la UPRE.</t>
  </si>
  <si>
    <t>De: 00099024113 Transferencia en cumplimiento al DS N°0913 de 15/06/2011 y el Convenio Intergubernativo de Financiamiento UPRE-CIF-IG 0133/2018, suscrito entre la UPRE y el GAM de Villa Tunari, proyecto “Const. 4 Aulas y Baños U.E. Nueva Galilea – D 3 Coniyura Villa Tunari” correspondiente al pago de la planilla N° 4 de cierre, según la UPRE.</t>
  </si>
  <si>
    <t>De: 00099024113 Transferencia en cumplimiento al DS N°0913 de 15/06/2011 y el Convenio Intergubernativo de Financiamiento UPRE-CIF-IG 1010/2017, suscrito entre la UPRE y el GAM de Betanzos, proyecto “Construcción 6 Aulas, Batería de Baños, Laboratorios y Tinglado U.E. San Pedro de Colila- Betanzos” correspondiente al pago de la planilla N° 3 de cierre, según la UPRE.</t>
  </si>
  <si>
    <t>De: 00099024113 Transferencia en cumplimiento al DS N°0913 de 15/06/2011 y el Convenio Intergubernativo de Financiamiento UPRE-CIF-IG 0302/2018, suscrito entre la UPRE y el GAM de General Agustín Saavedra, proyecto “Const. Unidad Educativa Aura Hurtado Municipio General Saavedra” correspondiente al pago de la planilla N° 3, según la UPRE.</t>
  </si>
  <si>
    <t>De: 00099024113 Transferencia en cumplimiento al DS N°0913 de 15/06/2011 y el Convenio Intergubernativo de Financiamiento UPRE-CIF-IG 0254/2018, suscrito entre la UPRE y el GAM de Villa Mojocoya, proyecto “Const. Mercado Municipal Evo Morales Redención Pampa” correspondiente al pago de la planilla N° 2, según la UPRE.</t>
  </si>
  <si>
    <t>De: 00099024113 Transferencia en cumplimiento al DS N°0913 de 15/06/2011 y el Convenio Intergubernativo de Financiamiento UPRE-CIF-IG 0183/2018, suscrito entre la UPRE y el GAM de Incahuasi, proyecto “Const. Tinglado Unidad Educativa 25 de Mayo Chillajara (Incahuasi)” correspondiente al pago de la planilla N° 2, según la UPRE.</t>
  </si>
  <si>
    <t>De: 00099024113 Transferencia en cumplimiento al DS N°0913 de 15/06/2011 y el Convenio Intergubernativo de Financiamiento UPRE-CIF-IG 566/2017, suscrito entre la UPRE y el GAM de Caranavi, proyecto “Construcción 2 Aulas U.E. Taipiplaya – Cantón Taipiplaya” correspondiente al pago de la planilla N° 2, según la UPRE.</t>
  </si>
  <si>
    <t>De: 00099024113 Transferencia en cumplimiento al DS N°0913 de 15/06/2011 y el Convenio Intergubernativo de Financiamiento UPRE-CIF-IG 1068/2017, suscrito entre la UPRE y el GAM de Exaltación, proyecto “Const. Unidad Educativa Jasschaja Municipio de Exaltación” correspondiente al pago de la planilla N° 3, según la UPRE.</t>
  </si>
  <si>
    <t>||REGISTRO COBRO COMISIÓN EMISIÓN BOLETA DE GARANTIA 0,15% S/BS. 242.566,73 S/G NOTA EBIH/GAAF/N°024/2019, 16/04/19 REF.:BG-011-2019 LIB. 00584012001 - EBIH - VENTA DE TUBERÍAS Y ACCESORIOS, REF.: COMISIÓN EMISIÓN BG-011-2019</t>
  </si>
  <si>
    <t>COBRO COSTOS DE PAPELERIA POR REGULARIZACION DE TRANSFERENCIA DEL EXTERIOR POR ORDEN DE PETROLEOS PARAGUAYOS - PETROPAR REF.: S069107252F701 LIB. 00513062001 YPFB-OPERACIONES PLANTA DE SEPARACION DE LIQUIDOS RIO GRANDE</t>
  </si>
  <si>
    <t>COBRO COSTOS DE PAPELERIA POR REGULARIZACION DE TRANSFERENCIA DEL EXTERIOR POR ORDEN DE BG BOLIVIA CORPORATION REF.: 01205G501AQV LIB. 00513012007 YPFB - RECURSOS NACIONALIZACIÓN</t>
  </si>
  <si>
    <t>De: 00099024113 Transferencia en cumplimiento al DS N°0913 de 15/06/2011 y el Convenio Intergubernativo de Financiamiento UPRE-CIF-IG 617/2017, suscrito entre la UPRE y el GAM de Tacopaya, Proyecto “Construcción Coliseo U.E. Rene Barrientos Ortuño - Ventilla”, correspondiente al pago de la planilla Nº4, según la UPRE.</t>
  </si>
  <si>
    <t>De: 00099024113 Transferencia en cumplimiento al DS N°0913 de 15/06/2011 y el Convenio Intergubernativo de Financiamiento UPRE-CIF-IG 597/2017, suscrito entre la UPRE y el GAM de Uriondo (Concepción), Proyecto “Construcción Centro de Salud con Internación Miscas Caldera”, correspondiente al pago de la planilla Nº5, según la UPRE.</t>
  </si>
  <si>
    <t>De: 00099024113 Transferencia en cumplimiento al DS N°0913 de 15/06/2011 y el Convenio Intergubernativo de Financiamiento UPRE-CIF-IG 1022/2017, suscrito entre la UPRE y el GAM de Santa Ana, Proyecto “Const. Unidad Educativa Herlan Chavez Roca Zona 26 de Julio”, correspondiente al pago de la planilla Nº7, según la UPRE.</t>
  </si>
  <si>
    <t>De: 00099024113 Transferencia en cumplimiento al DS N°0913 de 15/06/2011 y el Convenio Intergubernativo de Financiamiento UPRE-CIF-IG 0269/2018, suscrito entre la UPRE y el GAM de Yunchara, Proyecto “Const. Tinglado Polifuncional U.E. Saturnino Urzagaste de San Pedro - Municipio de Yunchara”, correspondiente al pago de la planilla Nº1, según la UPRE.</t>
  </si>
  <si>
    <t>De: 00099024113 Transferencia en cumplimiento al DS N°0913 de 15/06/2011 y el Convenio Intergubernativo de Financiamiento UPRE-CIF-IG 0188/2018, suscrito entre la UPRE y el GAM de Monteagudo, Proyecto “Const. Pavimento Rígido Calles de Candua-Monteagudo”, correspondiente al pago de saldo de la planilla Nº2, según la UPRE.</t>
  </si>
  <si>
    <t>De: 00099024113 Transferencia en cumplimiento al DS N°0913 de 15/06/2011 y el Convenio Intergubernativo de Financiamiento UPRE-CIF-IG 286/2018, suscrito entre la UPRE y el GAD de Oruro, Proyecto “Construcción Unidad Educativa Mineros 2000 Municipio Oruro”, correspondiente al pago de la planilla Nº2, según la UPRE.</t>
  </si>
  <si>
    <t>De: 00099024113 Transferencia en cumplimiento al DS N°0913 de 15/06/2011 y el Convenio Intergubernativo de Financiamiento UPRE-CIF-IG 0287/2018, suscrito entre la UPRE y el GAM de Villa Mojocoya, Proyecto “Const. Coliseo Cerrado Evo Morales Ayma Redención Pampa”, correspondiente al pago de la planilla Nº2, según la UPRE.</t>
  </si>
  <si>
    <t>De: 00099024113 Transferencia en cumplimiento al DS N°0913 de 15/06/2011 y el Convenio Intergubernativo de Financiamiento UPRE-CIF-IG 0192/2018, suscrito entre la UPRE y el GAM de Icla, Proyecto “Const. Edificio Central GAM Icla”, correspondiente al pago de la planilla Nº2, según la UPRE.</t>
  </si>
  <si>
    <t>De: 00099024113 Transferencia en cumplimiento al DS N°0913 de 15/06/2011 y el Convenio Intergubernativo de Financiamiento UPRE-CIF-IG 0190/2018, suscrito entre la UPRE y el GAM de Villa Vaca Guzmán, Proyecto “Const. Puente Vehicular Arrayan - Muyupampa”, correspondiente al pago de la planilla Nº2, según la UPRE.</t>
  </si>
  <si>
    <t>De: 00099024113 Transferencia en cumplimiento al DS N°0913 de 15/06/2011 y el Convenio Intergubernativo de Financiamiento UPRE-CIF-IG 1035/2017, suscrito entre la UPRE y el GAD de Potosí, Proyecto “Construcción Unidad Educativa Manuel Ascencio Padilla - Potosí”, correspondiente al pago de la planilla Nº10, según la UPRE.</t>
  </si>
  <si>
    <t>De: 00099024113 Transferencia en cumplimiento al DS N°0913 de 15/06/2011 y el Convenio Intergubernativo de Financiamiento UPRE-CIF-IG 028/2018, suscrito entre la UPRE y el GAM de Machacamarca, Proyecto “Const. Centro de Salud Machacamarca - Machacamarca”, correspondiente al pago de la planilla Nº7, según la UPRE.</t>
  </si>
  <si>
    <t>De: 00099024113 Transferencia en cumplimiento al DS N°0913 de 15/06/2011 y el Convenio Intergubernativo de Financiamiento UPRE-CIF-IG 296/2018, suscrito entre la UPRE y el GAM de Warnes, Proyecto “Construcción de Viaducto en el Km. 16+480, Carretera Doble Vía Santa Cruz-Warnes”, correspondiente al pago de la planilla Nº1, según la UPRE.</t>
  </si>
  <si>
    <t>VENTA DE DIVISAS CON TRANSFERENCIA DE FONDOS A SOLICITUD DE ADMINISTRACION DE SERVICIOS PORTUARIOS BOLIVIA SEGUN SOLICITUD 7789 REF: H.R. 566 - 500 - 238 - PAGO DE FACTURAS AL TPA POR SERVICIO DE FAENAS PRIMERA QUINCENA DE MARZO/2019, SERVICIO DE REFRIGERACION Y EXPORTACIONES MARZO I,EN EL PUERTO DE LIB. 00594012001 ASP-B FONDO DE OPERACIONES</t>
  </si>
  <si>
    <t>VENTA DE DIVISAS CON TRANSFERENCIA DE FONDOS A SOLICITUD DE EMPRESA PUBLICA PRODUCTIVA CARTONES DE BOLIVIA-CARTONBOL SEGUN SOLICITUD 7788 REF: TRANSFERENCIA DE RECURSOS AL BCB PARA PAGO A LA EMPRESA TROSUAR POR LA ADQUISICION DE TROQUEL ROTATIVO CAJA ENVIBOL SEGUN PROCESO DE CONTRATACION DIRECTA AUT LIB. 00576012002 CARTONBOL - RECAUDADORA</t>
  </si>
  <si>
    <t>VENTA DE DIVISAS CON TRANSFERENCIA DE FONDOS A SOLICITUD DE ADMINISTRACION DE SERVICIOS PORTUARIOS BOLIVIA SEGUN SOLICITUD 7784 REF: H.R. 1517 - PAGO DE FACTURA A ALEJANDRO NICOLAS TARA URQUIETA - SERVICIOS E.I.R.L. POR SERVICIO DE LIMPIEZA EN EL PUERTO DE ARICA CORRESPONDIENTE A MARZO/2019, SEGUN O LIB. 00594012001 ASP-B FONDO DE OPERACIONES</t>
  </si>
  <si>
    <t>'COBRO DE'||UTILES DE ESCRITORIO POR EL COMPROBANTE CONTABLE NRO. 0952009 DE LA FECHA, SEGÚN CORREO ELECTRÓNICO DE YPFB DE F.23/01/18. DEBITO DE LA LIBRETA 00513022001 YPFB  OPERACIONES.</t>
  </si>
  <si>
    <t>VENTA DE DIVISAS CON TRANSFERENCIA DE FONDOS A SOLICITUD DE ADMINISTRACION DE SERVICIOS PORTUARIOS BOLIVIA SEGUN SOLICITUD 7779 REF: H.R. 1542 - PAGO DE FACTURAS A EMPRESA TISUR POR TRABAJOS MARITIMOS EN EL PUERTO DE MATARANI, SEGUN INFORME ASP-B/DOP-UAP/INF-52/2019 Y DEMAS DOCUMENTACION ADJUNTA LIB. 00594012001 ASP-B FONDO DE OPERACIONES</t>
  </si>
  <si>
    <t>VENTA DE DIVISAS CON TRANSFERENCIA DE FONDOS A SOLICITUD DE ADMINISTRACION DE SERVICIOS PORTUARIOS BOLIVIA SEGUN SOLICITUD 7780 REF: H.R. 1468 - ENVIO DE RECURSOS AL PUERTO DE ARICA PARA GASTOS GATE OUT, CORRESPONDIENTE A LA REPOSICION DE ABRIL/2019, SEGUN COMUNICACION INTERNA ASP-B/DOP-UAP/CI-195/2 LIB. 00594012001 ASP-B FONDO DE OPERACIONES</t>
  </si>
  <si>
    <t>De: 00099021001 Transferencia de recursos a solicitud del Órgano Judicial, (operación bimonetaria), SG Nota CITE: UNID./NAL./FINANZAS/DAF-OJ N°263/2019, por depósitos judiciales a favor de la Caja Nacional de Salud por restitución del Certificados Depósitos Judiciales N° 27209. H.R. 6-11322-R.</t>
  </si>
  <si>
    <t>De: 00099021001 Transferencia de recursos a solicitud del Órgano Judicial, (operación bimonetaria), SG Nota CITE: UNID./NAL./FINANZAS/DAF-OJ N°263/2019, por depósitos judiciales a favor del Ministerio de Educación por restitución del Certificados Depósitos Judiciales N° 21996. H.R. 6-11322-R.</t>
  </si>
  <si>
    <t>De: 00099021001 Transferencia de recursos a solicitud del Órgano Judicial, (operación bimonetaria), SG Nota CITE: UNID./NAL./FINANZAS/DAF-OJ N°263/2019, por depósitos judiciales a favor de la CNS por restitución del Certificados Depósitos Judiciales N° 478769. H.R. 6-11322-R.</t>
  </si>
  <si>
    <t>A:00373024104 TRANSFERENCIA DE RECURSOS A FAVOR DE LAS UNIBOL - MARZO 2019 SG INFORME CITE: MEFP/VTCP/DGPOT/UPCFTGN/INF/N°41/2019. H.R. 389-59-D.</t>
  </si>
  <si>
    <t>A:00373024101 TRANSFERENCIA DE RECURSOS PARA GASTOS DE FUNCIONAMIENTO DEL FDI MARZO 2019 SG INFORME CITE: MEFP/VTCP/DGPOT/UPCFTGN/INF/N°40/2019. H.R. 389-58-D.</t>
  </si>
  <si>
    <t>De: 00099024113 Transferencia en cumplimiento al DS N°0913 de 15/06/2011 y el Convenio Intergubernativo de Financiamiento UPRE-CIF-IG 874/2017, suscrito entre la UPRE y el GAM de Sapahaqui, proyecto “Construcción Centro Cultural Bartolina Sisa Comunidad Ocuire” correspondiente al pago de la planilla N° 4 de cierre, según la UPRE.</t>
  </si>
  <si>
    <t>De: 00099024113 Transferencia en cumplimiento al DS N°0913 de 15/06/2011 y el Convenio Intergubernativo de Financiamiento UPRE-CIF-IG 196/2017, suscrito entre la UPRE y el GAM de Pailón, Proyecto “Const. Mercado Municipal Pailón”, correspondiente al pago de la planilla Nº9, según la UPRE.</t>
  </si>
  <si>
    <t>VENTA DE DIVISAS CON TRANSFERENCIA DE FONDOS A SOLICITUD DE MINISTERIO DE SALUD SEGUN SOLICITUD 7802 REF: PAGO A LA OFICINA SANITARIA PANAMERICANA POR LA COMPRA DE MEDICAMENTOS PARA EL PROGRAMA NACIONAL DE VIGILANCIA Y CONTROL DE LA LEISHMANIASIS CITIBANK 111 WALL STREET NEW YORK NY 10043 CUEN LIB. 00046024204 MS - 5% ENTES GESTORES PROGRAMAS PREVENC. Y PROYECTOS NALES.</t>
  </si>
  <si>
    <t>VENTA DE DIVISAS CON TRANSFERENCIA DE FONDOS A SOLICITUD DE AGENCIA BOLIVIANA ESPACIAL - ABE SEGUN SOLICITUD 7806 REF: C31 230 SE AUTORIZA EL PAGO A LA EMPRESA GILAT SATELITE NETWOKS LIMITADA POR EL SERVICIO DE SOPORTE (SATCARE) PARA EL HUB SKYEDGE II - C DE LA AGENCIA BOLIVIANA ESPACIAL - ABE, COR LIB. 00585012002 ABE - VENTA DE SERVICIOS COMUNICACIÓN</t>
  </si>
  <si>
    <t>TRANSFERENCIA DE FONDOS AL EXTERIOR A SOLICITUD DE SERVICIO DESARROLLO EMPRESAS PUBLICAS PRODUCTIVAS SEGUN SOLICITUD 7805 REF: TRANSFERENCIA AL EXTERIOR POR EL PAGO A MP EXPERT S.A.S, POR LA COMPRA DE SOFTWARE MP V9 EMPRESARIAL, DEL CONTRATO SEDEM-UC-CDE ECEBOL NRO 002/2019, MODF.SEDEM-EC-CDE ECEBO LIB. 00132039201 SEDEM-ECEBOL-FINPRO</t>
  </si>
  <si>
    <t>PAGO A BID PRÉSTAMO 2908/BL-BO VCTO. 18-04-2019 POR CUENTA DE TGN SEGÚN NOTA MEFP/VTCP/DGCP/UODP-437/2019 , NTI. 012234 VALOR 18-04-2019 INTERESES USD 854.842,96 LIBRETA N° 00099021001 "TGN RECURSOS ORDINARIOS" (3987)</t>
  </si>
  <si>
    <t>PAGO A BID PRÉSTAMO 2908/BL-BO VCTO. 18-04-2019 POR CUENTA DE TGN SEGÚN NOTA MEFP/VTCP/DGCP/UODP-437/2019 , NTI. 012218 VALOR 18-04-2019 INTERESES USD 13.603,59 LIBRETA N° 00099021001 "TGN RECURSOS ORDINARIOS" (3987)</t>
  </si>
  <si>
    <t>A:00099021001 Pago de capital e interés corriente a favor del TGN, adeudado por el GAD Santa Cruz, correspondiente a los Préstamos Convenios Subsidiarios CAF 2324, Proyectos de Sistemas de Interconexión Eléctrica de la Chiquitanía y de Electrificación San Matías.</t>
  </si>
  <si>
    <t>VENTA DE DIVISAS CON TRANSFERENCIA DE FONDOS A SOLICITUD DE DIRECCION GENERAL DE AERONAUTICA CIVIL SEGUN SOLICITUD 7814 REF: TRANSFERENCIA DE RECURSOS A PANAN INTERNATIONAL FLIGTH ACADEMY INC., POR EL COSTO DEL CURSO B-737NG Y B-737CL PARA LOS INSPECTORES DE LA DGAC MANUEL E. RIVERO RODRIGUEZ Y WALT LIB. 00117012001 LBP-DGAC-DIRECCION GRAL.DE AERONAUTICA CIVIL (4010430031)</t>
  </si>
  <si>
    <t>TRANSFERENCIA DEL EXTERIOR SEGUN SWIFT NO.5048 DE FECHA 22/04/2019 ORDENANTE: CONSULADO GENERAL DE BOLIVIA EN HOUSTON REF.: DEV.SALDOS GAST.FUNCIONAMIENTO LIB. 00099021001 TGN-RECURSOS ORDINARIOS (3987)</t>
  </si>
  <si>
    <t>TRANSFERENCIA DEL EXTERIOR SEGUN SWIFT 05047 DE FECHA 22/04/2019 ORDENANTE: CONSULADO GENERAL DE BOLIVIA EN WASHINGTON DC LIB. 00340012005 SEGIP - RECAUDACION EXTERIOR - CEDULAS DE IDENTIDAD</t>
  </si>
  <si>
    <t>VENTA DE DIVISAS CON TRANSFERENCIA DE FONDOS A SOLICITUD DE PROCURADURIA GENERAL DEL ESTADO SEGUN SOLICITUD 7815 REF: HR PGE-2019-02433 PAGO A LA CORTE PERMANENTE DE ARBITRAJE, REFERENTE AL CASO CPA NRO.2018-39 SUCESION JULIO MIGUEL ORLANDINI AGREDA Y CIA. MINERA ORLANDINI LTDA., SEGUN NOTA INTERNA LIB. 00099021001 TGN-RECURSOS ORDINARIOS (3987)</t>
  </si>
  <si>
    <t>COBRO COSTOS DE PAPELERIA SEGUN TRANSFERENCIA DEL EXTERIOR POR ORDEN DE PETROLEO BRASILERO SA PETROBRAS REF.: INV GCT21518 LIB. 00513012007 YPFB - RECURSOS NACIONALIZACIÓN</t>
  </si>
  <si>
    <t>COBRO COSTOS DE PAPELERIA SEGUN TRANSFERENCIA DEL EXTERIOR POR ORDEN DE COPAGAZ DISTRIBUIDORA DE GAS S.A. LIB. 00513012007 YPFB - RECURSOS NACIONALIZACIÓN</t>
  </si>
  <si>
    <t>COBRO COSTOS DE PAPELERIA SEGUN TRANSFERENCIA DEL EXTERIOR POR ORDEN DE CONSULADO GENERAL DE BOLIVIA EN HOUSTON REF.: DEV.SALDOS GAST.FUNCIONAMIENTO LIB. 00099021001 TGN-RECURSOS ORDINARIOS (3987)</t>
  </si>
  <si>
    <t>COBRO COSTOS DE PAPELERIA SEGUN TRANSFERENCIA DEL EXTERIOR POR ORDEN DE CONSULADO GENERAL DE BOLIVIA EN WASHINGTON DC LIB. 00340012003 RECAUDACION EXTRANJERIA - C.I. -L.C.</t>
  </si>
  <si>
    <t>NÚMERO DE LIBRETA CUT: 99031009.00 OPERACIÓN T01 TRANSFERENCIA DE FONDOS A LA CUT - TESORO DIRECTO DE BANCO UNION S.A. A CUENTA UNICA DEL TESORO CON NUMERO DE SOLICITUD = 3699297 Y NUMERO CORRELATIVO = 91320022042019237 TRANSFERENCIA POR OPERACIONES DE VENTA BONOS BTX</t>
  </si>
  <si>
    <t>||TRANSFERENCIA DE FONDOS S/G. MENSAJES SWIFT NROS. 05056 Y 05033 DE LA FECHA. (SECTOR PÚBLICO - SOBREVUELOS). DEBITO DE LA LIBRETA 00117012001 DGAC, REPOSICION UTILES DE ESCRITORIO.</t>
  </si>
  <si>
    <t>||TRANSFERENCIA DE FONDOS S/G. MENSAJES SWIFT NROS. 05053 Y 05028 DE LA FECHA. (SECTOR PÚBLICO - SERVICIOS). DEBITO DE LA LIBRETA 00119012001 ADSIB, REPOSICION UTILES DE ESCRITORIO.</t>
  </si>
  <si>
    <t>||TRANSFERENCIA DE FONDOS S/G. MENSAJES SWIFT NROS. 05054 Y 05031 DE LA FECHA. (SECTOR PÚBLICO - SOBREVUELOS). DEBITO DE LA LIBRETA 00117012001 DGAC, REPOSICION UTILES DE ESCRITORIO.</t>
  </si>
  <si>
    <t>NÚMERO DE LIBRETA CUT: 99031009.00 OPERACIÓN T01 TRANSFERENCIA DE FONDOS A LA CUT - TESORO DIRECTO DE BANCO UNION S.A. A CUENTA UNICA DEL TESORO CON NUMERO DE SOLICITUD = 3700075 Y NUMERO CORRELATIVO = 91320022042019238 TRANSFERENCIA POR OPERACIONES DE VENTA BONOS BTX</t>
  </si>
  <si>
    <t>De: 00099024113 Transferencia en cumplimiento al DS N°0913 de 15/06/2011 y el Convenio Intergubernativo de Financiamiento UPRE-CIF-IG 211/2017, suscrito entre la UPRE y el GAM de Cajuata, Proyecto “Construcción 6 Aulas U.E. Turculi - Cajuata”, correspondiente al pago de la planilla Nº3 de cierre, según la UPRE.</t>
  </si>
  <si>
    <t>De: 00099024113 Transferencia en cumplimiento al DS N°0913 de 15/06/2011 y el Convenio Intergubernativo de Financiamiento UPRE-CIF-IG 278/2018, suscrito entre la UPRE y el GAM de San Julián, Proyecto “Const. Módulo Tecnológico Para BTH – Municipio San Julián”, correspondiente al pago de la planilla Nº2, según la UPRE.</t>
  </si>
  <si>
    <t>De: 00099024113 Transferencia en cumplimiento al DS N°0913 de 15/06/2011 y el Convenio Intergubernativo de Financiamiento UPRE-CIF-IG 055/2017, suscrito entre la UPRE y el GAM de Tacopaya, Proyecto “Construcción Coliseo Municipal de Tacopaya”, correspondiente al pago de la planilla Nº8 de cierre, según la UPRE.</t>
  </si>
  <si>
    <t>De: 00099024113 Transferencia en cumplimiento al DS N°0913 de 15/06/2011 y el Convenio Intergubernativo de Financiamiento UPRE-CIF-IG 050/2017, suscrito entre la UPRE y el GAM de Arbieto, proyecto “Construcción Unidad Educativa Carlos Canelas Canelas” correspondiente al pago de la planilla N° 3, según la UPRE.</t>
  </si>
  <si>
    <t>PROVISION DE FONDOS A SOLICITUD DE YACIMIENTOS PETROLIFEROS FISCALES BOLIVIANOS SEGUN SOLICITUD YPFB-0069-2019 REF: PAGO A GAS ORIENTE BOLIVIANO LTDA DE MARZO 2019 POR TRANSPORTE FIRME E INTERRUMPIBLE DE GN MI M LIB. 00513012007 YPFB - RECURSOS NACIONALIZACIÓN</t>
  </si>
  <si>
    <t>NUMERO DE LIBRETA CUT: 00291012009 OPERACIÓN E18 TRANSFERENCIA DEL SISTEMA FINANCIERO POR CUENTA DE TERCEROS A LA CUT EJECUCION BOLETA GARANTIA BG0049460700</t>
  </si>
  <si>
    <t>NUMERO DE LIBRETA CUT: 00099021001 OPERACIÓN E18 TRANSFERENCIA DEL SISTEMA FINANCIERO POR CUENTA DE TERCEROS A LA CUT TRANFERENCIA A SOLICITUD DEL MEFP SEGUN NOTA CITE MEFP VTCP DGPOT UAIS CPI NO 0419008 BUN 19</t>
  </si>
  <si>
    <t>NUMERO DE LIBRETA CUT: 00155010001 OPERACIÓN E18 TRANSFERENCIA DEL SISTEMA FINANCIERO POR CUENTA DE TERCEROS A LA CUT SOLICITADO POR VILLAVICENCIO SANJINEZ MONICA HAYDEE PARA DIRNOPLU PAGO FIANZA REAL POR NOTARIA NRO 107</t>
  </si>
  <si>
    <t>NÚMERO DE LIBRETA CUT: 99031009.00 OPERACIÓN T01 TRANSFERENCIA DE FONDOS A LA CUT - TESORO DIRECTO DE BANCO UNION S.A. A CUENTA UNICA DEL TESORO CON NUMERO DE SOLICITUD = 3704294 Y NUMERO CORRELATIVO = 91320023042019901 TRANSFERENCIA POR OPERACIONES DE VENTA BONOS BTX</t>
  </si>
  <si>
    <t>NUMERO DE LIBRETA CUT: 00514010013 OPERACIÓN E18 TRANSFERENCIA DEL SISTEMA FINANCIERO POR CUENTA DE TERCEROS A LA CUT TRANSFERENCIA PROYECTO COMPLEMENTARIO CICLOS COMBINADOS PLANTA TERMOELECTRICA WARNES SOLICITUD ENDE ANDINA SAM</t>
  </si>
  <si>
    <t>NUMERO DE LIBRETA CUT: 00514010001 OPERACIÓN E18 TRANSFERENCIA DEL SISTEMA FINANCIERO POR CUENTA DE TERCEROS A LA CUT TRANSFERENCIA PROYECTO CICLOS COMBINADOS PLANTA TERMOELECTRICA DEL SUR SOLICITUD ENDE ANDINA SAM</t>
  </si>
  <si>
    <t>NUMERO DE LIBRETA CUT: 00514010009 OPERACIÓN E18 TRANSFERENCIA DEL SISTEMA FINANCIERO POR CUENTA DE TERCEROS A LA CUT TRANSFERENCIA PROYECTO CICLOS COMBINADOS PLANTA TERMOELECTRICA ENTRE RIOS SOLICITUD ENDE ANDINA SAM</t>
  </si>
  <si>
    <t>||TRANSFERENCIA DE FONDOS S/G. MENSAJES SWIFT NROS. 05125 DE LA FECHA Y 05029 DE F. 22/04/19. (SECTOR PÚBLICO - SOBREVUELOS). DEBITO DE LA LIBRETA 00117012001 DGAC, REPOSICION UTILES DE ESCRITORIO.</t>
  </si>
  <si>
    <t>||TRANSFERENCIA DE FONDOS S/G. MENSAJES SWIFT NROS. 05126 Y 05109 DE LA FECHA. (SECTOR PÚBLICO - SOBREVUELOS). DEBITO DE LA LIBRETA 00117012001 DGAC, REPOSICION UTILES DE ESCRITORIO.</t>
  </si>
  <si>
    <t>'COBRO DE'||UTILES DE ESCRITORIO POR EL COMPROBANTE CONTABLE NRO. 0952236 DE LA FECHA, SEGÚN CORREO ELECTRÓNICO DE YPFB DE F. 23/01/2018. DEBITO DE LA LIBRETA 00513022001 YPFB  OPERACIONES.</t>
  </si>
  <si>
    <t>||VTA. DIVISAS S/G NOTA SEDEM/GG/EV N°0177/2019,12/04/19 Y ASIG. DIV. EFECT. P/MEFP DE 05/04/19 REF:EM. L/C I-2019-31 P/C ENVIBOL A/F STRADA SRL,COM. EMISIÓN L/C 0,15% S/USD676.535,98 (EQUIV A EUR. 600.885,70) P/130 DÍAS, REEMB. GSTS. COM. BS220.- Y EM. COMP. CONT. BS50.- LIB:00132079201 SEDEM-PLANTA ENV VIDRIO CH.-MUNICIPIO ZUDAÑEZ REF.:COM. EM. LC I-2019-31 Y DIF. CAMB</t>
  </si>
  <si>
    <t>||REGULARIZACIÓN DE LA OPERACIÓN NRO. G-1019604 REGISTRADA POR EL DEPARTAMENTO DE OPERACIONES CAMBIARIAS, DE ACUERDO A INFORMACIÓN CONTENIDA EN MENSAJE FIN103 NRO. 05032 DE F. 22/04/19. DEBITO DE LA LIBRETA 00117012001 DGAC, REPOSICION UTILES DE ESCRITORIO.</t>
  </si>
  <si>
    <t>||TRANSFERENCIA DE FONDOS S/G. MENSAJES SWIFT NROS. 05159 Y 05156 DE LA FECHA. (SECTOR PÚBLICO - SERVICIOS). DEBITO DE LA LIBRETA 00119012001 ADSIB, REPOSICION UTILES DE ESCRITORIO.</t>
  </si>
  <si>
    <t>TRANSFERENCIA RECIBIDA DEL EXTERIOR SEGÚN MENSAJES SWIFT Nos. 5158-5157 (REM.EXT.) DE FECHA 23-04-2019 POR DESEMBOLSO DE FONPLATA PRÉSTAMO BOL 30/2017 INFRAESTRUCTURA URBANA, DESEMB. N° 17 LIBRETA N° 00287102001 FPS-RECURSOS PROPIOS REF.: UTILES DE ESCRITORIO</t>
  </si>
  <si>
    <t>||PAGO AL BID PRESTAMO 4612/BL-BO (OC) VCTO. 15/04/2019 POR CUENTA DEL TGN, COD. LIQ. 012238 DE FECHA 22/04/2019, VALOR 23/04/2019, COMISIONES 176.113,01 LIB.00099021001-TGN-RECURSOS ORDINARIOS (3987) REF. COMISIONES BANCARIAS.</t>
  </si>
  <si>
    <t>A:00099021001 El concepto de la mencionada operación corresponde a la transferencia de capital al TGN, por el mes de marzo de 2019 del Fideicomiso Programa de Reconversión Productiva y Comercial TGN 9º.</t>
  </si>
  <si>
    <t>PAGO A CAF PRÉSTAMO CFA009609 VCTO. 24-04-2019 POR CUENTA DE TGN , NTI. 012036 VALOR 24-04-2019 INTERESES USD 27.205,17 COMISIONES USD 30.606,19 CTA. 3987 CUENTA UNICA DEL TESORO-3987 LIB. 00099021001 REF.: COMISIONES BANCARIAS</t>
  </si>
  <si>
    <t>PROVISION DE FONDOS A SOLICITUD DE YACIMIENTOS PETROLIFEROS FISCALES BOLIVIANOS SEGUN SOLICITUD YPFB-0070-2019 REF: PAGO A GAS TRANSBOLIVIANO SA DE MARZO 2019 POR SERVICIO INTERRUMPIBLE TRANS GN ME LIB. 00513012007 YPFB - RECURSOS NACIONALIZACIÓN</t>
  </si>
  <si>
    <t>PROVISION DE FONDOS A SOLICITUD DE YACIMIENTOS PETROLIFEROS FISCALES BOLIVIANOS SEGUN SOLICITUD YPFB-0072-2019 REF: PAGO A GAS ORIENTE BOLIVIANO LTDA DE MARZO 2019 POR TRANSPORTE GN ME LIB. 00513012007 YPFB - RECURSOS NACIONALIZACIÓN</t>
  </si>
  <si>
    <t>TRANSFERENCIA DEL EXTERIOR SEGUN SWIFT 05175 DE FECHA 24/04/2019 ORDENANTE: CONSULADO DE BOLIVIA EN BARCELONA LIB. 00010011102 MIN.RELACIONES EXTERIORES - GESTORIA CONSULAR LEY Nº 3108</t>
  </si>
  <si>
    <t>TRANSFERENCIA DEL EXTERIOR SEGUN SWIFT 05176 DE FECHA 24/04/2019 ORDENANTE: CONSULADO GENERAL DE BOLIVIA EN BARCELONA REF.: GESTORIA CONSULAR VICECONSULADO DE BOLIVIA EN PALMA DE MALLORCA LIB. 00010011102 MIN.RELACIONES EXTERIORES - GESTORIA CONSULAR LEY Nº 3108</t>
  </si>
  <si>
    <t>VENTA DE DIVISAS CON TRANSFERENCIA DE FONDOS A SOLICITUD DE INSTITUTO NACIONAL DE INNOVACION AGROPECUARIA Y FORESTAL (INIAF) SEGUN SOLICITUD 7830 REF: 80101010400 52 02 PAGO ANUAL POR ACREDITACION DEL SISTEMA DE CERTIFICACION DE SEMILLA A LA OECD POR UN MONTO DE 3.001.25 EUROS POR CONCEPTO DE CUOTA LIB. 00222012001 INIAF- A NIVEL NACIONAL POR DIFERENCIAL CAMBIARIO</t>
  </si>
  <si>
    <t>VENTA DE DIVISAS CON TRANSFERENCIA DE FONDOS A SOLICITUD DE INSTITUTO NACIONAL DE INNOVACION AGROPECUARIA Y FORESTAL (INIAF) SEGUN SOLICITUD 7830 REF: 80101010400 52 02 PAGO ANUAL POR ACREDITACION DEL SISTEMA DE CERTIFICACION DE SEMILLA A LA OECD POR UN MONTO DE 3.001.25 EUROS POR CONCEPTO DE CUOTA LIB. 00222012001 INIAF- A NIVEL NACIONAL</t>
  </si>
  <si>
    <t>VENTA DE DIVISAS CON TRANSFERENCIA DE FONDOS A SOLICITUD DE MINISTERIO DE GOBIERNO SEGUN SOLICITUD 7831 REF: REFERENCIA 3241811656 PAGO DE NOTA DE ADEUDO NRO 3241811656 EMITIDA POR LA COMISION DE LA UNION EUROPEA CORRESPONDIENTE AL CONVENIO DE FINANCIACION PROGRAMA DE INSTITUCIONALIZACION DEL CONCEJ LIB. 00099021001 TGN-RECURSOS ORDINARIOS (3987) POR DIFERENCIAL CAMBIARIO</t>
  </si>
  <si>
    <t>VENTA DE DIVISAS CON TRANSFERENCIA DE FONDOS A SOLICITUD DE MINISTERIO DE GOBIERNO SEGUN SOLICITUD 7831 REF: REFERENCIA 3241811656 PAGO DE NOTA DE ADEUDO NRO 3241811656 EMITIDA POR LA COMISION DE LA UNION EUROPEA CORRESPONDIENTE AL CONVENIO DE FINANCIACION PROGRAMA DE INSTITUCIONALIZACION DEL CONCEJ LIB. 00099021001 TGN-RECURSOS ORDINARIOS (3987)</t>
  </si>
  <si>
    <t>COBRO COSTOS DE PAPELERIA SEGUN TRANSFERENCIA DEL EXTERIOR POR ORDEN DE CONSULADO GENERAL DE BOLIVIA EN BARCELONA REF.: GESTORIA CONSULAR VICECONSULADO DE BOLIVIA EN PALMA DE MALLORCA LIB. 00010011102 MIN.RELACIONES EXTERIORES - GESTORIA CONSULAR LEY Nº 3108</t>
  </si>
  <si>
    <t>VENTA DE DIVISAS A SOLICITUD DE YACIMIENTOS PETROLIFEROS FISCALES BOLIVIANOS SEGUN SOLICITUD 7846 REF: PAGO A SHELL BOLIVIA CORPORATION POR RETRIBUCIONES AL TITULAR MERCADO INTERNO CORRESPONDIENTE AL MES DE NOVIEMBRE DE 2018 LIB. 00513012004 LBP-YPFB-UNICOMERCIAL (4030005415/1-2188907)</t>
  </si>
  <si>
    <t>VENTA DE DIVISAS A SOLICITUD DE YACIMIENTOS PETROLIFEROS FISCALES BOLIVIANOS SEGUN SOLICITUD 7849 REF: PAGO A PLUSPETROL BOLIVIA POR RETRIBUCIONES AL TITULAR MERCADO INTERNO CORRESPONDIENTE AL MES DE NOVIEMBRE DE 2018 LIB. 00513012004 LBP-YPFB-UNICOMERCIAL (4030005415/1-2188907)</t>
  </si>
  <si>
    <t>VENTA DE DIVISAS A SOLICITUD DE YACIMIENTOS PETROLIFEROS FISCALES BOLIVIANOS SEGUN SOLICITUD 7852 REF: PAGO A PLUSPETROL BOLIVIA POR RETRIBUCIONES AL TITULAR MERCADO INTERNO CORRESPONDIENTE AL MES DE NOVIEMBRE DE 2018 LIB. 00513012004 LBP-YPFB-UNICOMERCIAL (4030005415/1-2188907)</t>
  </si>
  <si>
    <t>NUMERO DE LIBRETA CUT: 00099021001 OPERACIÓN E75 TRANSFERENCIA DE LA CUENTA FISCAL BUN A LA CUT EN MN TRANSF.DE FDOS.SG.SOL.G.A.M.SAN PEDRO DE BUENA VISTA SG.NOTA S/N A LA CTA CUT 3987 LIBRETA 00099021001</t>
  </si>
  <si>
    <t>TRANSFERENCIA RECIBIDA DEL EXTERIOR SEGÚN MENSAJES SWIFT Nos. 05177 - 05170 (REM.EXT.) DE FECHA 24-04-2019 POR DESEMBOLSO DE BID PRÉSTAMO 3699/BL-BO REF.: REQ 00012 BO OPS0201916418A LIBRETA N° 00287102001 FPS-RECURSOS PROPIOS REF.: UTILES DE ESCRITORIO</t>
  </si>
  <si>
    <t>A:00099021001 DEVOLUCION RETENCION DE DESCUENTOS EFECTUADOS POR CONVENIOS DE COMPENSACION DE COTIZACIONES CON BBVA PREVISION AFP S.A., CORRESPONDIENTE AL MES DE FEBRERO/2019 Y AGUINALDO 2012 AL 2018. S/G CITE SENASIR UAF TTES N° 0029/2019, DE FECHA 23/04/2019.</t>
  </si>
  <si>
    <t>A:00099021001 DEVOLUCION RETENCION DE DESCUENTOS EFECTUADOS POR CONVENIOS DE COMPENSACION DE COTIZACIONES CON FUTURO DE BOLIVIA S.A. AFP, CORRESPONDIENTE AL MES DE FEBRERO/2019 Y AGUINALDO 2010 AL 2018. S/G CITE SENASIR UAF TTES N° 0028/2019, DE FECHA 23/04/2019.</t>
  </si>
  <si>
    <t>A:00099021001 DEVOLUCION RETENCION DE DESCUENTOS EFECTUADOS POR RECUPERACION DEL P.R.A. (PAGO DE REPARTO ANTICIPADO), CORRESPONDIENTE AL MES DE MARZO/2019. S/G CITE SENASIR UAF TTES N° 0031/2019, DE FECHA 23/04/2019.</t>
  </si>
  <si>
    <t>A:00099021001 DEVOLUCION RETENCION DE DESCUENTOS EFECTUADOS POR CONVENIOS DE COMPENSACION DE COTIZACIONES CON LA VITALICIA SEGUROS Y REASEGUROS DE VIDA S.A., CORRESPONDIENTE AL MES DE FEBRERO/2019 Y AGUINALDO 2014 AL 2018. S/G CITE SENASIR UAF TTES N° 0027/2019, DE FECHA 23/04/2019.</t>
  </si>
  <si>
    <t>A:00099021001 DEVOLUCION RETENCION DE DESCUENTOS EFECTUADOS POR CONVENIOS DE COMPENSACION DE COTIZACIONES CON SEGUROS PROVIDA S.A., CORRESPONDIENTE AL MES DE FEBRERO/2019 Y AGUINALDO 2015 AL 2018. S/G CITE SENASIR UAF TTES N° 0026/2019, DE FECHA 23/04/2019.</t>
  </si>
  <si>
    <t>A:00099021001 DEVOLUCION RETENCION DE DESCUENTOS EFECTUADOS POR COBROS Y PAGOS INDEBIDOS, CORRESPONDIENTE AL MES DE MARZO/2019. S/G CITE SENASIR UAF TTES N° 0030/2019, DE FECHA 23/04/2019.</t>
  </si>
  <si>
    <t>TRANSFERENCIA DEL EXTERIOR SEGUN SWIFT 05212 DE FECHA 24/04/2019 ORDENANTE: CONSULADO DE BOLIVIA EN MIAMI, FL LIB. 00010011102 MIN.RELACIONES EXTERIORES - GESTORIA CONSULAR LEY Nº 3108</t>
  </si>
  <si>
    <t>TRANSFERENCIA DEL EXTERIOR SEGUN SWIFT 05174 DE FECHA 24/04/2019 ORDENANTE: CONSULADO GENERAL DE BOLIVIA EN CHILE LIB. 00010011102 MIN.RELACIONES EXTERIORES - GESTORIA CONSULAR LEY Nº 3108</t>
  </si>
  <si>
    <t>REGULARIZACION DE TRANSFERENCIA DEL EXTERIOR SEGUN SWIFT NO.5102 DE FECHA 24/04/2019 ORDENANTE: CONSULADO GERAL DA BOLIVIA-SAO PAULO LIB. 00340012005 SEGIP - RECAUDACION EXTERIOR - CEDULAS DE IDENTIDAD</t>
  </si>
  <si>
    <t>NUMERO DE LIBRETA CUT: 00099021001 OPERACIÓN E18 TRANSFERENCIA DEL SISTEMA FINANCIERO POR CUENTA DE TERCEROS A LA CUT CUT</t>
  </si>
  <si>
    <t>NUMERO DE LIBRETA CUT: 00099021001 OPERACIÓN E18 TRANSFERENCIA DEL SISTEMA FINANCIERO POR CUENTA DE TERCEROS A LA CUT devolucion en exceso Gobierno Autónomo Departamental de Potosí</t>
  </si>
  <si>
    <t>NÚMERO DE LIBRETA CUT: 99031009.00 OPERACIÓN T01 TRANSFERENCIA DE FONDOS A LA CUT - TESORO DIRECTO DE BANCO UNION S.A. A CUENTA UNICA DEL TESORO CON NUMERO DE SOLICITUD = 3708364 Y NUMERO CORRELATIVO = 91320024042019451 TRANSFERENCIA POR OPERACIONES DE VENTA BONOS BTX</t>
  </si>
  <si>
    <t>||REGULARIZACIÓN DE NUESTRA OPERACIÓN NRO. 0952192 DE F. 22/04/19 EN ATENCIÓN A NOTA DE LA EMPRESA NAVIERA BOLIVIANA, CITE-DAF/TES. N°12/2019 RECIBIDA EN LA FECHA. (HRE-TGL-5738). A LA LIB. 00551012001 EPNE-ENABOL RECURSOS ESPECIFICOS; P/CTA.COMPUTERSHARE INC AAF ROSENTHAL CLI.</t>
  </si>
  <si>
    <t>||TRANSFERENCIA DE FONDOS S/G. MENSAJE SWIFT NRO. 05213 Y CORREOS ELECTRONICOS DEL MINISTERIO DE EDUCACIÓN DE LA FECHA. (SECTOR PÚBLICO - DONACIONES). A LA LIB.00016078002 MIN.EDUCACION-UNIVERSIDAD PEDAGOGICA-AECID;P/CTA.AG.ESP.COOP.INTERN.PARA DESARR</t>
  </si>
  <si>
    <t>||REGULARIZACIÓN DE NUESTRA OPERACIÓN NRO. 0952192 DE F. 22/04/19 EN ATENCIÓN A NOTA DE LA EMPRESA NAVIERA BOLIVIANA, CITE-DAF/TES. N°12/2019 RECIBIDA EN LA FECHA. (HRE-TGL-5738). DEBITO DE LA LIBRETA 00551012001 EPNE-ENABOL RECURSOS ESPECIFICOS; COBRO UTILES DE ESCRITORIO.</t>
  </si>
  <si>
    <t>||TRANSFERENCIA DE FONDOS S/G. MENSAJES SWIFT NROS. 05178 Y 05168 DE LA FECHA. (SECTOR PÚBLICO - SERVICIOS). DEBITO DE LA LIBRETA 00119012001 ADSIB, REPOSICION UTILES DE ESCRITORIO.</t>
  </si>
  <si>
    <t>||TRANSFERENCIA DE FONDOS S/G. MENSAJES SWIFT NROS. 05180 Y 05169 DE LA FECHA. (SECTOR PUBLICO - SERVICIOS). DEBITO DE LA LIBRETA 00119012001 ADSIB, REPOSICION UTILES DE ESCRITORIO.</t>
  </si>
  <si>
    <t>||VTA. DIVISAS S/G NOTA MDRYT/DESPACHO/CITE N°305/19,10/04/19 Y ASIG. DIV. EFECT. P/MEFP, 24/04/19 REF:EM. L/C I-2019-32 P/C MIN. DES. RURAL Y TIERRAS A/F JOHN DEERE SALES HISP.,COM. EM. L/C 0,15% S/USD5.512.779.- POR 120 DÍAS,REEMB. GSTS. COM BS220 Y EM. COMP. CONT. BS50 LIB.: 00099021001 - TGN-RECURSOS ORDINARIOS, REF.: COMISIÓN EMISIÓN LC I-2019-32</t>
  </si>
  <si>
    <t>||REGULARIZACIÓN DE NUESTRA OPERACIÓN NRO. 0952287 DE F. 23/04/2019 EN ATENCIÓN A CORREOS ELECTRÓNICOS DE LA DGAC Y AASANA DE LA FECHA. DEBITO DE LA LIBRETA 00117012001 DGAC, REPOSICION UTILES DE ESCRITORIO.</t>
  </si>
  <si>
    <t>||TRANSFERENCIA DE FONDOS S/G. MENSAJE SWIFT NRO. 05213 Y CORREOS ELECTRONICOS DEL MINISTERIO DE EDUCACIÓN DE LA FECHA. (SECTOR PÚBLICO - DONACIONES). DEBITO DE LA LIBRETA 00016071101 MIN.EDUCACION-UNIVERSIDAD PEDAGOGICA; COBRO UTILES DE ESCRITORIO.</t>
  </si>
  <si>
    <t>VENTA DE DIVISAS CON TRANSFERENCIA DE FONDOS A SOLICITUD DE FUNDACION CULTURAL BANCO CENTRAL DE BOLIVIA SEGUN SOLICITUD 7837 REF: TRANSFERENCIA A LA CUENTA DE LA ASOCIACION LATINOAMERICANA DE ARCHIVOS ALA POR CONCEPTO DE MEMBRESIA CUOTA ANUAL CORRESPONDIENTE A LA GESTION 2019 LIB. 00293052001 ABNB - RECURSOS PROPIOS</t>
  </si>
  <si>
    <t>VENTA DE DIVISAS CON TRANSFERENCIA DE FONDOS A SOLICITUD DE CENTRAL DE ABASTECIMIENTO Y SUMINISTROS DE SALUD-CEASS SEGUN SOLICITUD 7800 REF: PAGO IMPORTACION SEG, N.I. 118.19 INF.COM.RECEP. 13.2019 ACTA CONF.ENTREGA PARCIAL ACTA RECEP 3.19 NOT.ING. ALM.24.B.3 CERT.PPTO.POA 191.19 FACT 219003 INF.TE LIB. 00249012001 LBP-CEASS-CENTRAL DE ABASTECIMIENTO Y SUMINISTROS DE SALUD POR DIFERENCIAL CAMBIARIO</t>
  </si>
  <si>
    <t>VENTA DE DIVISAS CON TRANSFERENCIA DE FONDOS A SOLICITUD DE CENTRAL DE ABASTECIMIENTO Y SUMINISTROS DE SALUD-CEASS SEGUN SOLICITUD 7800 REF: PAGO IMPORTACION SEG, N.I. 118.19 INF.COM.RECEP. 13.2019 ACTA CONF.ENTREGA PARCIAL ACTA RECEP 3.19 NOT.ING. ALM.24.B.3 CERT.PPTO.POA 191.19 FACT 219003 INF.TE LIB. 00249012001 LBP-CEASS-CENTRAL DE ABASTECIMIENTO Y SUMINISTROS DE SALUD</t>
  </si>
  <si>
    <t>VENTA DE DIVISAS CON TRANSFERENCIA DE FONDOS A SOLICITUD DE CENTRAL DE ABASTECIMIENTO Y SUMINISTROS DE SALUD-CEASS SEGUN SOLICITUD 7836 REF: PAGO IMPORTACION SUS SEGUN FACTURA COMERCIAL INVOICE.MDR 18.19.40 Y 41 NOT.INT.PAGO O.R 1 Y 2 IMP.N.7, INF.COM.RECEP.IMP 11 Y 12.19 ACTA CONFORMIDAD 7 Y 8.19 LIB. 00249012001 LBP-CEASS-CENTRAL DE ABASTECIMIENTO Y SUMINISTROS DE SALUD</t>
  </si>
  <si>
    <t>VENTA DE DIVISAS CON TRANSFERENCIA DE FONDOS A SOLICITUD DE FUNDACION CULTURAL BANCO CENTRAL DE BOLIVIA SEGUN SOLICITUD 7834 REF: TRANSFERENCIA A LA CUENTA DE LA ASOCIACION DE ESTADOS AMERICANOS PARA EL DESARROLLO DE LAS BIBLIOTECAS NACIONALES DE LOS PAISES DE IBEROAMERICA ABINIA POR CONCEPTO DE M LIB. 00293052001 ABNB - RECURSOS PROPIOS</t>
  </si>
  <si>
    <t>VENTA DE DIVISAS CON TRANSFERENCIA DE FONDOS A SOLICITUD DE ORGANO ELECTORAL PLURINACIONAL SEGUN SOLICITUD 7725 REF: CORRESPONDE A LA TRANSFERENCIA POR CONCEPTO DE COSTO DE VIDA DEL MES DE MARZO DE 2019 MISMA QUE SE DESEMBOLSA A FAVOR DEL FUNCIONARIO PUBLICO MACIAS ALVARADO MELANEA CON CI 5152245 CB LIB. 00099021001 TGN-RECURSOS ORDINARIOS (3987)</t>
  </si>
  <si>
    <t>VENTA DE DIVISAS CON TRANSFERENCIA DE FONDOS A SOLICITUD DE ORGANO ELECTORAL PLURINACIONAL SEGUN SOLICITUD 7752 REF: CORRESPONDE A LA TRANSFERENCIA POR CONCEPTO DE COSTO DE VIDA DEL MES DE MARZO DE 2019 MISMA QUE SE DESEMBOLSA A FAVOR DEL FUNCIONARIO PUBLICO MAMANI FLORES ROSENDA CON CI 5124703 PT V LIB. 00099021001 TGN-RECURSOS ORDINARIOS (3987)</t>
  </si>
  <si>
    <t>COBRO COSTOS DE PAPELERIA SEGUN TRANSFERENCIA DEL EXTERIOR POR ORDEN DE CONSULADO DE BOLIVIA EN MIAMI, FL LIB. 00010011102 MIN.RELACIONES EXTERIORES - GESTORIA CONSULAR LEY Nº 3108</t>
  </si>
  <si>
    <t>COBRO COSTOS DE PAPELERIA SEGUN TRANSFERENCIA DEL EXTERIOR POR ORDEN DE CONSULADO GENERAL DE BOLIVIA EN CHILE LIB. 00010011102 MIN.RELACIONES EXTERIORES - GESTORIA CONSULAR LEY Nº 3108</t>
  </si>
  <si>
    <t>COBRO COSTOS DE PAPELERIA POR REGULARIZACION DE TRANSFERENCIA DEL EXTERIOR POR ORDEN DE CONSULADO GERAL DA BOLIVIA-SAO PAULO LIB. 00340012003 RECAUDACION EXTRANJERIA - C.I. -L.C.</t>
  </si>
  <si>
    <t>A:00373024105 Desembolso de recursos al Fondo de Desarrollo Indígena para programas y/o proyectos de los Gobiernos Autónomos Municipales, solicitud realizada a través de las notas CITE: FDI/DGE/EXT/N° 097, 098, 099 y 100/2019 con el objeto de financiar a 35 proyectos, adjunto Informe CITE: MEFP/VTCP/DGPOT/UPCFTGN/INF/N°044/2019. H.R. 6-11545-R; 6-11655-R; 6-11654-R; 6-11656-R.</t>
  </si>
  <si>
    <t>VENTA DE DIVISAS CON TRANSFERENCIA DE FONDOS A SOLICITUD DE EMPRESA BOLIVIANA DE ALIMENTOS Y DERIVADOS - EBA SEGUN SOLICITUD 7833 REF: PAGO A IPPAN SHADAN HOUJIN LATENAMERICANDO NIHON POR LA PARTICIPACION DE LA EMPRESA BOLIVIANA DE ALIMENTOS Y DERIVADOS EN EL STAND BOLIVIANO DURANTE LA FERIA INTERNA LIB. 00599022001 EBA-COMERCIALIZACION PRODUCTOS MERCADO INTERNO Y EXPORTACION POR DIFERENCIAL CAMBIARIO</t>
  </si>
  <si>
    <t>VENTA DE DIVISAS CON TRANSFERENCIA DE FONDOS A SOLICITUD DE EMPRESA BOLIVIANA DE ALIMENTOS Y DERIVADOS - EBA SEGUN SOLICITUD 7833 REF: PAGO A IPPAN SHADAN HOUJIN LATENAMERICANDO NIHON POR LA PARTICIPACION DE LA EMPRESA BOLIVIANA DE ALIMENTOS Y DERIVADOS EN EL STAND BOLIVIANO DURANTE LA FERIA INTERNA LIB. 00599022001 EBA-COMERCIALIZACION PRODUCTOS MERCADO INTERNO Y EXPORTACION</t>
  </si>
  <si>
    <t>TRANSFERENCIA RECIBIDA DEL EXTERIOR SEGÚN MENSAJES SWIFT Nos. 05230-05224 (REM.EXT.) DE FECHA 25-04-2019 POR DESEMBOLSO DE CAF PRÉSTAMO CFA008340 CONST.DOBLEVIA MONTERO-CRISTAL LIBRETA N° 00291012002 ABC-RECURSOS PROPIOS REF.: UTILES DE ESCRITORIO</t>
  </si>
  <si>
    <t>NUMERO DE LIBRETA CUT: 00047364102 OPERACIÓN E75 TRANSFERENCIA DE LA CUENTA FISCAL BUN A LA CUT EN MN TRANSF.DE FDOS.A SOL.G.A.M.DE SANTIVAÃEZ SG.NOTA CITE:GAMS-MEA/0111/2019 A LA CTA.CUT 3987 LIBRETA 00047364102</t>
  </si>
  <si>
    <t>NUMERO DE LIBRETA CUT: 00099021001 OPERACIÓN E18 TRANSFERENCIA DEL SISTEMA FINANCIERO POR CUENTA DE TERCEROS A LA CUT TRANSFERENCIA A SOLICITUD DEL MEFP SEGUN NOTA CITE MEFP VTCP DGPOT UAIS CPI NO 0419009 BUN 19</t>
  </si>
  <si>
    <t>COBRO COSTOS DE PAPELERIA SEGUN TRANSFERENCIA DEL EXTERIOR POR ORDEN DE AMARILLA GAS SA LIB. 00513062001 YPFB-OPERACIONES PLANTA DE SEPARACION DE LIQUIDOS RIO GRANDE</t>
  </si>
  <si>
    <t>NUMERO DE LIBRETA CUT: 00099021001 OPERACIÓN E18 TRANSFERENCIA DEL SISTEMA FINANCIERO POR CUENTA DE TERCEROS A LA CUT DEVOLUCION DE PAGOS CC NO COBRADOS POR AFILIADOS CIVILES Y MILITARES CORRESPONDIENTE AL PERIODO DE DICIEMBRE 2018</t>
  </si>
  <si>
    <t>NÚMERO DE LIBRETA CUT: 99031009.00 OPERACIÓN T01 TRANSFERENCIA DE FONDOS A LA CUT - TESORO DIRECTO DE BANCO UNION S.A. A CUENTA UNICA DEL TESORO CON NUMERO DE SOLICITUD = 3712724 Y NUMERO CORRELATIVO = 91320025042019590 TRANSFERENCIA POR OPERACIONES DE VENTA BONOS BTX</t>
  </si>
  <si>
    <t>TRANSFERENCIA DE FONDOS AL EXTERIOR A SOLICITUD DE SERVICIO DESARROLLO EMPRESAS PUBLICAS PRODUCTIVAS SEGUN SOLICITUD 7870 REF: TRANSFERENCIA AL EXTERIOR POR EL PAGO A LA EMPRESA CYC INGENIERIA Y PROCESOS SAS. POR EL SERVICIO ESPECIALIZADO EN EL EXTRANJERO DE CONSULTORIA POR PRODUCTO PARA LA ASESORI LIB. 00132039201 SEDEM-ECEBOL-FINPRO</t>
  </si>
  <si>
    <t>VENTA DE DIVISAS CON TRANSFERENCIA DE FONDOS A SOLICITUD DE MINISTERIO DE SALUD SEGUN SOLICITUD 7871 REF: PAGO A LA OFICINA SANITARIA PANAMERICANA POR LA COMPRA VACUNAS E INSUMOS PARA EL PROGRAMA AMPLIADO DE INMUNIZACIONES PAI CITIBANK 111 WALL STREET NEW YORK NY 10043 CUENTA 3615 9769 SWIFT CIT LIB. 00046024204 MS - 5% ENTES GESTORES PROGRAMAS PREVENC. Y PROYECTOS NALES.</t>
  </si>
  <si>
    <t>VENTA DE DIVISAS CON TRANSFERENCIA DE FONDOS A SOLICITUD DE EMPRESA ESTRATEGICA BOLIVIANA CONSTRUCCION Y CONSERVACION INFRAESTRUCTURA CIVIL SEGUN SOLICITUD 7867 REF: TRANSFERENCIA A LA EMPRESA KAPS INTERNATIONAL AUTO TRADING, POR LA IMPORTACION DE 3 CAMIONES HINO PAR ALA OBRA SAN IGNACIO DE MOXOS - LIB. 00587012001 EBC - RECURSOS ESPECÍFICOS</t>
  </si>
  <si>
    <t>VENTA DE DIVISAS CON TRANSFERENCIA DE FONDOS A SOLICITUD DE CENTRAL DE ABASTECIMIENTO Y SUMINISTROS DE SALUD-CEASS SEGUN SOLICITUD 7866 REF: PAGO IMPORTACION CEASS SEGUN FACTURA ELECTRONICA F001.0017320. O.R. 1. INF. TEC. 14.19 CERT. PRE. Y POA. 21.19. NOTA INGRESO ALMACEN 12.B.10. N.I. 128.19 LIB. 00249012001 LBP-CEASS-CENTRAL DE ABASTECIMIENTO Y SUMINISTROS DE SALUD</t>
  </si>
  <si>
    <t>||COMISIÓN TRANSFERENCIA FDOS. AL EXTERIOR 0.10% S/USD 68.912.-, REEMB. GSTS. COM. BS. 220.- Y EMISIÓN COMP. CONT. BS. 50.-, REF.: PAGO 4 LC I-2018-22 P/C MIN. HIDROCARBUROS EEC-GNV A/F INPROCIL SA, EN COMP. A COMP. CONT. N°0952438, 25/04/19 LIB.:00078034201 MHE-EEC-GNV FONDO DE CONVERSIÓN DE VEHÍCULOS REF.:COMISIONES PAGO 4 LC- I-2018-22</t>
  </si>
  <si>
    <t>||RESPUESTA DEBITO DEL BANQUERO SG/ SWIFT 05260 DE LA FECHA REF: COBRO COMISION POR TRANSFERENCIA DE JPY 187.263,00 DE LA FECHA SG/ SOLICITUD DE LA EMPRESA BOLIVIANA DE ALIMENTOS Y DERIVADOS - EBA REF.: PAGO A/F IPPAN SHADAN HOUJIN LATENAMERICANDO NIHON LIB.00599022001 EBA-COMERCIALIZACION PRODUCTOS MERCADO INTERNO Y EXPORTACION (COMIS. EQ JPY 2.500,-)</t>
  </si>
  <si>
    <t>||RESPUESTA DEBITO DEL BANQUERO SG/ SWIFT 05260 DE LA FECHA REF: COBRO COMISION POR TRANSFERENCIA DE JPY 187.263,00 DE LA FECHA SG/ SOLICITUD DE LA EMPRESA BOLIVIANA DE ALIMENTOS Y DERIVADOS - EBA REF.: PAGO A/F IPPAN SHADAN HOUJIN LATENAMERICANDO NIHON LIB.00599022001 EBA-COMERCIALIZACION PRODUCTOS MERCADO INTERNO Y EXPORTACION (UTILES DE ESCRITORIO)</t>
  </si>
  <si>
    <t>||TRANSFERENCIA DE FONDOS S/G. MENSAJE SWIFT NROS. 05235 Y 05223 DE LA FECHA. (SECTOR PÚBLICO - SERVICIOS). DEBITO DE LA LIBRETA 00119012001 ADSIB, REPOSICION UTILES DE ESCRITORIO.</t>
  </si>
  <si>
    <t>||TRANSFERENCIA DE FONDOS S/G. MENSAJES SWIFT NROS. 05234 DE LA FECHA Y 05111 DE F. 23/04/2019. (SECTOR PÚBLICO - SERVICIOS). DEBITO DE LA LIBRETA 00119012001 ADSIB, REPOSICION UTILES DE ESCRITORIO.</t>
  </si>
  <si>
    <t>TRANSFERENCIA DEL EXTERIOR SEGUN SWIFT 05286 DE FECHA 25/04/2019 ORDENANTE: CONSULADO GENERAL DEL ESTADO MIAMI FL REF.: RECAUDACION GESTORIA CONSULAR FEBRERO 2019 LIB. 00010011102 MIN.RELACIONES EXTERIORES - GESTORIA CONSULAR LEY Nº 3108</t>
  </si>
  <si>
    <t>NUMERO DE LIBRETA CUT: 00130012001 OPERACIÓN E18 TRANSFERENCIA DEL SISTEMA FINANCIERO POR CUENTA DE TERCEROS A LA CUT TRANSFERENCIA DE FONDOS A LA CUENTA UNICA DEL TESORO POR PAGO PRIMERA CUOTA DE PAGO DE INTERESES DE ACUEDO A ACTA DE ENTENDIMIENTO A SOLICITUD DE CENTRAL INTEGARL DE COMERCIALIZAC</t>
  </si>
  <si>
    <t>COBRO COSTOS DE PAPELERIA SEGUN TRANSFERENCIA DEL EXTERIOR POR ORDEN DE CONSULADO GENERAL DEL ESTADO MIAMI FL REF.: RECAUDACION GESTORIA CONSULAR FEBRERO 2019 LIB. 00010011102 MIN.RELACIONES EXTERIORES - GESTORIA CONSULAR LEY Nº 3108</t>
  </si>
  <si>
    <t>||TRANSFERENCIA DE FONDOS S/G. MENSAJES SWIFT NROS. 05284 Y 05283 DE LA FECHA. (SECTOR PÚBLICO - SOBREVUELOS). DEBITO DE LA LIBRETA 00117012001 DGAC, REPOSICION UTILES DE ESCRITORIO.</t>
  </si>
  <si>
    <t>A:00041014201 A: 00227012002 Transferencia que efectuamos a requerimiento de Zona Franca Cobija, según nota CITE: ZFC-DGE-UAF-ACPyT-172/2019, por concepto de desembolso del 2% en favor del Ministerio de Desarrollo Productivo y Economía Plural, correspondiente al mes de marzo de 2019, en cumplimiento al Decreto Supremo No.1871 modificado por el DS No.2779 de 25 de mayo de 2016.H.R. 6-12128-R.</t>
  </si>
  <si>
    <t>NUMERO DE LIBRETA CUT: 00046054209 OPERACIÓN E75 TRANSFERENCIA DE LA CUENTA FISCAL BUN A LA CUT EN MN TRANSF.DE FDOS.A SOL.G.A.DPTAL. DE POTOSI SG.NOTA GADP/SAF/TES/NÂ°31/2019 A LA CTA CUT 3987 LIBRETA 00046054209</t>
  </si>
  <si>
    <t>NUMERO DE LIBRETA CUT: 00041014101 OPERACIÓN E75 TRANSFERENCIA DE LA CUENTA FISCAL BUN A LA CUT EN MN TRANSF.DE FDOS.SG.SOL.G.A.M. SOROCACHI SG.NOTA GAM.S.0373/2019 A LA CTA CUT 3987 LIBRETA 00041014101</t>
  </si>
  <si>
    <t>NUMERO DE LIBRETA CUT: 00099024113 OPERACIÓN E75 TRANSFERENCIA DE LA CUENTA FISCAL BUN A LA CUT EN MN TRANSF.DE FDOS.A SOL.G.A.M. CURAHUARA DE CARANGAS SG.NOTA GAM.C.C.015/2019 A LA CTA.CUT 3987 LIBRETA 00099024113</t>
  </si>
  <si>
    <t>PROVISION DE FONDOS A SOLICITUD DE YACIMIENTOS PETROLIFEROS FISCALES BOLIVIANOS SEGUN SOLICITUD YPFB-0074-2019 REF: PAGO A GAS TRANSBOLIVIANO SA DE MARZO 2019 POR TRANSPORTE DE GN MI INTERRUMPIBLE CHIQUITOS MUTUN REDES DE GAS Y YACUSES LIB. 00513012007 YPFB - RECURSOS NACIONALIZACIÓN</t>
  </si>
  <si>
    <t>VENTA DE DIVISAS CON TRANSFERENCIA DE FONDOS A SOLICITUD DE DIRECCION ESTRATEGICA DE REIVINDICACION MARITIMA DIREMAR SEGUN SOLICITUD 7864 REF: PAGO POR EL CONTRATO DE CONSULTORIA POR PRODUCTO INTERNACIONAL PARA ANALISIS DE SENSIBILIDAD DEL MODELO HIDROLOGICO E HIDROGEOLOGICO DE LOS MANANTIALES DEL S LIB. 00099021001 TGN-RECURSOS ORDINARIOS (3987) POR DIFERENCIAL CAMBIARIO</t>
  </si>
  <si>
    <t>VENTA DE DIVISAS CON TRANSFERENCIA DE FONDOS A SOLICITUD DE DIRECCION ESTRATEGICA DE REIVINDICACION MARITIMA DIREMAR SEGUN SOLICITUD 7864 REF: PAGO POR EL CONTRATO DE CONSULTORIA POR PRODUCTO INTERNACIONAL PARA ANALISIS DE SENSIBILIDAD DEL MODELO HIDROLOGICO E HIDROGEOLOGICO DE LOS MANANTIALES DEL S LIB. 00099021001 TGN-RECURSOS ORDINARIOS (3987)</t>
  </si>
  <si>
    <t>VENTA DE DIVISAS CON TRANSFERENCIA DE FONDOS A SOLICITUD DE DIRECCION ESTRATEGICA DE REIVINDICACION MARITIMA DIREMAR SEGUN SOLICITUD 7868 REF: PAGO A LA CONSULTORA GIMENA GONZALEZ ASENCIO POR ASESORAMIENTO EN MATERIA DE DERECHO INTERNACIONAL PUBLICO SOLICITADO POR EL DIRECTOR DE DEFENSA DEL SILALA LIB. 00099021001 TGN-RECURSOS ORDINARIOS (3987) POR DIFERENCIAL CAMBIARIO</t>
  </si>
  <si>
    <t>VENTA DE DIVISAS CON TRANSFERENCIA DE FONDOS A SOLICITUD DE DIRECCION ESTRATEGICA DE REIVINDICACION MARITIMA DIREMAR SEGUN SOLICITUD 7868 REF: PAGO A LA CONSULTORA GIMENA GONZALEZ ASENCIO POR ASESORAMIENTO EN MATERIA DE DERECHO INTERNACIONAL PUBLICO SOLICITADO POR EL DIRECTOR DE DEFENSA DEL SILALA LIB. 00099021001 TGN-RECURSOS ORDINARIOS (3987)</t>
  </si>
  <si>
    <t>NÚMERO DE LIBRETA CUT: 99031009.00 OPERACIÓN T01 TRANSFERENCIA DE FONDOS A LA CUT - TESORO DIRECTO DE BANCO UNION S.A. A CUENTA UNICA DEL TESORO CON NUMERO DE SOLICITUD = 3717425 Y NUMERO CORRELATIVO = 91320026042019071 TRANSFERENCIA POR OPERACIONES DE VENTA BONOS BTX</t>
  </si>
  <si>
    <t>NUMERO DE LIBRETA CUT: 00585018001 OPERACIÓN E18 TRANSFERENCIA DEL SISTEMA FINANCIERO POR CUENTA DE TERCEROS A LA CUT PARA ABONO A LA CUENTA UNICA DEL TESORO 3987069001 LIBRETA 00585018001 DE ABE MI MUNICIPIO DIGITAL A SOLICITUD DE DEUTSCHE GESELLSCHAFT FUR INTERNATIONALE ZUSAMMENARBEIT GIZ GMBH</t>
  </si>
  <si>
    <t>PROVISION DE FONDOS A SOLICITUD DE YACIMIENTOS PETROLIFEROS FISCALES BOLIVIANOS SEGUN SOLICITUD YPFB-0076-2019 REF: PAGO A YPFB ANDINA SA MARZO 2019 POR TRANSPORTE DE GN DUCTO MENOR 12 LIB. 00513012007 YPFB - RECURSOS NACIONALIZACIÓN</t>
  </si>
  <si>
    <t>COBRO COSTOS DE PAPELERIA SEGUN TRANSFERENCIA DEL EXTERIOR POR ORDEN DE ENERGIA DEL PARANA S.A. LIB. 00513012007 YPFB - RECURSOS NACIONALIZACIÓN</t>
  </si>
  <si>
    <t>COBRO COSTOS DE PAPELERIA SEGUN TRANSFERENCIA DEL EXTERIOR POR ORDEN DE CORPORACION PARAGUAYA DISTRIBUIDORA DE DERIVADOS DE PETROLEO S.A. REF.: PAGO A PROVEEDORES LIB. 00513062001 YPFB-OPERACIONES PLANTA DE SEPARACION DE LIQUIDOS RIO GRANDE</t>
  </si>
  <si>
    <t>||TRANSFERENCIA DE FONDOS S/G. MENSAJES SWIFT NROS. 05324 Y 05312 DE LA FECHA. (SECTOR PÚBLICO - SERVICIOS). DEBITO DE LA LIBRETA 00119012001 ADSIB, REPOSICION UTILES DE ESCRITORIO.</t>
  </si>
  <si>
    <t>||TRANSFERENCIA DE FONDOS S/G. MENSAJES SWIFT NROS. 05323 Y 05311 DE LA FECHA (SECTOR PÚBLICO - SOBREVUELOS). DEBITO DE LA LIBRETA 00117012001 DGAC, REPOSICION UTILES DE ESCRITORIO.</t>
  </si>
  <si>
    <t>||TRANSFERENCIA DE FONDOS S/G. MENSAJE SWIFT NRO. 05355 DE LA FECHA. (SECTOR PÚBLICO- SOBREVUELOS). DEBITO DE LA LIBRETA 00117012001 DGAC, REPOSICION UTILES DE ESCRITORIO.</t>
  </si>
  <si>
    <t>||TRANSFERENCIA DE FONDOS S/G. MENSAJES SWIFT NROS. 05356 Y 05350 DE LA FECHA. (SECTOR PÚBLICO - SERVICIOS). DEBITO DE LA LIBRETA 00119012001 ADSIB, REPOSICION UTILES DE ESCRITORIO.</t>
  </si>
  <si>
    <t>||TRANSFERENCIA DE FONDOS S/G. MENSAJES SWIFT NROS. 05359 Y 05358 DE LA FECHA. (SECTOR PÚBLICO - SERVICIOS). DEBITO DE LA LIBRETA 00119012001 ADSIB, REPOSICION UTILES DE ESCRITORIO.</t>
  </si>
  <si>
    <t>A:00099021001 TRANSFERENCIA DE RECUPERACIONES SEGÚN NOTA GEF-LIN-MCM-0306-NOT/19 PARA PAGO DE INTERESES DE ACUERDO A CONTRATO DE FIDEICOMISO “PROGRAMA APOYO A LA EJECUCION DE LA INVERSION PUBLICA” FIRMADO ENTRE MINISTERIO DE PLANIFICACION Y EL FNDR, CORRESPONDIENTE AL GAM COBIJA.</t>
  </si>
  <si>
    <t>A:00862012001 TRANSFERENCIA DE RECUPERACIONES SEGÚN NOTA GEF-LIN-MCM-0306-NOT/19 POR COMISION DE ADMINISTRACION QUE CORRESPONDEN AL FNDR DE ACUERDO A CONTRATO DE FIDEICOMISO “PROGRAMA APOYO A LA EJECUCION DE LA INVERSION PUBLICA” GAM LA GUARDIA.</t>
  </si>
  <si>
    <t>A:00099021001 TRANSFERENCIA DE RECUPERACIONES SEGÚN NOTA GEF-LIN-MCM-0306-NOT/19 PARA PAGO DE INTERESES DE ACUERDO A CONTRATO DE FIDEICOMISO “PROGRAMA APOYO A LA EJECUCION DE LA INVERSION PUBLICA” FIRMADO ENTRE MINISTERIO DE PLANIFICACION Y EL FNDR, CORRESPONDIENTE AL GAM VILLA CHARCAS.</t>
  </si>
  <si>
    <t>A:00099021001 TRANSFERENCIA DE RECUPERACIONES SEGÚN NOTA GEF-LIN-MCM-0306-NOT/19 PARA PAGO DE INTERESES DE ACUERDO A CONTRATO DE FIDEICOMISO “PROGRAMA APOYO A LA EJECUCION DE LA INVERSION PUBLICA” FIRMADO ENTRE MINISTERIO DE PLANIFICACION Y EL FNDR, CORRESPONDIENTE AL GAM LA GUARDIA.</t>
  </si>
  <si>
    <t>A:00099021001 TRANSFERENCIA DE RECUPERACIONES SEGÚN NOTA GEF-LIN-MCM-0306-NOT/19 PARA PAGO DE INTERESES DE ACUERDO A CONTRATO DE FIDEICOMISO “PROGRAMA APOYO A LA EJECUCION DE LA INVERSION PUBLICA” FIRMADO ENTRE MINISTERIO DE PLANIFICACION Y EL FNDR, CORRESPONDIENTE AL GAM YACUIBA.</t>
  </si>
  <si>
    <t>A:00862012001 TRANSFERENCIA DE RECUPERACIONES SEGÚN NOTA GEF-LIN-MCM-0306-NOT/19 POR COMISION DE ADMINISTRACION QUE CORRESPONDEN AL FNDR DE ACUERDO A CONTRATO DE FIDEICOMISO “PROGRAMA APOYO A LA EJECUCION DE LA INVERSION PUBLICA” GAM PADILLA.</t>
  </si>
  <si>
    <t>A:00862012001 TRANSFERENCIA DE RECUPERACIONES SEGUN NOTA INTERNA GEF-LIN-MCM-0306-NOT/19 PARA PAGO DE INTERESES DE ACUERDO A CONTRARO DE FIDEICOMISO (PROGRAMA APOYO A LA EJECUCION DE LA INVERSION PUBLICA), CORRESPONDIENTE AL GAM SACABA</t>
  </si>
  <si>
    <t>A:00099021001 TRANSFERENCIA DE RECUPERACIONES SEGÚN NOTA GEF-LIN-MCM-0306-NOT/19 PARA PAGO DE INTERESES DE ACUERDO A CONTRATO DE FIDEICOMISO “PROGRAMA APOYO A LA EJECUCION DE LA INVERSION PUBLICA” FIRMADO ENTRE MINISTERIO DE PLANIFICACION Y EL FNDR, CORRESPONDIENTE AL GAM ACHACACHI.</t>
  </si>
  <si>
    <t>A:00862012001 TRANSFERENCIA DE RECUPERACIONES SEGÚN NOTA GEF-LIN-MCM-0306-NOT/19 POR COMISION DE ADMINISTRACION QUE CORRESPONDEN AL FNDR DE ACUERDO A CONTRATO DE FIDEICOMISO “PROGRAMA APOYO A LA EJECUCION DE LA INVERSION PUBLICA” GAM CULPINA.</t>
  </si>
  <si>
    <t>A:00862012001 TRANSFERENCIA DE RECUPERACIONES SEGÚN NOTA GEF-LIN-MCM-0306-NOT/19 POR COMISION DE ADMINISTRACION QUE CORRESPONDEN AL FNDR DE ACUERDO A CONTRATO DE FIDEICOMISO “PROGRAMA APOYO A LA EJECUCION DE LA INVERSION PUBLICA” GAM YACUIBA.</t>
  </si>
  <si>
    <t>A:00099021001 TRANSFERENCIA DE RECUPERACIONES SEGÚN NOTA GEF-LIN-MCM-0306-NOT/19 PARA PAGO DE INTERESES DE ACUERDO A CONTRATO DE FIDEICOMISO “PROGRAMA APOYO A LA EJECUCION DE LA INVERSION PUBLICA” FIRMADO ENTRE MINISTERIO DE PLANIFICACION Y EL FNDR, CORRESPONDIENTE AL GAM CULPINA.</t>
  </si>
  <si>
    <t>A:00099021001 TRANSFERENCIA DE RECUPERACIONES SEGUN NOTA INTERNA GEF-LIN-MCM-0306-NOT/19 PARA PAGO DE INTERESES DE ACUERDO A CONTRARO DE FIDEICOMISO (PROGRAMA APOYO A LA EJECUCION DE LA INVERSION PUBLICA), CORRESPONDIENTE AL GAM ENTRE RIOS (TARIJA)</t>
  </si>
  <si>
    <t>A:00099021001 TRANSFERENCIA DE RECUPERACIONES SEGÚN NOTA GEF-LIN-MCM-0306-NOT/19 PARA PAGO DE INTERESES DE ACUERDO A CONTRATO DE FIDEICOMISO “PROGRAMA APOYO A LA EJECUCION DE LA INVERSION PUBLICA” FIRMADO ENTRE MINISTERIO DE PLANIFICACION Y EL FNDR, CORRESPONDIENTE AL GAD ORURO.</t>
  </si>
  <si>
    <t>A:00862012001 TRANSFERENCIA DE RECUPERACIONES SEGÚN NOTA GEF-LIN-MCM-0306-NOT/19 POR COMISION DE ADMINISTRACION QUE CORRESPONDEN AL FNDR DE ACUERDO A CONTRATO DE FIDEICOMISO “PROGRAMA APOYO A LA EJECUCION DE LA INVERSION PUBLICA” GAM VILLA CHARCAS.</t>
  </si>
  <si>
    <t>A:00862012001 TRANSFERENCIA DE RECUPERACIONES SEGÚN NOTA GEF-LIN-MCM-0306-NOT/19 POR COMISION DE ADMINISTRACION QUE CORRESPONDEN AL FNDR DE ACUERDO A CONTRATO DE FIDEICOMISO “PROGRAMA APOYO A LA EJECUCION DE LA INVERSION PUBLICA” GAD ORURO.</t>
  </si>
  <si>
    <t>A:00099021001 TRANSFERENCIA DE RECUPERACIONES SEGÚN NOTA GEF-LIN-MCM-0306-NOT/19 PARA PAGO DE INTERESES DE ACUERDO A CONTRATO DE FIDEICOMISO “PROGRAMA APOYO A LA EJECUCION DE LA INVERSION PUBLICA” FIRMADO ENTRE MINISTERIO DE PLANIFICACION Y EL FNDR, CORRESPONDIENTE AL GAM PADILLA.</t>
  </si>
  <si>
    <t>A:00862012001 TRANSFERENCIA DE RECUPERACIONES SEGÚN NOTA GEF-LIN-MCM-0306-NOT/19 POR COMISION DE ADMINISTRACION QUE CORRESPONDEN AL FNDR DE ACUERDO A CONTRATO DE FIDEICOMISO “PROGRAMA APOYO A LA EJECUCION DE LA INVERSION PUBLICA” GAM VILLA TUNARI.</t>
  </si>
  <si>
    <t>A:00862012001 TRANSFERENCIA DE RECUPERACIONES SEGÚN NOTA GEF-LIN-MCM-0306-NOT/19 POR COMISION DE ADMINISTRACION QUE CORRESPONDEN AL FNDR DE ACUERDO A CONTRATO DE FIDEICOMISO “PROGRAMA APOYO A LA EJECUCION DE LA INVERSION PUBLICA” GAM ACHACACHI.</t>
  </si>
  <si>
    <t>A:00099021001 TRANSFERENCIA DE RECUPERACIONES SEGÚN NOTA GEF-LIN-MCM-0306-NOT/19 PARA PAGO DE INTERESES DE ACUERDO A CONTRATO DE FIDEICOMISO “PROGRAMA APOYO A LA EJECUCION DE LA INVERSION PUBLICA” FIRMADO ENTRE MINISTERIO DE PLANIFICACION Y EL FNDR, CORRESPONDIENTE AL GAM VILLA TUNARI.</t>
  </si>
  <si>
    <t>A:00099021001 TRANSFERENCIA DE RECUPERACIONES SEGUN NOTA INTERNA GEF-LIN-MCM-0306-NOT/19 PARA PAGO DE INTERESES DE ACUERDO A CONTRARO DE FIDEICOMISO (PROGRAMA APOYO A LA EJECUCION DE LA INVERSION PUBLICA), CORRESPONDIENTE AL GAM SACABA</t>
  </si>
  <si>
    <t>A:00099021001 TRANSFERENCIA DE RECUPERACIONES SEGÚN NOTA GEF-LIN-MCM-0306-NOT/19 PARA PAGO DE INTERESES DE ACUERDO A CONTRATO DE FIDEICOMISO “PROGRAMA APOYO A LA EJECUCION DE LA INVERSION PUBLICA” FIRMADO ENTRE MINISTERIO DE PLANIFICACION Y EL FNDR, CORRESPONDIENTE AL GAM CHIMORE.</t>
  </si>
  <si>
    <t>A:00862012001 TRANSFERENCIA DE RECUPERACIONES SEGÚN NOTA GEF-LIN-MCM-0306-NOT/19 POR COMISION DE ADMINISTRACION QUE CORRESPONDEN AL FNDR DE ACUERDO A CONTRATO DE FIDEICOMISO “PROGRAMA APOYO A LA EJECUCION DE LA INVERSION PUBLICA” GAM TIQUIPAYA.</t>
  </si>
  <si>
    <t>A:00862012001 TRANSFERENCIA DE RECUPERACIONES SEGÚN NOTA GEF-LIN-MCM-0306-NOT/19 POR COMISION DE ADMINISTRACION QUE CORRESPONDEN AL FNDR DE ACUERDO A CONTRATO DE FIDEICOMISO “PROGRAMA APOYO A LA EJECUCION DE LA INVERSION PUBLICA” GAM CHIMORE.</t>
  </si>
  <si>
    <t>A:00099021001 TRANSFERENCIA DE RECUPERACIONES SEGÚN NOTA GEF-LIN-MCM-0306-NOT/19 PARA PAGO DE INTERESES DE ACUERDO A CONTRATO DE FIDEICOMISO “PROGRAMA APOYO A LA EJECUCION DE LA INVERSION PUBLICA” FIRMADO ENTRE MINISTERIO DE PLANIFICACION Y EL FNDR, CORRESPONDIENTE AL GAM TIQUIPAYA.</t>
  </si>
  <si>
    <t>A:00862012001 TRANSFERENCIA DE RECUPERACIONES SEGÚN NOTA GEF-LIN-MCM-0306-NOT/19 POR COMISION DE ADMINISTRACION QUE CORRESPONDEN AL FNDR DE ACUERDO A CONTRATO DE FIDEICOMISO “PROGRAMA APOYO A LA EJECUCION DE LA INVERSION PUBLICA” GAM COBIJA.</t>
  </si>
  <si>
    <t>A:00862012001 TRANSFERENCIA DE RECUPERACIONES SEGUN NOTA INTERNA GEF-LIN-MCM-0306-NOT/19 PARA PAGO DE INTERESES DE ACUERDO A CONTRARO DE FIDEICOMISO (PROGRAMA APOYO A LA EJECUCION DE LA INVERSION PUBLICA), CORRESPONDIENTE AL GAM ENTRE RIOS (TARIJA)</t>
  </si>
  <si>
    <t>NUMERO DE LIBRETA CUT: 3440108001 OPERACIÓN E18 TRANSFERENCIA DEL SISTEMA FINANCIERO POR CUENTA DE TERCEROS A LA CUT INSTITUTO PLURINACIONAL DE ESTUDIOS DE LENGUAS Y CULTURAS UNICEF PAYMENT NUMBER 3190102598</t>
  </si>
  <si>
    <t>PROVISION DE FONDOS A SOLICITUD DE YACIMIENTOS PETROLIFEROS FISCALES BOLIVIANOS SEGUN SOLICITUD YPFB-0077-2019 REF: PAGO IMPUESTO DIRECTO A LOS HIDROCARBUROS DE ENERO 2019 LIB. 00513012007 YPFB - RECURSOS NACIONALIZACIÓN</t>
  </si>
  <si>
    <t>PROVISION DE FONDOS A SOLICITUD DE YACIMIENTOS PETROLIFEROS FISCALES BOLIVIANOS SEGUN SOLICITUD YPFB-0086-2019 REF: PAGO REGALIAS AL TESORO GENERAL DE LA NACION DE ENERO 2019 LIB. 00099021001 TGN YPFB PARTICIPACION 6% PRODUCCIÓN BRUTA DE HIDROCARBUROS BOCA DE POZO</t>
  </si>
  <si>
    <t>A:00099021001 Pago de capital e interés corriente a favor del TGN, adeudado por el GAD Cochabamba, correspondiente a los Préstamos Convenios Subsidiarios CAF 2324, Proyecto de Electrificación Rural Fase III.</t>
  </si>
  <si>
    <t>A:00099021001 A requerimiento de la Unidad de Administración e Información Salarial (UAIS), con nota interna CITE: MEFP/VTCP/DGPOT/UAIS/N° 2101/2019, en la cual solicita la reversión definitiva de las boletas de pago solicitados por el SENASIR, consignadas en el Comprobante de Pago N° 71730, H.R. 6-10196-R/2031.</t>
  </si>
  <si>
    <t>NUMERO DE LIBRETA CUT: 00046058003 OPERACIÓN E75 TRANSFERENCIA DE LA CUENTA FISCAL BUN A LA CUT EN MN TRANASF.DE FDOS.A SOL. GAM DE TACOPAYA SG.NOTA CITE GAMT NÂ°196/2019 A LA CTA.CUT 3987 LIBRETA 00046058003</t>
  </si>
  <si>
    <t>NUMERO DE LIBRETA CUT: 00066047001 OPERACIÓN E75 TRANSFERENCIA DE LA CUENTA FISCAL BUN A LA CUT EN MN TRANSF.DE FDOS.A SOL.GAMDE MIZQUE SG.NOTA CITE GAMM/DESP-NÂ°307-E/2019 A LA CTA.CUT 3987 LIBRETA 00066047001</t>
  </si>
  <si>
    <t>NÚMERO DE LIBRETA CUT: 99031009.00 OPERACIÓN T01 TRANSFERENCIA DE FONDOS A LA CUT - TESORO DIRECTO DE BANCO UNION S.A. A CUENTA UNICA DEL TESORO CON NUMERO DE SOLICITUD = 3722875 Y NUMERO CORRELATIVO = 91320029042019805 TRANSFERENCIA POR OPERACIONES DE VENTA BONOS BTX</t>
  </si>
  <si>
    <t>||TRANS.FDOS. P/ LA "EMPRESA PUBLICA NACIONAL ESTRATÉGICA BOLIVIANA DE AVIACIÓN - BOA" (PROYECTO INCENTIVO AL DESARROLLO TURÍSTICO A LA MEJORA EN LA DISPONIBILIDAD DE FLOTA DE AERONAVES)-(3°DESEMB) ABONO CUT LIBRETA N° 00578019201, S/G BDP/GOP/CART/1974/2018 DEL 26/04/19 LIBRETA 00578019201 "EMPRESA PUBLICA NACIONAL ESTRATÉGICA BOLIVIANA DE AVIACIÓN - BOA"</t>
  </si>
  <si>
    <t>||RESPUESTA A DEBITO DEL BANQUERO SEGUN SWIFT 05389 DE LA FECHA. REF.: COMISION POR TRANSF. EUR 2.383,43 VALOR 25/03/2019 SEGUN SOLICITUD 018555-7518 DEL 22/03/2019 DEL MIN. EDUCACION. LIBRETA 00099021001 TGN-RECURSOS ORDINARIOS</t>
  </si>
  <si>
    <t>||RESPUESTA A DEBITO DEL BANQUERO SEGUN SWIFT 05389 DE LA FECHA. REF.: COMISION POR TRANSF. EUR 2.383,43 VALOR 25/03/2019 SEGUN SOLICITUD 018555-7518 DEL 22/03/2019 DEL MIN. EDUCACION. LIBRETA 00099021001 TGN-RECURSOS ORDINARIOS. REF. UTILES DE ESCRITORIO</t>
  </si>
  <si>
    <t>||RESPUESTA A DEBITO DEL BANQUERO SEGUN SWIFT 05390 DE LA FECHA. REF.: COMISION POR TRANSF. EUR 10,026,70 VALOR 24/04/2019 SEGUN SOLICITUD 019124-7831 DEL 23/04/2019 DEL MIN. GOBIERNO. LIBRETA 00099021001 TGN-RECURSOS ORDINARIOS</t>
  </si>
  <si>
    <t>||RESPUESTA A DEBITO DEL BANQUERO SEGUN SWIFT 05390 DE LA FECHA. REF.: COMISION POR TRANSF. EUR 10,026,70 VALOR 24/04/2019 SEGUN SOLICITUD 019124-7831 DEL 23/04/2019 DEL MIN. GOBIERNO. LIBRETA 00099021001 TGN-RECURSOS ORDINARIOS. REF.: UTILES DE ESCRITORIO</t>
  </si>
  <si>
    <t>||AMPLIACION DE VALIDEZ 0,15% S/USD4.876.125.-POR 61 DIAS,REEMB.GSTS.COMUNICACION BS220.-Y EMISION COMP.CONTABLE BS50.-,S/G NOTA MH / EEC-GNV-00431/2019,26/04/19 REF.:I-2018-24 P/C MH-EEC-GNV A/F LANDI RENZO SPA. LIB.00078034201 MHE -EEC-GNV FONDO DE CONVERSION DE VEHICULOS REF.:COMIS.ENMIENDA LC I-2018-24</t>
  </si>
  <si>
    <t>||TRANSFERENCIA DE FONDOS S/G. MENSAJE SWIFT NRO. 05371 Y REPORTE DE ACTIVIDAD DE CUENTA DEL BANK OF AMERICA. (SECTOR PÚBLICO - SERVICIOS). DEBITO DE LA LIBRETA 00119012001 ADSIB, REPOSICION UTILES DE ESCRITORIO.</t>
  </si>
  <si>
    <t>VENTA DE DIVISAS CON TRANSFERENCIA DE FONDOS A SOLICITUD DE VICEPRESIDENCIA DEL ESTADO SEGUN SOLICITUD 7874 REF: PAGO A ROYAL FBO SERVICE SA POR EL SERVICIO DE ABASTECIMIENTO DE COMBUSTIBLE TRIP SUPPORT CATERING Y HANDLING DE LA AERONAVE FALCON 50EX FAB 002 PARA EL VIAJE LA PAZ BOLIVIA BUENOS AIRES LIB. 00099021001 TGN-RECURSOS ORDINARIOS (3987)</t>
  </si>
  <si>
    <t>TRANSFERENCIA RECIBIDA DEL EXTERIOR SEGÚN MENSAJES SWIFT Nos. 05381-05374 (REM.EXT.) DE FECHA 29-04-2019 POR DESEMBOLSO DE IDA PRÉSTAMO TF-16083 7 FPS LIBRETA N° 00287102001 FPS-RECURSOS PROPIOS REF.: UTILES DE ESCRITORIO</t>
  </si>
  <si>
    <t>TRANSFERENCIA RECIBIDA DEL EXTERIOR SEGÚN MENSAJES SWIFT Nos. 05379-05372 (REM.EXT.) DE FECHA 29-04-2019 POR DESEMBOLSO DE BID PRÉSTAMO 3540/BL-BO REQ 00008 BO OPS0201918250B LIBRETA N° 00291012002 ABC-RECURSOS PROPIOS REF.: UTILES DE ESCRITORIO</t>
  </si>
  <si>
    <t>COBRO COSTOS DE PAPELERIA SEGUN TRANSFERENCIA DEL EXTERIOR POR ORDEN DE HERCO COMBUSTIBLES S A (LIMA PERU) REF.: CONT DE COND DE GAS EMB 27/19 LIB. 00513062001 YPFB-OPERACIONES PLANTA DE SEPARACION DE LIQUIDOS RIO GRANDE</t>
  </si>
  <si>
    <t>NUMERO DE LIBRETA CUT: 00513012008 OPERACIÓN E18 TRANSFERENCIA DEL SISTEMA FINANCIERO POR CUENTA DE TERCEROS A LA CUT TRANSFERENCIA DE FONDOS POR PAGO DE DIVIDENDOS POR UTILIDADES 2007-2008 O YPFB DIVIDENDOS NUMERO CTA 3987 A SOLICITUD DE YPFB TRANSPORTE S.A.</t>
  </si>
  <si>
    <t>'COBRO DE'||UTILES DE ESCRITORIO POR EL COMPROBANTE CONTABLE NRO. 0952883 DE LA FECHA, SEGÚN CORREO ELECTRÓNICO DE YPFB. DEBITO DE LA LIBRETA 00513022001 YPFB  OPERACIONES.</t>
  </si>
  <si>
    <t>COBRO COSTOS DE PAPELERIA SEGUN TRANSFERENCIA DEL EXTERIOR POR ORDEN DE VITOL SA REF.: AF191666 REFUND ON 3 CONTRACTS LIB. 00513012007 YPFB - RECURSOS NACIONALIZACIÓN</t>
  </si>
  <si>
    <t>||TRANSFERENCIA DE FONDOS S/G. MENSAJES SWIFT NROS. 05384 DE LA FECHA Y 05207 DE F. 24/04/19. (SECTOR PÚBLICO - SERVICIOS). DEBITO DE LA LIBRETA 00119012001 ADSIB, REPOSICION UTILES DE ESCRITORIO.</t>
  </si>
  <si>
    <t>||TRANSFERENCIA DE FONDOS S/G. MENSAJE SWIFT NROS. 05386 DE LA FECHA. (SECTOR PÚBLICO - SOBREVUELOS). DEBITO DE LA LIBRETA 00117012001 DGAC, REPOSICION UTILES DE ESCRITORIO.</t>
  </si>
  <si>
    <t>||TRANSFERENCIA DE FONDOS S/G. MENSAJE SWIFT NRO. 05385 Y CORREOS ELECTRÓNICOS DE LA DGAC Y AASANA DE LA FECHA. (SECTOR PÚBLICO - SOBREVUELOS). DEBITO DE LA LIBRETA 00117012001 DGAC, REPOSICION UTILES DE ESCRITORIO.</t>
  </si>
  <si>
    <t>||REGULARIZACIÓN DE NUESTRA OPERACIÓN NRO. 0952388 DE F. 24/04/2019 EN ATENCIÓN A CORREOS ELECTRÓNICOS DE LA DGAC Y AASANA DE LA FECHA. DEBITO DE LA LIBRETA 00117012001 DGAC, REPOSICION UTILES DE ESCRITORIO.</t>
  </si>
  <si>
    <t>'TRANSFERENCIA DE FONDOS||S/G. NOTA CITE: MEFP/VTCP/DGCP/UODP-468/2019 DE F.26-04-2019, RECIBIDA EN LA FECHA, DEL MIN.DE ECONOMIA Y FINANZAS PUBLICAS(HRE-TSO-2005), EN FAVOR DEL GOBIERNO AUTONOMO MUNICIPAL DE EL ALTO. DEBITO DE LA LIBRETA N°00099037014 "PAR-BID 2908 PROG.MULT.REORD.URBANO DE LA CEJA F1-GAMEA".</t>
  </si>
  <si>
    <t>'TRANSFERENCIA DE FONDOS||S/G. NOTA CITE: MEFP/VTCP/DGCP/UODP-468/2019 DE F.26-04-2019, RECIBIDA EN LA FECHA, DEL MIN.DE ECONOMIA Y FINANZAS PUBLICAS(HRE-TSO-2005), EN FAVOR DEL GOBIERNO AUTONOMO MUNICIPAL DE EL ALTO. DEBITO DE LA LIBRETA N°00099021001, REPOSICION UTILES DE ESCRITORIO.</t>
  </si>
  <si>
    <t>||TRANSFERENCIA DE FONDOS S/G. MENSAJE SWIFT NRO. 05416 DE LA FECHA. (SECTOR PÚBLICO - SOBREVUELOS). DEBITO DE LA LIBRETA 00117012001 DGAC, REPOSICION UTILES DE ESCRITORIO.</t>
  </si>
  <si>
    <t>||TRANSFERENCIA DE FONDOS S/G. MENSAJES SWIFT NROS. 05418 Y 05407 DE LA FECHA. (SECTOR PÚBLICO - SOBREVUELOS). DEBITO DE LA LIBRETA 00117012001 DGAC, REPOSICION UTILES DE ESCRITORIO.</t>
  </si>
  <si>
    <t>||TRANSFERENCIA DE FONDOS S/G. MENSAJES SWIFT NROS. 05417 Y 05406 DE LA FECHA. (SECTOR PÚBLICO - SERVICIOS). DEBITO DE LA LIBRETA 00119012001 ADSIB, REPOSICION UTILES DE ESCRITORIO.</t>
  </si>
  <si>
    <t>A:00373024105 DESEMBOLSO DE RECURSOS AL FONDO DE DESARROLLO INDIGENA PARA PROGRAMAS Y/O PROYECTOS DE LOS GOBIERNOS AUTONOMOS MUNICIPALES. SG NOTAS CITE: FDI/DGE/EXT/N° 103, 104 Y 105/2019 E INFORME MEFP/VTCP/DGPOT/UPCFTGN/N° 46/2019. H.R. 6-12076-R; 6-12102-R; 6-12101-R.</t>
  </si>
  <si>
    <t>TRANSFERENCIA DE FONDOS AL EXTERIOR A SOLICITUD DE AGENCIA BOLIVIANA DE ENERGIA SEGUN SOLICITUD 7884 REF: JOINT STOCK COMPANY RUSATOME SERVICE PAGO PREVISTO EN EL MARCO DEL CONTARTO PARA EL DESARROLLO DE INFRAESTRUCTURA N DEL ESTADO PLURINACIONAL DE BOLIVIA LIB. 00099021001 TGN-RECURSOS ORDINARIOS (3987)</t>
  </si>
  <si>
    <t>VENTA DE DIVISAS CON TRANSFERENCIA DE FONDOS A SOLICITUD DE MINISTERIO DE RELACIONES EXTERIORES SEGUN SOLICITUD 7883 REF: REMISION DE RECURSOS DE GASTOS DE FUNCIONAMEINTO DEL SEGUNDO TRIMESTRE Y SALDO PRIMER TRIMESTRE A FAVOR DE LA EMBAJADA EN LA INDIA SEGUN NOTA EBIN 25 2019 INFORME 37 DEL AREA DE LIB. 00099021001 TGN-RECURSOS ORDINARIOS (3987)</t>
  </si>
  <si>
    <t>VENTA DE DIVISAS CON TRANSFERENCIA DE FONDOS A SOLICITUD DE MINISTERIO DE RELACIONES EXTERIORES SEGUN SOLICITUD 7879 REF: PAGO DE HABERES DEL SERVICIO DIPLOMATICO CON DISCAPACIDAD CORRESPONDIENTE AL MES DE MARZO 2019 SEGUN PLANILLA DE RRHH N 031907 Y DOCUMENTACION ADJ. LIB. 00099021001 TGN-RECURSOS ORDINARIOS (3987)</t>
  </si>
  <si>
    <t>TRANSFERENCIA DE FONDOS AL EXTERIOR A SOLICITUD DE MINISTERIO DE ECONOMIA Y FINANZAS PUBLICAS SEGUN SOLICITUD 7881 REF: PAGO A FAVOR DE BLOOMBERG FINANCE LP FACTURA 5604892095, MES DE ABRIL/2019, POR SERVICIOS ESPECIALES BLOOMBERG DOS TERMINALES DE OPERACIONES DEUDA PUBLICA EN MERCADOS DE CAPITAL E LIB. 00099021001 TGN-RECURSOS ORDINARIOS (3987)</t>
  </si>
  <si>
    <t>VENTA DE DIVISAS CON TRANSFERENCIA DE FONDOS A SOLICITUD DE DIRECCION ESTRATEGICA DE REIVINDICACION MARITIMA DIREMAR SEGUN SOLICITUD 7877 REF: PAGO POR EL CONTRATO POR PRODUCTO DE LA CONSULTORIA INTERNACIONAL POR ASESORAMIENTO EN MATERIA DE DERECHO INTERNACIONAL PUBLICO AL MASTER EDGARDO SOBENES OBR LIB. 00099021001 TGN-RECURSOS ORDINARIOS (3987) POR DIFERENCIAL CAMBIARIO</t>
  </si>
  <si>
    <t>VENTA DE DIVISAS CON TRANSFERENCIA DE FONDOS A SOLICITUD DE DIRECCION ESTRATEGICA DE REIVINDICACION MARITIMA DIREMAR SEGUN SOLICITUD 7877 REF: PAGO POR EL CONTRATO POR PRODUCTO DE LA CONSULTORIA INTERNACIONAL POR ASESORAMIENTO EN MATERIA DE DERECHO INTERNACIONAL PUBLICO AL MASTER EDGARDO SOBENES OBR LIB. 00099021001 TGN-RECURSOS ORDINARIOS (3987)</t>
  </si>
  <si>
    <t>NUMERO DE LIBRETA CUT: 00066047001 OPERACIÓN E75 TRANSFERENCIA DE LA CUENTA FISCAL BUN A LA CUT EN MN TRANSF.DE FDOS.A SOL. DE LA EMPRESA MUNICIAPL DE ASEO URBANO DE TRINIDAD A LA CTA.CUT 3987 LIBRETA 00066047001</t>
  </si>
  <si>
    <t>NUMERO DE LIBRETA CUT: 00047364102 OPERACIÓN E75 TRANSFERENCIA DE LA CUENTA FISCAL BUN A LA CUT EN MN TRANSF.DE FDOS.A SOL.G.A.M. DE TARATA SG.NOTA CITE G.A.M.T/E.J/069/2019 A LA CTA.CUT 3987 LIBRETA 00047364102</t>
  </si>
  <si>
    <t>TRANSFERENCIA RECIBIDA DEL EXTERIOR SEGÚN MENSAJES SWIFT Nos. 5439-5436 (REM.EXT.) DE FECHA 30-04-2019 POR DESEMBOLSO DE CAF PRÉSTAMO CFA009660 PAV KM25TARATA-ANZALDO-R.CAINE LIBRETA N° 00291012002 ABC-RECURSOS PROPIOS REF.: UTILES DE ESCRITORIO</t>
  </si>
  <si>
    <t>PROVISION DE FONDOS A SOLICITUD DE YACIMIENTOS PETROLIFEROS FISCALES BOLIVIANOS SEGUN SOLICITUD YPFB-0093-2019 REF: PAGO YPFB TRANSIERRA SA MARZO 2019 POR SERVICIO INTERRUMPIBLE ACUERDO TEMPORAL LIB. 00513012007 YPFB - RECURSOS NACIONALIZACIÓN</t>
  </si>
  <si>
    <t>PROVISION DE FONDOS A SOLICITUD DE YACIMIENTOS PETROLIFEROS FISCALES BOLIVIANOS SEGUN SOLICITUD YPFB-0091-2019 REF: PAGO A YPFB TRANSIERRA SA MARZO 2019 POR SERVICIO TRANSPORTE FIRME DE GN LIB. 00513012007 YPFB - RECURSOS NACIONALIZACIÓN</t>
  </si>
  <si>
    <t>PROVISION DE FONDOS A SOLICITUD DE YACIMIENTOS PETROLIFEROS FISCALES BOLIVIANOS SEGUN SOLICITUD YPFB-0088-2019 REF: PAGO A YPFB TRANSPORTE SA MARZO 2019 POR TRANS GN MI FIRME E INTERRUMPIBLE Y ME FIRME LIB. 00513012007 YPFB - RECURSOS NACIONALIZACIÓN</t>
  </si>
  <si>
    <t>NÚMERO DE LIBRETA CUT: 99031009.00 OPERACIÓN T01 TRANSFERENCIA DE FONDOS A LA CUT - TESORO DIRECTO DE BANCO UNION S.A. A CUENTA UNICA DEL TESORO CON NUMERO DE SOLICITUD = 3728543 Y NUMERO CORRELATIVO = 91320030042019901 TRANSFERENCIA POR OPERACIONES DE VENTA BONOS BTX</t>
  </si>
  <si>
    <t>VENTA DE DIVISAS CON TRANSFERENCIA DE FONDOS A SOLICITUD DE MINISTERIO DE EDUCACION SEGUN SOLICITUD 7886 REF: TRASPASO PARA FACULTAD DE MEDICINA ESCUELA DE GRADUADOS (LUISA FABIOLA PORTUGAL ESCALANTE) LIB. 00099021001 TGN-RECURSOS ORDINARIOS (3987)</t>
  </si>
  <si>
    <t>TRANSFERENCIA DE FONDOS AL EXTERIOR A SOLICITUD DE MINISTERIO DE SALUD SEGUN SOLICITUD 7887 REF: PAGO AL CONSORCIO PGI-ANTARES-CASA SOLO FV19230023, POR CONCEPTO DEL PRODUCTO 2.7 SEGUIMIENTO, MONITOREO Y EVALUACION CONTINUA DEL PROCESO DE TRANSFERENCIA, AVANCE AL CIEN POR CIENTO, CONFORME A DOCUMEN LIB. 00046054208 CPL. IN. SALUD-IMPLEMENTACION PMASSEA BID 3151 Bs.</t>
  </si>
  <si>
    <t>VENTA DE DIVISAS CON TRANSFERENCIA DE FONDOS A SOLICITUD DE ADMINISTRACION DE SERVICIOS PORTUARIOS BOLIVIA SEGUN SOLICITUD 7888 REF: H.R. 1088 - PAGO DE FACTURA AL SENOR JOSE LUIS FERNANDEZ CASTILLO POR PAGO DE ALQUILERES DE OFICINA EN LA GALERIA FERCAST, CORRESPONDIENTE A MARZO/2019, SEGUN ORDEN D LIB. 00594012001 ASP-B FONDO DE OPERACIONES</t>
  </si>
  <si>
    <t>VENTA DE DIVISAS CON TRANSFERENCIA DE FONDOS A SOLICITUD DE ADMINISTRACION DE SERVICIOS PORTUARIOS BOLIVIA SEGUN SOLICITUD 7889 REF: H.R. 1473 - ENVIO DE RECURSOS AL PUERTO DE ARICA PARA GASTOS DE FUNCIONAMIENTO CORRESPONDIENTE A LA REPOSICION DE ABRIL/2019, SEGUN COMUNICACION INTERTNA ASP-B/DOP-UA LIB. 00594012001 ASP-B FONDO DE OPERACIONES</t>
  </si>
  <si>
    <t>VENTA DE DIVISAS CON TRANSFERENCIA DE FONDOS A SOLICITUD DE ADMINISTRACION DE SERVICIOS PORTUARIOS BOLIVIA SEGUN SOLICITUD 7890 REF: H.R. 1719 - PAGO DE FACTURA A EMPRESA DE PUERTOS S.A. - ENAPU S.A. - RICARDO MORENO CAPRISTAN, POR SERVICIO DE ALQUILER INTERIOR RECINTO PUERTO DE ILO, CORRESPONDIENT LIB. 00594012001 ASP-B FONDO DE OPERACIONES</t>
  </si>
  <si>
    <t>VENTA DE DIVISAS CON TRANSFERENCIA DE FONDOS A SOLICITUD DE ADMINISTRACION DE SERVICIOS PORTUARIOS BOLIVIA SEGUN SOLICITUD 7891 REF: H.R. 650-562-596 - PAGO DE FACTURAS TPA POR SERVICIO DE FAENAS PRIMEA QUINCENA DE ABRIL/2019, EXPORTACIONES II MARZO Y REFRIGERACION EN EL PUERTO DE ARICA, SEGUN COMUN LIB. 00594012001 ASP-B FONDO DE OPERACIONES</t>
  </si>
  <si>
    <t>VENTA DE DIVISAS CON TRANSFERENCIA DE FONDOS A SOLICITUD DE YACIMIENTOS PETROLIFEROS FISCALES BOLIVIANOS SEGUN SOLICITUD 7908 REF: PAGO A LA EMPRESA PARADIGM GEOPHYSICAL BV POR LA ACTUALIZACION DE SOFTWARE DE LAS PLATAFORMAS SKUA SEISEARTH Y GEOLOG SEGUN ORDEN DE PAGO DSOC 05 LIB. 00513012003 LBP-YPFB (2011349681373)</t>
  </si>
  <si>
    <t>VENTA DE DIVISAS CON TRANSFERENCIA DE FONDOS A SOLICITUD DE SERVICIO GENERAL DE IDENTIFICACION PERSONAL - SEGIP SEGUN SOLICITUD 7903 REF: ENVIO DE FONDOS A LA OFICINA DE BUENOS AIRES - ARGENTINA PARA PAGO DE PLANILLA DE COMPENSACION DE COSTO DE VIDA CORRESPONDIENTE AL MES DE ABRIL, SEGUN INF.136/201 LIB. 00340012003 RECAUDACION EXTRANJERIA - C.I. -L.C.</t>
  </si>
  <si>
    <t>VENTA DE DIVISAS CON TRANSFERENCIA DE FONDOS A SOLICITUD DE SERVICIO GENERAL DE IDENTIFICACION PERSONAL - SEGIP SEGUN SOLICITUD 7904 REF: ENVIO DE FONDOS A LA OFICINA DESAO PAULO - BRASIL PARA PAGO DE PLANILLA DE COMPENSACION DE COSTO DE VIDA CORRESPONDIENTE AL MES DE ABRIL, SEGUN INF.137/2019 Y CER LIB. 00340012003 RECAUDACION EXTRANJERIA - C.I. -L.C.</t>
  </si>
  <si>
    <t>VENTA DE DIVISAS CON TRANSFERENCIA DE FONDOS A SOLICITUD DE SERVICIO GENERAL DE IDENTIFICACION PERSONAL - SEGIP SEGUN SOLICITUD 7905 REF: ENVIO DE FONDOS A LA OFICINA DE CALAMA - CHILE PARA PAGO DE PLANILLA DE COMPENSACION DE COSTO DE VIDA CORRESPONDIENTE AL MES DE ABRIL, SEGUN INF.138/2019 Y CERT. LIB. 00340012003 RECAUDACION EXTRANJERIA - C.I. -L.C.</t>
  </si>
  <si>
    <t>VENTA DE DIVISAS CON TRANSFERENCIA DE FONDOS A SOLICITUD DE SERVICIO GENERAL DE IDENTIFICACION PERSONAL - SEGIP SEGUN SOLICITUD 7906 REF: ENVIO DE FONDOS A LA OFICINA DE WASHINGTON - EEUU PARA PAGO DE PLANILLA DE COMPENSACION DE COSTO DE VIDA CORRESPONDIENTE AL MES DE ABRIL, SEGUN INF.139/2019 Y CE LIB. 00340012003 RECAUDACION EXTRANJERIA - C.I. -L.C.</t>
  </si>
  <si>
    <t>VENTA DE DIVISAS CON TRANSFERENCIA DE FONDOS A SOLICITUD DE YACIMIENTOS PETROLIFEROS FISCALES BOLIVIANOS SEGUN SOLICITUD 7907 REF: PAGO A INTERTEK TESTING SERVICES PERU SA POR SERVICIOS DE INSPECCION DE PLANTA DE ALMACENAJE EN PERU CORRESPONDIENTE AL MES DE FEBRERO 2019 SEGUN INFORME TECNICO DE CONF LIB. 00513012004 LBP-YPFB-UNICOMERCIAL (4030005415/1-2188907)</t>
  </si>
  <si>
    <t>VENTA DE DIVISAS CON TRANSFERENCIA DE FONDOS A SOLICITUD DE ADMINISTRACION DE SERVICIOS PORTUARIOS BOLIVIA SEGUN SOLICITUD 7899 REF: H.R. 1716 - PAGO DE FACTURAS A LA EMPRESA ENAPU POR SERVICIOS PORTUARIOS EN ILO PERU, SEGUN INFORME ASP-B/DOP-UAP/INF-56/2019 Y DEMAS DOCUMENTACION ADJUNTA LIB. 00594012001 ASP-B FONDO DE OPERACIONES</t>
  </si>
  <si>
    <t>VENTA DE DIVISAS CON TRANSFERENCIA DE FONDOS A SOLICITUD DE SERVICIO GENERAL DE IDENTIFICACION PERSONAL - SEGIP SEGUN SOLICITUD 7902 REF: ENVIO DE FONDOS A LA OFICINA DE MADRID - ESPANA PARA PAGO DE PLANILLA DE COMPENSACION DE COSTO DE VIDA CORRESPONDIENTE AL MES DE ABRIL, SEGUN INF.140/2019 Y CERT. LIB. 00340012003 RECAUDACION EXTRANJERIA - C.I. -L.C.</t>
  </si>
  <si>
    <t>VENTA DE DIVISAS CON TRANSFERENCIA DE FONDOS A SOLICITUD DE MINISTERIO DE HIDROCARBUROS SEGUN SOLICITUD 7896 REF: TRANSFERENCIA AL EXTERIOR PARA PAGO POR LA SUSCRIPCION A LA REVISTA DIGITAL PLATSS DEL 01 DE MARZO DE 2019 AL 14 DE FEBRERO DE 2020 , PARA EL VICEMINISTERIO DE EXPLORACION Y EXPLOTACION LIB. 00099021001 TGN-RECURSOS ORDINARIOS (3987)</t>
  </si>
  <si>
    <t>VENTA DE DIVISAS CON TRANSFERENCIA DE FONDOS A SOLICITUD DE ADMINISTRACION DE SERVICIOS PORTUARIOS BOLIVIA SEGUN SOLICITUD 7901 REF: H.R. 1766 - PAGO DE FACTURA AL SENOR ALEJANDRO TARA URQUIETA - SERVICIOS E.I.R.L. POR SERVICIO DE FUMIGADO DE LAS OFICINAS DE LA ASP-B EN EL PUERTO DE ARICA, SEGUN ORD LIB. 00594012001 ASP-B FONDO DE OPERACIONES</t>
  </si>
  <si>
    <t>||TRANSFERENCIA DE FONDOS S/G. MENSAJES SWIFT NROS. 05442 Y 05434 DE LA FECHA. (SECTOR PÚBLICO - SOBREVUELOS). DEBITO DE LA LIBRETA 00117012001 DGAC, REPOSICION UTILES DE ESCRITORIO.</t>
  </si>
  <si>
    <t>||TRANSFERENCIA DE FONDOS S/G. MENSAJE SWIFT NRO. 05445 Y CORREOS ELECTRÓNICOS DE LA DGAC Y AASANA DE LA FECHA. (SECTOR PÚBLICO - SOBREVUELOS). DEBITO DE LA LIBRETA 00117012001 DGAC, REPOSICION UTILES DE ESCRITORIO.</t>
  </si>
  <si>
    <t>||TRANSFERENCIA DE FONDOS S/G. MENSAJE SWIFT NRO. 05471 DE LA FECHA. (SECTOR PÚBLICO - SOBREVUELOS). DEBITO DE LA LIBRETA 00117012001 DGAC, REPOSICION UTILES DE ESCRITORIO.</t>
  </si>
  <si>
    <t>||TRANSFERENCIA DE FONDOS S/G. MENSAJES SWIFT NROS. 05466 Y 05465 DE LA FECHA. (SECTOR PÚBLICO - SERVICIOS). DEBITO DE LA LIBRETA 00119012001 ADSIB, REPOSICION UTILES DE ESCRITORIO.</t>
  </si>
  <si>
    <t>A:00099021001 EN VIRTUD A LA NOTA MMM/193-DGP-076/2019, Y CONVENIO DE PAGO FIDEICOMISO EMPRESA METALURGICA KARACHIPAMPA</t>
  </si>
  <si>
    <t>||AMPLIACION DE VALIDEZ 0,15% S/USD50.580,50.-POR 92 DIAS,COMISION ENMIENDA LC BS220.-REEMBS.GSTS.COMUNICACION BS220.-Y EMISION COMP.CONTABLE BS50.-,S/G NOTA SEDEM/GG/EV Nº0206/2019,29/04/19 REF.: I-2017-054 P/C ENVIBOL A/F CERVE SPA. LIB.00132079201 SEDEM-PLANTA ENV.DE VIDRIO CHUQUISACA - MUN.ZUDAÑEZ REF.:COMIS.ENM.LC I-2017-054</t>
  </si>
  <si>
    <t>||AMPLIACION DE VALIDEZ 0,15% S/USD220.000.-POR 31 DIAS,REEMB.GSTS.COMUNICACION BS220.-Y EMISION COMP.CONTABLE BS50.-,S/G NOTA SEDEM/GG/EV Nº0207/2019,29/04/19 REF.: I-2019-05 P/C ENVIBOL A/F DANYSOR S.A. LIB.00132079201 SEDEM-PLANTA ENV.DE VIDRIO CHUQUISACA - MUN.ZUDAÑEZ REF.:COMIS.ENM.LC I-2019-05</t>
  </si>
  <si>
    <t>||REGISTRO COBRO COMISION AVISO ENMIENDA CARTA DE CREDITO STANDBY BS220.-Y EMISION COMP.CONTABLE BS50.-REF.:R087821860012 (BCB:SB-R-2018-17) A/F MIN.HIDROCABUROS EEC-GNV,S/G SWIFT 5464 ADJ.DE LA FECHA. LIB.00078034201 MHE -EEC-GNV FONDO DE CONVERSION DE VEHICULOS REF.:COMIS.AV.ENM SBLC R087821860012</t>
  </si>
  <si>
    <t>||COMISIÓN TRANSFERENCIA FDOS. AL EXTERIOR 0,10% S/USD 8.844.-, REEMB. GSTS. COM. BS. 220.- Y EMISIÓN COMP. CONT. BS. 50.-, REF.: PAGO 4 LC I-2016-37 P/C EMPRESA PUBLICA PROD. ENVASES DE VIDRIO DE BOLIVIA A/F EIRICH INDUSTRIA EN COMPL A COMP. CONT. N°0953035,30/04/19 LIB.:00132079201 SEDEM-PLANTA ENVASES DE VIDRIO CHUQUISACA BOLIVIA REF.: COM. PAGO N°4 LC I-2016-37</t>
  </si>
  <si>
    <t>||COBRO COMISIÓN AMPLIACIÓN DE VALIDEZ 0.015% S/USD 65.985,91.-, ENMIENDA BS 220.- Y EMISIÓN COMPROBANTE CONTABLE BS 50.- REF:LC-2019-02 SEGÚN NOTA SEDEM/GG/EV N°0208/2019. LIB.:00132079201 SEDEM-PLANTA ENVASES DE VIDRIO CHUQUISACA-MUNICIPIO ZUDAÑEZ LC I-2019-02</t>
  </si>
  <si>
    <t>00099021001 DEPOSITO DE EFECTIVO, DEPOSITANTE: DIRECCION DEPARTAMENTAL DE COCHABAMBA, CONCEPTO: DEVOLUCION DE SALDO NO EJECUTADO C-31 N° 71, CUENTA DE DEPOSITO: CUENTA UNICA DEL TESORO</t>
  </si>
  <si>
    <t>00099031004 DEPOSITO DE EFECTIVO, DEPOSITANTE: MIN DE GOBIERNO, CONCEPTO: DEP POR DEVOLUCION DE NOCRE NO UTILIZADA DEL MIN DE GOBIERNO, CUENTA DE DEPOSITO: CUENTA UNICA DEL TESORO</t>
  </si>
  <si>
    <t>00099021001 DEPOSITO DE EFECTIVO, DEPOSITANTE: OTILIA VELASQUEZ TORREZ, CONCEPTO: DEVOLUCION POR DOBLE PERCEPCION, CUENTA DE DEPOSITO: CUENTA UNICA DEL TESORO</t>
  </si>
  <si>
    <t>00155012001 DEPOSITO DE EFECTIVO, DEPOSITANTE: CARLA ZAMBRANA BUITRON, CONCEPTO: POLERA FALTANTE SEGUN SALDOS DE INVENTARIOS, CUENTA DE DEPOSITO: CUENTA UNICA DEL TESORO</t>
  </si>
  <si>
    <t>00155012001 DEPOSITO DE EFECTIVO, DEPOSITANTE: CARLA ZAMBRANA BUITRON, CONCEPTO: PENALIDADES Y CAMBIO DE VUELO, CUENTA DE DEPOSITO: CUENTA UNICA DEL TESORO</t>
  </si>
  <si>
    <t>00526012001 DEPOSITO DE EFECTIVO, DEPOSITANTE: JUVENAL ARNALDO ACARAPI MAGUEÑO, CONCEPTO: DEVOLUCION DE PASAJES BOLIVIA TV, CUENTA DE DEPOSITO: CUENTA UNICA DEL TESORO</t>
  </si>
  <si>
    <t>00010011101 DEPOSITO DE EFECTIVO, DEPOSITANTE: DIRECCION DEPARTAMENTAL DE COCHABAMBA, CONCEPTO: DEVOLUCION DE SALDO NO EJECUTADO C-31 N° 71, CUENTA DE DEPOSITO: CUENTA UNICA DEL TESORO</t>
  </si>
  <si>
    <t>00041031107 DEPOSITO DE EFECTIVO, DEPOSITANTE: IBMETRO, CONCEPTO: DEVOLUCION DE PASAJES Y TRASLADO DE PATRONES, CUENTA DE DEPOSITO: CUENTA UNICA DEL TESORO</t>
  </si>
  <si>
    <t>00099021001 DEPOSITO DE EFECTIVO, DEPOSITANTE: MERY FLORES MAITA, CONCEPTO: DEVOLUCION A SENASIR DE DICIEMBRE 2018 A ENERO 2019, CUENTA DE DEPOSITO: CUENTA UNICA DEL TESORO</t>
  </si>
  <si>
    <t>00099021001 DEPOSITO DE EFECTIVO, DEPOSITANTE: TRIBUNAL CONSTITUCIONAL PLURINACIONAL, CONCEPTO: DEVOLUCION DE LICENCIAS SIN GOCE DE HABER MES FEBRERO, CUENTA DE DEPOSITO: CUENTA UNICA DEL TESORO</t>
  </si>
  <si>
    <t>00130012002 DEPOSITO DE EFECTIVO, DEPOSITANTE: SANTOS CORNELIO VALENTE CUTI, CONCEPTO: DEVOLUCION POR GASTOS DE PEAJE, CUENTA DE DEPOSITO: CUENTA UNICA DEL TESORO</t>
  </si>
  <si>
    <t>00099021001 DEPOSITO DE EFECTIVO, DEPOSITANTE: ABIGAIL MISHELL LOPEZ ARUQUIPA -TROPICAL TOURS, CONCEPTO: DEVOLUCION DE PASAJE NO UTILIZADO POR EDUARDO LAURA PIZARRO ATT, CUENTA DE DEPOSITO: CUENTA UNICA DEL TESORO</t>
  </si>
  <si>
    <t>00099021001 DEPOSITO DE EFECTIVO, DEPOSITANTE: CAMARA DE SENADORES, CONCEPTO: REVERSION ANTICIPADA, CUENTA DE DEPOSITO: CUENTA UNICA DEL TESORO</t>
  </si>
  <si>
    <t>00016011101 DEPOSITO DE EFECTIVO, DEPOSITANTE: MIGUEL ANGEL ATTO MENCHACA, CONCEPTO: REPOSICION DE SALDO DE PASAJES AEREOS, CUENTA DE DEPOSITO: CUENTA UNICA DEL TESORO</t>
  </si>
  <si>
    <t>00099021001 DEPOSITO DE EFECTIVO, DEPOSITANTE: CAMARA DE DIPUTADOS, CONCEPTO: REVERSION ANTICIPADA CAMARA DE DIPUTADOS, CUENTA DE DEPOSITO: CUENTA UNICA DEL TESORO</t>
  </si>
  <si>
    <t>00099024113 DEP.DE CHEQ.AJENOS,RET.DE CAM.,CONCEPTO: MULTA POR INCUMPLIMIENTO DEL PROY CONSTRUCCION COLISEO VILLA EL CARMEN,DEP.: MIN DE LA PRESIDENCIA UPRE , PROCEDENCIA: BANCO UNION S.A., CHEQUE: 911, FECHA DE EMISION:25/03/2019</t>
  </si>
  <si>
    <t>00099021001 DEP.DE CHEQ.AJENOS,RET.DE CAM.,CONCEPTO: DEV SALDOS NO EJECUTADOS 2018,DEP.: CONSULADO DE BOLIVIA EN LA QUIACA ARGENTINA , PROCEDENCIA: BANCO UNION S.A., CHEQUE: 1390, FECHA DE EMISION:29/03/2019</t>
  </si>
  <si>
    <t>00099021001 DEP.DE CHEQ.AJENOS,RET.DE CAM.,CONCEPTO: DEVOLUCION GASTOS OBS SR. GROVER TERAN ROMA ITALIA,DEP.: EMBAJADA DE BOLIVIA EN ROMA ITALIA , PROCEDENCIA: BANCO UNION S.A., CHEQUE: 1388, FECHA DE EMISION:25/03/2019</t>
  </si>
  <si>
    <t>00099021001 DEP.DE CHEQ.AJENOS,RET.DE CAM.,CONCEPTO: FIORILO MENESES RIVER,DEP.: BANCO UNION SA , PROCEDENCIA: BANCO UNION S.A., CHEQUE: 163102, FECHA DE EMISION:01/04/2019</t>
  </si>
  <si>
    <t>00099021001 DEP.DE CHEQ.AJENOS,RET.DE CAM.,CONCEPTO: FIORILO MENESES RIVER,DEP.: BANCO UNION SA , PROCEDENCIA: BANCO UNION S.A., CHEQUE: 163101, FECHA DE EMISION:01/04/2019</t>
  </si>
  <si>
    <t>00099021001 DEP.DE CHEQ.AJENOS,RET.DE CAM.,CONCEPTO: DEVOLUCION DE RECURSOS,DEP.: ALDO CARLOS MORO SALVATIERRA , PROCEDENCIA: BANCO UNION S.A., CHEQUE: 5608, FECHA DE EMISION:26/03/2019</t>
  </si>
  <si>
    <t>00099021001 DEP.DE CHEQ.AJENOS,RET.DE CAM.,CONCEPTO: DEVOLUCION DE RECURSOS,DEP.: PERFECTA CUELLAR CAMARGO , PROCEDENCIA: BANCO UNION S.A., CHEQUE: 5609, FECHA DE EMISION:27/03/2019</t>
  </si>
  <si>
    <t>00290012001 DEP.DE CHEQ.AJENOS,RET.DE CAM.,CONCEPTO: DEP POR RETENCION DE IMPUESTOS DEL MDPYEP S/G C-31 SIP N°121,DEP.: SERVICIO DE IMPUESTOS NACIONALES , PROCEDENCIA: BANCO UNION S.A., CHEQUE: 5393, FECHA DE EMISION:27/03/2019</t>
  </si>
  <si>
    <t>00290012001 DEP.DE CHEQ.AJENOS,RET.DE CAM.,CONCEPTO: DEP POR SALDO NO EJE EN REF A PERSONAL DE PLAN Y CONSULTORES DIC-2018 GDMTR C-31 SIP N°118,DEP.: SERVICIO DE IMPUESTOS NACIONALES , PROCEDENCIA: BANCO UNION S.A., CHEQUE: 5389, FECHA DE EMISION:26/03/2019</t>
  </si>
  <si>
    <t>00292072001 DEP.DE CHEQ.AJENOS,RET.DE CAM.,CONCEPTO: SALDO NO EJECUTADO EN FONDOS DE AVANCE REGIONAL TARIJA,DEP.: RAMIRO ESPINDOLA , PROCEDENCIA: BANCO UNION S.A., CHEQUE: 3617, FECHA DE EMISION:01/04/2019</t>
  </si>
  <si>
    <t>00099021001 DEP.DE CHEQ.AJENOS,RET.DE CAM.,CONCEPTO: DEVOLUCION DE RECURSOS DEL PROY PROD Y RENOVACION CULTIVARES CITRICOS COMUN DE MOCORI  YANACACHI,DEP.: GOB AUTONOMO MUNICIPAL DE YANACACHI</t>
  </si>
  <si>
    <t>00212082004 DEP.DE CHEQ.AJENOS,RET.DE CAM.,CONCEPTO: APORTES VOLUNTARIOS MES MARZO 2019 INRA LA PAZ,DEP.: INRA LA PAZ APORTES VOLUNTARIOS MARZO 2019 , PROCEDENCIA: BANCO UNION S.A., CHEQUE: 3881, FECHA DE EMISION:01/04/2019</t>
  </si>
  <si>
    <t>00593012001 DEP.DE CHEQ.AJENOS,RET.DE CAM.,CONCEPTO: VENTA DE INSUMOS,DEP.: EMPRESA ESTATAL YACANA , PROCEDENCIA: BANCO UNION S.A., CHEQUE: 308, FECHA DE EMISION:29/03/2019</t>
  </si>
  <si>
    <t>00283022001 DEPOSITO DE EFECTIVO, DEPOSITANTE: ROLANDO SAIRE CHAPI, CONCEPTO: DEVOLUCION DE VIATICOS PAGADOS POR COMISION, CUENTA DE DEPOSITO: CUENTA UNICA DEL TESORO</t>
  </si>
  <si>
    <t>00099021001 DEPOSITO DE EFECTIVO, DEPOSITANTE: ALVARO MARCO ANTONIO CABA OLIVAREZ CI 2377522LP, CONCEPTO: CITE MEFP/VTCP/DGPOT/UAIS-CPI/N 030/2016 REGULARIZACION :ENERO-FEBRERO 2019, CUENTA DE DEPOSITO: CUENTA UNICA DEL TESORO</t>
  </si>
  <si>
    <t>00155012001 DEPOSITO DE EFECTIVO, DEPOSITANTE: ROGER CASTO TERCEROS SALAZAR, CONCEPTO: DEVOLUCION DE DINERO, CUENTA DE DEPOSITO: CUENTA UNICA DEL TESORO</t>
  </si>
  <si>
    <t>00293034201 DEPOSITO DE EFECTIVO, DEPOSITANTE: JUAN MIGUEL FABBRI ZEBALLOS, CONCEPTO: DEVOLUCION DE VIATICOS-CHILE (15-21/07/2018), CUENTA DE DEPOSITO: CUENTA UNICA DEL TESORO</t>
  </si>
  <si>
    <t>00099021001 DEPOSITO DE EFECTIVO, DEPOSITANTE: CARLOS SANTOS CALLE CORNEJO, CONCEPTO: REVERSION DE BOLETA DE HABER MENSUAL, CUENTA DE DEPOSITO: CUENTA UNICA DEL TESORO</t>
  </si>
  <si>
    <t>00046171101 DEPOSITO DE EFECTIVO, DEPOSITANTE: UNIVERSAL PHARMA DRA. RENY EVELYN HEREDIA, CONCEPTO: SANCION POR INCUMPLIMIENTO A LA NORMA GESTION 2019, CUENTA DE DEPOSITO: CUENTA UNICA DEL TESORO</t>
  </si>
  <si>
    <t>00099021001 DEPOSITO DE EFECTIVO, DEPOSITANTE: ROMUALDO QUISPE MAMANI, CONCEPTO: DEVOLUCION DE RENTA, CUENTA DE DEPOSITO: CUENTA UNICA DEL TESORO</t>
  </si>
  <si>
    <t>00283022001 DEPOSITO DE EFECTIVO, DEPOSITANTE: JUAN CARLOS DURAN MENDEZ, CONCEPTO: DEVOLUCION DE VIATICOS, CUENTA DE DEPOSITO: CUENTA UNICA DEL TESORO</t>
  </si>
  <si>
    <t>00591012001 DEPOSITO DE EFECTIVO, DEPOSITANTE: SIMONA M. YANARICO DE CONDORI, CONCEPTO: PAGO POR SERVICIO DE AGUA POTABLE, CUENTA DE DEPOSITO: CUENTA UNICA DEL TESORO</t>
  </si>
  <si>
    <t>00099021001 DEPOSITO DE EFECTIVO, DEPOSITANTE: ROMMEL UÑO MARTINEZ, CONCEPTO: DEVOLUCION DE VIATICOS, CUENTA DE DEPOSITO: CUENTA UNICA DEL TESORO</t>
  </si>
  <si>
    <t>00041031107 DEPOSITO DE EFECTIVO, DEPOSITANTE: JOSHYMAR ANTONIO ECHEVERRIA ORTIZ, CONCEPTO: DEVOLUCION GASTOS 1 DIA DE VIATICO, CUENTA DE DEPOSITO: CUENTA UNICA DEL TESORO</t>
  </si>
  <si>
    <t>00155012001 DEPOSITO DE EFECTIVO, DEPOSITANTE: CARLA ZAIDA ZAMBRANA BUITRON, CONCEPTO: DEVOLUCION POR PENALIDADES, CUENTA DE DEPOSITO: CUENTA UNICA DEL TESORO</t>
  </si>
  <si>
    <t>00526012001 DEPOSITO DE EFECTIVO, DEPOSITANTE: FERNANDO QUISPE - BOLIVIA TV, CONCEPTO: DEVOLUCION, CUENTA DE DEPOSITO: CUENTA UNICA DEL TESORO</t>
  </si>
  <si>
    <t>00526012001 DEPOSITO DE EFECTIVO, DEPOSITANTE: RUBEN AUZA - BOLIVIA TV, CONCEPTO: DEVOLUCION, CUENTA DE DEPOSITO: CUENTA UNICA DEL TESORO</t>
  </si>
  <si>
    <t>00526012001 DEPOSITO DE EFECTIVO, DEPOSITANTE: CELSO MAMANI - BOLIVIA TV, CONCEPTO: DEVOLUCION, CUENTA DE DEPOSITO: CUENTA UNICA DEL TESORO</t>
  </si>
  <si>
    <t>00526012001 DEPOSITO DE EFECTIVO, DEPOSITANTE: JORGE CHOQUE - BOLIVIA TV, CONCEPTO: DEVOLUCION, CUENTA DE DEPOSITO: CUENTA UNICA DEL TESORO</t>
  </si>
  <si>
    <t>00587012009 DEPOSITO DE EFECTIVO, DEPOSITANTE: JONATHAN MONROY C, CONCEPTO: DEVOLUCION DE CAJA CHICA NRO 4, CUENTA DE DEPOSITO: CUENTA UNICA DEL TESORO</t>
  </si>
  <si>
    <t>00206012001 DEPOSITO DE EFECTIVO, DEPOSITANTE: INE, CONCEPTO: DEP POR VENTA LA PAZ FECHA 01/04/2019, CUENTA DE DEPOSITO: CUENTA UNICA DEL TESORO</t>
  </si>
  <si>
    <t>00206012001 DEPOSITO DE EFECTIVO, DEPOSITANTE: INE, CONCEPTO: DEP POR VENTAS LA PAZ FECHA 29/03/2019, CUENTA DE DEPOSITO: CUENTA UNICA DEL TESORO</t>
  </si>
  <si>
    <t>00099021001 DEPOSITO DE EFECTIVO, DEPOSITANTE: MARK TERRAZAS BALBOA, CONCEPTO: REVERSION OTROS MATERIALES Y SUMINISTROS PREVENTIVO  842, CUENTA DE DEPOSITO: CUENTA UNICA DEL TESORO</t>
  </si>
  <si>
    <t>00099021001 DEPOSITO DE EFECTIVO, DEPOSITANTE: MARK TERRAZAS BALBOA, CONCEPTO: REVERSION ALQUILER DE MATERIALES PARA EVENTOS PREV. 1177, CUENTA DE DEPOSITO: CUENTA UNICA DEL TESORO</t>
  </si>
  <si>
    <t>00221022001 DEPOSITO DE EFECTIVO, DEPOSITANTE: T. JIMENA RAMOS LUNA, CONCEPTO: DEVOLUCION DE PAGO POR USO DE OTRO PRE FIJO EN LLAMADAS DE TELEFONIA FIJA - DPTAL LA PAZ, CUENTA DE DEPOSITO: CUENTA UNICA DEL TESORO</t>
  </si>
  <si>
    <t>00212012001 DEPOSITO DE EFECTIVO, DEPOSITANTE: LUIS DAVID CHAMBI FLORES, CONCEPTO: DEVOLUCION FONDOS EN AVANCE  C-31  -  151, CUENTA DE DEPOSITO: CUENTA UNICA DEL TESORO</t>
  </si>
  <si>
    <t>00526012001 DEPOSITO DE EFECTIVO, DEPOSITANTE: BOLIVIA  TV -GUADALUPO VELASCO DE LA BARRA, CONCEPTO: DEVOLUCION PASAJE, CUENTA DE DEPOSITO: CUENTA UNICA DEL TESORO</t>
  </si>
  <si>
    <t>00290012001 DEP.DE CHEQ.AJENOS,RET.DE CAM.,CONCEPTO: DEP.POR SALDOS NO EJECUTADOS DE TRANSPORTE Y REFRIGERIOS A PERSONAL,GDBN-DIC/2018 S/G C-31 SIP N°119,DEP.: SERVICIO DE IMPUESTOS NACIONALES</t>
  </si>
  <si>
    <t>00290012001 DEP.DE CHEQ.AJENOS,RET.DE CAM.,CONCEPTO: DEPÓSITO POR DESCUENTO A MAGALY LORAS MORENO,GDBN-OCT/2018 DNI/19-183 S/G C-31 SIP N° 119,DEP.: SERVICIO DE IMPUESTOS NACIONALES , PROCEDENCIA: BANCO UNION S.A., CHEQUE: 5390, FECHA DE EMISION:26/03/2019</t>
  </si>
  <si>
    <t>00283012001 DEP.DE CHEQ.AJENOS,RET.DE CAM.,CONCEPTO: DERECHOS  DE ARRENDAMIENTO ABRIL 2019,DEP.: ALBO SA , PROCEDENCIA: BANCO BISA S.A., CHEQUE: 13849, FECHA DE EMISION:01/04/2019</t>
  </si>
  <si>
    <t>00253014208 DEP.DE CHEQ.AJENOS,RET.DE CAM.,CONCEPTO: TRANSFERENCIA A LA CUT POR DEPÓSITO GAD POTOSI , GASTOS DE INVERSION,DEP.: GAD POTOSI , PROCEDENCIA: BANCO UNION S.A., CHEQUE: 1348, FECHA DE EMISION:02/04/2019</t>
  </si>
  <si>
    <t>00660012006 DEP.DE CHEQ.AJENOS,RET.DE CAM.,CONCEPTO: DEP DE MULTA POR MORA CONSTRUCCION EDIF JUSTICIA DE VILLAZON,DEP.: ORGANO JUDICIAL DAF NACIONAL , PROCEDENCIA: BANCO UNION S.A., CHEQUE: 2875, FECHA DE EMISION:28/03/2019</t>
  </si>
  <si>
    <t>00572012001 DEP.DE CHEQ.AJENOS,RET.DE CAM.,CONCEPTO: PAGO DE SINIESTRO,DEP.: CIA DE SEGUROS FORTALEZA S.A. , PROCEDENCIA: BANCO FORTALEZA SOCIEDAD ANONIMA (BANCO FORTALEZA S.A.), CHEQUE: 10393, FECHA DE EMISI</t>
  </si>
  <si>
    <t>00292082001 DEP.DE CHEQ.AJENOS,RET.DE CAM.,CONCEPTO: DEVOLUCION DE SALDOS NO EJECUTADOS,DEP.: REGIONAL SANTA CRUZ , PROCEDENCIA: BANCO UNION S.A., CHEQUE: 5681, FECHA DE EMISION:28/03/2019</t>
  </si>
  <si>
    <t>00099021001 DEP.DE CHEQ.AJENOS,RET.DE CAM.,CONCEPTO: REEMBOLSO DE SUBSIDIOS POR INCAPACIDAD TEMPORAL DEL MES DE ENERO /19,DEP.: CAJA BANCARIA ESTATAL DE SALUD , PROCEDENCIA: BANCO UNION S.A., CHEQUE: 31131, FECHA DE EMISION:14/03/2019</t>
  </si>
  <si>
    <t>00670012001 DEP.DE CHEQ.AJENOS,RET.DE CAM.,CONCEPTO: MULTAS ELECTORALES,DEP.: TRIBUNAL ELECTORAL DEPARTAMENTAL DE PANDO , PROCEDENCIA: BANCO UNION S.A., CHEQUE: 1405, FECHA DE EMISION:26/03/2019</t>
  </si>
  <si>
    <t>00099021001 DEP.DE CHEQ.AJENOS,RET.DE CAM.,CONCEPTO: DEVOLUCION A LA CUT POR PASAJES AEREOS LINEA AMAZONAS A TRAVES DE LA AGENCIA BOLTUR,DEP.: MINISTERIO DE COMUNICACION , PROCEDENCIA: BANCO UNION S.A., CHEQUE: 9890, FECHA DE EMISION:29/03/2019</t>
  </si>
  <si>
    <t>00099021001 DEP.DE CHEQ.AJENOS,RET.DE CAM.,CONCEPTO: DEVOLUCION A LA CUT POR PASAJES AEREOS LINEA ECOJET A TRAVES DE LA AGENCIA BOLTUR,DEP.: MINISTERIO DE COMUNICACION , PROCEDENCIA: BANCO UNION S.A., CHEQUE: 9891, FECHA DE EMISION:29/03/2019</t>
  </si>
  <si>
    <t>00010011102 DEPOSITO DE EFECTIVO, DEPOSITANTE: CONSULADO DE BOLIVIA EN CARACAS VENEZUELA, CONCEPTO: DEP POR TRAMITE DE PASAPORTE JUAN TORRICO MONTAÑO, CUENTA DE DEPOSITO: CUENTA UNICA DEL TESORO</t>
  </si>
  <si>
    <t>00155012001 DEPOSITO DE EFECTIVO, DEPOSITANTE: FREDDY ROCHA CAZORLA, CONCEPTO: DEVOLUCION DE VIATICOS EN DEMASIA GESTION 2018, CUENTA DE DEPOSITO: CUENTA UNICA DEL TESORO</t>
  </si>
  <si>
    <t>00099021001 DEPOSITO DE EFECTIVO, DEPOSITANTE: ALEX ISRRAEL BUSTILLOS VARGAS, CONCEPTO: EXCEDENTE POR DOBLE PERCEPCION DEL SECTOR PUBLICO, CUENTA DE DEPOSITO: CUENTA UNICA DEL TESORO</t>
  </si>
  <si>
    <t>00041031107 DEPOSITO DE EFECTIVO, DEPOSITANTE: EDSON DANIEL GOMEZ RAMOS, CONCEPTO: DEVOLUCION DE PASAJES, CUENTA DE DEPOSITO: CUENTA UNICA DEL TESORO</t>
  </si>
  <si>
    <t>00041031107 DEPOSITO DE EFECTIVO, DEPOSITANTE: OMAR CESAR CALLISAYA MAMANI, CONCEPTO: DEVOLUCION DE PASAJES, CUENTA DE DEPOSITO: CUENTA UNICA DEL TESORO</t>
  </si>
  <si>
    <t>00041031107 DEPOSITO DE EFECTIVO, DEPOSITANTE: LUIS ESTEBAN FLORES SAMO, CONCEPTO: DEVOLUCION EXCEDENTE EN PASAJES, CUENTA DE DEPOSITO: CUENTA UNICA DEL TESORO</t>
  </si>
  <si>
    <t>00046104203 DEPOSITO DE EFECTIVO, DEPOSITANTE: NICODEM L. AQUINO CALDERON, CONCEPTO: REVERSION FONDOS NO JECUTADOS, CUENTA DE DEPOSITO: CUENTA UNICA DEL TESORO</t>
  </si>
  <si>
    <t>00593012001 DEP.DE CHEQ.AJENOS,RET.DE CAM.,CONCEPTO: VENTA DE INSUMOS,DEP.: EMPRESA ESTATAL YACANA , PROCEDENCIA: BANCO UNION S.A., CHEQUE: 309, FECHA DE EMISION:29/03/2019</t>
  </si>
  <si>
    <t>00099021001 DEPOSITO DE EFECTIVO, DEPOSITANTE: RONAL ZURITA VARGAS, CONCEPTO: PREVENTIVO # 87, CUENTA DE DEPOSITO: CUENTA UNICA DEL TESORO</t>
  </si>
  <si>
    <t>00099021001 DEPOSITO DE EFECTIVO, DEPOSITANTE: ADALID QUISPE CHINO, CONCEPTO: PREVENTIVO # 379, CUENTA DE DEPOSITO: CUENTA UNICA DEL TESORO</t>
  </si>
  <si>
    <t>00099021001 DEPOSITO DE EFECTIVO, DEPOSITANTE: BRUNO ANTONIO RIOS NOYA, CONCEPTO: DEVOLUCION DE PASAJE AEREO DE FECHA 21-03-2019 DEL TRAMO LA PAZ-SUCRE, CUENTA DE DEPOSITO: CUENTA UNICA DEL TESORO</t>
  </si>
  <si>
    <t>00099021001 DEPOSITO DE EFECTIVO, DEPOSITANTE: ADALID QUISPE CHINO, CONCEPTO: PREVENTIVO # 380, CUENTA DE DEPOSITO: CUENTA UNICA DEL TESORO</t>
  </si>
  <si>
    <t>00099021001 DEPOSITO DE EFECTIVO, DEPOSITANTE: GERARDO VEIZAGA VALDEZ, CONCEPTO: PREVENTIVO # 85, CUENTA DE DEPOSITO: CUENTA UNICA DEL TESORO</t>
  </si>
  <si>
    <t>00099021001 DEPOSITO DE EFECTIVO, DEPOSITANTE: WEIMAR TORREZ GUITIAN, CONCEPTO: PREVENTIVO # 257, CUENTA DE DEPOSITO: CUENTA UNICA DEL TESORO</t>
  </si>
  <si>
    <t>00099021001 DEPOSITO DE EFECTIVO, DEPOSITANTE: WEIMAR TORREZ GUITIAN, CONCEPTO: PREVENTIVO # 258, CUENTA DE DEPOSITO: CUENTA UNICA DEL TESORO</t>
  </si>
  <si>
    <t>00099021001 DEPOSITO DE EFECTIVO, DEPOSITANTE: CESAR ANDRES OROPEZA PINO, CONCEPTO: PREVENTIVO # 327, CUENTA DE DEPOSITO: CUENTA UNICA DEL TESORO</t>
  </si>
  <si>
    <t>00099021001 DEPOSITO DE EFECTIVO, DEPOSITANTE: ARIEL ANDRE ROCHA MUÑOZ, CONCEPTO: DEVOLUCION DE PASAJE AEREO DE FECHA 21-03-2019 DEL TRAMO LA PAZ SUCRE, CUENTA DE DEPOSITO: CUENTA UNICA DEL TESORO</t>
  </si>
  <si>
    <t>00099021001 DEPOSITO DE EFECTIVO, DEPOSITANTE: ARIEL CALICHO GARCIA, CONCEPTO: PREVENTIVO # 122, CUENTA DE DEPOSITO: CUENTA UNICA DEL TESORO</t>
  </si>
  <si>
    <t>00099021001 DEPOSITO DE EFECTIVO, DEPOSITANTE: ARIEL CALICHO GARCIA, CONCEPTO: PREVENTIVO # 121, CUENTA DE DEPOSITO: CUENTA UNICA DEL TESORO</t>
  </si>
  <si>
    <t>00099021001 DEPOSITO DE EFECTIVO, DEPOSITANTE: JULIO CESAR CARBALLO BARJA, CONCEPTO: PREVENTIVO # 321, CUENTA DE DEPOSITO: CUENTA UNICA DEL TESORO</t>
  </si>
  <si>
    <t>00099021001 DEPOSITO DE EFECTIVO, DEPOSITANTE: ORLANDO JORGE MOLINA PALACIOS, CONCEPTO: DEVOLUCION RENTA POR DOBLE PERCEPCION, CUENTA DE DEPOSITO: CUENTA UNICA DEL TESORO</t>
  </si>
  <si>
    <t>00266022001 DEPOSITO DE EFECTIVO, DEPOSITANTE: LIDIA C. BRUNO CASILLA, CONCEPTO: DEVOL DE REFRIGERIO DEL MES DE NOVIEMBRE 2018 DE LA DIRECCION DISTRITALES DE EDUCACION, CUENTA DE DEPOSITO: CUENTA UNICA DEL TESORO</t>
  </si>
  <si>
    <t>00266022001 DEPOSITO DE EFECTIVO, DEPOSITANTE: LIDIA C. BRUNO CASILLA, CONCEPTO: DEVOL DE REFRIGERIO MES DE DICIEMBRE 2018 DE LA DIRECCION DISTRITALES DE EDUCACION, CUENTA DE DEPOSITO: CUENTA UNICA DEL TESORO</t>
  </si>
  <si>
    <t>00512022001 DEPOSITO DE EFECTIVO, DEPOSITANTE: APOLINAR APAZA ADUVIRI, CONCEPTO: DEVOLUCION DE EXCEDENTE PREVENTIVO  N° 116, CUENTA DE DEPOSITO: CUENTA UNICA DEL TESORO</t>
  </si>
  <si>
    <t>00155012001 DEPOSITO DE EFECTIVO, DEPOSITANTE: JUAN CARLOS MERLO VILCA, CONCEPTO: DEVOLUCION DE VIATICOS Y FONDOS EN AVANCE GESTION 2018, CUENTA DE DEPOSITO: CUENTA UNICA DEL TESORO</t>
  </si>
  <si>
    <t>00046171101 DEPOSITO DE EFECTIVO, DEPOSITANTE: GLOBAL  DERM  SRL, CONCEPTO: SANCION POR INCUMPLIMIENTO A LA NORMA, CUENTA DE DEPOSITO: CUENTA UNICA DEL TESORO</t>
  </si>
  <si>
    <t>00119012001 DEPOSITO DE EFECTIVO, DEPOSITANTE: LIVIA TERAN CLAROS, CONCEPTO: DEVOLUCION DE 1 DIA DE REFRIGERIO DICIEMBRE - 2018, CUENTA DE DEPOSITO: CUENTA UNICA DEL TESORO</t>
  </si>
  <si>
    <t>00099021001 DEPOSITO DE EFECTIVO, DEPOSITANTE: GLADYS ROCIO MAMANI CUSSI, CONCEPTO: DEVOLUCION BONO DE ANTIGUEDAD, SEPTIEMBRE, OCTUBRE Y NOVIEMBRE/18, CUENTA DE DEPOSITO: CUENTA UNICA DEL TESORO</t>
  </si>
  <si>
    <t>00086084202 DEPOSITO DE EFECTIVO, DEPOSITANTE: UNIDAD DESCONCENTRADA SUSTENTAR, CONCEPTO: DEVOLUCION DE FONDOS EN AVANCE PARTIDA 31120 Y PARTIDA 22300, CUENTA DE DEPOSITO: CUENTA UNICA DEL TESORO</t>
  </si>
  <si>
    <t>00283012002 DEPOSITO DE EFECTIVO, DEPOSITANTE: ALIBETH PAMELA MENDOZA VERA, CONCEPTO: DEVOLUCION DE PASAJES AEREOS, CUENTA DE DEPOSITO: CUENTA UNICA DEL TESORO</t>
  </si>
  <si>
    <t>00099021001 DEPOSITO DE EFECTIVO, DEPOSITANTE: CARLA FABIOLA GUTIERREZ RODRIGUEZ, CONCEPTO: PREVENTIVO # 310, CUENTA DE DEPOSITO: CUENTA UNICA DEL TESORO</t>
  </si>
  <si>
    <t>00099021001 DEPOSITO DE EFECTIVO, DEPOSITANTE: CARLA FABIOLA GUTIERREZ RODRIGUEZ, CONCEPTO: PREVENTIVO # 309, CUENTA DE DEPOSITO: CUENTA UNICA DEL TESORO</t>
  </si>
  <si>
    <t>00099021001 DEPOSITO DE EFECTIVO, DEPOSITANTE: CARLA FABIOLA GUTIERREZ RODRIGUEZ, CONCEPTO: PREVENTIVO # 308, CUENTA DE DEPOSITO: CUENTA UNICA DEL TESORO</t>
  </si>
  <si>
    <t>00099021001 DEPOSITO DE EFECTIVO, DEPOSITANTE: ERWIN CRUZ DORADO, CONCEPTO: PREVENTIVO # 259, CUENTA DE DEPOSITO: CUENTA UNICA DEL TESORO</t>
  </si>
  <si>
    <t>00099021001 DEPOSITO DE EFECTIVO, DEPOSITANTE: JUAN CARLOS COSTALEITE AGUILERA, CONCEPTO: PREVENTIVO # 355, CUENTA DE DEPOSITO: CUENTA UNICA DEL TESORO</t>
  </si>
  <si>
    <t>00046104203 DEPOSITO DE EFECTIVO, DEPOSITANTE: FELIX ANCIETA ORELLANA, CONCEPTO: REVERSION, CUENTA DE DEPOSITO: CUENTA UNICA DEL TESORO</t>
  </si>
  <si>
    <t>00099021001 DEPOSITO DE EFECTIVO, DEPOSITANTE: LUIS ALBERTO MENDOZA MENDOZA CI. 6123672 LP, CONCEPTO: REVERSION TOTAL: SE USA EN PLANILLAS CASOS DONDE PAGO FUE ABONADO EN CUENTA O EL CHEQUE FUE COBRADO, CUENTA DE DEPOSITO: CUENTA UNICA DEL TESORO</t>
  </si>
  <si>
    <t>00070011102 DEPOSITO DE EFECTIVO, DEPOSITANTE: IVONNE RAQUEL CASTRO MURILLO 2058993 LP, CONCEPTO: DEVOLUCION SALDO POR CONCEPTO REFRIGERIOS ESCUELA DE FORMACION, CUENTA DE DEPOSITO: CUENTA UNICA DEL TESORO</t>
  </si>
  <si>
    <t>00099021001 DEP.DE CHEQ.AJENOS,RET.DE CAM.,CONCEPTO: DEVOLUCION DE CC NO COBRADA DICIEMBRE 2018,DEP.: LA VITALICIA SEGUROS Y REASEGUROS DE VIDA S.A. , PROCEDENCIA: BANCO BISA S.A., CHEQUE: 50614, FECHA DE EMISION:03/04/2019</t>
  </si>
  <si>
    <t>00291012001 DEP.DE CHEQ.AJENOS,RET.DE CAM.,CONCEPTO: REVERSION,DEP.: ABC OFICINA CENTRAL , PROCEDENCIA: BANCO UNION S.A., CHEQUE: 5675, FECHA DE EMISION:28/03/2019</t>
  </si>
  <si>
    <t>00592012001 DEP.DE CHEQ.AJENOS,RET.DE CAM.,CONCEPTO: PAGO NOTAS DEBITO GESTION 2018-MINISTERIO MEDIO AMBIENTE Y AGUA ND:229967,229972,DEP.: MMAYA , PROCEDENCIA: BANCO DE CREDITO DE BOLIVIA S.A., CHEQUE: 950, FECHA DE EMISION:01/04/2019</t>
  </si>
  <si>
    <t>00342012001 DEP.DE CHEQ.AJENOS,RET.DE CAM.,CONCEPTO: SONCO PEÑALOZA MARTIN,DEP.: BANCO UNION S.A. , PROCEDENCIA: BANCO UNION S.A., CHEQUE: 163103, FECHA DE EMISION:03/04/2019</t>
  </si>
  <si>
    <t>00253014201 DEP.DE CHEQ.AJENOS,RET.DE CAM.,CONCEPTO: TRANSF POR DEBITO AUTOMATICO PARA GASTOS ADM PROY FINANCIAMIENTO PROG DE AGUA POTABLE GUADALQUIVIR,DEP.: GAD TARIJA , PROCEDENCIA: BANCO UNION S.A., CHEQUE: 1350, FECHA DE EMISION:02/04/2019</t>
  </si>
  <si>
    <t>00253014207 DEP.DE CHEQ.AJENOS,RET.DE CAM.,CONCEPTO: TRANSF POR DEP GAR GRAN CHACO-VILLAMONTES PARA GASTOS DE INVERSION PROY CONST PRESA CAIGUAMI CHIMEO,DEP.: GAR GRAN CHACO , PROCEDENCIA: BANCO UNION S.A., CHEQUE: 1349, FECHA DE EMISION:02/04/2019</t>
  </si>
  <si>
    <t>00030014201 DEP.DE CHEQ.AJENOS,RET.DE CAM.,CONCEPTO: DEVOLUCION PASAJES AEREOS C-31 22-3,DEP.: BOLTUR BOA , PROCEDENCIA: BANCO UNION S.A., CHEQUE: 570, FECHA DE EMISION:27/03/2019</t>
  </si>
  <si>
    <t>00287100058 DEP.DE CHEQ.AJENOS,RET.DE CAM.,CONCEPTO: DEVOLUCION POR REVERSION DE DEVENGADO N° 490 DE GESTION 2018 DE FPS-DPTAL.LA PAZ,DEP.: ERIK RIQUEZA CATARI , PROCEDENCIA: BANCO UNION S.A., CHEQUE: 702, FECHA DE EMISION:01/04/2019</t>
  </si>
  <si>
    <t>00099021001 DEPOSITO DE EFECTIVO, DEPOSITANTE: ELENA CALLES MELEAN, CONCEPTO: PREVENTIVO # 318, CUENTA DE DEPOSITO: CUENTA UNICA DEL TESORO</t>
  </si>
  <si>
    <t>00099021001 DEPOSITO DE EFECTIVO, DEPOSITANTE: ELENA CALLES MELEAN, CONCEPTO: PREVENTIVO # 317, CUENTA DE DEPOSITO: CUENTA UNICA DEL TESORO</t>
  </si>
  <si>
    <t>00099021001 DEPOSITO DE EFECTIVO, DEPOSITANTE: BENJAMIN LOPEZ CALDERON, CONCEPTO: PREVENTIVO # 31, CUENTA DE DEPOSITO: CUENTA UNICA DEL TESORO</t>
  </si>
  <si>
    <t>00512012001 DEPOSITO DE EFECTIVO, DEPOSITANTE: RIMBER FLORES AASANA, CONCEPTO: DEVOLUCION  EN FONDOS EN AVANCE, CUENTA DE DEPOSITO: CUENTA UNICA DEL TESORO</t>
  </si>
  <si>
    <t>00099021001 DEPOSITO DE EFECTIVO, DEPOSITANTE: JAVIER LOZA MAMANI, CONCEPTO: DEVOLUCION DE DOBLE PERCEPCION, CUENTA DE DEPOSITO: CUENTA UNICA DEL TESORO</t>
  </si>
  <si>
    <t>00081094101 DEPOSITO DE EFECTIVO, DEPOSITANTE: MARCO ANTONIO CALDERON CONDORI, CONCEPTO: DEVOLUCION FONDOS CON CARGO A RENDICION DE CUENTA, CUENTA DE DEPOSITO: CUENTA UNICA DEL TESORO</t>
  </si>
  <si>
    <t>00020014203 DEPOSITO DE EFECTIVO, DEPOSITANTE: YESID GARY AMARU PACO, CONCEPTO: REVERSION PREV N 659/19, CUENTA DE DEPOSITO: CUENTA UNICA DEL TESORO</t>
  </si>
  <si>
    <t>00099021001 DEPOSITO DE EFECTIVO, DEPOSITANTE: BENJAMIN LOPEZ CALDERON, CONCEPTO: PREVENTIVO # 29, CUENTA DE DEPOSITO: CUENTA UNICA DEL TESORO</t>
  </si>
  <si>
    <t>00099021001 DEPOSITO DE EFECTIVO, DEPOSITANTE: BENJAMIN LOPEZ CALDERON, CONCEPTO: PREVENTIVO # 30, CUENTA DE DEPOSITO: CUENTA UNICA DEL TESORO</t>
  </si>
  <si>
    <t>00592012001 DEPOSITO DE EFECTIVO, DEPOSITANTE: VIVIAN SALINAS SARAVIA, CONCEPTO: PAGO NOTA DE DEBITO N°221034 BOLETO 9302765596073 MAMANI AIROJA YENNY (GESTION 2018), CUENTA DE DEPOSITO: CUENTA UNICA DEL TESORO</t>
  </si>
  <si>
    <t>00099021001 DEPOSITO DE EFECTIVO, DEPOSITANTE: RITA PAULINA JIMENEZ HUANCOLLO, CONCEPTO: DEVOLUCION POR COBRO INDEBIDO NUEVAS NUPCIAS, CUENTA DE DEPOSITO: CUENTA UNICA DEL TESORO</t>
  </si>
  <si>
    <t>00099021001 DEPOSITO DE EFECTIVO, DEPOSITANTE: YASMIN FABIOLA LIMPIAS OSSIO, CONCEPTO: PREVENTIVO # 80, CUENTA DE DEPOSITO: CUENTA UNICA DEL TESORO</t>
  </si>
  <si>
    <t>00099021001 DEPOSITO DE EFECTIVO, DEPOSITANTE: YASMIN FABIOLA LIMPIAS OSSIO, CONCEPTO: PREVENTIVO # 79, CUENTA DE DEPOSITO: CUENTA UNICA DEL TESORO</t>
  </si>
  <si>
    <t>00099021001 DEPOSITO DE EFECTIVO, DEPOSITANTE: MIGUEL FRANCISCO DIAZ HINOJOSA, CONCEPTO: PREVENTIVO # 319, CUENTA DE DEPOSITO: CUENTA UNICA DEL TESORO</t>
  </si>
  <si>
    <t>00099021001 DEPOSITO DE EFECTIVO, DEPOSITANTE: CANDIA  SUSANA  BACARREZA VASQUEZ, CONCEPTO: DEVOLUCION DOBLE PERCEPCION, CUENTA DE DEPOSITO: CUENTA UNICA DEL TESORO</t>
  </si>
  <si>
    <t>00599022001 DEPOSITO DE EFECTIVO, DEPOSITANTE: EBA-LUIS GUTIERREZ IBAÑEZ, CONCEPTO: DEVOLUCION TOTAL DE RECURSOS NO EJECUTADOS LUIS GUTIERREZ PREVENTIVO 309, CUENTA DE DEPOSITO: CUENTA UNICA DEL TESORO</t>
  </si>
  <si>
    <t>00046058003 DEPOSITO DE EFECTIVO, DEPOSITANTE: RODRIGO DANIEL VIRREIRA VARGAS, CONCEPTO: DEVOLUCION FONDOS EN AVANCE TALLER COMAN VINTO - CBBA, CUENTA DE DEPOSITO: CUENTA UNICA DEL TESORO</t>
  </si>
  <si>
    <t>00099021001 DEPOSITO DE EFECTIVO, DEPOSITANTE: SONIA VILDOZO REYES, CONCEPTO: COBRO INDEBIDO, CUENTA DE DEPOSITO: CUENTA UNICA DEL TESORO</t>
  </si>
  <si>
    <t>00030014201 DEPOSITO DE EFECTIVO, DEPOSITANTE: SUSANA RODRIGUEZ SORIA, CONCEPTO: DEVOLUCION DE FONDOS EN AVANCE, CUENTA DE DEPOSITO: CUENTA UNICA DEL TESORO</t>
  </si>
  <si>
    <t>00593012001 DEPOSITO DE EFECTIVO, DEPOSITANTE: EMP ESTATAL YACANA-FRANCISCO BARRERA BLANCO, CONCEPTO: REVERSION PREVENTIVO # 98, CUENTA DE DEPOSITO: CUENTA UNICA DEL TESORO</t>
  </si>
  <si>
    <t>00099021001 DEPOSITO DE EFECTIVO, DEPOSITANTE: JOSE DAVID COCHE, CONCEPTO: DEVOLUCION DE SUELDO MES DE MARZO, CUENTA DE DEPOSITO: CUENTA UNICA DEL TESORO</t>
  </si>
  <si>
    <t>00099021001 DEPOSITO DE EFECTIVO, DEPOSITANTE: MIN DE DEPORTES-GRAL ALBERTO DAZA, CONCEPTO: PAGO EN DEMASIA AGUINALDO 2018 GRAL ALBERTO DAZA QUEZADA, CUENTA DE DEPOSITO: CUENTA UNICA DEL TESORO</t>
  </si>
  <si>
    <t>00099021001 DEPOSITO DE EFECTIVO, DEPOSITANTE: JOSE DAVID COCHE, CONCEPTO: DEVOLUCION DE SUELDO MES DE FEBRERO, CUENTA DE DEPOSITO: CUENTA UNICA DEL TESORO</t>
  </si>
  <si>
    <t>00584019201 DEPOSITO DE EFECTIVO, DEPOSITANTE: JULIO CASILLA GUTIERREZ, CONCEPTO: DEVOLUCION FONDOS, CUENTA DE DEPOSITO: CUENTA UNICA DEL TESORO</t>
  </si>
  <si>
    <t>00206012001 DEPOSITO DE EFECTIVO, DEPOSITANTE: INE, CONCEPTO: DEP. POR VENTA LA PAZ FECHA 03/04/2019, CUENTA DE DEPOSITO: CUENTA UNICA DEL TESORO</t>
  </si>
  <si>
    <t>00099021001 DEPOSITO DE EFECTIVO, DEPOSITANTE: MINISTERIO DE DEPORTES -RUBEN FLORES QUISPE, CONCEPTO: DEVOLUCION FONDOS EN AVANCE PARTIDO BOLIVIA VS NICARAGUA, CUENTA DE DEPOSITO: CUENTA UNICA DEL TESORO</t>
  </si>
  <si>
    <t>00099021001 DEPOSITO DE EFECTIVO, DEPOSITANTE: PAOLA ROSA ARGUATA, CONCEPTO: DEVOLUCION FONDOS EN AVANCE MARZO 2019, CUENTA DE DEPOSITO: CUENTA UNICA DEL TESORO</t>
  </si>
  <si>
    <t>00086084202 DEPOSITO DE EFECTIVO, DEPOSITANTE: GUSTAVO JESUS UZQUIANO ESPINOZA, CONCEPTO: DEVOLUCION POR CONCEPTO DE COMBUSTIBLE Y LUBRICANTES, CUENTA DE DEPOSITO: CUENTA UNICA DEL TESORO</t>
  </si>
  <si>
    <t>00592012001 DEPOSITO DE EFECTIVO, DEPOSITANTE: VIVIAN SALINAS SARAVIA, CONCEPTO: PAGO NOTA DE DEBITO N°221037 BOLETO 9302765596070 SHIGLER PALACIOS JUAN CARLOS (GESTION 2018), CUENTA DE DEPOSITO: CUENTA UNICA DEL TESORO</t>
  </si>
  <si>
    <t>00099021001 DEPOSITO DE EFECTIVO, DEPOSITANTE: CANDIA SUSANA  BACARREZA VASQUEZ, CONCEPTO: DEVOLUCION DE SUELDO, CUENTA DE DEPOSITO: CUENTA UNICA DEL TESORO</t>
  </si>
  <si>
    <t>00099021001 DEPOSITO DE EFECTIVO, DEPOSITANTE: RUTH DANIELA CORTES PAREDES, CONCEPTO: REVERSION DE PAGO DE VIATICOS POR CAMBIO DE DESTINO, CUENTA DE DEPOSITO: CUENTA UNICA DEL TESORO</t>
  </si>
  <si>
    <t>00047347001 DEPOSITO DE EFECTIVO, DEPOSITANTE: ESTACION DE SERVICIO NIÑO SALVADOR, CONCEPTO: DEVOLUCION: ESTACION DE SERVICIO NIÑO SALVADOR, CUENTA DE DEPOSITO: CUENTA UNICA DEL TESORO</t>
  </si>
  <si>
    <t>00099021001 DEPOSITO DE EFECTIVO, DEPOSITANTE: GABRIELA MAMANI CORI  CI. 10008287  LP., CONCEPTO: DEVOLUCION POR DOBLE PERCEPCION DE SUPLENCIA EN EL MES DE OCTUBRE 2018, CUENTA DE DEPOSITO: CUENTA UNICA DEL TESORO</t>
  </si>
  <si>
    <t>00222012001 DEPOSITO DE EFECTIVO, DEPOSITANTE: INIAF - DAYSI MAMANI FERNANDEZ, CONCEPTO: REVERSION, CUENTA DE DEPOSITO: CUENTA UNICA DEL TESORO</t>
  </si>
  <si>
    <t>00070011102 DEPOSITO DE EFECTIVO, DEPOSITANTE: JAVIER OMAR BARRA MORALES, CONCEPTO: DEPÓSITO PARA REIMPRESION DE CREDENCIALES  M.T.E.P.S., CUENTA DE DEPOSITO: CUENTA UNICA DEL TESORO</t>
  </si>
  <si>
    <t>00253014208 DEP.DE CHEQ.AJENOS,RET.DE CAM.,CONCEPTO: TRANSF POR DEP GAD POTOSI GASTOS DE INV PROY MEJ SIST DE AGUA POTAB Y ALCANTAR SANITARIO EN BUSTILLO,DEP.: GAD POTOSI , PROCEDENCIA: BANCO UNION S.A., CHEQUE: 1351, FECHA DE EMISION:03/04/2019</t>
  </si>
  <si>
    <t>00099021001 DEP.DE CHEQ.AJENOS,RET.DE CAM.,CONCEPTO: DEVOLUCION DE SUBSIDIOS PIL - TARIJA MES DE ENERO 2019,DEP.: ABC , PROCEDENCIA: BANCO UNION S.A., CHEQUE: 3492, FECHA DE EMISION:04/04/2019</t>
  </si>
  <si>
    <t>00099021001 DEP.DE CHEQ.AJENOS,RET.DE CAM.,CONCEPTO: DEVOLUCION DE HABERES DE JAIME QUENTA MARZO /2019,DEP.: UNIDAD DE INVESTIGACIONES FINANCIERAS , PROCEDENCIA: BANCO UNION S.A., CHEQUE: 355, FECHA DE EMISION:02/04/2019</t>
  </si>
  <si>
    <t>00099021001 DEP.DE CHEQ.AJENOS,RET.DE CAM.,CONCEPTO: DEVOLUCION GASTOS OBSERVADOS ANTONIO ABAL OÑA COMODOCO RIVADAVIA ARGENTINA,DEP.: CONSULADO DE BOLIVIA EN COMODOCO RIVADAVIA-ARG , PROCEDENCIA: BANCO UNION S.A., CHEQUE: 1393, FECHA DE EMISION:03/04/2019</t>
  </si>
  <si>
    <t>00302014201 DEP.DE CHEQ.AJENOS,RET.DE CAM.,CONCEPTO: DEPÓSITO PARA EJECUCION DE GASTO CORRIENTE,DEP.: MARIA LOURDES RICALDI MARISCAL , PROCEDENCIA: BANCO UNION S.A., CHEQUE: 259, FECHA DE EMISION:04/04/2019</t>
  </si>
  <si>
    <t>00099021001 DEP.DE CHEQ.AJENOS,RET.DE CAM.,CONCEPTO: REEMBOLSO SUBSIDIO INCAPACIDAD TEMPORAL,DEP.: CONTRALORIA GENERAL DEL ESTADO , PROCEDENCIA: BANCO UNION S.A., CHEQUE: 6315, FECHA DE EMISION:01/04/2019</t>
  </si>
  <si>
    <t>00283012002 DEP.DE CHEQ.AJENOS,RET.DE CAM.,CONCEPTO: DEVOLUCION DE PASAJES AEREOS,DEP.: ADUANA NACIONAL , PROCEDENCIA: BANCO UNION S.A., CHEQUE: 3425, FECHA DE EMISION:02/04/2019</t>
  </si>
  <si>
    <t>00133012001 DEPOSITO DE EFECTIVO, DEPOSITANTE: LOTERIA NACIONAL DE B Y S, CONCEPTO: VC SALDO PAGO DE PREMIOS MENORES SORTEO MINI LOTERIA 2019, CUENTA DE DEPOSITO: CUENTA UNICA DEL TESORO</t>
  </si>
  <si>
    <t>00599032003 DEPOSITO DE EFECTIVO, DEPOSITANTE: VERONICA LIZETH QUISPE SILVESTRE, CONCEPTO: DEVOLUCION DE PASAJES POR NO DECLARACION DE FACTURAS DE PASAJE, CUENTA DE DEPOSITO: CUENTA UNICA DEL TESORO</t>
  </si>
  <si>
    <t>00099021001 DEPOSITO DE EFECTIVO, DEPOSITANTE: ALEX OSCAR RUIZ MAMANI, CONCEPTO: DEVOLUCION DE BONO A CARGO, CUENTA DE DEPOSITO: CUENTA UNICA DEL TESORO</t>
  </si>
  <si>
    <t>00099021001 DEPOSITO DE EFECTIVO, DEPOSITANTE: IRMA MENESES VDA  ALDUNATE, CONCEPTO: DEVOLUCION A SENASIR, CUENTA DE DEPOSITO: CUENTA UNICA DEL TESORO</t>
  </si>
  <si>
    <t>00047011104 DEPOSITO DE EFECTIVO, DEPOSITANTE: MIGUEL HUMBERTO ALZERRECA BARBERY-CI. 331471  LP., CONCEPTO: DEPÓSITO POR PROCESO JUDICIAL, CUENTA DE DEPOSITO: CUENTA UNICA DEL TESORO</t>
  </si>
  <si>
    <t>00046171101 DEPOSITO DE EFECTIVO, DEPOSITANTE: SOLPROMA SRL, CONCEPTO: MULTA, CUENTA DE DEPOSITO: CUENTA UNICA DEL TESORO</t>
  </si>
  <si>
    <t>00070011102 DEPOSITO DE EFECTIVO, DEPOSITANTE: JUDITH YOLANDA REVOLLO VALDA, CONCEPTO: INF AUDITORIA INTERNA INF. MTEPS/UAI INT 02/2017 POR PAGO MULTA A CAJA NAL D/SALUD DEUDA SOLIDARIA, CUENTA DE DEPOSITO: CUENTA UNICA DEL TESORO</t>
  </si>
  <si>
    <t>00155012001 DEPOSITO DE EFECTIVO, DEPOSITANTE: FREDDY ROCHA CAZORLA, CONCEPTO: PAGO DE PENALIDADES 2018, CUENTA DE DEPOSITO: CUENTA UNICA DEL TESORO</t>
  </si>
  <si>
    <t>00086011102 DEPOSITO DE EFECTIVO, DEPOSITANTE: GUSTAVO REY ORTIZ MIN DE MEDIO AMBIENTE Y AGUA, CONCEPTO: DEVOLUCION POR RETENCION DE IMPUESTOS, CUENTA DE DEPOSITO: CUENTA UNICA DEL TESORO</t>
  </si>
  <si>
    <t>00526012001 DEPOSITO DE EFECTIVO, DEPOSITANTE: BOLIVIA TV JESUS H. VILLCA MADENI, CONCEPTO: DEVOLUCION DE PASAJES, CUENTA DE DEPOSITO: CUENTA UNICA DEL TESORO</t>
  </si>
  <si>
    <t>00526012001 DEPOSITO DE EFECTIVO, DEPOSITANTE: BOLIVIA TV - HEBER MICHEL OÑA, CONCEPTO: DEVOLUCION DE PASAJES, CUENTA DE DEPOSITO: CUENTA UNICA DEL TESORO</t>
  </si>
  <si>
    <t>00526012001 DEPOSITO DE EFECTIVO, DEPOSITANTE: BOLIVIA TV - SOFIA CHAMBI RODRIGUES, CONCEPTO: DEVOLUCION DE PASAJES, CUENTA DE DEPOSITO: CUENTA UNICA DEL TESORO</t>
  </si>
  <si>
    <t>00099021001 DEPOSITO DE EFECTIVO, DEPOSITANTE: MARIANA YASIARA ELIAS CARRAZANA, CONCEPTO: DOBLE PERCEPCION DE RENTA SENASIR, CUENTA DE DEPOSITO: CUENTA UNICA DEL TESORO</t>
  </si>
  <si>
    <t>00190012003 DEPOSITO DE EFECTIVO, DEPOSITANTE: NIEVES NONA CORTES SOTOMAYOR DE RIOS, CONCEPTO: DEVOLUCION DE RETROACTIVO, CUENTA DE DEPOSITO: CUENTA UNICA DEL TESORO</t>
  </si>
  <si>
    <t>00070011102 DEPOSITO DE EFECTIVO, DEPOSITANTE: AYDE DEL PILAR CARRION FLORES, CONCEPTO: INFORME DE AUDITORIA INTERNA INF. MTEPS/UAI INT02/2017 POR PAGO MULTA A LA CAJA NACIONAL DE SALUD, CUENTA DE DEPOSITO: CUENTA UNICA DEL TESORO</t>
  </si>
  <si>
    <t>00099021001 DEPOSITO DE EFECTIVO, DEPOSITANTE: ASFI-JORGE RAMIRO MICHEL ALVAREZ, CONCEPTO: DEVOLUCION DE FONDOS POR TASA DE AEROPUERTO, CUENTA DE DEPOSITO: CUENTA UNICA DEL TESORO</t>
  </si>
  <si>
    <t>00099021001 DEPOSITO DE EFECTIVO, DEPOSITANTE: ASFI-JORGE RAMIRO MICHEL ALVAREZ, CONCEPTO: DEVOLUCION DE FONDOS POR TRANSPORTE NACIONAL, CUENTA DE DEPOSITO: CUENTA UNICA DEL TESORO</t>
  </si>
  <si>
    <t>00070011102 DEPOSITO DE EFECTIVO, DEPOSITANTE: SABINO CHOQUE BALDERRAMA, CONCEPTO: PAGO DE MULTAS A LA CAJA NACIONAL DE SALUD, CUENTA DE DEPOSITO: CUENTA UNICA DEL TESORO</t>
  </si>
  <si>
    <t>00385014201 DEPOSITO DE EFECTIVO, DEPOSITANTE: MARCO PALMA CUELLAR-ASUSS, CONCEPTO: DEVOLUCION  FONDOS EN AVANCE, CUENTA DE DEPOSITO: CUENTA UNICA DEL TESORO</t>
  </si>
  <si>
    <t>00099021001 DEPOSITO DE EFECTIVO, DEPOSITANTE: INSTITUTO NACIONAL DE ESTADISTICA, CONCEPTO: DEVOLUCION HABERES POR EL MES ENERO 2019, CUENTA DE DEPOSITO: CUENTA UNICA DEL TESORO</t>
  </si>
  <si>
    <t>00526012001 DEPOSITO DE EFECTIVO, DEPOSITANTE: WILFREDO QUISBERT MATTA, CONCEPTO: DEVOLUCION VIATICOS BOLIVIA TV, CUENTA DE DEPOSITO: CUENTA UNICA DEL TESORO</t>
  </si>
  <si>
    <t>00099021001 DEPOSITO DE EFECTIVO, DEPOSITANTE: INE, CONCEPTO: DEVOLUCION HABERES POR EL MES FEBRERO 2019, CUENTA DE DEPOSITO: CUENTA UNICA DEL TESORO</t>
  </si>
  <si>
    <t>00099021001 DEPOSITO DE EFECTIVO, DEPOSITANTE: ANTONIO ARUQUIPA MALLEA, CONCEPTO: COBRO DE PAGO DE REPART ANTICIPO PRA, CUENTA DE DEPOSITO: CUENTA UNICA DEL TESORO</t>
  </si>
  <si>
    <t>00099021001 DEPOSITO DE EFECTIVO, DEPOSITANTE: MONSERRAT CASTELLANOS APARICIO, CONCEPTO: DEVOLUCION  POR VIATICO VIAJE A TARIJA - VILLAMONTES C31:557, CUENTA DE DEPOSITO: CUENTA UNICA DEL TESORO</t>
  </si>
  <si>
    <t>00592012001 DEPOSITO DE EFECTIVO, DEPOSITANTE: JOSE LUIS MAMANI ESPEJO, CONCEPTO: VENTA RECEPTIVO DE BOLETOS TKT 2019, CUENTA DE DEPOSITO: CUENTA UNICA DEL TESORO</t>
  </si>
  <si>
    <t>00592012001 DEPOSITO DE EFECTIVO, DEPOSITANTE: JOSE LUIS MAMANI ESPEJO, CONCEPTO: VENTA RECEPTIVO DE PAQUETE TURISTICO 2019, CUENTA DE DEPOSITO: CUENTA UNICA DEL TESORO</t>
  </si>
  <si>
    <t>00592012001 DEPOSITO DE EFECTIVO, DEPOSITANTE: JOSE LUIS MAMANI ESPEJO, CONCEPTO: VENTA EMISIVO PARTICULARES DEL 19 AL 29 DE MARZO DEL 2019, CUENTA DE DEPOSITO: CUENTA UNICA DEL TESORO</t>
  </si>
  <si>
    <t>00592012001 DEPOSITO DE EFECTIVO, DEPOSITANTE: M.A Y A., CONCEPTO: EMISIVO ENTIDAD - MIN.MEDIO AMBIENTE Y AGUA PAGO ND. 244135 GESTION 2019, CUENTA DE DEPOSITO: CUENTA UNICA DEL TESORO</t>
  </si>
  <si>
    <t>00590012001 DEPOSITO DE EFECTIVO, DEPOSITANTE: MANUEL ALBERTO LEON SILVA, CONCEPTO: DEVOLUCION SALDO DE FONDOS EN AVANCE, CUENTA DE DEPOSITO: CUENTA UNICA DEL TESORO</t>
  </si>
  <si>
    <t>00287102001 DEPOSITO DE EFECTIVO, DEPOSITANTE: FONDO  NACIONAL DE INVERSION PRODUCTIVA Y SOCIAL, CONCEPTO: DEVOLUCION DE RECURSOS NO UTILIZADOS PARA REVERSION DEL C-31 N 458, CUENTA DE DEPOSITO: CUENTA UNICA DEL TESORO</t>
  </si>
  <si>
    <t>00099021001 DEPOSITO DE EFECTIVO, DEPOSITANTE: LOTTY ADRIANA SOTOMAYOR SEGALES, CONCEPTO: REVERSION TRANSPORTE URBANO PERSONAL - ENERO 2019 - PREV.260.1/19, CUENTA DE DEPOSITO: CUENTA UNICA DEL TESORO</t>
  </si>
  <si>
    <t>00099021001 DEPOSITO DE EFECTIVO, DEPOSITANTE: PABLO SALAZAR MORALES, CONCEPTO: DEVOLUCION DE FONDOS EN AVANCE, CUENTA DE DEPOSITO: CUENTA UNICA DEL TESORO</t>
  </si>
  <si>
    <t>00016011101 DEPOSITO DE EFECTIVO, DEPOSITANTE: MARIA PAULA ALVESTEGUI ROMERO-MIN. DE EDUCACION, CONCEPTO: DEVOLUCION CARGO A CUENTA, CUENTA DE DEPOSITO: CUENTA UNICA DEL TESORO</t>
  </si>
  <si>
    <t>00099021001 DEPOSITO DE EFECTIVO, DEPOSITANTE: EDITH HUALCO FERNANDEZ VDA DE VILLCA, CONCEPTO: DEVOLUCION, CUENTA DE DEPOSITO: CUENTA UNICA DEL TESORO</t>
  </si>
  <si>
    <t>00599032003 DEPOSITO DE EFECTIVO, DEPOSITANTE: RENE TOSHIRO TEJERINA NAKAZONE, CONCEPTO: DEVOLUCION DE PASAJES, CUENTA DE DEPOSITO: CUENTA UNICA DEL TESORO</t>
  </si>
  <si>
    <t>00099021001 DEPOSITO DE EFECTIVO, DEPOSITANTE: FREDY MOISES FLORES MAMANI, CONCEPTO: COBRO INDEBIDO DEL PRA., CUENTA DE DEPOSITO: CUENTA UNICA DEL TESORO</t>
  </si>
  <si>
    <t>00670192001 DEPOSITO DE EFECTIVO, DEPOSITANTE: SERVICIO DE REGISTRO CIVICO DE PANDO, CONCEPTO: DEVOLUCION DE UN DIA DE REFRIGERIO DE 16 FUNCIONARIOS, CUENTA DE DEPOSITO: CUENTA UNICA DEL TESORO</t>
  </si>
  <si>
    <t>00283022001 DEPOSITO DE EFECTIVO, DEPOSITANTE: JOSE LUIS VISCARRA  ARRIETA, CONCEPTO: DEVOLUCION DE VIATICOS, CUENTA DE DEPOSITO: CUENTA UNICA DEL TESORO</t>
  </si>
  <si>
    <t>00342012001 DEP.DE CHEQ.AJENOS,RET.DE CAM.,CONCEPTO: DEVOLUCION FONDOS EN AVANCE,DEP.: AEV REGIONAL TARIJA , PROCEDENCIA: BANCO UNION S.A., CHEQUE: 1244, FECHA DE EMISION:28/03/2019</t>
  </si>
  <si>
    <t>00342012001 DEP.DE CHEQ.AJENOS,RET.DE CAM.,CONCEPTO: DEVOLUCION DE FONDOS EN AVANCE,DEP.: AEV REGIONAL POTOSI , PROCEDENCIA: BANCO UNION S.A., CHEQUE: 639, FECHA DE EMISION:08/03/2019</t>
  </si>
  <si>
    <t>00342012001 DEP.DE CHEQ.AJENOS,RET.DE CAM.,CONCEPTO: DEVOLUCION FONDOS EN AVANCE,DEP.: AEV REGIONAL ORURO , PROCEDENCIA: BANCO UNION S.A., CHEQUE: 1361, FECHA DE EMISION:26/03/2019</t>
  </si>
  <si>
    <t>00342012001 DEP.DE CHEQ.AJENOS,RET.DE CAM.,CONCEPTO: DEVOLUCION FONDOS EN AVANCE,DEP.: AEV REGIONAL TARIJA , PROCEDENCIA: BANCO UNION S.A., CHEQUE: 1250, FECHA DE EMISION:21/03/2019</t>
  </si>
  <si>
    <t>00099021001 DEP.DE CHEQ.AJENOS,RET.DE CAM.,CONCEPTO: TRIBUNAL CONSTITUCIONAL DEVOL INCAP TEMP,DEP.: CAJA PETROLERA DE SALUD SUCRE , PROCEDENCIA: BANCO UNION S.A., CHEQUE: 19321, FECHA DE EMISION:26/03/2019</t>
  </si>
  <si>
    <t>00099021001 DEP.DE CHEQ.AJENOS,RET.DE CAM.,CONCEPTO: MIN COMUNICACION DEVOL INCAP TEMP ENERO/19,DEP.: CAJA PETROLERA DE SALUD , PROCEDENCIA: BANCO UNION S.A., CHEQUE: 15217, FECHA DE EMISION:03/04/2019</t>
  </si>
  <si>
    <t>00862012001 DEP.DE CHEQ.AJENOS,RET.DE CAM.,CONCEPTO: FNDR DE  DEVOL  INCAPAC TEMP ENERO/19,DEP.: CAJA PETROLERA DE SALUD , PROCEDENCIA: BANCO UNION S.A., CHEQUE: 15218, FECHA DE EMISION:03/04/2019</t>
  </si>
  <si>
    <t>00597019202 DEP.DE CHEQ.AJENOS,RET.DE CAM.,CONCEPTO: YLB DEVOL INCAP TEMP ENERO/19,DEP.: CAJA PETROLERA DE SALUD , PROCEDENCIA: BANCO UNION S.A., CHEQUE: 15215, FECHA DE EMISION:03/04/2019</t>
  </si>
  <si>
    <t>00099021001 DEP.DE CHEQ.AJENOS,RET.DE CAM.,CONCEPTO: SEDES DEVOL INCAP TEMP ENERO/19,DEP.: CAJA PETROLERA DE SALUD , PROCEDENCIA: BANCO UNION S.A., CHEQUE: 15213, FECHA DE EMISION:03/04/2019</t>
  </si>
  <si>
    <t>00046171101 DEP.DE CHEQ.AJENOS,RET.DE CAM.,CONCEPTO: AGEMED -DEVOL INCAP TEMP -ENERO/19,DEP.: CAJA PETROLERA DE SALUD , PROCEDENCIA: BANCO UNION S.A., CHEQUE: 15214, FECHA DE EMISION:03/04/2019</t>
  </si>
  <si>
    <t>00046171101 DEP.DE CHEQ.AJENOS,RET.DE CAM.,CONCEPTO: AGEMED DEVOL INCAPAC TEMP ABRIL /18,DEP.: CAJA PETROLERA DE SALUD , PROCEDENCIA: BANCO UNION S.A., CHEQUE: 15152, FECHA DE EMISION:03/04/2019</t>
  </si>
  <si>
    <t>00099021001 DEP.DE CHEQ.AJENOS,RET.DE CAM.,CONCEPTO: AUT FISC CONTROL EMPRESAS DEVOL INCAP TEMP MARZO /18,DEP.: CAJA PETROLERA DE SALUD , PROCEDENCIA: BANCO UNION S.A., CHEQUE: 15154, FECHA DE EMISION:03/04/2019</t>
  </si>
  <si>
    <t>00099021001 DEP.DE CHEQ.AJENOS,RET.DE CAM.,CONCEPTO: MIN COMUNICACION DEVOL ICAP TEMP ABRIL /18,DEP.: CAJA PETROLERA DE SALUD , PROCEDENCIA: BANCO UNION S.A., CHEQUE: 15155, FECHA DE EMISION:03/04/2019</t>
  </si>
  <si>
    <t>00373024101 DEP.DE CHEQ.AJENOS,RET.DE CAM.,CONCEPTO: FDI DEVOL  INCAPACIDAD TEMP ABRIL /18,DEP.: CAJA PETROLERA DE SALUD , PROCEDENCIA: BANCO UNION S.A., CHEQUE: 15153, FECHA DE EMISION:03/04/2019</t>
  </si>
  <si>
    <t>00070011102 DEP.DE CHEQ.AJENOS,RET.DE CAM.,CONCEPTO: DEV SALDO NO EJECUTADO CRISTHYAN RODRIGUEZ FERNANDEZ - MONTERO PARA REV C-31 N°187,1,DEP.: MIN DE TRABAJO EMPLEO Y PREVISION SOCIAL</t>
  </si>
  <si>
    <t>00099021001 DEP.DE CHEQ.AJENOS,RET.DE CAM.,CONCEPTO: REEMBOLSO POR BAJAS MEDICAS DE LOS MESES DE OCTUBRE NOVIEMBRE Y DICIEMBRE,DEP.: AGENCIA BOLIVIANA DE CORREOS , PROCEDENCIA: BANCO UNION S.A., CHEQUE: 43, FECHA DE EMISION:04/04/2019</t>
  </si>
  <si>
    <t>00015011108 DEP.DE CHEQ.AJENOS,RET.DE CAM.,CONCEPTO: DEVOLUCION DE FONDOS,DEP.: MIN. GOBIERNO , PROCEDENCIA: BANCO UNION S.A., CHEQUE: 51308, FECHA DE EMISION:29/03/2019</t>
  </si>
  <si>
    <t>00015011108 DEP.DE CHEQ.AJENOS,RET.DE CAM.,CONCEPTO: DEVOLUCION DE FONDOS,DEP.: MIN. GOBIERNO , PROCEDENCIA: BANCO UNION S.A., CHEQUE: 51310, FECHA DE EMISION:29/03/2019</t>
  </si>
  <si>
    <t>00015011108 DEP.DE CHEQ.AJENOS,RET.DE CAM.,CONCEPTO: DEVOLUCION DE FONDOS,DEP.: MIN. GOBIERNO , PROCEDENCIA: BANCO UNION S.A., CHEQUE: 51309, FECHA DE EMISION:29/03/2019</t>
  </si>
  <si>
    <t>00015011108 DEP.DE CHEQ.AJENOS,RET.DE CAM.,CONCEPTO: DEVOLUCION DE FONDOS,DEP.: MIN. GOBIERNO , PROCEDENCIA: BANCO UNION S.A., CHEQUE: 51313, FECHA DE EMISION:02/04/2019</t>
  </si>
  <si>
    <t>00099021001 DEP.DE CHEQ.AJENOS,RET.DE CAM.,CONCEPTO: ACHACOLLO YUCRA MILENA,DEP.: BANCO UNION S.A. , PROCEDENCIA: BANCO UNION S.A., CHEQUE: 163106, FECHA DE EMISION:05/04/2019</t>
  </si>
  <si>
    <t>00099021001 DEP.DE CHEQ.AJENOS,RET.DE CAM.,CONCEPTO: ACHACOLLO YUCRA MILENA,DEP.: BANCO UNION S.A. , PROCEDENCIA: BANCO UNION S.A., CHEQUE: 163105, FECHA DE EMISION:05/04/2019</t>
  </si>
  <si>
    <t>00099021001 DEP.DE CHEQ.AJENOS,RET.DE CAM.,CONCEPTO: PAGO INCAPACIDADES TEMPORALES (REEMBOLSO) MINISTERIO DE ECONOMIA FINANZAS PUBLICAS,DEP.: CAJA NACIONAL DE SALUD , PROCEDENCIA: BANCO UNION S.A., CHEQUE: 18254, FECHA DE EMISION:05/04/2019; NOTA MEFP/VTCP/DGPOT/UAIS/N° 2313/2019.</t>
  </si>
  <si>
    <t>00099021001 DEP.DE CHEQ.AJENOS,RET.DE CAM.,CONCEPTO: PAGO INCAPACIDADES TEMPORALES (REEMBOLSO) MINISTERIO DE ECONOMIA FINANZAS PUBLICAS,DEP.: CAJA NACIONAL DE SALUD , PROCEDENCIA: BANCO UNION S.A., CHEQUE: 18244, FECHA DE EMISION:05/04/2019</t>
  </si>
  <si>
    <t>00086054202 DEP.DE CHEQ.AJENOS,RET.DE CAM.,CONCEPTO: DEP APORTE LOCAL GAM COBIJA,DEP.: MMAYA-UCP-PAAP , PROCEDENCIA: BANCO UNION S.A., CHEQUE: 174, FECHA DE EMISION:27/03/2019</t>
  </si>
  <si>
    <t>00099021001 DEPOSITO DE EFECTIVO, DEPOSITANTE: JAIME GUZMAN NOGALES, CONCEPTO: REVERSION DE PASAJES, CUENTA DE DEPOSITO: CUENTA UNICA DEL TESORO</t>
  </si>
  <si>
    <t>00099021001 DEPOSITO DE EFECTIVO, DEPOSITANTE: MMAYA - CYNTHIA SILVA M.  CI. 802481, CONCEPTO: DEVOLUCION DE GASTOS DE REPRESENTACION DE LOS DIAS 28,29 Y 30 DE MARZO DE 2019, CUENTA DE DEPOSITO: CUENTA UNICA DEL TESORO</t>
  </si>
  <si>
    <t>00099021001 DEPOSITO DE EFECTIVO, DEPOSITANTE: MMAYA - CYNTHIA SILVA M.  CI. 802481, CONCEPTO: DEVOLUCION DE VIATICOS EXTERIOR DE LOS DIAS 28,29 Y 30 MARZO DE 2019, CUENTA DE DEPOSITO: CUENTA UNICA DEL TESORO</t>
  </si>
  <si>
    <t>00099021001 DEPOSITO DE EFECTIVO, DEPOSITANTE: HUMBERTO FUENTES LOPEZ, CONCEPTO: DEVOLUCION DEUDORES CON CARGO DE CUENTA DOCUMENTADA DE LA GESTION 1995 AL 2002, CUENTA DE DEPOSITO: CUENTA UNICA DEL TESORO</t>
  </si>
  <si>
    <t>00099021001 DEPOSITO DE EFECTIVO, DEPOSITANTE: CECILIA FLORES DE CEÑI, CONCEPTO: COBRO INDEBIDO DE SENACIR DEL MES DE ABRIL, CUENTA DE DEPOSITO: CUENTA UNICA DEL TESORO</t>
  </si>
  <si>
    <t>00099021001 DEPOSITO DE EFECTIVO, DEPOSITANTE: ENDE-EMPRESA NACIONAL DE ELECTRICIDAD, CONCEPTO: CUMPL.DS 3034 REMUNERACION MAX.FEBRERO/ WILFREDO OVANDO ROJAS, CUENTA DE DEPOSITO: CUENTA UNICA DEL TESORO</t>
  </si>
  <si>
    <t>00099021001 DEPOSITO DE EFECTIVO, DEPOSITANTE: YOLANDA BELTRAN CARVALLO, CONCEPTO: DOBLE PERCEPCION, CUENTA DE DEPOSITO: CUENTA UNICA DEL TESORO</t>
  </si>
  <si>
    <t>00099021001 DEPOSITO DE EFECTIVO, DEPOSITANTE: ATT, CONCEPTO: REPOSICION DE FONDOS POR COMISIONES BANCARIAS DE DIVISAS A LA UPAEP, CUENTA DE DEPOSITO: CUENTA UNICA DEL TESORO</t>
  </si>
  <si>
    <t>00099021001 DEPOSITO DE EFECTIVO, DEPOSITANTE: VIRGINIA PUSARICO HUALLPA, CONCEPTO: DEVOLUCION BONO FRONTERA, CUENTA DE DEPOSITO: CUENTA UNICA DEL TESORO</t>
  </si>
  <si>
    <t>00099021001 DEPOSITO DE EFECTIVO, DEPOSITANTE: ROSSMARY BARRERA VDA CONDORI, CONCEPTO: PAGO CUOTA DE CONVENIO CON SENASIR, CUENTA DE DEPOSITO: CUENTA UNICA DEL TESORO</t>
  </si>
  <si>
    <t>00526012001 DEPOSITO DE EFECTIVO, DEPOSITANTE: OMAR CANAVIRI - BOLIVIA TV, CONCEPTO: DEVOLUCION, CUENTA DE DEPOSITO: CUENTA UNICA DEL TESORO</t>
  </si>
  <si>
    <t>00099021001 DEPOSITO DE EFECTIVO, DEPOSITANTE: RONALD JHONNY VARGAS MARTINEZ, CONCEPTO: DEVOLUCION DE FONDOS EN AVANCE, CUENTA DE DEPOSITO: CUENTA UNICA DEL TESORO</t>
  </si>
  <si>
    <t>00526012001 DEPOSITO DE EFECTIVO, DEPOSITANTE: BOLIVIA TV-FREDDY ESPRELLA ROJAS, CONCEPTO: DEVOLUCION DE PASAJES, CUENTA DE DEPOSITO: CUENTA UNICA DEL TESORO</t>
  </si>
  <si>
    <t>00099021001 DEPOSITO DE EFECTIVO, DEPOSITANTE: ARMADA BOLIVIANA, CONCEPTO: DEVOLUCION DE COMBUSTIBLE    AV - GAS, CUENTA DE DEPOSITO: CUENTA UNICA DEL TESORO</t>
  </si>
  <si>
    <t>00383012001 DEPOSITO DE EFECTIVO, DEPOSITANTE: AGBC-HENRY MANUEL OLIVARES CANAHUI, CONCEPTO: REVERSION FONDOS EN AVANCE PASAJES PREV. 187, CUENTA DE DEPOSITO: CUENTA UNICA DEL TESORO</t>
  </si>
  <si>
    <t>00099021001 DEPOSITO DE EFECTIVO, DEPOSITANTE: VERA AMPUERO MARIA INES, CONCEPTO: SECCION PRA PARA EL REGISTRO EN EL SISTEMA NACIONAL, CUENTA DE DEPOSITO: CUENTA UNICA DEL TESORO</t>
  </si>
  <si>
    <t>00099021001 DEPOSITO DE EFECTIVO, DEPOSITANTE: VICTORIA CARMEN RIVAS VDA DE COCHI, CONCEPTO: COBROS INDEVIDOS POR NUEVAS NUPCIAS, CUENTA DE DEPOSITO: CUENTA UNICA DEL TESORO</t>
  </si>
  <si>
    <t>00099021001 DEPOSITO DE EFECTIVO, DEPOSITANTE: ROSA F. PEÑALOZA RAMIREZ, CONCEPTO: DOBLE PERCEPCION, CUENTA DE DEPOSITO: CUENTA UNICA DEL TESORO</t>
  </si>
  <si>
    <t>00587012009 DEPOSITO DE EFECTIVO, DEPOSITANTE: E.B.C., CONCEPTO: REEMBOLSO DE FONDOS ASIGNADOS, CUENTA DE DEPOSITO: CUENTA UNICA DEL TESORO</t>
  </si>
  <si>
    <t>00099021001 DEPOSITO DE EFECTIVO, DEPOSITANTE: MARTHA GUTIERREZ DE MARCA, CONCEPTO: NUEVAS NUPCIAS, CUENTA DE DEPOSITO: CUENTA UNICA DEL TESORO</t>
  </si>
  <si>
    <t>00212102001 DEPOSITO DE EFECTIVO, DEPOSITANTE: JORGE BORDA GUTIERREZ, CONCEPTO: DEVOLUCION DE RECURSOS GESTION 2018 SR. JORGE BORDA GUTIERREZ (RETENCION), CUENTA DE DEPOSITO: CUENTA UNICA DEL TESORO</t>
  </si>
  <si>
    <t>00212102001 DEPOSITO DE EFECTIVO, DEPOSITANTE: EDWIN TARQUI MARCA, CONCEPTO: DEVOLUCION DE RECURSOS GESTION 2018 SR. EDWIN TARQUI MARCA (GASOLINA), CUENTA DE DEPOSITO: CUENTA UNICA DEL TESORO</t>
  </si>
  <si>
    <t>00212102001 DEPOSITO DE EFECTIVO, DEPOSITANTE: ALEJANDRO MOREIRA LUNA, CONCEPTO: DEVOLUCION DE RECURSOS GESTION 2018 SR. ALEJANDRO MOREIRA LUNA (RETENCION), CUENTA DE DEPOSITO: CUENTA UNICA DEL TESORO</t>
  </si>
  <si>
    <t>00212102001 DEPOSITO DE EFECTIVO, DEPOSITANTE: ALEJANDRO MOREIRA LUNA, CONCEPTO: DEVOLUCION DE RECURSOS GESTION 2018 SR. ALEJANDRO MOREIRA LUNA (VIATICOS), CUENTA DE DEPOSITO: CUENTA UNICA DEL TESORO</t>
  </si>
  <si>
    <t>00212102001 DEPOSITO DE EFECTIVO, DEPOSITANTE: MIGUEL ISLA ALEJO, CONCEPTO: DEVOLUCION DE RECURSOS GESTION 2018 SR. MIGUEL ISLA ALEJO (RETENCION), CUENTA DE DEPOSITO: CUENTA UNICA DEL TESORO</t>
  </si>
  <si>
    <t>00206012001 DEPOSITO DE EFECTIVO, DEPOSITANTE: INE, CONCEPTO: DEPÓSITO POR VENTAS LA PAZ DE FECHA 05/04/2019, CUENTA DE DEPOSITO: CUENTA UNICA DEL TESORO</t>
  </si>
  <si>
    <t>00526012001 DEPOSITO DE EFECTIVO, DEPOSITANTE: JULIO OMAR CANAVIRI ROJAS BOLIVIA TV, CONCEPTO: DEVOLUCION DE PASAJE, CUENTA DE DEPOSITO: CUENTA UNICA DEL TESORO</t>
  </si>
  <si>
    <t>00526012001 DEPOSITO DE EFECTIVO, DEPOSITANTE: FREDDY HUAYPE LOPEZ BOLIVIA TV, CONCEPTO: DEVOLUCION DE PASAJE, CUENTA DE DEPOSITO: CUENTA UNICA DEL TESORO</t>
  </si>
  <si>
    <t>00155012001 DEPOSITO DE EFECTIVO, DEPOSITANTE: FREDDY ROCHA CAZORLA, CONCEPTO: PAGO DE PENALIDADES GESTION 2018, CUENTA DE DEPOSITO: CUENTA UNICA DEL TESORO</t>
  </si>
  <si>
    <t>00526012001 DEPOSITO DE EFECTIVO, DEPOSITANTE: JHONNY WILMER PAREDES MAMANI BOLIVIA TV, CONCEPTO: DEVOLUCION DE PASAJE, CUENTA DE DEPOSITO: CUENTA UNICA DEL TESORO</t>
  </si>
  <si>
    <t>00526012001 DEPOSITO DE EFECTIVO, DEPOSITANTE: ANGEL SALINAS MONASTERIOS, CONCEPTO: DEVOLUCION DE PASAJE, CUENTA DE DEPOSITO: CUENTA UNICA DEL TESORO</t>
  </si>
  <si>
    <t>00099021001 DEPOSITO DE EFECTIVO, DEPOSITANTE: LUCIO DELGADILLO VASQUEZ, CONCEPTO: DEVOLUCION DE PERCEPCION INDEBIDA DE AGUINALDO GESTION 2018, CUENTA DE DEPOSITO: CUENTA UNICA DEL TESORO</t>
  </si>
  <si>
    <t>00099021001 DEPOSITO DE EFECTIVO, DEPOSITANTE: ERIKA MAYRA MEDINA TRUJILLO, CONCEPTO: DEVOLUCION DE FONDOS, CUENTA DE DEPOSITO: CUENTA UNICA DEL TESORO</t>
  </si>
  <si>
    <t>00099021001 DEPOSITO DE EFECTIVO, DEPOSITANTE: PAULINO CHURQUI LIMA, CONCEPTO: DEVOLUCION DE SALARIO DEL MES DE MARZO 2019, CUENTA DE DEPOSITO: CUENTA UNICA DEL TESORO</t>
  </si>
  <si>
    <t>00020011103 DEPOSITO DE EFECTIVO, DEPOSITANTE: INSTITUTO GEOGRAFICO MILITAR, CONCEPTO: REVERSION GASTOS NO EJECUTADOS PARTIDA 81300 DEL PREVENTIVO 1090,1, CUENTA DE DEPOSITO: CUENTA UNICA DEL TESORO</t>
  </si>
  <si>
    <t>00099021001 DEPOSITO DE EFECTIVO, DEPOSITANTE: LUIS EDUARDO SAGREDO GARCIA, CONCEPTO: REVERSION DE GASTOS DE TRANSPORTE, CUENTA DE DEPOSITO: CUENTA UNICA DEL TESORO</t>
  </si>
  <si>
    <t>00526012001 DEPOSITO DE EFECTIVO, DEPOSITANTE: JUAN DURAN - BOLIVIA TV, CONCEPTO: DEVOLUCION, CUENTA DE DEPOSITO: CUENTA UNICA DEL TESORO</t>
  </si>
  <si>
    <t>00526012001 DEPOSITO DE EFECTIVO, DEPOSITANTE: ANGEL SALINAS - BOLIVIA TV, CONCEPTO: DEVOLUCION, CUENTA DE DEPOSITO: CUENTA UNICA DEL TESORO</t>
  </si>
  <si>
    <t>00526012001 DEPOSITO DE EFECTIVO, DEPOSITANTE: CARLOS FLORES - BOLIVIA TV, CONCEPTO: DEVOLUCION, CUENTA DE DEPOSITO: CUENTA UNICA DEL TESORO</t>
  </si>
  <si>
    <t>00526012001 DEPOSITO DE EFECTIVO, DEPOSITANTE: FREDDY HUAYPE - BOLIVIA TV, CONCEPTO: DEVOLUCION, CUENTA DE DEPOSITO: CUENTA UNICA DEL TESORO</t>
  </si>
  <si>
    <t>00301014201 DEPOSITO DE EFECTIVO, DEPOSITANTE: JARJURI MAMANI KARINA, CONCEPTO: DEVOLUCION SALDO FONDO EN AVANCE COMPRA REFRIGERIO CORRESPONDIENTE AL C31 N18 DE LA PRESENTE GESTION, CUENTA DE DEPOSITO: CUENTA UNICA DEL TESORO</t>
  </si>
  <si>
    <t>00041031107 DEPOSITO DE EFECTIVO, DEPOSITANTE: ERIK GUEVARA IBMETRO, CONCEPTO: DEVOLUCION GASTOS OPERATIVOS YPFB DISTRITAL AMAZONICO, CUENTA DE DEPOSITO: CUENTA UNICA DEL TESORO</t>
  </si>
  <si>
    <t>00099021001 DEPOSITO DE EFECTIVO, DEPOSITANTE: AMELIA APAZA DE APAZA, CONCEPTO: DEVOLUCION POR CONCEPTO SENASIR, CUENTA DE DEPOSITO: CUENTA UNICA DEL TESORO</t>
  </si>
  <si>
    <t>00099021001 DEPOSITO DE EFECTIVO, DEPOSITANTE: ALBERTO ANDRES CHOQUE MAMANI, CONCEPTO: DEVOLUCION DE SUELDO-MES DE MARZO, CUENTA DE DEPOSITO: CUENTA UNICA DEL TESORO</t>
  </si>
  <si>
    <t>00291012005 DEP.DE CHEQ.AJENOS,RET.DE CAM.,CONCEPTO: PAGO SERVICIO PUBLICITARIO TRAMO AUTOPISTA LA PAZ EL ALTO,DEP.: ENTEL SA , PROCEDENCIA: BANCO MERCANTIL SANTA CRUZ SA., CHEQUE: 214823, FECHA DE EMISION:05/04/2019</t>
  </si>
  <si>
    <t>00587012001 DEP.DE CHEQ.AJENOS,RET.DE CAM.,CONCEPTO: POR REEMBOLSO DE SUBSIDIOS DE INCAPACIDAD TEMPORAL DEL PERSONAL DE LA EMPRESA EBC CORRESPONDIENTE,DEP.: CAJA DE SALUD CAMINOS Y RA</t>
  </si>
  <si>
    <t>00099021001 DEP.DE CHEQ.AJENOS,RET.DE CAM.,CONCEPTO: SANDRO MELENDRES ALMENDRAS,DEP.: BANCO UNION SA , PROCEDENCIA: BANCO UNION S.A., CHEQUE: 163111, FECHA DE EMISION:08/04/2019</t>
  </si>
  <si>
    <t>00099021001 DEP.DE CHEQ.AJENOS,RET.DE CAM.,CONCEPTO: ELBIA CALI CAPACALLE,DEP.: BANCO UNION SA , PROCEDENCIA: BANCO UNION S.A., CHEQUE: 163110, FECHA DE EMISION:08/04/2019</t>
  </si>
  <si>
    <t>00099021001 DEP.DE CHEQ.AJENOS,RET.DE CAM.,CONCEPTO: VILLANUEVA LUNA ELVIS FERNANDO,DEP.: BANCO UNION SA , PROCEDENCIA: BANCO UNION S.A., CHEQUE: 163108, FECHA DE EMISION:08/04/2019</t>
  </si>
  <si>
    <t>00212102001 DEPOSITO DE EFECTIVO, DEPOSITANTE: MIGUEL ISLA ALEJO, CONCEPTO: DEVOLUCION DE RECURSOS GESTION 2018 SR. MIGUEL ISLA ALEJO (VIATICOS), CUENTA DE DEPOSITO: CUENTA UNICA DEL TESORO</t>
  </si>
  <si>
    <t>00212102001 DEPOSITO DE EFECTIVO, DEPOSITANTE: JAIME FLORES RAMOS, CONCEPTO: DEVOLUCION DE RECURSOS GESTION 2018 SR. JAIME FLORES RAMOS Y MIGUEL ISLA ALEJO, CUENTA DE DEPOSITO: CUENTA UNICA DEL TESORO</t>
  </si>
  <si>
    <t>00599012001 DEPOSITO DE EFECTIVO, DEPOSITANTE: EMPRESA BOLIVIANA DE ALIMENTOS Y DERIVADOS EBA, CONCEPTO: DEVOLUCION DE SALDO DE FONDOS EN AVANCE A LA CUT SEGUN NURI 1/2019-08160, CUENTA DE DEPOSITO: CUENTA UNICA DEL TESORO</t>
  </si>
  <si>
    <t>00526012001 DEPOSITO DE EFECTIVO, DEPOSITANTE: BOLIVIA TV - JUAN CARLOS VARGAS E., CONCEPTO: DEVOLUCION DE PASAJES, CUENTA DE DEPOSITO: CUENTA UNICA DEL TESORO</t>
  </si>
  <si>
    <t>00099021001 DEPOSITO DE EFECTIVO, DEPOSITANTE: ELVIS RAMIREZ AGUILAR, CONCEPTO: DEVOLUCION SUELDO MARZO 2019, CUENTA DE DEPOSITO: CUENTA UNICA DEL TESORO</t>
  </si>
  <si>
    <t>00020011103 DEPOSITO DE EFECTIVO, DEPOSITANTE: INSTITUTO GEOGRAFICO MILITAR, CONCEPTO: REVERSION REFRIGERIO, CUENTA DE DEPOSITO: CUENTA UNICA DEL TESORO</t>
  </si>
  <si>
    <t>00099021001 DEPOSITO DE EFECTIVO, DEPOSITANTE: JOSE MIGUEL QUISPE MOLLO, CONCEPTO: DEVOLUCION DE VIATICOS, CUENTA DE DEPOSITO: CUENTA UNICA DEL TESORO</t>
  </si>
  <si>
    <t>00551012001 DEPOSITO DE EFECTIVO, DEPOSITANTE: QUIROGA Y QUIROGA  S.R.L., CONCEPTO: PAGO POR ALQUILER DE OFICINAS, CUENTA DE DEPOSITO: CUENTA UNICA DEL TESORO</t>
  </si>
  <si>
    <t>00526012001 DEPOSITO DE EFECTIVO, DEPOSITANTE: MARIA DE LOS ANGELES VEJARANO GONZALES, CONCEPTO: DEVOLUCION CURSO CENCAP, CUENTA DE DEPOSITO: CUENTA UNICA DEL TESORO</t>
  </si>
  <si>
    <t>00526012001 DEPOSITO DE EFECTIVO, DEPOSITANTE: BOLIVIA  TV- FORTUNATO ALIAGA AGUILAR, CONCEPTO: DEVOLUCION DE PASAJES, CUENTA DE DEPOSITO: CUENTA UNICA DEL TESORO</t>
  </si>
  <si>
    <t>00035031101 DEPOSITO DE EFECTIVO, DEPOSITANTE: UNIDAD DE COORDINACION DE PROGRAMAS Y PROYECTOS, CONCEPTO: DEVOLUCION DE SALDO EN AVANCE - REFACCION DEL MURO PERIMETRAL SALA DE EXPOSICION EL AMARILLO (C31:89, CUENTA DE DEPOSITO: CUENTA UNICA DEL TESORO</t>
  </si>
  <si>
    <t>00599032003 DEPOSITO DE EFECTIVO, DEPOSITANTE: DELFIN BERDEJA MENDIZABAL, CONCEPTO: DEVOLUCION DE PASAJES NO UTILIZADOS, CUENTA DE DEPOSITO: CUENTA UNICA DEL TESORO</t>
  </si>
  <si>
    <t>00212012001 DEPOSITO DE EFECTIVO, DEPOSITANTE: SAUL LUCIO QUISPE CABANA, CONCEPTO: REPOSICION DE CREDENCIAL, CUENTA DE DEPOSITO: CUENTA UNICA DEL TESORO</t>
  </si>
  <si>
    <t>00099021001 DEPOSITO DE EFECTIVO, DEPOSITANTE: VPEP-PALP- PAULA ESTEFANE VASQUEZ BAUER, CONCEPTO: DEVOLUCION POR CONCEPTO DE TELEFONIA - FEBRERO C-31 N° 153-1-3, CUENTA DE DEPOSITO: CUENTA UNICA DEL TESORO</t>
  </si>
  <si>
    <t>00099021001 DEPOSITO DE EFECTIVO, DEPOSITANTE: MARIO GONZALO ARUQUIPA LASTARIO, CONCEPTO: DEVOLUCION DE VIATICOS, CUENTA DE DEPOSITO: CUENTA UNICA DEL TESORO</t>
  </si>
  <si>
    <t>00099021001 DEPOSITO DE EFECTIVO, DEPOSITANTE: SERVICIO DEPARTAMENTAL DE RIEGO LA PAZ, CONCEPTO: DEPÓSITO POR EL CONSUMO DE AGUA CORRESPONDIENTE AL MES DE MARZO DEL 2019, CUENTA DE DEPOSITO: CUENTA UNICA DEL TESORO</t>
  </si>
  <si>
    <t>00046024201 DEPOSITO DE EFECTIVO, DEPOSITANTE: MAXIMA SEGUNDINA ZAMORA RAMOS, CONCEPTO: OBSERVACION FACTURA PRESENTADA NIT QUE NO ES CORRECTO DEL MINISTERIO  FECHA 29/10/2010, CUENTA DE DEPOSITO: CUENTA UNICA DEL TESORO</t>
  </si>
  <si>
    <t>00099021001 DEPOSITO DE EFECTIVO, DEPOSITANTE: REYNA LECOÑA   ALAVI, CONCEPTO: COBRO INDEBIDO, CUENTA DE DEPOSITO: CUENTA UNICA DEL TESORO</t>
  </si>
  <si>
    <t>00526012001 DEPOSITO DE EFECTIVO, DEPOSITANTE: BOLIVIA TV HILARIO QUISPE PILLCO, CONCEPTO: DEVOLUCION POR CONCEPTO DE VIATICOS, CUENTA DE DEPOSITO: CUENTA UNICA DEL TESORO</t>
  </si>
  <si>
    <t>00099021001 DEPOSITO DE EFECTIVO, DEPOSITANTE: EJERCITO DE BOLIVIA  BAT.LOG.1"HEROICAS RABONAS", CONCEPTO: REVERSION POR GASTOS NO EJECUTADOS PARTIDA DE COMBUSTIBLE CORRESPONDIENTE AL MES DE FEBRERO, CUENTA DE DEPOSITO: CUENTA UNICA DEL TESORO</t>
  </si>
  <si>
    <t>00526012001 DEPOSITO DE EFECTIVO, DEPOSITANTE: BOLIVIA TV - RAMIRO PACOSILLO, CONCEPTO: DEVOLUCION DE VIATICOS, CUENTA DE DEPOSITO: CUENTA UNICA DEL TESORO</t>
  </si>
  <si>
    <t>00099021001 DEPOSITO DE EFECTIVO, DEPOSITANTE: JOSE AGUILAR ESPEJO, CONCEPTO: DEVOLUCION DAÑO ECONOMICO SEGUN INFORME AUDITORIA MPD-UAI N° 067/2018, CUENTA DE DEPOSITO: CUENTA UNICA DEL TESORO</t>
  </si>
  <si>
    <t>00526012001 DEPOSITO DE EFECTIVO, DEPOSITANTE: CARLOS ANDRES CUSI DURAN, CONCEPTO: DEVOLUCION  PASAJES, CUENTA DE DEPOSITO: CUENTA UNICA DEL TESORO</t>
  </si>
  <si>
    <t>00155012001 DEP.DE CHEQ.AJENOS,RET.DE CAM.,CONCEPTO: DEPÓSITO POR DEVOLUCION DE PAGOS EN DEMASIA Y FONDOS EN AVANCE GESTION 2018,DEP.: DIRECCION DEL NOTARIADO PLURINACIONAL , PROCEDENCIA: BANCO UNION S.A., CHEQUE: 394, FECHA DE EMISION:04/04/2019</t>
  </si>
  <si>
    <t>00155012002 DEP.DE CHEQ.AJENOS,RET.DE CAM.,CONCEPTO: DEPÓSITO POR MULTAS A LOS NOTARIOS DE FE PUBLICA,DEP.: DIRECCION DEL NOTARIADO PLURINACIONAL , PROCEDENCIA: BANCO UNION S.A., CHEQUE: 395, FECHA DE EMISION:04/04/2019</t>
  </si>
  <si>
    <t>00155012002 DEP.DE CHEQ.AJENOS,RET.DE CAM.,CONCEPTO: DEPÓSITO POR REPOSICION DE CREDENCIALES,DEP.: DIRECCION DEL NOTARIADO PLURINACIONAL , PROCEDENCIA: BANCO UNION S.A., CHEQUE: 393, FECHA DE EMISION:04/04/2019</t>
  </si>
  <si>
    <t>00099021001 DEP.DE CHEQ.AJENOS,RET.DE CAM.,CONCEPTO: REEMBOLSO POR SUBSIDIO INCAPACIDAD GERENCIA POTOSI,DEP.: CONTRALORIA GENERAL DE ESTADO , PROCEDENCIA: BANCO UNION S.A., CHEQUE: 6318, FECHA DE EMISION:04/04/2019</t>
  </si>
  <si>
    <t>00070011102 DEP.DE CHEQ.AJENOS,RET.DE CAM.,CONCEPTO: DEV UN DIA DE VIATICO DEL SR MILTON GOMEZ C31 N 883 PARA REVERSION,DEP.: MINISTERIO DE TRABAJO EMPLEO Y PREVISION SOCIAL , PROCEDENCIA: BANCO UNION S.A., CHEQUE: 9210, FECHA DE EMISION:08/04/2019</t>
  </si>
  <si>
    <t>00070011102 DEP.DE CHEQ.AJENOS,RET.DE CAM.,CONCEPTO: PAGO DE SERVICIOS BOLIVIA LINE SERVICES LTDA MES DE FEB/19,DEP.: MINISTERIO DE TRABAJO EMPLEO Y PREVISION SOCIAL , PROCEDENCIA: BANCO UNION S.A., CHEQUE: 9205, FECHA DE EMISION:04/04/2019</t>
  </si>
  <si>
    <t>00099021001 DEP.DE CHEQ.AJENOS,RET.DE CAM.,CONCEPTO: ALVARADO BRAVO VICTOR HUGO,DEP.: BANCO UNION SA , PROCEDENCIA: BANCO UNION S.A., CHEQUE: 163115, FECHA DE EMISION:09/04/2019</t>
  </si>
  <si>
    <t>00099021001 DEP.DE CHEQ.AJENOS,RET.DE CAM.,CONCEPTO: DEVOLUCION SERVICIOS BASICOS NOVIEMBRE/18 ACADEMIA DIPLOMATICA PLURINACIONAL,DEP.: PROCURADURIA GENERAL DEL ESTADO , PROCEDENCIA: BANCO UNION S.A., CHEQUE: 1957, FECHA DE EMISION:08/04/2019</t>
  </si>
  <si>
    <t>00099021001 DEP.DE CHEQ.AJENOS,RET.DE CAM.,CONCEPTO: DEV SERVICIOS BASICOS DICIEMBRE/18 ACADEMIA DIPLOMATICA PLURINACIONAL,DEP.: PROCURADURIA GENERAL DEL ESTADO , PROCEDENCIA: BANCO UNION S.A., CHEQUE: 1958, FECHA DE EMISION:08/04/2019</t>
  </si>
  <si>
    <t>00099021001 DEP.DE CHEQ.AJENOS,RET.DE CAM.,CONCEPTO: DEV SERVICIOS BASICOS NOVIEMBRE Y DICIEMBRE 18/UMSA FDCP CONSULTORIO JURIDICO,DEP.: PROCURADURIA GENERAL DEL ESTADO , PROCEDENCIA: BANCO UNION S.A., CHEQUE: 1959, FECHA DE EMISION:08/04/2019</t>
  </si>
  <si>
    <t>00526012001 DEPOSITO DE EFECTIVO, DEPOSITANTE: BOLIVIA TV -RAMIRO PACOSILLO, CONCEPTO: DEVOLUCION DE PASAJES, CUENTA DE DEPOSITO: CUENTA UNICA DEL TESORO</t>
  </si>
  <si>
    <t>00099021001 DEPOSITO DE EFECTIVO, DEPOSITANTE: JEANNETT GRUSCHENSKA DE LA FUENTE JERIA, CONCEPTO: DOBLE PERCEPCION PERIODOS FEBRERO 2016 A MARZO 2016 COMPROMISO DE DEVOLUCION DE DEUDA, CUENTA DE DEPOSITO: CUENTA UNICA DEL TESORO</t>
  </si>
  <si>
    <t>00586012001 DEPOSITO DE EFECTIVO, DEPOSITANTE: FROILAN SILVANO LOZA MAMANI, CONCEPTO: DEVOLUCION DE FONDOS EN AVANCE, CUENTA DE DEPOSITO: CUENTA UNICA DEL TESORO</t>
  </si>
  <si>
    <t>00046171101 DEPOSITO DE EFECTIVO, DEPOSITANTE: FER Y OKEY, CONCEPTO: SANCION POR INCUMPLIMIENTO A LA NORMATIVA GESTION 2019, CUENTA DE DEPOSITO: CUENTA UNICA DEL TESORO</t>
  </si>
  <si>
    <t>00099021001 DEPOSITO DE EFECTIVO, DEPOSITANTE: GREGORIA FERNANDEZ TARQUI, CONCEPTO: DOBLE PERCEPCION, CUENTA DE DEPOSITO: CUENTA UNICA DEL TESORO</t>
  </si>
  <si>
    <t>00099021001 DEPOSITO DE EFECTIVO, DEPOSITANTE: GAM PUERTO VILLARROEL, CONCEPTO: DEVOLUCION PROY FORTALECIMIENTO A LA PRODUCCION AVICOLA MUNICIPIO PUERTO VILLARROEL, CUENTA DE DEPOSITO: CUENTA UNICA DEL TESORO</t>
  </si>
  <si>
    <t>00099021001 DEPOSITO DE EFECTIVO, DEPOSITANTE: TERESA GOMEZ VALENZUELA, CONCEPTO: COBROS INDEBIDOS, CUENTA DE DEPOSITO: CUENTA UNICA DEL TESORO</t>
  </si>
  <si>
    <t>00587012009 DEPOSITO DE EFECTIVO, DEPOSITANTE: JONATHAN MONROY C., CONCEPTO: DEVOLUCION DE CAJA CHICA N°5, CUENTA DE DEPOSITO: CUENTA UNICA DEL TESORO</t>
  </si>
  <si>
    <t>00099021001 DEPOSITO DE EFECTIVO, DEPOSITANTE: LISSETH PATRICIA MONTAÑO VALLEJOS, CONCEPTO: DEVOLUCION  BONO FRONTERA POR 9 MESES, CUENTA DE DEPOSITO: CUENTA UNICA DEL TESORO</t>
  </si>
  <si>
    <t>00117012001 DEPOSITO DE EFECTIVO, DEPOSITANTE: SERGIO ALBERTO PEREZ TORREJON, CONCEPTO: DEVOLUCION DE VIATICO C-31 459, CUENTA DE DEPOSITO: CUENTA UNICA DEL TESORO</t>
  </si>
  <si>
    <t>00099021001 DEPOSITO DE EFECTIVO, DEPOSITANTE: FREDDY IVAN CONDORI CUNO ( HIJO ), CONCEPTO: IMPORTE POR COBRO INDEBIDO DE LA SRA. LOLA CUNO CANASA (Q.E.P.D.), CUENTA DE DEPOSITO: CUENTA UNICA DEL TESORO</t>
  </si>
  <si>
    <t>00099021001 DEPOSITO DE EFECTIVO, DEPOSITANTE: BERNARDINA MEJIA CONDORI, CONCEPTO: DEVOLUCION DE SUELDO, CUENTA DE DEPOSITO: CUENTA UNICA DEL TESORO</t>
  </si>
  <si>
    <t>00599032001 DEPOSITO DE EFECTIVO, DEPOSITANTE: DAMARIS MACHACA LEAÑO, CONCEPTO: DEVOLUCION IVA POR FACTURA NO DECLARANTE, CUENTA DE DEPOSITO: CUENTA UNICA DEL TESORO</t>
  </si>
  <si>
    <t>00526012001 DEPOSITO DE EFECTIVO, DEPOSITANTE: ANGEL SALINAS MONASTERIOS, CONCEPTO: DEVOLUCION DE PASAJES, CUENTA DE DEPOSITO: CUENTA UNICA DEL TESORO</t>
  </si>
  <si>
    <t>00526012001 DEPOSITO DE EFECTIVO, DEPOSITANTE: JORGE CHOQUE QUISBERT-BOLIVIA TV, CONCEPTO: DEVOLUCION DE PASAJES, CUENTA DE DEPOSITO: CUENTA UNICA DEL TESORO</t>
  </si>
  <si>
    <t>00526012001 DEPOSITO DE EFECTIVO, DEPOSITANTE: JHONNY WILMER PAREDES MAMANI-BOLIVIA TV, CONCEPTO: DEVOLUCION DE PASAJES, CUENTA DE DEPOSITO: CUENTA UNICA DEL TESORO</t>
  </si>
  <si>
    <t>00099021001 DEPOSITO DE EFECTIVO, DEPOSITANTE: ARTURO MARCIAL ECHALAR RIVERA, CONCEPTO: REVERSION DEL PROYECTO ACTUALIZACION CARTOGRAFICA, CUENTA DE DEPOSITO: CUENTA UNICA DEL TESORO</t>
  </si>
  <si>
    <t>00099021001 DEPOSITO DE EFECTIVO, DEPOSITANTE: ARTURO MARCIAL ECHALAR RIVERA, CONCEPTO: PROYECTO ACTUALIZACION CARTOGRAFICA, CUENTA DE DEPOSITO: CUENTA UNICA DEL TESORO</t>
  </si>
  <si>
    <t>00099021001 DEPOSITO DE EFECTIVO, DEPOSITANTE: VICENTE COPAÑA, CONCEPTO: REVERSION TASAS PREV 1531, CUENTA DE DEPOSITO: CUENTA UNICA DEL TESORO</t>
  </si>
  <si>
    <t>00526012001 DEPOSITO DE EFECTIVO, DEPOSITANTE: BOLIVIA TV - JOSE LUIS MAMANI AQUISE, CONCEPTO: DEVOLUCION DE PASAJES, CUENTA DE DEPOSITO: CUENTA UNICA DEL TESORO</t>
  </si>
  <si>
    <t>00526012001 DEPOSITO DE EFECTIVO, DEPOSITANTE: BOLIVIA TV FELIX HUMEREZ YUJRA, CONCEPTO: DEVOLUCION POR CONCEPTO DE VIATICOS, CUENTA DE DEPOSITO: CUENTA UNICA DEL TESORO</t>
  </si>
  <si>
    <t>00526012001 DEPOSITO DE EFECTIVO, DEPOSITANTE: EDUARDO CHAVEZ -BOLIVIA  TV, CONCEPTO: DEVOLUCION, CUENTA DE DEPOSITO: CUENTA UNICA DEL TESORO</t>
  </si>
  <si>
    <t>00293014201 DEPOSITO DE EFECTIVO, DEPOSITANTE: FABIOLA QUIROGA SUAREZ, CONCEPTO: DEVOLUCION MEDIO DIA DE VIATICOS, CUENTA DE DEPOSITO: CUENTA UNICA DEL TESORO</t>
  </si>
  <si>
    <t>00099021001 DEPOSITO DE EFECTIVO, DEPOSITANTE: MERCEDEZ NOZA MORENO, CONCEPTO: DEVOLUCION DE FONDOS EN AVANCE, CUENTA DE DEPOSITO: CUENTA UNICA DEL TESORO</t>
  </si>
  <si>
    <t>00099021001 DEPOSITO DE EFECTIVO, DEPOSITANTE: MARIA PEÑARANDA TAPIA, CONCEPTO: SEGUN DOC. MPD - UAI-I-N° 169/17 DEP POR RECUPERACIONES EXTRAORDINARIAS MARIA PEÑARNADA TAPIA, CUENTA DE DEPOSITO: CUENTA UNICA DEL TESORO</t>
  </si>
  <si>
    <t>00099021001 DEPOSITO DE EFECTIVO, DEPOSITANTE: ROSARIO LAZARTE DE MUÑOZ, CONCEPTO: DEVOLUCION DE PAGO SALARIO FEB REVERSION, CUENTA DE DEPOSITO: CUENTA UNICA DEL TESORO</t>
  </si>
  <si>
    <t>00526012001 DEPOSITO DE EFECTIVO, DEPOSITANTE: OMAR LEONEL PINTO MARCA, CONCEPTO: DEVOLUCION DE VAITICOS  BOLIVIA TV, CUENTA DE DEPOSITO: CUENTA UNICA DEL TESORO</t>
  </si>
  <si>
    <t>00526012001 DEPOSITO DE EFECTIVO, DEPOSITANTE: BOLIVIA TV - ROGELIO ALACAMA CHOQUE, CONCEPTO: DEVOLUCION PASAJES, CUENTA DE DEPOSITO: CUENTA UNICA DEL TESORO</t>
  </si>
  <si>
    <t>00526012001 DEPOSITO DE EFECTIVO, DEPOSITANTE: BOLIVIA  TV- GUADALUPO VELASCO, CONCEPTO: DEVOLUCION PASAJES, CUENTA DE DEPOSITO: CUENTA UNICA DEL TESORO</t>
  </si>
  <si>
    <t>00526012001 DEPOSITO DE EFECTIVO, DEPOSITANTE: JULIO OMAR CANAVIRI ROJAS-BOLIVIA TV, CONCEPTO: DEVOLUCION DE PASAJES, CUENTA DE DEPOSITO: CUENTA UNICA DEL TESORO</t>
  </si>
  <si>
    <t>00526012001 DEPOSITO DE EFECTIVO, DEPOSITANTE: FREDDY HUAYPE LOPEZ-BOLIVIA TV, CONCEPTO: DEVOLUCION DE PASAJES, CUENTA DE DEPOSITO: CUENTA UNICA DEL TESORO</t>
  </si>
  <si>
    <t>00599032003 DEP.DE CHEQ.AJENOS,RET.DE CAM.,CONCEPTO: SALDO DEVOLUCION DE FONDOS EN AVANCE ROBERTO CARLOS VILLA VALDEZ,DEP.: EMP. BOLIVIANA DE ALIMENTOS Y DERIVADOS - EBA , PROCEDENCIA: BANCO UNION S.A., CHEQUE: 108, FECHA DE EMISION:10/04/2019</t>
  </si>
  <si>
    <t>00099021001 DEP.DE CHEQ.AJENOS,RET.DE CAM.,CONCEPTO: DEVOLUCION PASAJE AEREO DE JOSE LUIS ABASTOFLOR,DEP.: BOLTUR AMAZONAS , PROCEDENCIA: BANCO UNION S.A., CHEQUE: 4278, FECHA DE EMISION:09/04/2019</t>
  </si>
  <si>
    <t>00290012001 DEP.DE CHEQ.AJENOS,RET.DE CAM.,CONCEPTO: DEP POR MULTAS Y ATRASOS DE DNIS DIC 2018 GDSCZ II S/G C31 SIP N. 125,DEP.: SERVICIO DE IMPUESTOS NACIONALES , PROCEDENCIA: BANCO UNION S.A., CHEQUE: 5397, FECHA DE EMISION:03/04/2019</t>
  </si>
  <si>
    <t>00290012001 DEP.DE CHEQ.AJENOS,RET.DE CAM.,CONCEPTO: DEP POR DEVOLUCION MONETARIA CAMISA INST SIN S/G C-31 SIP N. 127,DEP.: SERVICIO DE IMPUESTOS NACIONALES , PROCEDENCIA: BANCO UNION S.A., CHEQUE: 5399, FECHA DE EMISION:03/04/2019</t>
  </si>
  <si>
    <t>00290014102 DEP.DE CHEQ.AJENOS,RET.DE CAM.,CONCEPTO: DEP POR MULTAS Y ATRASOS DE CONSULTORES DE LINEA GGSCZ DIC 2018 C-31 SIP N. 129,DEP.: SERVICIO DE IMPUESTOS NACIONALES , PROCEDENCIA: BANCO UNION S.A., CHEQUE: 5401, FECHA DE EMISION:03/04/2019</t>
  </si>
  <si>
    <t>00290012001 DEP.DE CHEQ.AJENOS,RET.DE CAM.,CONCEPTO: DEP POR MULTAS Y ATRASOS DE CONSLT DE LINEA DIC 2018 GGLPZ S/G C31 SIP N. 128,DEP.: SERVICIO DE IMPUESTOS NACIONALES , PROCEDENCIA: BANCO UNION S.A., CHEQUE: 5400, FECHA DE EMISION:03/04/2019</t>
  </si>
  <si>
    <t>00290014102 DEP.DE CHEQ.AJENOS,RET.DE CAM.,CONCEPTO: DEP POR MULTAS Y ATRASOS A CONSULTORES DE LINEA GGSCZ DIC 2018 S/G C-31 SIP N. 126,DEP.: SERVICIO DE IMPUESTOS NACIONALES , PROCEDENCIA: BANCO UNION S.A., CHEQUE: 5398, FECHA DE EMISION:03/04/2019</t>
  </si>
  <si>
    <t>00290012001 DEP.DE CHEQ.AJENOS,RET.DE CAM.,CONCEPTO: DEP POR MULTAS Y ATRASOS DE CONSLT DE LINEA GDLPZ II DIC/2018 C-31 SIP N. 122,DEP.: SERVICIO DE IMPUESTOS NACIONALES , PROCEDENCIA: BANCO UNION S.A., CHEQUE: 5395, FECHA DE EMISION:29/03/2019</t>
  </si>
  <si>
    <t>00290012001 DEP.DE CHEQ.AJENOS,RET.DE CAM.,CONCEPTO: DEP POR SALDO NO EJECUTADO EN DEMASIA DE LA GDLPZ I S/G C-31 SIP N. 124,DEP.: SERVICIO DE IMPUESTOS NACIONALES , PROCEDENCIA: BANCO UNION S.A., CHEQUE: 5396, FECHA DE EMISION:03/04/2019</t>
  </si>
  <si>
    <t>00290012001 DEP.DE CHEQ.AJENOS,RET.DE CAM.,CONCEPTO: DEP POR CONSECIONARIO LEONARDO COLQUE CANAZA DNI718-535 MAYO 2018 C-31 SIP N. 131,DEP.: SERVICIO DE IMPUESTOS NACIONALES , PROCEDENCIA: BANCO UNION S.A., CHEQUE: 5403, FECHA DE EMISION:03/04/2019</t>
  </si>
  <si>
    <t>00099021001 DEP.DE CHEQ.AJENOS,RET.DE CAM.,CONCEPTO: FIS COM 01719 DEP POR USO DE E. ELECTRICA Y AGUA MES FEBRERO S/G C ADM N° 44,DEP.: CAMARA DE DIPUTADOS , PROCEDENCIA: BANCO UNION S.A., CHEQUE: 17686, FECHA DE EMISION:03/04/2019</t>
  </si>
  <si>
    <t>00099021001 DEP.DE CHEQ.AJENOS,RET.DE CAM.,CONCEPTO: PREV/19 DEVOL SALDOS NO UTILIZADOS DE REFRIGERIO MES ENERO /19 S/G INF 30/19,DEP.: CAMARA DE DIPUTADOS , PROCEDENCIA: BANCO UNION S.A., CHEQUE: 17692, FECHA DE EMISION:05/04/2019</t>
  </si>
  <si>
    <t>00099021001 DEP.DE CHEQ.AJENOS,RET.DE CAM.,CONCEPTO: REVERSION,DEP.: INSA , PROCEDENCIA: BANCO UNION S.A., CHEQUE: 1650, FECHA DE EMISION:10/04/2019</t>
  </si>
  <si>
    <t>00099021001 DEP.DE CHEQ.AJENOS,RET.DE CAM.,CONCEPTO: REVERSION,DEP.: INSA , PROCEDENCIA: BANCO UNION S.A., CHEQUE: 1651, FECHA DE EMISION:10/04/2019</t>
  </si>
  <si>
    <t>00035031101 DEP.DE CHEQ.AJENOS,RET.DE CAM.,CONCEPTO: ALQUILER DE ESPACIO PARA EL FUNCIONAMIENTO DE UN CAJERO ATM,DEP.: UNIDAD DE COORDINACION DE PROGRAMAS Y PROYECTOS , PROCEDENCIA: BANCO UNION S.A., CHEQUE: 1549, FECHA DE EMISION:09/04/2019</t>
  </si>
  <si>
    <t>00035031101 DEP.DE CHEQ.AJENOS,RET.DE CAM.,CONCEPTO: ALQUILER DE ESPACIO PARA EL DESARROLLO DEL EVENTO NOCHE DE TALENTOS,DEP.: UNIDAD DE COORDINACION DE PROGRAMAS Y PROYECTOS , PROCEDENCIA: BANCO UNION S.A., CHEQUE: 1550, FECHA DE EMISION:09/04/2019</t>
  </si>
  <si>
    <t>00035031101 DEP.DE CHEQ.AJENOS,RET.DE CAM.,CONCEPTO: ALQUILER DE ESPACIO PARA EL DESARROLLO DEL EVENTO CBA 2019,DEP.: UNIDAD DE COORDINACION DE PROGRAMAS Y PROYECTOS , PROCEDENCIA: BANCO UNION S.A., CHEQUE: 1552, FECHA DE EMISION:09/04/2019</t>
  </si>
  <si>
    <t>00035031101 DEP.DE CHEQ.AJENOS,RET.DE CAM.,CONCEPTO: PERDIDA DE CREDENCIAL DE VISITANTE,DEP.: UNIDAD DE COORDINACION DE PROGRAMAS Y PROYECTOS , PROCEDENCIA: BANCO UNION S.A., CHEQUE: 1554, FECHA DE EMISION:09/04/2019</t>
  </si>
  <si>
    <t>00035031101 DEP.DE CHEQ.AJENOS,RET.DE CAM.,CONCEPTO: ALQUILER DE ESPACIO ENTEL SA C21 35,DEP.: UNIDAD DE COORDINACION DE PROGRAMAS Y PROYECTOS , PROCEDENCIA: BANCO UNION S.A., CHEQUE: 1555, FECHA DE EMISION:09/04/2019</t>
  </si>
  <si>
    <t>00035031101 DEP.DE CHEQ.AJENOS,RET.DE CAM.,CONCEPTO: INGRESO POR USO DE PARQUEO MES MARZO 2019,DEP.: UNIDAD DE COORDINACION DE PROGRAMAS Y PROYECTOS , PROCEDENCIA: BANCO UNION S.A., CHEQUE: 1556, FECHA DE EMISION:09/04/2019</t>
  </si>
  <si>
    <t>00035031101 DEP.DE CHEQ.AJENOS,RET.DE CAM.,CONCEPTO: LICENCIA SIN GOCE DE HABER FTE 11 MES MARZO C31 41,DEP.: UNIDAD DE COORDINACION DE PROGRAMAS Y PROYECTOS , PROCEDENCIA: BANCO UNION S.A., CHEQUE: 1557, FECHA DE EMISION:09/04/2019</t>
  </si>
  <si>
    <t>00512012001 DEPOSITO DE EFECTIVO, DEPOSITANTE: JAVIER ELOY CABAS YANARICO, CONCEPTO: DEVOLUCION DE FONDOS, CUENTA DE DEPOSITO: CUENTA UNICA DEL TESORO</t>
  </si>
  <si>
    <t>00099021001 DEPOSITO DE EFECTIVO, DEPOSITANTE: LOURDES ALIAGA ZAPATA, CONCEPTO: DOBLE PERCEPCION DEL MES DE ABRIL 2019, CUENTA DE DEPOSITO: CUENTA UNICA DEL TESORO</t>
  </si>
  <si>
    <t>00599032002 DEP.DE CHEQ.AJENOS,RET.DE CAM.,CONCEPTO: DEVOLUCION EXCEDENTE DE PAGO GASTON PEREZ GAMBOA,DEP.: EMP. BOLIVIANA DE ALIMENTOS Y DERIVADOS - EBA , PROCEDENCIA: BANCO UNION S.A., CHEQUE: 104, FECHA DE EMISION:10/04/2019</t>
  </si>
  <si>
    <t>00599032003 DEP.DE CHEQ.AJENOS,RET.DE CAM.,CONCEPTO: DEPÓSITO POR DESCUENTO IMPOSITIVO FATIMA ARGOTE ANTEZANA,DEP.: EMP. BOLIVIANA DE ALIMENTOS Y DERIVADOS - EBA , PROCEDENCIA: BANCO UNION S.A., CHEQUE: 103, FECHA DE EMISION:10/04/2019</t>
  </si>
  <si>
    <t>00599032003 DEP.DE CHEQ.AJENOS,RET.DE CAM.,CONCEPTO: DESCUENTO A IVAN SEVERICH A CUANTA DE DEUDA,DEP.: EMP. BOLIVIANA DE ALIMENTOS Y DERIVADOS - EBA , PROCEDENCIA: BANCO UNION S.A., CHEQUE: 102, FECHA DE EMISION:10/04/2019</t>
  </si>
  <si>
    <t>00599062001 DEP.DE CHEQ.AJENOS,RET.DE CAM.,CONCEPTO: DEVOLUCION DE SALDO POR FONDOS NO EJECUTADOS JULIO CESAR ARANDO GONZALES,DEP.: EMP. BOLIVIANA DE ALIMENTOS Y DERIVADOS - EBA , PROCEDENCIA: BANCO UNION S.A., CHEQUE: 128, FECHA DE EMISION:10/04/2019</t>
  </si>
  <si>
    <t>00599022002 DEP.DE CHEQ.AJENOS,RET.DE CAM.,CONCEPTO: DEPÓSITO POR DESCUENTO IMPOSITIVO YOLINEL VEGA DURAN,DEP.: EMP. BOLIVIANA DE ALIMENTOS Y DERIVADOS - EBA , PROCEDENCIA: BANCO UNION S.A., CHEQUE: 127, FECHA DE EMISION:10/04/2019</t>
  </si>
  <si>
    <t>00599062001 DEP.DE CHEQ.AJENOS,RET.DE CAM.,CONCEPTO: AMORTIZACION DEUDA ZAFRA DAVID TUPA CORDERO,DEP.: EMP. BOLIVIANA DE ALIMENTOS Y DERIVADOS - EBA , PROCEDENCIA: BANCO UNION S.A., CHEQUE: 121, FECHA DE EMISION:10/04/2019</t>
  </si>
  <si>
    <t>00599062001 DEP.DE CHEQ.AJENOS,RET.DE CAM.,CONCEPTO: AMORTIZACION DEUDA ZAFRA DAVID OLIVER ACHIPA,DEP.: EMP. BOLIVIANA DE ALIMENTOS Y DERIVADOS - EBA , PROCEDENCIA: BANCO UNION S.A., CHEQUE: 120, FECHA DE EMISION:10/04/2019</t>
  </si>
  <si>
    <t>00599062001 DEP.DE CHEQ.AJENOS,RET.DE CAM.,CONCEPTO: AMORTIZACION DEUDA ZAFRA FERNANDO LIMPIAS,DEP.: EMP. BOLIVIANA DE ALIMENTOS Y DERIVADOS - EBA , PROCEDENCIA: BANCO UNION S.A., CHEQUE: 119, FECHA DE EMISION:10/04/2019</t>
  </si>
  <si>
    <t>00599022001 DEP.DE CHEQ.AJENOS,RET.DE CAM.,CONCEPTO: DEPÓSITO POR INCUMPLIMIENTO OBLIGACION DARWIN MENDEZ ROBLES,DEP.: EMP. BOLIVIANA DE ALIMENTOS Y DERIVADOS - EBA , PROCEDENCIA: BANCO UNION S.A., CHEQUE: 118, FECHA DE EMISION:10/04/2019</t>
  </si>
  <si>
    <t>00590012001 DEP.DE CHEQ.AJENOS,RET.DE CAM.,CONCEPTO: REEMBOLSO POR SUBSIDIO DE INCAPACIDAD TEMPORAL PERSONAL QUIPUS CORRESPONDIENTE AL MES DE FEBRERO,DEP.: CAJA DE SALUD DE CAMINOS Y RA</t>
  </si>
  <si>
    <t>00020011103 DEPOSITO DE EFECTIVO, DEPOSITANTE: INSTITUTO GEOGRAFICO MILITAR, CONCEPTO: COMPRA DE COMBUSTIBLE, CUENTA DE DEPOSITO: CUENTA UNICA DEL TESORO</t>
  </si>
  <si>
    <t>00020011103 DEPOSITO DE EFECTIVO, DEPOSITANTE: INSTITUTO GEOGRAFICO MILITAR, CONCEPTO: PASAJES LP CBBA IDA Y VUELTA, CUENTA DE DEPOSITO: CUENTA UNICA DEL TESORO</t>
  </si>
  <si>
    <t>00020011103 DEPOSITO DE EFECTIVO, DEPOSITANTE: INSTITUTO GEOGRAFICO MILITAR, CONCEPTO: REVERSION GASTOS NO EJECUTADOS PARTIDA 81300 DEL PREVENTIVO 1589-1, CUENTA DE DEPOSITO: CUENTA UNICA DEL TESORO</t>
  </si>
  <si>
    <t>00526012001 DEPOSITO DE EFECTIVO, DEPOSITANTE: PABLO GREGORIO SUXO COYA - BOLIVIA TV, CONCEPTO: DEVOLUCION DE PASAJE, CUENTA DE DEPOSITO: CUENTA UNICA DEL TESORO</t>
  </si>
  <si>
    <t>00099021001 DEPOSITO DE EFECTIVO, DEPOSITANTE: FUERTES CALLAPINO BERNARDINO  CI. 1283979, CONCEPTO: DEVOLUCION DE SALARIO EXCEDENTE AL ASIGNADO AL PRESIDENTE MARZO 2019, CUENTA DE DEPOSITO: CUENTA UNICA DEL TESORO</t>
  </si>
  <si>
    <t>00099021001 DEPOSITO DE EFECTIVO, DEPOSITANTE: VENEGAS RAMOS HERNAN  CI. 3663639, CONCEPTO: DEVOLUCION DE SALARIO EXCEDENTE AL ASIGNADO AL PRESIDENTE MARZO 2019, CUENTA DE DEPOSITO: CUENTA UNICA DEL TESORO</t>
  </si>
  <si>
    <t>00099021001 DEPOSITO DE EFECTIVO, DEPOSITANTE: SECKO GONZALES HUGO  CI. 3682597, CONCEPTO: DEVOLUCION DE SALARIO EXCEDENTE AL ASIGNADO AL PRESIDENTE MARZO 2019, CUENTA DE DEPOSITO: CUENTA UNICA DEL TESORO</t>
  </si>
  <si>
    <t>00099021001 DEPOSITO DE EFECTIVO, DEPOSITANTE: AGUIRRE HAUG ROSA  CI. 1616147, CONCEPTO: DEVOLUCION DE SALARIO EXCEDENTE AL ASIGNADO AL PRESIDENTE MARZO 2019, CUENTA DE DEPOSITO: CUENTA UNICA DEL TESORO</t>
  </si>
  <si>
    <t>00099021001 DEPOSITO DE EFECTIVO, DEPOSITANTE: GENARO MOLINA, CONCEPTO: DEVOLUCION, CUENTA DE DEPOSITO: CUENTA UNICA DEL TESORO</t>
  </si>
  <si>
    <t>00099021001 DEPOSITO DE EFECTIVO, DEPOSITANTE: FERNANDO MURILLO ROJAS, CONCEPTO: DEVOLUCION DE PAGO POR COURRIER, CUENTA DE DEPOSITO: CUENTA UNICA DEL TESORO</t>
  </si>
  <si>
    <t>00099021001 DEPOSITO DE EFECTIVO, DEPOSITANTE: CLEOFE JUDITH MENA HUAYTA, CONCEPTO: CONCEPTO REBERSION DE AGUINALDO 2018, CUENTA DE DEPOSITO: CUENTA UNICA DEL TESORO</t>
  </si>
  <si>
    <t>00099021001 DEPOSITO DE EFECTIVO, DEPOSITANTE: CLEOFE JUDITH MENA HUAYTA, CONCEPTO: CONCEPTO REBERSION DE AGUINALDO ESFUERZO POR BOLVIA, CUENTA DE DEPOSITO: CUENTA UNICA DEL TESORO</t>
  </si>
  <si>
    <t>00020011103 DEPOSITO DE EFECTIVO, DEPOSITANTE: YERKO ANTONIO ROMAN ESTRADA, CONCEPTO: REVERSION GASTOS NO EJECUTADOS PARTIDA 22110 PREVENTIVO 925,1, CUENTA DE DEPOSITO: CUENTA UNICA DEL TESORO</t>
  </si>
  <si>
    <t>00099021001 DEPOSITO DE EFECTIVO, DEPOSITANTE: CESAR PAUCARA QUISPE, CONCEPTO: DEVOLUCION DEL BENEFICIARIO COLATERAL DE ASIGNACION AL CARGO, CUENTA DE DEPOSITO: CUENTA UNICA DEL TESORO</t>
  </si>
  <si>
    <t>00592012001 DEPOSITO DE EFECTIVO, DEPOSITANTE: PROGRAMA MEJORA GEST MUNICIPAL II, CONCEPTO: ORDEN DE SERVI Y/O COMPRA PROG DE MEJORA GEST MUN II PAGO ND 227399, 227403 Y 227405 GESTION 2018, CUENTA DE DEPOSITO: CUENTA UNICA DEL TESORO</t>
  </si>
  <si>
    <t>00378012002 DEPOSITO DE EFECTIVO, DEPOSITANTE: GERARDO MARTINEZ APAZA (SENATEX), CONCEPTO: DEVOLUCION PREVENTIVO N° 165 (RETENSION), CUENTA DE DEPOSITO: CUENTA UNICA DEL TESORO</t>
  </si>
  <si>
    <t>00378012002 DEPOSITO DE EFECTIVO, DEPOSITANTE: GERARDO MARTINEZ APAZA (SENATEX), CONCEPTO: DEVOLUCION PREVENTIVO N° 165 (SALDO NO EJECUTADO), CUENTA DE DEPOSITO: CUENTA UNICA DEL TESORO</t>
  </si>
  <si>
    <t>00169014101 DEPOSITO DE EFECTIVO, DEPOSITANTE: MARIA COPACABANA TABOADA, CONCEPTO: REVERSION PARCIAL ELAPAS FEBRERO /19, CUENTA DE DEPOSITO: CUENTA UNICA DEL TESORO</t>
  </si>
  <si>
    <t>00099021001 DEPOSITO DE EFECTIVO, DEPOSITANTE: STEPHANIE ALEJANDRA MONTAÑO ZUÑIGA, CONCEPTO: DEPÓSITO PARA REVERSION DEL C-31 N° 491, CUENTA DE DEPOSITO: CUENTA UNICA DEL TESORO</t>
  </si>
  <si>
    <t>00016067001 DEPOSITO DE EFECTIVO, DEPOSITANTE: MARIA CALCINAS QUISPE, CONCEPTO: DEVOLUCION DE FONDOS EN AVANCE, CUENTA DE DEPOSITO: CUENTA UNICA DEL TESORO</t>
  </si>
  <si>
    <t>00099021001 DEPOSITO DE EFECTIVO, DEPOSITANTE: TCNL SERV. JESUS BARBERY VACA, CONCEPTO: DEBOLUCION HABERES ENERO Y FEBRERO 2018, CUENTA DE DEPOSITO: CUENTA UNICA DEL TESORO</t>
  </si>
  <si>
    <t>00283022001 DEPOSITO DE EFECTIVO, DEPOSITANTE: CARGILL BOLIVIA S.A., CONCEPTO: PAGO VOLUNTARIO POR DESTRUCCION DE PRODUCTOS INCAUTADOS POR ADUANA NACIONAL DE BOLIVIA (ANB) CASO UC, CUENTA DE DEPOSITO: CUENTA UNICA DEL TESORO</t>
  </si>
  <si>
    <t>00513012003 DEPOSITO DE EFECTIVO, DEPOSITANTE: LIDIA NINA NINA, CONCEPTO: DEVOLUCION DE RETROACTIVO, CUENTA DE DEPOSITO: CUENTA UNICA DEL TESORO</t>
  </si>
  <si>
    <t>00226012001 DEPOSITO DE EFECTIVO, DEPOSITANTE: ORLANDO QUISPE C, CONCEPTO: CUOTA ABRIL 2019, CUENTA DE DEPOSITO: CUENTA UNICA DEL TESORO</t>
  </si>
  <si>
    <t>00290012001 DEP.DE CHEQ.AJENOS,RET.DE CAM.,CONCEPTO: DEPÓSITO POR RETENCION DEL 7% POR INCUMPLIMIENTO DE CONTRATO DE CONSULTORES GAF; S/G C-31 SIP N° 132,DEP.: SERVICIO DE IMPUESTOS NACIONALES</t>
  </si>
  <si>
    <t>00290012001 DEP.DE CHEQ.AJENOS,RET.DE CAM.,CONCEPTO: DEPÓSITO POR MULTAS A CONSULTORES DE LINEA, GDPT-ENE Y FEB / 2019 S/G C-31 SIP N° 134,DEP.: SERVICIO DE IMPUESTOS NACIONALES , PROCEDENCIA: BANCO UNION S.A., CHEQUE: 5406, FECHA DE EMISION:05/04/2019</t>
  </si>
  <si>
    <t>00046181101 DEP.DE CHEQ.AJENOS,RET.DE CAM.,CONCEPTO: REVERSION DE FONDOS,DEP.: MINISTERIO DE SALUD , PROCEDENCIA: BANCO UNION S.A., CHEQUE: 29178, FECHA DE EMISION:29/03/2019</t>
  </si>
  <si>
    <t>00046181101 DEP.DE CHEQ.AJENOS,RET.DE CAM.,CONCEPTO: REVERSION DE FONDOS,DEP.: MINISTERIO DE SALUD , PROCEDENCIA: BANCO UNION S.A., CHEQUE: 29544, FECHA DE EMISION:29/03/2019</t>
  </si>
  <si>
    <t>00046181101 DEP.DE CHEQ.AJENOS,RET.DE CAM.,CONCEPTO: REVERSION   DE FONDOS,DEP.: MINISTERIO DE SALUD , PROCEDENCIA: BANCO UNION S.A., CHEQUE: 28909, FECHA DE EMISION:29/03/2019</t>
  </si>
  <si>
    <t>00099021001 DEP.DE CHEQ.AJENOS,RET.DE CAM.,CONCEPTO: PONCE ALVAREZ LIDIA,DEP.: BANCO UNION SA , PROCEDENCIA: BANCO UNION S.A., CHEQUE: 163120, FECHA DE EMISION:11/04/2019</t>
  </si>
  <si>
    <t>00271022001 DEP.DE CHEQ.AJENOS,RET.DE CAM.,CONCEPTO: SANDRA JULIETA CALLO TANGO,DEP.: BANCO UNION SA , PROCEDENCIA: BANCO UNION S.A., CHEQUE: 163119, FECHA DE EMISION:11/04/2019</t>
  </si>
  <si>
    <t>00099021001 DEP.DE CHEQ.AJENOS,RET.DE CAM.,CONCEPTO: VILLCA HUARACHI MARIO,DEP.: BANCO UNION  SA , PROCEDENCIA: BANCO UNION S.A., CHEQUE: 163118, FECHA DE EMISION:11/04/2019</t>
  </si>
  <si>
    <t>00035031101 DEP.DE CHEQ.AJENOS,RET.DE CAM.,CONCEPTO: ALQUILER DE ESPACIO PARA EL DESARROLLO DEL EVENTO FERIA  INDUSTRIAL Y DE LA CONSTRUCCION,DEP.: UNIDAD DE COORDINACION DE PROGRAMAS Y PROYECTOS</t>
  </si>
  <si>
    <t>00035031101 DEP.DE CHEQ.AJENOS,RET.DE CAM.,CONCEPTO: ALQUILER DE ESPACIO PARA EL DESARROLLO DEL EVENTO KIM HYUNG JUN,DEP.: UNIDAD DE COORDINACION DE PROGRAMAS Y PROYECTOS , PROCEDENCIA: BANCO UNION S.A., CHEQUE: 1560, FECHA DE EMISION:10/04/2019</t>
  </si>
  <si>
    <t>00099021001 DEPOSITO DE EFECTIVO, DEPOSITANTE: SEDES ORURO - GEOVANA QUISPE BAPTISTA, CONCEPTO: DEVOLUCION BONO FRONTERA, CUENTA DE DEPOSITO: CUENTA UNICA DEL TESORO</t>
  </si>
  <si>
    <t>00099021001 DEPOSITO DE EFECTIVO, DEPOSITANTE: ANA LUISA VARGAS MOLINA, CONCEPTO: PREVENTIVO # 356, CUENTA DE DEPOSITO: CUENTA UNICA DEL TESORO</t>
  </si>
  <si>
    <t>00099021001 DEPOSITO DE EFECTIVO, DEPOSITANTE: ALCIRA CARI CAYO, CONCEPTO: PREVENTIVO # 253, CUENTA DE DEPOSITO: CUENTA UNICA DEL TESORO</t>
  </si>
  <si>
    <t>00099021001 DEPOSITO DE EFECTIVO, DEPOSITANTE: ALCIRA CARI CAYO, CONCEPTO: PREVENTIVO # 254, CUENTA DE DEPOSITO: CUENTA UNICA DEL TESORO</t>
  </si>
  <si>
    <t>00099021001 DEPOSITO DE EFECTIVO, DEPOSITANTE: LEONILDA LUZ TELLERIA VERA, CONCEPTO: DEVOLUCION DE DOBLE PERCEPCION, CUENTA DE DEPOSITO: CUENTA UNICA DEL TESORO</t>
  </si>
  <si>
    <t>00099021001 DEPOSITO DE EFECTIVO, DEPOSITANTE: ENDE, CONCEPTO: CUMPL DS  3034 RENUMERACION MAX MARZO/2019 WILFREDO OVANDO ROJAS, CUENTA DE DEPOSITO: CUENTA UNICA DEL TESORO</t>
  </si>
  <si>
    <t>00099021001 DEPOSITO DE EFECTIVO, DEPOSITANTE: LUIS FERNANDO ROSALES LOZADA, CONCEPTO: OBSERVACIONES DEL INFORME DE GASTOS DE FUNCIONAMIENTO DE GINEBRA, CUENTA DE DEPOSITO: CUENTA UNICA DEL TESORO</t>
  </si>
  <si>
    <t>00099021001 DEP.DE CHEQ.AJENOS,RET.DE CAM.,CONCEPTO: DEVOLUCION DE CC NO COBRADA DICIEMBRE 2018,DEP.: LA VITALICIA SEGUROS Y REASEGUROS DE VIDA SA , PROCEDENCIA: BANCO BISA S.A., CHEQUE: 50631, FECHA DE EMISION:11/04/2019</t>
  </si>
  <si>
    <t>00513162001 DEP.DE CHEQ.AJENOS,RET.DE CAM.,CONCEPTO: DEVOLUCION DE SALDOS NO EJECUTADOS,DEP.: YPFB , PROCEDENCIA: BANCO UNION S.A., CHEQUE: 1612, FECHA DE EMISION:10/04/2019</t>
  </si>
  <si>
    <t>00378012001 DEPOSITO DE EFECTIVO, DEPOSITANTE: SENATEX - PACHECO SORUCO RAQUEL MARIA, CONCEPTO: DEVOLUCION AL C-31 # 164 POR SALDO NO EJECUTADO, CUENTA DE DEPOSITO: CUENTA UNICA DEL TESORO</t>
  </si>
  <si>
    <t>00099021001 DEPOSITO DE EFECTIVO, DEPOSITANTE: EDGAR RUBEN MAMANI SUNTURA, CONCEPTO: DEVOLUCION DEL BENEFICIO COLATERAL DE ASIGNACION DE CARGO, CUENTA DE DEPOSITO: CUENTA UNICA DEL TESORO</t>
  </si>
  <si>
    <t>00099021001 DEPOSITO DE EFECTIVO, DEPOSITANTE: ISAAC KUKOC PAZ, CONCEPTO: DEVOLUCION DE DE 173 ISAAC KUKOC PAZ PAGO DE MULTA DE PASAJES AEREOS, CUENTA DE DEPOSITO: CUENTA UNICA DEL TESORO</t>
  </si>
  <si>
    <t>00099021001 DEPOSITO DE EFECTIVO, DEPOSITANTE: CLEOFE JUDITH MENA HUAYTA, CONCEPTO: CONCEPTO REBERCION DE BOLETAS DE DICIEMBRE 2018, CUENTA DE DEPOSITO: CUENTA UNICA DEL TESORO</t>
  </si>
  <si>
    <t>00099021001 DEPOSITO DE EFECTIVO, DEPOSITANTE: RUBEN PATTY, CONCEPTO: DEVOLUCION DE 544 DE RUBEN PATTY POR PAGO DE REFRIGERIO AL PERSONAL DEL OPCE, CUENTA DE DEPOSITO: CUENTA UNICA DEL TESORO</t>
  </si>
  <si>
    <t>00099021001 DEPOSITO DE EFECTIVO, DEPOSITANTE: CLEOFE JUDITH MENA HUAYTA, CONCEPTO: CONCEPTO REBERSION DE BOLETAS DE NOVIEMBRE 2018, CUENTA DE DEPOSITO: CUENTA UNICA DEL TESORO</t>
  </si>
  <si>
    <t>00046171101 DEPOSITO DE EFECTIVO, DEPOSITANTE: BIOINGENIERIA ESPECIALIZADA SRL, CONCEPTO: 1 SANCION POR INCUMPLIMIENTO A LA NORMA 2019, CUENTA DE DEPOSITO: CUENTA UNICA DEL TESORO</t>
  </si>
  <si>
    <t>00099021001 DEPOSITO DE EFECTIVO, DEPOSITANTE: EUSEBIO MAMANI JAVIER, CONCEPTO: DEVOLUCION POR DOBLE PERCEPCION  N° LIBRETA00099021001, CUENTA DE DEPOSITO: CUENTA UNICA DEL TESORO</t>
  </si>
  <si>
    <t>00099021001 DEPOSITO DE EFECTIVO, DEPOSITANTE: RUBEN CABALLERO BALLESTEROS, CONCEPTO: DEVOLUCION POR DOBLE PERCEPCION, CUENTA DE DEPOSITO: CUENTA UNICA DEL TESORO</t>
  </si>
  <si>
    <t>00099021001 DEPOSITO DE EFECTIVO, DEPOSITANTE: MILENKA ZAMBRANA GARCIA, CONCEPTO: DEVOLUCION DE DEPÓSITOS DE CAJA CHICA, CUENTA DE DEPOSITO: CUENTA UNICA DEL TESORO</t>
  </si>
  <si>
    <t>00586012001 DEPOSITO DE EFECTIVO, DEPOSITANTE: ALEX EDWIN ATAHUACHI SIRPA, CONCEPTO: DEVOLUCION DE FONDOS EN AVANCE PREVENTIVO 92, CUENTA DE DEPOSITO: CUENTA UNICA DEL TESORO</t>
  </si>
  <si>
    <t>00586012001 DEPOSITO DE EFECTIVO, DEPOSITANTE: BORIS CHRISTIAN ALCARAZ ROMERO, CONCEPTO: DEVOLUCION POR FONDOS EN AVANCE, CUENTA DE DEPOSITO: CUENTA UNICA DEL TESORO</t>
  </si>
  <si>
    <t>00586012001 DEPOSITO DE EFECTIVO, DEPOSITANTE: GERMAN FERNANDO QUINTEROS CHAVEZ, CONCEPTO: DEVOLUCION DE FONDOS EN AVANCE POR SERVICIOS MANUALES, CUENTA DE DEPOSITO: CUENTA UNICA DEL TESORO</t>
  </si>
  <si>
    <t>00099021001 DEPOSITO DE EFECTIVO, DEPOSITANTE: RI 36 SLDO SANTOS PARIAMO, CONCEPTO: DEVOLUCION DE SERVICISO BASICOS, CUENTA DE DEPOSITO: CUENTA UNICA DEL TESORO</t>
  </si>
  <si>
    <t>00099021001 DEPOSITO DE EFECTIVO, DEPOSITANTE: RI 36 SLDO SANTOS PARIAMO, CONCEPTO: DEVOLUCION DE SERVICIOS BASICOS, CUENTA DE DEPOSITO: CUENTA UNICA DEL TESORO</t>
  </si>
  <si>
    <t>00099021001 DEPOSITO DE EFECTIVO, DEPOSITANTE: MINISTERIO DE DEPORTES BETTY FLORES CABEZAS, CONCEPTO: DEVOLUCIÓN SALDOS NO UTILIZADOS EN LA FIRMA DE CONVENIO, CUENTA DE DEPOSITO: CUENTA UNICA DEL TESORO</t>
  </si>
  <si>
    <t>00099021001 DEPOSITO DE EFECTIVO, DEPOSITANTE: JORGE AQUIZE MIRANDA, CONCEPTO: DOBLE PERCEPCIÓN, CUENTA DE DEPOSITO: CUENTA UNICA DEL TESORO</t>
  </si>
  <si>
    <t>00046058003 DEPOSITO DE EFECTIVO, DEPOSITANTE: GOBIERNO AUTONOMO MUNICIPAL DE TOLEDO, CONCEPTO: DEVOLUCION DE SLDO PROYECTO " IMPLEMENTACION DE VIGIÑAS PARA RIEGO Y CONSUMO ANIMAL, CUENTA DE DEPOSITO: CUENTA UNICA DEL TESORO</t>
  </si>
  <si>
    <t>00099021001 DEPOSITO DE EFECTIVO, DEPOSITANTE: FLORA BLACUT BARRON, CONCEPTO: DOBLE PERCEPCION-SENASIR, CUENTA DE DEPOSITO: CUENTA UNICA DEL TESORO</t>
  </si>
  <si>
    <t>00099021001 DEPOSITO DE EFECTIVO, DEPOSITANTE: EDWIN CHALY ACHU ACARAPI, CONCEPTO: REVERSION, CUENTA DE DEPOSITO: CUENTA UNICA DEL TESORO</t>
  </si>
  <si>
    <t>00046171101 DEPOSITO DE EFECTIVO, DEPOSITANTE: MEDI-DENT, CONCEPTO: SANCION POR INCUMPLIMIENTO A LA NORMA, CUENTA DE DEPOSITO: CUENTA UNICA DEL TESORO</t>
  </si>
  <si>
    <t>00592012001 DEPOSITO DE EFECTIVO, DEPOSITANTE: MINISTERIO DE LA PRESIDENCIA, CONCEPTO: EMISIVO ENTIDAD MINISTERIO DE LA PRESIDENCIAPAGO ND 242214 GESTIÓN 2019, CUENTA DE DEPOSITO: CUENTA UNICA DEL TESORO</t>
  </si>
  <si>
    <t>00592012001 DEPOSITO DE EFECTIVO, DEPOSITANTE: JOSE LUIS MAMANI ESPEJO, CONCEPTO: VENTA EMISIVO PARTICULARES DEL 01 AL 09 DE ABRIL DE 2019, CUENTA DE DEPOSITO: CUENTA UNICA DEL TESORO</t>
  </si>
  <si>
    <t>00099021001 DEP.DE CHEQ.AJENOS,RET.DE CAM.,CONCEPTO: REEMBOLSO POR BAJAS MEDICAS DE INCAPACIDAD TEMPORAL 2019 CORRESPONDIENTE ESC. COCHABAMBA,DEP.: CAJA BANCARIA ESTATAL DE SALUD , PROCEDENCIA: BANCO UNION S.A., CHEQUE: 31133, FECHA DE EMISION:14/03/2019</t>
  </si>
  <si>
    <t>00099021001 DEP.DE CHEQ.AJENOS,RET.DE CAM.,CONCEPTO: REEMBOLSO POR BAJAS MEDICAS POR INCAPACIDAD TEMPORAL MES ENERO 2019 MINISTERIO DE SALUD,DEP.: CAJA BANCARIA ESTATAL DE SALUD , PROCEDENCIA: BANCO UNION S.A., CHEQUE: 31389, FECHA DE EMISION:08/04/2019</t>
  </si>
  <si>
    <t>00046021109 DEP.DE CHEQ.AJENOS,RET.DE CAM.,CONCEPTO: REEMBOLSO POR BAJAS MEDICAS DE INCAPACIDAD TEMPORAL MES ENERO 2019 DE MINISTERIO DE SALUD,DEP.: CAJA BANCARIA ESTATAL DE SALUD , PROCEDENCIA: BANCO UNION S.A., CHEQUE: 31390, FECHA DE EMISION:08/04/2019</t>
  </si>
  <si>
    <t>00046024204 DEP.DE CHEQ.AJENOS,RET.DE CAM.,CONCEPTO: REEMBOLSO POR BAJAS MEDICAS DE INCAPACIDAD TEMPORAL MES ENERO 2019 MINISTERIO DE SALUD,DEP.: CAJA BANCARIA ESTATAL DE SALUD , PROCEDENCIA: BANCO UNION S.A., CHEQUE: 31391, FECHA DE EMISION:08/04/2019</t>
  </si>
  <si>
    <t>00132039201 DEPOSITO DE EFECTIVO, DEPOSITANTE: GRISEL SOLIZ GARNICA, CONCEPTO: PENALIZACIÓN, CUENTA DE DEPOSITO: CUENTA UNICA DEL TESORO</t>
  </si>
  <si>
    <t>00020011103 DEPOSITO DE EFECTIVO, DEPOSITANTE: RIGOBERTO HUAÑAPACO ALCON, CONCEPTO: REVERSION GASTOS NO EJECUTADOS PARTIDA 22110 DEL PREVENTIVO 953.1, CUENTA DE DEPOSITO: CUENTA UNICA DEL TESORO</t>
  </si>
  <si>
    <t>00099021001 DEPOSITO DE EFECTIVO, DEPOSITANTE: MINISTERIO DE DEFENSA, CONCEPTO: REVERSION DE COMBUSTIBLE MES MARZO, CUENTA DE DEPOSITO: CUENTA UNICA DEL TESORO</t>
  </si>
  <si>
    <t>00099021001 DEPOSITO DE EFECTIVO, DEPOSITANTE: JOSE LUIS BARRETO LARA, CONCEPTO: PASAJES, CUENTA DE DEPOSITO: CUENTA UNICA DEL TESORO</t>
  </si>
  <si>
    <t>00592012001 DEPOSITO DE EFECTIVO, DEPOSITANTE: EMPRESA ESTATAL BOLIVIANA DE TURISMO, CONCEPTO: REEMBOLSO DE EXAMEN PREOCUPACIONAL, CUENTA DE DEPOSITO: CUENTA UNICA DEL TESORO</t>
  </si>
  <si>
    <t>00099021001 DEPOSITO DE EFECTIVO, DEPOSITANTE: WALTER SALINAS - INSA, CONCEPTO: REVERSION, CUENTA DE DEPOSITO: CUENTA UNICA DEL TESORO</t>
  </si>
  <si>
    <t>00099021001 DEPOSITO DE EFECTIVO, DEPOSITANTE: MARIA FELICIDAD GARCIA DE ACHA, CONCEPTO: DOBLE PERCEPCION, CUENTA DE DEPOSITO: CUENTA UNICA DEL TESORO</t>
  </si>
  <si>
    <t>00099021001 DEPOSITO DE EFECTIVO, DEPOSITANTE: MINISTERIO DE MEDIO AMBIENTE Y AGUA, CONCEPTO: DEVOLUCION DE FONDOS, CUENTA DE DEPOSITO: CUENTA UNICA DEL TESORO</t>
  </si>
  <si>
    <t>00099021001 DEPOSITO DE EFECTIVO, DEPOSITANTE: MARIO IVAN ROJAS CONDORI, CONCEPTO: DEVOLUCION CAJA CHICA, CUENTA DE DEPOSITO: CUENTA UNICA DEL TESORO</t>
  </si>
  <si>
    <t>00099021001 DEPOSITO DE EFECTIVO, DEPOSITANTE: JUAN BRAULIO GONZALES PAREDEZ, CONCEPTO: DOBLE PERCEPCION, CUENTA DE DEPOSITO: CUENTA UNICA DEL TESORO</t>
  </si>
  <si>
    <t>00020011103 DEPOSITO DE EFECTIVO, DEPOSITANTE: VICTORIO RONNIE TERAN RIOJA, CONCEPTO: REVERSION, CUENTA DE DEPOSITO: CUENTA UNICA DEL TESORO</t>
  </si>
  <si>
    <t>00020011103 DEPOSITO DE EFECTIVO, DEPOSITANTE: JAIME AUGUSTO ESCALANTE CASAS, CONCEPTO: REVERSION ALIMENTACION PREV 666,2, CUENTA DE DEPOSITO: CUENTA UNICA DEL TESORO</t>
  </si>
  <si>
    <t>00099021001 DEPOSITO DE EFECTIVO, DEPOSITANTE: RILDA GEMIO CORTEZ, CONCEPTO: DEVOLUCION DE SUELDO MES DE ENERO 2019, CUENTA DE DEPOSITO: CUENTA UNICA DEL TESORO</t>
  </si>
  <si>
    <t>00099021001 DEPOSITO DE EFECTIVO, DEPOSITANTE: RILDA GEMIO CORTEZ, CONCEPTO: DEVOLUCION BONO DE FRONTERA MES DICIEMBRE 2018, CUENTA DE DEPOSITO: CUENTA UNICA DEL TESORO</t>
  </si>
  <si>
    <t>00099021001 DEPOSITO DE EFECTIVO, DEPOSITANTE: RILDA GEMIO CORTEZ, CONCEPTO: DEVOLUCION BONO FRONTERA 2° AGUINALDO, CUENTA DE DEPOSITO: CUENTA UNICA DEL TESORO</t>
  </si>
  <si>
    <t>00099021001 DEPOSITO DE EFECTIVO, DEPOSITANTE: RILDA GEMIO CORTEZ, CONCEPTO: DEVOLUCION BONO FRONTERA 1° AGUINALDO, CUENTA DE DEPOSITO: CUENTA UNICA DEL TESORO</t>
  </si>
  <si>
    <t>00099021001 DEPOSITO DE EFECTIVO, DEPOSITANTE: RILDA GEMIO CORTEZ, CONCEPTO: DEVOLUCION BONO FRONTERA NOVIEMBRE 2018, CUENTA DE DEPOSITO: CUENTA UNICA DEL TESORO</t>
  </si>
  <si>
    <t>00099021001 DEPOSITO DE EFECTIVO, DEPOSITANTE: RILDA GEMIO CORTEZ, CONCEPTO: DEVOLUCION BONO FRONTERA MES OCTUBRE 2018, CUENTA DE DEPOSITO: CUENTA UNICA DEL TESORO</t>
  </si>
  <si>
    <t>00099021001 DEPOSITO DE EFECTIVO, DEPOSITANTE: RILDA GEMIO CORTEZ, CONCEPTO: DEVOLUCION BONO FRONTERA SEPTIEMBRE 2018, CUENTA DE DEPOSITO: CUENTA UNICA DEL TESORO</t>
  </si>
  <si>
    <t>00099021001 DEPOSITO DE EFECTIVO, DEPOSITANTE: RILDA GEMIO CORTEZ, CONCEPTO: DEVOLUCION BONO FRONTERA AGOSTO 2018, CUENTA DE DEPOSITO: CUENTA UNICA DEL TESORO</t>
  </si>
  <si>
    <t>00099021001 DEPOSITO DE EFECTIVO, DEPOSITANTE: RILDA GEMIO CORTEZ, CONCEPTO: DEVOLUCION DE BONO FRONTERA MES JULIO 2018, CUENTA DE DEPOSITO: CUENTA UNICA DEL TESORO</t>
  </si>
  <si>
    <t>00099021001 DEPOSITO DE EFECTIVO, DEPOSITANTE: ROMEL EDUARD COLQUE USNAYO, CONCEPTO: REVERSION DE HABERES DE MAYO A DICIEMBRE 2017 Y ENERO Y FEBRERO 2018, CUENTA DE DEPOSITO: CUENTA UNICA DEL TESORO</t>
  </si>
  <si>
    <t>00046171101 DEPOSITO DE EFECTIVO, DEPOSITANTE: SYS DISTRIBUIDORA MILLANEL, CONCEPTO: SANCION POR INCUMPLIMIENTO A LA NORMA GESTION 2019, CUENTA DE DEPOSITO: CUENTA UNICA DEL TESORO</t>
  </si>
  <si>
    <t>00041031107 DEPOSITO DE EFECTIVO, DEPOSITANTE: IBMETRO - GARY CHAMBI, CONCEPTO: DEVOLUCION GASTOS DE TRANSPORTE, CUENTA DE DEPOSITO: CUENTA UNICA DEL TESORO</t>
  </si>
  <si>
    <t>00591012001 DEP.DE CHEQ.AJENOS,RET.DE CAM.,CONCEPTO: PARA REGISTRAR LOS DEP NO IDENTIFICADOS GESTION 2019 SEGUN MT-2019-02391 RECIBO 783 DEL 24/01/19,DEP.: EMPRESA ESTATAL DE TRANS POR CABLE MI TELEFERICO</t>
  </si>
  <si>
    <t>00041011101 DEP.DE CHEQ.AJENOS,RET.DE CAM.,CONCEPTO: DERECHO DE CONCECION,DEP.: FUNDEMPRESA , PROCEDENCIA: BANCO MERCANTIL SANTA CRUZ SA., CHEQUE: 6389, FECHA DE EMISION:01/04/2019</t>
  </si>
  <si>
    <t>00041011101 DEP.DE CHEQ.AJENOS,RET.DE CAM.,CONCEPTO: GACETA ELECTRONICA,DEP.: FUNDEMPRESA , PROCEDENCIA: BANCO FORTALEZA SOCIEDAD ANONIMA (BANCO FORTALEZA S.A.), CHEQUE: 322, FECHA DE EMISION</t>
  </si>
  <si>
    <t>00283012001 DEP.DE CHEQ.AJENOS,RET.DE CAM.,CONCEPTO: DERECHOS DE EXPLOTACION MARZO 2019,DEP.: ALBO S.A. ALMACENERA BOLIVIANA S.A. , PROCEDENCIA: BANCO BISA S.A., CHEQUE: 13873, FECHA DE EMISION:12/04/2019</t>
  </si>
  <si>
    <t>00283012001 DEP.DE CHEQ.AJENOS,RET.DE CAM.,CONCEPTO: DERECHOS DE EXPLOTACION MARZO 2019,DEP.: ALBO S.A. ALMACENERA BOLIVIANA S.A. , PROCEDENCIA: BANCO BISA S.A., CHEQUE: 13872, FECHA DE EMISION:12/04/2019</t>
  </si>
  <si>
    <t>00099021001 DEP.DE CHEQ.AJENOS,RET.DE CAM.,CONCEPTO: DEVOLUCION DE PASAJES,DEP.: DAVID MARCELO SALAS TORREZ-MINISTERIO DE ENERGIA , PROCEDENCIA: BANCO UNION S.A., CHEQUE: 10582, FECHA DE EMISION:12/04/2019</t>
  </si>
  <si>
    <t>00099021001 DEP.DE CHEQ.AJENOS,RET.DE CAM.,CONCEPTO: ARISPE PANOSO FRANZ MACEDONIO,DEP.: BANCO UNION S.A. , PROCEDENCIA: BANCO UNION S.A., CHEQUE: 163123, FECHA DE EMISION:15/04/2019</t>
  </si>
  <si>
    <t>00099021001 DEP.DE CHEQ.AJENOS,RET.DE CAM.,CONCEPTO: GUERRA LUZMILA ALMARAZ DE,DEP.: BANCO UNION S.A. , PROCEDENCIA: BANCO UNION S.A., CHEQUE: 163124, FECHA DE EMISION:15/04/2019</t>
  </si>
  <si>
    <t>00099021001 DEP.DE CHEQ.AJENOS,RET.DE CAM.,CONCEPTO: POR REEMBOLSO DE INCAPACIDAD TEMPORAL DEL PERSONAL DE LA EMPRESA ABC,DEP.: CAJA DE SALUD DE CAMINOS Y RA , PROCEDENCIA: BANCO UNION S.A., CHEQUE: 10476, FECHA DE EMISION:28/03/2019</t>
  </si>
  <si>
    <t>00578012002 DEP.DE CHEQ.AJENOS,RET.DE CAM.,CONCEPTO: REVERSION,DEP.: BOLIVIANA DE AVIACION , PROCEDENCIA: BANCO UNION S.A., CHEQUE: 5616, FECHA DE EMISION:11/04/2019</t>
  </si>
  <si>
    <t>00010011102 DEP.DE CHEQ.AJENOS,RET.DE CAM.,CONCEPTO: RECAUDACIONES GESTORIA CONSULAR LA QUIACA- ARG,DEP.: CONSULADO DE BOLIVIA EN LA QUIACA - ARGENTINA , PROCEDENCIA: BANCO UNION S.A., CHEQUE: 1403, FECHA DE EMISION:15/04/2019</t>
  </si>
  <si>
    <t>00578012002 DEP.DE CHEQ.AJENOS,RET.DE CAM.,CONCEPTO: REVERSION,DEP.: BOLIVIANA DE AVIACION , PROCEDENCIA: BANCO UNION S.A., CHEQUE: 5617, FECHA DE EMISION:11/04/2019</t>
  </si>
  <si>
    <t>00591012001 DEP.DE CHEQ.AJENOS,RET.DE CAM.,CONCEPTO: PAGO POR SERVICIO DE AGUA POTABLE,DEP.: KETAL S.A. , PROCEDENCIA: BANCO BISA S.A., CHEQUE: 804, FECHA DE EMISION:09/04/2019</t>
  </si>
  <si>
    <t>00099021001 DEPOSITO DE EFECTIVO, DEPOSITANTE: SAE -2 SANTA CRUZ, CONCEPTO: REVERSION DE AGUA POTABLE DEL MES DE ENERO DE LA SAE -2 SANTA CRUZ, CUENTA DE DEPOSITO: CUENTA UNICA DEL TESORO</t>
  </si>
  <si>
    <t>00099021001 DEPOSITO DE EFECTIVO, DEPOSITANTE: SEVERINO COCHI TRUJILLO, CONCEPTO: DOBLE PERCEPCION, CUENTA DE DEPOSITO: CUENTA UNICA DEL TESORO</t>
  </si>
  <si>
    <t>00099021001 DEPOSITO DE EFECTIVO, DEPOSITANTE: EDIFICIO CONAVI COOPROPIETARIOS, CONCEPTO: PAGO EPSAS - MARZO - 2019, CUENTA DE DEPOSITO: CUENTA UNICA DEL TESORO</t>
  </si>
  <si>
    <t>00132042002 DEPOSITO DE EFECTIVO, DEPOSITANTE: BRAYAN EDGAR CABRERA VELO, CONCEPTO: DEVOLUCION RETROACTIVO, CUENTA DE DEPOSITO: CUENTA UNICA DEL TESORO</t>
  </si>
  <si>
    <t>00099021001 DEPOSITO DE EFECTIVO, DEPOSITANTE: VICENTE CELSO CALLISAYA APAZA, CONCEPTO: DOBLE PERCEPCION, CUENTA DE DEPOSITO: CUENTA UNICA DEL TESORO</t>
  </si>
  <si>
    <t>00099021001 DEPOSITO DE EFECTIVO, DEPOSITANTE: AGENCIA ESTATAL DE VIVIENDA, CONCEPTO: PAGO POR SERVICIO DE AGUA POTABLE POR EL MES DE MARZO 2019 DEL EDIFICIO EX-CONAVI, CUENTA DE DEPOSITO: CUENTA UNICA DEL TESORO</t>
  </si>
  <si>
    <t>00526012001 DEPOSITO DE EFECTIVO, DEPOSITANTE: BOLIVIA TV - JOSE LUIS MAMANI AQUISE, CONCEPTO: DEVOLUCION DE VIATICOS, CUENTA DE DEPOSITO: CUENTA UNICA DEL TESORO</t>
  </si>
  <si>
    <t>00526012001 DEPOSITO DE EFECTIVO, DEPOSITANTE: BOLIVIA TV-PABLO GREGORIO SUXO C., CONCEPTO: DEVOLUCION DE VIATICO, CUENTA DE DEPOSITO: CUENTA UNICA DEL TESORO</t>
  </si>
  <si>
    <t>00099021001 DEPOSITO DE EFECTIVO, DEPOSITANTE: CARLOS TRIGO, CONCEPTO: DEVOLUCION DE SALDOS, CUENTA DE DEPOSITO: CUENTA UNICA DEL TESORO</t>
  </si>
  <si>
    <t>00526012001 DEPOSITO DE EFECTIVO, DEPOSITANTE: LUIS ALBERTO QUISBERT QUISPE, CONCEPTO: DEVOLUCION  DE VIATICOS, CUENTA DE DEPOSITO: CUENTA UNICA DEL TESORO</t>
  </si>
  <si>
    <t>00047297001 DEPOSITO DE EFECTIVO, DEPOSITANTE: COMUNIDAD ORIGINARIA DE CHIHUO, CONCEPTO: DEVOLUCION DE SALDOS NO EJECUTADOS DEL CONVENIO DE FINANCIAMIENTO I/3989-2018 LEG/023/2018, CUENTA DE DEPOSITO: CUENTA UNICA DEL TESORO</t>
  </si>
  <si>
    <t>00047297001 DEPOSITO DE EFECTIVO, DEPOSITANTE: COMUNIDAD DE LURUMNI, CONCEPTO: DEVOLUCION DE SALDOS NO EJECUTADOS DEL CONVENIO DE FINANCIAMIENTO I/13897-2018 LEG/027/2018, CUENTA DE DEPOSITO: CUENTA UNICA DEL TESORO</t>
  </si>
  <si>
    <t>00047297001 DEPOSITO DE EFECTIVO, DEPOSITANTE: AYLLU SULLCA CALAVILLCA D/PUEBLO ORIG D/ ORINOCA, CONCEPTO: DEVOLUCION DE SALDOS NO EJECUTADOS DEL CONVENIO DE FINANCIAMIENTO I/09482-2018 LEG/120/2018, CUENTA DE DEPOSITO: CUENTA UNICA DEL TESORO</t>
  </si>
  <si>
    <t>00086047008 DEPOSITO DE EFECTIVO, DEPOSITANTE: ALEJANDRO ARAOZ ESCOBARI, CONCEPTO: DEVOLUCION DE SALDO FONDO EN AVANCE CONSULTA PUBLICA REFRIGERIO Y COMBUSTIBLE, CUENTA DE DEPOSITO: CUENTA UNICA DEL TESORO</t>
  </si>
  <si>
    <t>00526012001 DEPOSITO DE EFECTIVO, DEPOSITANTE: BOLIVIA TV - DEIME PACA ADRIAN, CONCEPTO: DEVOLUCION DE PASAJES, CUENTA DE DEPOSITO: CUENTA UNICA DEL TESORO</t>
  </si>
  <si>
    <t>00041031107 DEPOSITO DE EFECTIVO, DEPOSITANTE: IBMETRO DAVID SAMUEL LAURA TIÑINI, CONCEPTO: DEVOLUCION DE PASAJES PESAS PATRON 500KG, CUENTA DE DEPOSITO: CUENTA UNICA DEL TESORO</t>
  </si>
  <si>
    <t>00047261101 DEPOSITO DE EFECTIVO, DEPOSITANTE: REYNALDO MAMANI PINTO, CONCEPTO: DEP FONDOS EN AVANCE, CUENTA DE DEPOSITO: CUENTA UNICA DEL TESORO</t>
  </si>
  <si>
    <t>00526012001 DEPOSITO DE EFECTIVO, DEPOSITANTE: OMAR LEONEL PINTO MARCA, CONCEPTO: DEVOLUCION DE VIATICOS BOLIVIA TV, CUENTA DE DEPOSITO: CUENTA UNICA DEL TESORO</t>
  </si>
  <si>
    <t>00099021001 DEPOSITO DE EFECTIVO, DEPOSITANTE: RIA 25 TOCOPILLA, CONCEPTO: REVERSION CONCEPTO ENERGIA ELECTRICA, CUENTA DE DEPOSITO: CUENTA UNICA DEL TESORO</t>
  </si>
  <si>
    <t>00212012001 DEPOSITO DE EFECTIVO, DEPOSITANTE: MARIA GABRIELA QUISPE JARRO, CONCEPTO: DEVOLUCION DE FONDOS EN AVANCE, CUENTA DE DEPOSITO: CUENTA UNICA DEL TESORO</t>
  </si>
  <si>
    <t>00526012001 DEPOSITO DE EFECTIVO, DEPOSITANTE: BOLIVIA TV GUADALUPO VELASCO, CONCEPTO: DEVOLUCION VIATICOS, CUENTA DE DEPOSITO: CUENTA UNICA DEL TESORO</t>
  </si>
  <si>
    <t>00526012001 DEPOSITO DE EFECTIVO, DEPOSITANTE: BOLIVIA TV - ROGELIO ALACAMA CH., CONCEPTO: DEVOLUCION VIATICOS, CUENTA DE DEPOSITO: CUENTA UNICA DEL TESORO</t>
  </si>
  <si>
    <t>00526012001 DEPOSITO DE EFECTIVO, DEPOSITANTE: BOLIVIA TV MARTIN VARGAS SUAREZ, CONCEPTO: DEVOLUCION DE PASAJES, CUENTA DE DEPOSITO: CUENTA UNICA DEL TESORO</t>
  </si>
  <si>
    <t>00132079201 DEPOSITO DE EFECTIVO, DEPOSITANTE: ENVIBOL, CONCEPTO: DEVOLUCION SALDO FONDOS EN AVANCE, CUENTA DE DEPOSITO: CUENTA UNICA DEL TESORO</t>
  </si>
  <si>
    <t>00526012001 DEPOSITO DE EFECTIVO, DEPOSITANTE: BOLIVIA TV JUAN JOSE DURAN, CONCEPTO: DEVOLUCION DE PASAJES, CUENTA DE DEPOSITO: CUENTA UNICA DEL TESORO</t>
  </si>
  <si>
    <t>00099021001 DEPOSITO DE EFECTIVO, DEPOSITANTE: LIZZETH ALEJANDRA HUANCA AGUILAR, CONCEPTO: REVERSION OCTUBRE 2018, CUENTA DE DEPOSITO: CUENTA UNICA DEL TESORO</t>
  </si>
  <si>
    <t>00099021001 DEPOSITO DE EFECTIVO, DEPOSITANTE: MINISTERIO PUBLICO, CONCEPTO: DEVOLUCION DE FONDOS ASIGNADOS PARA REF DE 21-22 MARZO INDUCCION NUEVO MODELO DE GESTION FISCAL, CUENTA DE DEPOSITO: CUENTA UNICA DEL TESORO</t>
  </si>
  <si>
    <t>00099021001 DEPOSITO DE EFECTIVO, DEPOSITANTE: LIZZETH ALEJANDRA HUANCA AGUILAR, CONCEPTO: REVERSION NOVIEMBRE 2018, CUENTA DE DEPOSITO: CUENTA UNICA DEL TESORO</t>
  </si>
  <si>
    <t>00099021001 DEPOSITO DE EFECTIVO, DEPOSITANTE: LIZZETH ALEJANDRA HUANCA AGUILAR, CONCEPTO: REVERSION DICIEMBRE 2018, CUENTA DE DEPOSITO: CUENTA UNICA DEL TESORO</t>
  </si>
  <si>
    <t>00526012001 DEPOSITO DE EFECTIVO, DEPOSITANTE: HEYDI GUTIERREZ, CONCEPTO: DEVOLUCION DE PASAJES, CUENTA DE DEPOSITO: CUENTA UNICA DEL TESORO</t>
  </si>
  <si>
    <t>00099021001 DEPOSITO DE EFECTIVO, DEPOSITANTE: AIDE MOLLINEDO CACERES, CONCEPTO: DEVOLUCION DE MEDIO VIATICO, CUENTA DE DEPOSITO: CUENTA UNICA DEL TESORO</t>
  </si>
  <si>
    <t>00155012001 DEP.DE CHEQ.AJENOS,RET.DE CAM.,CONCEPTO: DEPÓSITO DE PERMISO SIN GOCE DE HABER CORRESPONDIENTE AL MES DE DICIEMBRE 2018,DEP.: DIRECCION DEL NOTARIO PLURINACIONAL , PROCEDENCIA: BANCO UNION S.A., CHEQUE: 398, FECHA DE EMISION:12/04/2019</t>
  </si>
  <si>
    <t>00592012001 DEP.DE CHEQ.AJENOS,RET.DE CAM.,CONCEPTO: PAGO ND 231642 DEVOLUCION PARCIAL C/CHEQUE N 10555-AER BOA GESTION 2019,DEP.: ELENA LILIANA CARVALLO , PROCEDENCIA: BANCO UNION S.A., CHEQUE: 10555, FECHA DE EMISION:05/04/2019</t>
  </si>
  <si>
    <t>00099021001 DEP.DE CHEQ.AJENOS,RET.DE CAM.,CONCEPTO: COMPENSACION MENSUAL DE COTIZACIONES,DEP.: FUTURO DE BOLIVIA A AFP , PROCEDENCIA: BANCO DE CREDITO DE BOLIVIA S.A., CHEQUE: 57981, FECHA DE EMISION:16/04/2019</t>
  </si>
  <si>
    <t>00117012001 DEP.DE CHEQ.AJENOS,RET.DE CAM.,CONCEPTO: DEPÓSITO DEVOLUCION DE VIATICOS C31 775,DEP.: JEANETTE RAMIREZ PANOZO , PROCEDENCIA: BANCO UNION S.A., CHEQUE: 7805, FECHA DE EMISION:12/04/2019</t>
  </si>
  <si>
    <t>00086031101 DEP.DE CHEQ.AJENOS,RET.DE CAM.,CONCEPTO: INGRESO TIGO GESTION 2019,DEP.: SERNAP AGUARAGUE , PROCEDENCIA: BANCO UNION S.A., CHEQUE: 1417, FECHA DE EMISION:30/03/2019</t>
  </si>
  <si>
    <t>00086031101 DEP.DE CHEQ.AJENOS,RET.DE CAM.,CONCEPTO: SISCO MARZO,DEP.: SERNAP PALMAR , PROCEDENCIA: BANCO UNION S.A., CHEQUE: 1179, FECHA DE EMISION:30/03/2019</t>
  </si>
  <si>
    <t>00086031101 DEP.DE CHEQ.AJENOS,RET.DE CAM.,CONCEPTO: DEP POR MULTAS,DEP.: SERNAP TUNARI , PROCEDENCIA: BANCO UNION S.A., CHEQUE: 585, FECHA DE EMISION:30/03/2019</t>
  </si>
  <si>
    <t>00086031101 DEP.DE CHEQ.AJENOS,RET.DE CAM.,CONCEPTO: INGRESOS SISCO,DEP.: SERNAP-CARRASCO , PROCEDENCIA: BANCO UNION S.A., CHEQUE: 1317, FECHA DE EMISION:29/03/2019</t>
  </si>
  <si>
    <t>00086038003 DEP.DE CHEQ.AJENOS,RET.DE CAM.,CONCEPTO: REVERSION,DEP.: SERNAP-GRAN CHACO , PROCEDENCIA: BANCO UNION S.A., CHEQUE: 1777, FECHA DE EMISION:29/03/2019</t>
  </si>
  <si>
    <t>00086031101 DEP.DE CHEQ.AJENOS,RET.DE CAM.,CONCEPTO: MULTAS,DEP.: SERNAP-CARRASCO , PROCEDENCIA: BANCO UNION S.A., CHEQUE: 1309, FECHA DE EMISION:29/03/2019</t>
  </si>
  <si>
    <t>00086038003 DEP.DE CHEQ.AJENOS,RET.DE CAM.,CONCEPTO: REVERSION -FUNDESNAP,DEP.: SERNAP - SAJAMA , PROCEDENCIA: BANCO UNION S.A., CHEQUE: 1384, FECHA DE EMISION:29/03/2019</t>
  </si>
  <si>
    <t>00599022002 DEP.DE CHEQ.AJENOS,RET.DE CAM.,CONCEPTO: SOLICITUD DE REEMBOLSO DE SUBSIDIO POR INCAPACIDAD TEMPORAL EBA,DEP.: CAJA DE SALUD DE CAMINOS Y RA , PROCEDENCIA: BANCO UNION S.A., CHEQUE: 10493, FECHA DE EMISION:03/04/2019</t>
  </si>
  <si>
    <t>00599022001 DEP.DE CHEQ.AJENOS,RET.DE CAM.,CONCEPTO: SOLICITUD DE REEMBOLSO SUBSIDIO INCAPACIDAD TEMPORAL EBA,DEP.: CAJA DE SALUD DE CAMINOS Y RA , PROCEDENCIA: BANCO UNION S.A., CHEQUE: 10492, FECHA DE EMISION:03/04/2019</t>
  </si>
  <si>
    <t>00342012001 DEP.DE CHEQ.AJENOS,RET.DE CAM.,CONCEPTO: DEVOLUCION FONDOS EN AVANCE,DEP.: AEV REGIONAL TARIJA , PROCEDENCIA: BANCO UNION S.A., CHEQUE: 974, FECHA DE EMISION:11/04/2019</t>
  </si>
  <si>
    <t>00222012001 DEPOSITO DE EFECTIVO, DEPOSITANTE: VICTORIA MAMANI, CONCEPTO: DEVOLUCION DE SALDO DE FONDO DE AVANCE, CUENTA DE DEPOSITO: CUENTA UNICA DEL TESORO</t>
  </si>
  <si>
    <t>00526012001 DEPOSITO DE EFECTIVO, DEPOSITANTE: BOLIVIA TV EDUARDO LUIS CHAVEZ GUACHALLA, CONCEPTO: DEVOLUCION DE PASAJES, CUENTA DE DEPOSITO: CUENTA UNICA DEL TESORO</t>
  </si>
  <si>
    <t>00526012001 DEPOSITO DE EFECTIVO, DEPOSITANTE: BOLIVIA TV-SANTOS ALCON POMA, CONCEPTO: DEVOLUCION DE PASAJES, CUENTA DE DEPOSITO: CUENTA UNICA DEL TESORO</t>
  </si>
  <si>
    <t>00016071101 DEPOSITO DE EFECTIVO, DEPOSITANTE: UNIVERSIDAD PEDAGOGICA ALBERTO DURAN LOMAR, CONCEPTO: DEVOLUCION DE SALDO NO EJECUTADO, CUENTA DE DEPOSITO: CUENTA UNICA DEL TESORO</t>
  </si>
  <si>
    <t>00342012001 DEPOSITO DE EFECTIVO, DEPOSITANTE: MARIA ELENA MALLON, CONCEPTO: DEVOLUCION DE FONDOS EN AVANCE POR EL PAGO DE VIATICOS DE MARZO, CUENTA DE DEPOSITO: CUENTA UNICA DEL TESORO</t>
  </si>
  <si>
    <t>00597019201 DEPOSITO DE EFECTIVO, DEPOSITANTE: AMERICO ANDRES MENDOZA QUIROZ, CONCEPTO: DEVOLUCION DE PASAJES, CUENTA DE DEPOSITO: CUENTA UNICA DEL TESORO</t>
  </si>
  <si>
    <t>00020011103 DEPOSITO DE EFECTIVO, DEPOSITANTE: JORGE ERNESTO SORIA TORANZOS, CONCEPTO: REVERSION POR GASTOS NO EJECUTADOS DE LA PARTIDA  22110 DEL PREVENTIVO 1273, CUENTA DE DEPOSITO: CUENTA UNICA DEL TESORO</t>
  </si>
  <si>
    <t>00670012002 DEPOSITO DE EFECTIVO, DEPOSITANTE: JAVIER SARAVIA GUTIERREZ, CONCEPTO: DEVOLUCION POR CONSUMO EN DEMASÍA, CUENTA DE DEPOSITO: CUENTA UNICA DEL TESORO</t>
  </si>
  <si>
    <t>00020011103 DEPOSITO DE EFECTIVO, DEPOSITANTE: INSTITUTO GEOGRAFICO MILITAR, CONCEPTO: REVERSION PASAJES, CUENTA DE DEPOSITO: CUENTA UNICA DEL TESORO</t>
  </si>
  <si>
    <t>00020011103 DEPOSITO DE EFECTIVO, DEPOSITANTE: INSTITUTO GEOGRAFICO MILITAR, CONCEPTO: REVERSION POR PASAJES, CUENTA DE DEPOSITO: CUENTA UNICA DEL TESORO</t>
  </si>
  <si>
    <t>00099021001 DEPOSITO DE EFECTIVO, DEPOSITANTE: ALBERTO JORGE SAINZ HERBAS, CONCEPTO: REVERSION PASAJES LA PAZ SANTA CRUZ ROBORE SANTA CRUZ LA PAZ COMISION CONTROL GANADO BOVINO, CUENTA DE DEPOSITO: CUENTA UNICA DEL TESORO</t>
  </si>
  <si>
    <t>00099021001 DEPOSITO DE EFECTIVO, DEPOSITANTE: LITTO JUNIOR POZO ESPADA C.I.3472111LP, CONCEPTO: DEVOLUCION DE BONO AL CARGO, CUENTA DE DEPOSITO: CUENTA UNICA DEL TESORO</t>
  </si>
  <si>
    <t>00020011103 DEPOSITO DE EFECTIVO, DEPOSITANTE: DISTRITO GEOGRAFICO LA PAZ, CONCEPTO: REVERSION GASTOS NO EJECUTADOS PARTIDA 21400 DEL PREVENTIVO 938,1, CUENTA DE DEPOSITO: CUENTA UNICA DEL TESORO</t>
  </si>
  <si>
    <t>00020011103 DEPOSITO DE EFECTIVO, DEPOSITANTE: DISTRITO GEOGRAFICO LA PAZ, CONCEPTO: REVERSION GASTOS NO EJECUTADOS PARTIDA 21200 DEL PREVENTIVO 1457,1, CUENTA DE DEPOSITO: CUENTA UNICA DEL TESORO</t>
  </si>
  <si>
    <t>00099021001 DEP.DE CHEQ.AJENOS,RET.DE CAM.,CONCEPTO: DEVOLUCION DE RECURSOS AL TGN POR REPOSICION DE CREDENCIALES POR FUNCIONARIOS,DEP.: MIN. COMUNICACION , PROCEDENCIA: BANCO UNION S.A., CHEQUE: 9898, FECHA DE EMISION:10/04/2019</t>
  </si>
  <si>
    <t>00099021001 DEP.DE CHEQ.AJENOS,RET.DE CAM.,CONCEPTO: DEVOLUCION DE RECURSOS AL TGN POR REPOSICION DE CREDENCIALES POR FUNCIONARIOS,DEP.: MIN. COMUNICACION , PROCEDENCIA: BANCO UNION S.A., CHEQUE: 9897, FECHA DE EMISION:10/04/2019</t>
  </si>
  <si>
    <t>00099021001 DEP.DE CHEQ.AJENOS,RET.DE CAM.,CONCEPTO: DEVOLUCION  A LA CUT POR PASAJES AEREOS LINEA AMAZONAS A TRAVES DE LA AG. BOLTUR,DEP.: MIN. COMUNICACION , PROCEDENCIA: BANCO UNION S.A., CHEQUE: 9901, FECHA DE EMISION:10/04/2019</t>
  </si>
  <si>
    <t>00099021001 DEPOSITO DE EFECTIVO, DEPOSITANTE: JOSE LUIS FERNANDEZ CONDE, CONCEPTO: DEVOLUCION DE PASAJE AEREO CHUQUISACA - LA PAZ, CUENTA DE DEPOSITO: CUENTA UNICA DEL TESORO</t>
  </si>
  <si>
    <t>00155012001 DEPOSITO DE EFECTIVO, DEPOSITANTE: EVANGELINA MARCELA MALAGA ALARCON, CONCEPTO: PENALIDAD POR PASAJE AEREO, CUENTA DE DEPOSITO: CUENTA UNICA DEL TESORO</t>
  </si>
  <si>
    <t>00099021001 DEPOSITO DE EFECTIVO, DEPOSITANTE: JAIME GARECA GONZALES, CONCEPTO: REVERSION CORRESPONDIENTE AL MES DE FEBRERO, CUENTA DE DEPOSITO: CUENTA UNICA DEL TESORO</t>
  </si>
  <si>
    <t>00099021001 DEPOSITO DE EFECTIVO, DEPOSITANTE: RAIMUNDO LAURA MAMANI, CONCEPTO: DEVOLUCION DE PERCEPCION DE BONO AL CARGO, CUENTA DE DEPOSITO: CUENTA UNICA DEL TESORO</t>
  </si>
  <si>
    <t>00099021001 DEPOSITO DE EFECTIVO, DEPOSITANTE: SIMEON  ORLANDO  MONTAÑO  MOLINA, CONCEPTO: DOBLE PERCEPCION SENASIR, CUENTA DE DEPOSITO: CUENTA UNICA DEL TESORO</t>
  </si>
  <si>
    <t>00270022001 DEPOSITO DE EFECTIVO, DEPOSITANTE: DIRECCION DEPARTAMENTAL DE EDUCACION-TARIJA, CONCEPTO: DEP DEVOLUCION SERVICIO BASICO (GAS), CUENTA DE DEPOSITO: CUENTA UNICA DEL TESORO</t>
  </si>
  <si>
    <t>00270022001 DEPOSITO DE EFECTIVO, DEPOSITANTE: DIRECCION DEPARTAMENTAL DE EDUCACION-TARIJA, CONCEPTO: DEP DEVOLUCION DEMASIA, CUENTA DE DEPOSITO: CUENTA UNICA DEL TESORO</t>
  </si>
  <si>
    <t>00270024201 DEPOSITO DE EFECTIVO, DEPOSITANTE: DIRECCION DEPARTAMENTAL DE EDUCACION-TARIJA, CONCEPTO: DEP SERVICIOS BASICOS, CUENTA DE DEPOSITO: CUENTA UNICA DEL TESORO</t>
  </si>
  <si>
    <t>00270024201 DEPOSITO DE EFECTIVO, DEPOSITANTE: DIRECCION DEPARTAMENTAL DE EDUCACION-TARIJA, CONCEPTO: DEP DIFERENCIA JORGE DURAN (REFACCION - AMBIENTES), CUENTA DE DEPOSITO: CUENTA UNICA DEL TESORO</t>
  </si>
  <si>
    <t>00086011109 DEPOSITO DE EFECTIVO, DEPOSITANTE: ALIANZA COMPAÑIA DE SEGUROS Y REASEGUROS SA EMA, CONCEPTO: EJECUCION POLIZA GARANTIA 65022266 CONTRATO DE SUMINISTRO  - CONSULMET SRL, CUENTA DE DEPOSITO: CUENTA UNICA DEL TESORO</t>
  </si>
  <si>
    <t>00599012001 DEPOSITO DE EFECTIVO, DEPOSITANTE: DILMA ISNADO CHAVEZ, CONCEPTO: DEVOLUCION DE SALDOS POR PAGO DE REFRIGERIOS, CUENTA DE DEPOSITO: CUENTA UNICA DEL TESORO</t>
  </si>
  <si>
    <t>00070011102 DEPOSITO DE EFECTIVO, DEPOSITANTE: HECTOR ANDRES HINOJOSA RODRIGUEZ, CONCEPTO: DEVOLUCION DE VIATICOS DEL 12 DE ABRIL DE 2019, CUENTA DE DEPOSITO: CUENTA UNICA DEL TESORO</t>
  </si>
  <si>
    <t>00099021001 DEPOSITO DE EFECTIVO, DEPOSITANTE: ANASTACIA SOTO GONZALES, CONCEPTO: DEVOLUCION DE RECURSOS POR PASAJES AEREOS NO UTILIZADOS EN LA GESTION 2017, CUENTA DE DEPOSITO: CUENTA UNICA DEL TESORO</t>
  </si>
  <si>
    <t>00020031101 DEPOSITO DE EFECTIVO, DEPOSITANTE: ANTONIO ADUARDO MONASTERIOS CHUI CI.2544629, CONCEPTO: REVERSION, CUENTA DE DEPOSITO: CUENTA UNICA DEL TESORO</t>
  </si>
  <si>
    <t>00099021001 DEPOSITO DE EFECTIVO, DEPOSITANTE: SOFIA R. CHAVEZ CALDERON, CONCEPTO: DEVOLUCION POR DOBLE PERCEPCION AFP FUTURO, CUENTA DE DEPOSITO: CUENTA UNICA DEL TESORO</t>
  </si>
  <si>
    <t>00099021001 DEPOSITO DE EFECTIVO, DEPOSITANTE: GREGORIO ANTEZANA A., CONCEPTO: DOBLE PERCEPCION, CUENTA DE DEPOSITO: CUENTA UNICA DEL TESORO</t>
  </si>
  <si>
    <t>00086014407 DEPOSITO DE EFECTIVO, DEPOSITANTE: GAM CHAYANTA, CONCEPTO: DEVOLUCION FONDOS MIC HUAÑUMA, CUENTA DE DEPOSITO: CUENTA UNICA DEL TESORO</t>
  </si>
  <si>
    <t>00020011103 DEPOSITO DE EFECTIVO, DEPOSITANTE: INSTITUTO GEOGRAFICO MILITAR- HECTOR SANDY R., CONCEPTO: REVERSION 22110 PASAJES AL INTERIOR, CUENTA DE DEPOSITO: CUENTA UNICA DEL TESORO</t>
  </si>
  <si>
    <t>00099021001 DEPOSITO DE EFECTIVO, DEPOSITANTE: DAVID TICONA VINO, CONCEPTO: REFRIGERIOS NO COBRADOS VT ENERO-2018, CUENTA DE DEPOSITO: CUENTA UNICA DEL TESORO</t>
  </si>
  <si>
    <t>00099021001 DEPOSITO DE EFECTIVO, DEPOSITANTE: DAVID TICONA VINO, CONCEPTO: REFRIGERIOS NO COBRADOS VCDI ENERO-2018, CUENTA DE DEPOSITO: CUENTA UNICA DEL TESORO</t>
  </si>
  <si>
    <t>00099021001 DEPOSITO DE EFECTIVO, DEPOSITANTE: MINISTERIO DE LA PRESIDENCIA UE FNSE, CONCEPTO: CONSUMO AGUA POTABLE MARZO 2019 (FNSE), CUENTA DE DEPOSITO: CUENTA UNICA DEL TESORO</t>
  </si>
  <si>
    <t>00212012001 DEPOSITO DE EFECTIVO, DEPOSITANTE: OMAR RICHARD MACHICADO VALLE, CONCEPTO: REPOSICION DE CREDENCIAL, CUENTA DE DEPOSITO: CUENTA UNICA DEL TESORO</t>
  </si>
  <si>
    <t>00599022001 DEPOSITO DE EFECTIVO, DEPOSITANTE: ARMANDO CERRON FLORES, CONCEPTO: DEVOLUCION DE VIATICOS POR VIAJE AL INTERIOR DEL PAIS DE ACUERDO AL C-31 N° 656, CUENTA DE DEPOSITO: CUENTA UNICA DEL TESORO</t>
  </si>
  <si>
    <t>00212012001 DEPOSITO DE EFECTIVO, DEPOSITANTE: ANA GABRIELA CHAMBILLA LUQUE, CONCEPTO: DEVOLUCION DE FONDOS EN AVANCE, CUENTA DE DEPOSITO: CUENTA UNICA DEL TESORO</t>
  </si>
  <si>
    <t>00587012009 DEPOSITO DE EFECTIVO, DEPOSITANTE: DIEGO HUANCA VARGAS, CONCEPTO: DEVOLUCION DE FONDOS ASIGNADOS, CUENTA DE DEPOSITO: CUENTA UNICA DEL TESORO</t>
  </si>
  <si>
    <t>00099021001 DEPOSITO DE EFECTIVO, DEPOSITANTE: JOHNY TUMIRI USNAYO, CONCEPTO: DEVOLUCION RECURSO POR COMBUSTIBLE, CUENTA DE DEPOSITO: CUENTA UNICA DEL TESORO</t>
  </si>
  <si>
    <t>00130012001 DEPOSITO DE EFECTIVO, DEPOSITANTE: COOP MINERA 16 DE JULIO RL, CONCEPTO: PAGO CUTA 36 3RA AMPLIACION COOP MINERA 16 DE JULIO RL, CUENTA DE DEPOSITO: CUENTA UNICA DEL TESORO</t>
  </si>
  <si>
    <t>00595012001 DEPOSITO DE EFECTIVO, DEPOSITANTE: GESTORIA PUBLICA DE LA SEGURIDAD SOCIAL DE LP, CONCEPTO: DEVOLUCION DE FALTANTES GESTION 2018, CUENTA DE DEPOSITO: CUENTA UNICA DEL TESORO</t>
  </si>
  <si>
    <t>00212012001 DEPOSITO DE EFECTIVO, DEPOSITANTE: DIR.NAL. INRA RAMIRO SABINO ARROYO FERNANDEZ, CONCEPTO: REPOSICION CREDENCIAL, CUENTA DE DEPOSITO: CUENTA UNICA DEL TESORO</t>
  </si>
  <si>
    <t>00099021001 DEP.DE CHEQ.AJENOS,RET.DE CAM.,CONCEPTO: DEVOLUCION DE RECURSOS EMERGENTE DE AUDITORIA ESPECIAL,DEP.: MIN. COMUNICACION , PROCEDENCIA: BANCO UNION S.A., CHEQUE: 9904, FECHA DE EMISION:11/04/2019</t>
  </si>
  <si>
    <t>00287102001 DEP.DE CHEQ.AJENOS,RET.DE CAM.,CONCEPTO: DEVOLUCION DE FONDOS EN AVANCE (PASAJES NO UTILIZADOS) C31-4/2019,DEP.: FPS - OF CENTRAL , PROCEDENCIA: BANCO UNION S.A., CHEQUE: 10558, FECHA DE EMISION:05/04/2019</t>
  </si>
  <si>
    <t>00283062001 DEP.DE CHEQ.AJENOS,RET.DE CAM.,CONCEPTO: DEVOLUCION DE VIATICOS,DEP.: ADUANA NACIONAL , PROCEDENCIA: BANCO UNION S.A., CHEQUE: 3448, FECHA DE EMISION:12/04/2019</t>
  </si>
  <si>
    <t>00016014201 DEP.DE CHEQ.AJENOS,RET.DE CAM.,CONCEPTO: TRASPASO INTERINSTITUCIONAL DIPLOMAS BACHILLER 2018,DEP.: MINISTERIO DE EDUACION , PROCEDENCIA: BANCO UNION S.A., CHEQUE: 24182, FECHA DE EMISION:11/04/2019</t>
  </si>
  <si>
    <t>00016141101 DEP.DE CHEQ.AJENOS,RET.DE CAM.,CONCEPTO: DEVOLUCION DE  PASAJES Y VIATICOS,DEP.: MINISTERIO DE EDUCACION , PROCEDENCIA: BANCO UNION S.A., CHEQUE: 24186, FECHA DE EMISION:15/04/2019</t>
  </si>
  <si>
    <t>00283012002 DEP.DE CHEQ.AJENOS,RET.DE CAM.,CONCEPTO: EXTRAVIO DE TARJETA Y CREDENCIALES,DEP.: ADUANA NACIONAL , PROCEDENCIA: BANCO UNION S.A., CHEQUE: 3446, FECHA DE EMISION:12/04/2019</t>
  </si>
  <si>
    <t>00283014101 DEP.DE CHEQ.AJENOS,RET.DE CAM.,CONCEPTO: PERMISO SIN GOCE DE HABERES,DEP.: ADUANA NACIONAL , PROCEDENCIA: BANCO UNION S.A., CHEQUE: 3449, FECHA DE EMISION:12/04/2019</t>
  </si>
  <si>
    <t>00099021001 DEP.DE CHEQ.AJENOS,RET.DE CAM.,CONCEPTO: TRIBEÑO BRIGITTE SORAYA REVOLLO DE,DEP.: BANCO UNION SA , PROCEDENCIA: BANCO UNION S.A., CHEQUE: 163134, FECHA DE EMISION:17/04/2019</t>
  </si>
  <si>
    <t>00099021001 DEP.DE CHEQ.AJENOS,RET.DE CAM.,CONCEPTO: VARON CARABALLO ROS MERY,DEP.: BANCO UNION SA , PROCEDENCIA: BANCO UNION S.A., CHEQUE: 163133, FECHA DE EMISION:17/04/2019</t>
  </si>
  <si>
    <t>00099021001 DEP.DE CHEQ.AJENOS,RET.DE CAM.,CONCEPTO: EMILIA VASQUEZ MENECES DE MENDIETA,DEP.: BANCO UNION SA , PROCEDENCIA: BANCO UNION S.A., CHEQUE: 163137, FECHA DE EMISION:17/04/2019</t>
  </si>
  <si>
    <t>00099021001 DEP.DE CHEQ.AJENOS,RET.DE CAM.,CONCEPTO: EMILIA VASQUEZ MENECES DE MENDIETA,DEP.: BANCO UNION SA , PROCEDENCIA: BANCO UNION S.A., CHEQUE: 163136, FECHA DE EMISION:17/04/2019</t>
  </si>
  <si>
    <t>00099021001 DEP.DE CHEQ.AJENOS,RET.DE CAM.,CONCEPTO: EMILIA VASQUEZ MENECES DE MENDIETA,DEP.: BANCO UNION SA , PROCEDENCIA: BANCO UNION S.A., CHEQUE: 163135, FECHA DE EMISION:17/04/2019</t>
  </si>
  <si>
    <t>00099024113 DEP.DE CHEQ.AJENOS,RET.DE CAM.,CONCEPTO: MULTA PROYECTO CONST UNIDAD EDUCATIVA NACIONAL MIAQUE,DEP.: MINISTERIO DE LA PRESIDENCIA -UPRE , PROCEDENCIA: BANCO UNION S.A., CHEQUE: 916, FECHA DE EMISION:10/04/2019</t>
  </si>
  <si>
    <t>00212032002 DEP.DE CHEQ.AJENOS,RET.DE CAM.,CONCEPTO: APORTES VOLUNTARIOS INRA-COCHABAMBA,DEP.: INRA-COCHABAMBA , PROCEDENCIA: BANCO UNION S.A., CHEQUE: 5924, FECHA DE EMISION:29/03/2019</t>
  </si>
  <si>
    <t>00099021001 DEPOSITO DE EFECTIVO, DEPOSITANTE: DAVID TICONA VINO, CONCEPTO: REFRIGERIOS NO COBRADOS  MDRYT ENERO-2018, CUENTA DE DEPOSITO: CUENTA UNICA DEL TESORO</t>
  </si>
  <si>
    <t>00099021001 DEPOSITO DE EFECTIVO, DEPOSITANTE: MINISTERIO DE CULTURAS Y TURISMO, CONCEPTO: DEVOLUCION PASAJE AEREO LA PAZ -RURRENABAQUE - LA PAZ, CUENTA DE DEPOSITO: CUENTA UNICA DEL TESORO</t>
  </si>
  <si>
    <t>00099021001 DEPOSITO DE EFECTIVO, DEPOSITANTE: GUSTAVO MAMANI, CONCEPTO: REVERSION FONDOS NO UTILIZADOS DEL SR GUSTAVO MAMANI PREVENTIVO 219, CUENTA DE DEPOSITO: CUENTA UNICA DEL TESORO</t>
  </si>
  <si>
    <t>00099021001 DEPOSITO DE EFECTIVO, DEPOSITANTE: SERGIO RENGEL, CONCEPTO: REVERSION FONDOS NO UTILIZADOS DEL SR SERGIO RENGEL, CUENTA DE DEPOSITO: CUENTA UNICA DEL TESORO</t>
  </si>
  <si>
    <t>00020011103 DEPOSITO DE EFECTIVO, DEPOSITANTE: INSTITUTO  GEOGRAFICO MILITAR, CONCEPTO: REVERSION POR REFRIGERIOS, CUENTA DE DEPOSITO: CUENTA UNICA DEL TESORO</t>
  </si>
  <si>
    <t>00099021001 DEPOSITO DE EFECTIVO, DEPOSITANTE: GUSTAVO MUÑOZ, CONCEPTO: DEVOLUCION DE PASAJES NO AUTORIZADOS DE GUSTAVO MUÑOZ PREV 2 COMP 2, CUENTA DE DEPOSITO: CUENTA UNICA DEL TESORO</t>
  </si>
  <si>
    <t>00020011103 DEPOSITO DE EFECTIVO, DEPOSITANTE: CARLOS MIGUEL FERNANDEZ RODRIGUEZ, CONCEPTO: REVERSION POR GASTOS  NO EJECUTADOS DE LA PARTIDA 22110 DEL PREVENTIVO 926, CUENTA DE DEPOSITO: CUENTA UNICA DEL TESORO</t>
  </si>
  <si>
    <t>00020011103 DEPOSITO DE EFECTIVO, DEPOSITANTE: WILLY GONZALO ESPEJO BOBARIN, CONCEPTO: REVERSION POR GASTOS  NO EJECUTADOS DE LA PARTIDA 22110 DEL PREVENTIVO 950, CUENTA DE DEPOSITO: CUENTA UNICA DEL TESORO</t>
  </si>
  <si>
    <t>00378012001 DEPOSITO DE EFECTIVO, DEPOSITANTE: SERVICIO NACIONAL TEXTIL SENATEX, CONCEPTO: DEVOLUCION FONDOS EN AVANCE, CUENTA DE DEPOSITO: CUENTA UNICA DEL TESORO</t>
  </si>
  <si>
    <t>00099021001 DEPOSITO DE EFECTIVO, DEPOSITANTE: LUZ NANCY SOLIS VERASTEGUI, CONCEPTO: DOBLE PERCEPCION, CUENTA DE DEPOSITO: CUENTA UNICA DEL TESORO</t>
  </si>
  <si>
    <t>00291012002 DEPOSITO DE EFECTIVO, DEPOSITANTE: VICENTE ALVARO GONZALES CACERES, CONCEPTO: REPOSICION DE CREDENCIAL, CUENTA DE DEPOSITO: CUENTA UNICA DEL TESORO</t>
  </si>
  <si>
    <t>00099021001 DEP.DE CHEQ.AJENOS,RET.DE CAM.,CONCEPTO: DEVOLUCION A LA CUT POR PASAJES AEREOS LINEA AMAZONAS A TRAVES DE LA AGENCIA BOLTUR,DEP.: MIN COMUNICACION , PROCEDENCIA: BANCO UNION S.A., CHEQUE: 9893, FECHA DE EMISION:10/04/2019</t>
  </si>
  <si>
    <t>00099021001 DEP.DE CHEQ.AJENOS,RET.DE CAM.,CONCEPTO: DEVOLUCION DE RECURSOS AL TGN POR REPOSICION DE CREDENCIALES POR FUNCIONARIOS,DEP.: MIN. COMUNICACION , PROCEDENCIA: BANCO UNION S.A., CHEQUE: 9895, FECHA DE EMISION:10/04/2019</t>
  </si>
  <si>
    <t>00046021109 DEPOSITO DE EFECTIVO, DEPOSITANTE: VICTOR HUGO BELMONTE VEGA, CONCEPTO: DEVOLUCION DE FONDOS EN AVANCE, CUENTA DE DEPOSITO: CUENTA UNICA DEL TESORO</t>
  </si>
  <si>
    <t>00526012001 DEPOSITO DE EFECTIVO, DEPOSITANTE: CARLOS VASQUEZ FERNANDEZ, CONCEPTO: DEVOLUCION DE PASAJES, CUENTA DE DEPOSITO: CUENTA UNICA DEL TESORO</t>
  </si>
  <si>
    <t>00046171101 DEPOSITO DE EFECTIVO, DEPOSITANTE: MICROBIOKIT, CONCEPTO: SANCION POR INCUMPLIMIENTO A LA NORMA GESTION 2019, CUENTA DE DEPOSITO: CUENTA UNICA DEL TESORO</t>
  </si>
  <si>
    <t>00016011101 DEPOSITO DE EFECTIVO, DEPOSITANTE: JAQUELINE DE LA BARRA BARRIENTOS, CONCEPTO: DEVOLUCION POR CONCEPTO DE PAGO DE PASAJES Y VIATICOS A PERSONAL INVITADO, CUENTA DE DEPOSITO: CUENTA UNICA DEL TESORO</t>
  </si>
  <si>
    <t>00016011101 DEPOSITO DE EFECTIVO, DEPOSITANTE: LUZ GABRIELA CLAROS TERAN, CONCEPTO: DEVOLUCION POR CONCEPTO DE PAGO DE PASAJES Y VIATICOS A PERSONAL INVITADO, CUENTA DE DEPOSITO: CUENTA UNICA DEL TESORO</t>
  </si>
  <si>
    <t>00099021001 DEPOSITO DE EFECTIVO, DEPOSITANTE: LUIS GABRIEL DEL CARPIO VILLENA -UIF, CONCEPTO: DEVOLUCION PAGO EN DEMASIA REFRIGERIO  DICIEMBRE 2018 PREV 911, CUENTA DE DEPOSITO: CUENTA UNICA DEL TESORO</t>
  </si>
  <si>
    <t>00099021001 DEPOSITO DE EFECTIVO, DEPOSITANTE: JOSE ALBERTO MORALES MAURI -UIF, CONCEPTO: DEVOLUCION PAGO EN DEMASIA REFRIGERIO  DICIEMBRE 2018 PREV 911, CUENTA DE DEPOSITO: CUENTA UNICA DEL TESORO</t>
  </si>
  <si>
    <t>00099021001 DEPOSITO DE EFECTIVO, DEPOSITANTE: JOSE ABRAHAM MALKY APAZA -UIF, CONCEPTO: DEVOLUCION PAGO EN DEMASIA REFRIGERIO DICIEMBRE 2018 PREV 911, CUENTA DE DEPOSITO: CUENTA UNICA DEL TESORO</t>
  </si>
  <si>
    <t>00099021001 DEPOSITO DE EFECTIVO, DEPOSITANTE: LARRY OMAR FERNANDEZ PALMA - UIF, CONCEPTO: DEVOLUCION PAGO EN DEMASIA REFRIGERIO  DICIEMBRE 2018 PREV 911, CUENTA DE DEPOSITO: CUENTA UNICA DEL TESORO</t>
  </si>
  <si>
    <t>00099021001 DEPOSITO DE EFECTIVO, DEPOSITANTE: ANA TERESA MORALES OLIVERA -UIF, CONCEPTO: DEVOLUCION PAGO EN DEMASIA REFRIGERIO DICIEMBRE 2018 PREV 911, CUENTA DE DEPOSITO: CUENTA UNICA DEL TESORO</t>
  </si>
  <si>
    <t>00099021001 DEPOSITO DE EFECTIVO, DEPOSITANTE: PATRICIA ELIZABETH MARTINEZ VILLA -UIF, CONCEPTO: DEVOLUCION PAGO EN DEMASIA REFRIGERIO NOVIEMBRE 2018 PREV 837, CUENTA DE DEPOSITO: CUENTA UNICA DEL TESORO</t>
  </si>
  <si>
    <t>00099021001 DEPOSITO DE EFECTIVO, DEPOSITANTE: GABRIELA ARANCIBIA PEREDO -UIF, CONCEPTO: DEVOLUCION PAGO EN DEMASIA REFRIGERIO SEPTIEMBRE 2018 PREV 612, CUENTA DE DEPOSITO: CUENTA UNICA DEL TESORO</t>
  </si>
  <si>
    <t>00099021001 DEPOSITO DE EFECTIVO, DEPOSITANTE: RAMIRO RUBEN PARY MONTECINOS, CONCEPTO: DEVOLUCION SALARIO MARZO 2019, CUENTA DE DEPOSITO: CUENTA UNICA DEL TESORO</t>
  </si>
  <si>
    <t>00099021001 DEPOSITO DE EFECTIVO, DEPOSITANTE: RAMIRO RUBEN PARY MONTECINOS, CONCEPTO: DEVOLUCION SALARIO FEBRERO 2019, CUENTA DE DEPOSITO: CUENTA UNICA DEL TESORO</t>
  </si>
  <si>
    <t>00099021001 DEPOSITO DE EFECTIVO, DEPOSITANTE: RAMIRO RUBEN PARY MONTECINOS, CONCEPTO: DEVOLUCION SALARIO ENERO 2019, CUENTA DE DEPOSITO: CUENTA UNICA DEL TESORO</t>
  </si>
  <si>
    <t>00099021001 DEPOSITO DE EFECTIVO, DEPOSITANTE: RAMIRO RUBEN PARY MONTECINOS, CONCEPTO: DEVOLUCION SALARIO DICIEMBRE 2018, CUENTA DE DEPOSITO: CUENTA UNICA DEL TESORO</t>
  </si>
  <si>
    <t>00099021001 DEPOSITO DE EFECTIVO, DEPOSITANTE: ZAMIRA DANITZA PACHECO MIRANDA, CONCEPTO: DEVOLUCION DE FONDO EN AVANCE, CUENTA DE DEPOSITO: CUENTA UNICA DEL TESORO</t>
  </si>
  <si>
    <t>00099021001 DEPOSITO DE EFECTIVO, DEPOSITANTE: XAVIER VEGA MARQUEZ, CONCEPTO: COMPROMISO DE DEVOLUCION DE DEUDA, CUENTA DE DEPOSITO: CUENTA UNICA DEL TESORO</t>
  </si>
  <si>
    <t>00587012009 DEPOSITO DE EFECTIVO, DEPOSITANTE: JONATHAN MONRROY COLQUE, CONCEPTO: DEVOLUCION DE CAJA CHICA N°6, CUENTA DE DEPOSITO: CUENTA UNICA DEL TESORO</t>
  </si>
  <si>
    <t>00212012001 DEPOSITO DE EFECTIVO, DEPOSITANTE: JORGE RAMIREZ MATTOS, CONCEPTO: DEVOLUCION DEL MONTO DEL PASAJE AEREO SC-LP, CUENTA DE DEPOSITO: CUENTA UNICA DEL TESORO</t>
  </si>
  <si>
    <t>00099021001 DEPOSITO DE EFECTIVO, DEPOSITANTE: FRANZ REYNALDO QUISPE CASTAÑETA, CONCEPTO: DEVOLUCION DE HABERES DEL MES DE MARZO, CUENTA DE DEPOSITO: CUENTA UNICA DEL TESORO</t>
  </si>
  <si>
    <t>00592012001 DEPOSITO DE EFECTIVO, DEPOSITANTE: JOSE LUIS MAMANI ESPEJO, CONCEPTO: PAGO 2° CUOTA ND 203349 S/SOLICITUD PAGO HR 464 CXC COUNTER 2018 CTA LIA DURAN 1112, CUENTA DE DEPOSITO: CUENTA UNICA DEL TESORO</t>
  </si>
  <si>
    <t>00592012001 DEPOSITO DE EFECTIVO, DEPOSITANTE: JOSE LUIS MAMANI ESPEJO, CONCEPTO: VENTA EMISIVO PARTICULARES DEL 10 AL 15 DE ABRIL DE 2019, CUENTA DE DEPOSITO: CUENTA UNICA DEL TESORO</t>
  </si>
  <si>
    <t>00592012001 DEPOSITO DE EFECTIVO, DEPOSITANTE: MIN DE LA PRESIDENCIA - UPRE, CONCEPTO: EMISIVO ENTIDAD MIN DE LA PRESIDENCIA - UPRE PAGO ND 240607 GESTION 2019, CUENTA DE DEPOSITO: CUENTA UNICA DEL TESORO</t>
  </si>
  <si>
    <t>00592012001 DEPOSITO DE EFECTIVO, DEPOSITANTE: MINISTERIO DE CULTURAS, CONCEPTO: EMISIVO ENTIDAD MINISTERIO DE CULTURAS PAGO ND 247098 GESTION 2019, CUENTA DE DEPOSITO: CUENTA UNICA DEL TESORO</t>
  </si>
  <si>
    <t>00099021001 DEPOSITO DE EFECTIVO, DEPOSITANTE: CAMARA DE DIPUTADOS, CONCEPTO: REVERSION ANTICIPADA, CUENTA DE DEPOSITO: CUENTA UNICA DEL TESORO</t>
  </si>
  <si>
    <t>00099021001 DEP.DE CHEQ.AJENOS,RET.DE CAM.,CONCEPTO: CADARIO FRANCO BERNARDO ALONSO,DEP.: BANCO UNION S.A. , PROCEDENCIA: BANCO UNION S.A., CHEQUE: 163138, FECHA DE EMISION:18/04/2019</t>
  </si>
  <si>
    <t>00099021001 DEP.DE CHEQ.AJENOS,RET.DE CAM.,CONCEPTO: DEVOLUCION DE RECURSOS,DEP.: JOSE LUIS PEREZ RODRIGUEZ , PROCEDENCIA: BANCO UNION S.A., CHEQUE: 5641, FECHA DE EMISION:11/04/2019</t>
  </si>
  <si>
    <t>00099021001 DEP.DE CHEQ.AJENOS,RET.DE CAM.,CONCEPTO: DEVOLUCION DE RECURSOS,DEP.: CLAUDIA ESPINOZA MIRANDA , PROCEDENCIA: BANCO UNION S.A., CHEQUE: 5638, FECHA DE EMISION:11/04/2019</t>
  </si>
  <si>
    <t>00099021001 DEP.DE CHEQ.AJENOS,RET.DE CAM.,CONCEPTO: DEVOLUCION DE RECURSOS,DEP.: AGENCIA NACIONAL DE HIDROCARBUROS , PROCEDENCIA: BANCO UNION S.A., CHEQUE: 5637, FECHA DE EMISION:11/04/2019</t>
  </si>
  <si>
    <t>00099021001 DEP.DE CHEQ.AJENOS,RET.DE CAM.,CONCEPTO: DEPÓSITOS  POR RECURSOS,DEP.: INE , PROCEDENCIA: BANCO UNION S.A., CHEQUE: 5064, FECHA DE EMISION:16/04/2019</t>
  </si>
  <si>
    <t>00099021001 DEP.DE CHEQ.AJENOS,RET.DE CAM.,CONCEPTO: DEVOLUCION DE RECURSOS,DEP.: AGENCIA NACIONAL DE HIDROCARBUROS , PROCEDENCIA: BANCO UNION S.A., CHEQUE: 5642, FECHA DE EMISION:11/04/2019</t>
  </si>
  <si>
    <t>00099021001 DEP.DE CHEQ.AJENOS,RET.DE CAM.,CONCEPTO: DEVOLUCION DE RECURSOS,DEP.: AGENCIA NACIONAL DE HIDROCARBUROS , PROCEDENCIA: BANCO UNION S.A., CHEQUE: 5624, FECHA DE EMISION:05/04/2019</t>
  </si>
  <si>
    <t>00099021001 DEP.DE CHEQ.AJENOS,RET.DE CAM.,CONCEPTO: DEVOLUCION DE RECURSOS,DEP.: AGENCIA NACIONAL DE HIDROCARBUROS , PROCEDENCIA: BANCO UNION S.A., CHEQUE: 5639, FECHA DE EMISION:11/04/2019</t>
  </si>
  <si>
    <t>00099021001 DEP.DE CHEQ.AJENOS,RET.DE CAM.,CONCEPTO: DEVOLUCION DE RECURSOS,DEP.: AGENCIA NACIONAL DE HIDROCARBUROS , PROCEDENCIA: BANCO UNION S.A., CHEQUE: 5640, FECHA DE EMISION:11/04/2019</t>
  </si>
  <si>
    <t>00670012002 DEP.DE CHEQ.AJENOS,RET.DE CAM.,CONCEPTO: DEVOLUCION DE PÁSAJES AEREOS,DEP.: TRIBUNAL SUPREMO ELECTORAL , PROCEDENCIA: BANCO UNION S.A., CHEQUE: 10713, FECHA DE EMISION:11/04/2019</t>
  </si>
  <si>
    <t>00290012001 DEP.DE CHEQ.AJENOS,RET.DE CAM.,CONCEPTO: DEP.POR CUMPLIMIENTO DE CONTRATO DE LOURDES VELASQUEZ MIRANDA GAF/2019;S/G C-31 SIP N° 142,DEP.: SERVICIO DE IMPUESTOS NACIONALES , PROCEDENCIA: BANCO UNION S.A., CHEQUE: 5416, FECHA DE EMISION:15/04/2019</t>
  </si>
  <si>
    <t>00099021001 DEP.DE CHEQ.AJENOS,RET.DE CAM.,CONCEPTO: DEV DE RECURSOS POR DUPLICIDAD DE DEP (PAGO DE MULTAS A IMPUESTOS NACIONALES (SIN)),DEP.: CAMARA DE SENADORES , PROCEDENCIA: BANCO UNION S.A., CHEQUE: 7330, FECHA DE EMISION:17/04/2019</t>
  </si>
  <si>
    <t>00041014101 DEP.DE CHEQ.AJENOS,RET.DE CAM.,CONCEPTO: DEPÓSITO PARA EQUIPOS DE COMPUTACION KUAAS QUIPUS,DEP.: GOBIERNO AUTONOMO MUNICIPAL DE SANTIAGO DE MACHACA , PROCEDENCIA: BANCO UNION S.A., CHEQUE: 966, FECHA DE EMISION:17/04/2019</t>
  </si>
  <si>
    <t>00099021001 DEP.DE CHEQ.AJENOS,RET.DE CAM.,CONCEPTO: DEVOLUCION DE RECURSOS POR LICENCIA SIN GOCE DE HABER MARZO 2019,DEP.: MIN. DE MINERIA Y METALURGIA , PROCEDENCIA: BANCO UNION S.A., CHEQUE: 3221, FECHA DE EMISION:17/04/2019</t>
  </si>
  <si>
    <t>00099021001 DEP.DE CHEQ.AJENOS,RET.DE CAM.,CONCEPTO: DEVOLUCION DE RECURSOS POR LICENCIA SIN GOCE DE HABER MARZO 2019,DEP.: MIN. DE MINERIA Y METALURGIA , PROCEDENCIA: BANCO UNION S.A., CHEQUE: 3222, FECHA DE EMISION:17/04/2019</t>
  </si>
  <si>
    <t>00099021001 DEPOSITO DE EFECTIVO, DEPOSITANTE: LILY ELVIRA LOAYZA PASTEN -UIF, CONCEPTO: DEVOLUCION PAGO EN DEMASIA REFRIGERIO JULIO 2018 PREV 414, CUENTA DE DEPOSITO: CUENTA UNICA DEL TESORO</t>
  </si>
  <si>
    <t>00099021001 DEPOSITO DE EFECTIVO, DEPOSITANTE: MIGUEL JULIO GARCIA AYALA -UIF, CONCEPTO: DEVOLUCION PAGO EN DEMASIA REFRIGERIO MAYO 2019 PREV 283, CUENTA DE DEPOSITO: CUENTA UNICA DEL TESORO</t>
  </si>
  <si>
    <t>00099021001 DEPOSITO DE EFECTIVO, DEPOSITANTE: BALBINA BETTY QUISPE APAZA -UIF, CONCEPTO: DEVOLUCION PAGO EN DEMASIA REFRIGERIO MARZO 2019 PREV 149, CUENTA DE DEPOSITO: CUENTA UNICA DEL TESORO</t>
  </si>
  <si>
    <t>00099021001 DEPOSITO DE EFECTIVO, DEPOSITANTE: LUIS ORLANDO RODRIGUEZ SANCHEZ, CONCEPTO: REVERSION AL PREV 768, CUENTA DE DEPOSITO: CUENTA UNICA DEL TESORO</t>
  </si>
  <si>
    <t>00585012002 DEPOSITO DE EFECTIVO, DEPOSITANTE: AGENCIA BOLIVIANA ESPACIAL ABE KARINA CRUZ, CONCEPTO: DEVOLUCION 13% FACTURA NO DECLARADA, CUENTA DE DEPOSITO: CUENTA UNICA DEL TESORO</t>
  </si>
  <si>
    <t>00592012001 DEPOSITO DE EFECTIVO, DEPOSITANTE: DAYANA ARCE, CONCEPTO: SE REALIZA EL PAGO DE ND 85209 GESTION 2016, CUENTA DE DEPOSITO: CUENTA UNICA DEL TESORO</t>
  </si>
  <si>
    <t>00099021001 DEPOSITO DE EFECTIVO, DEPOSITANTE: MIN DE DES.RURAL Y TIERRAS-NESTOR ALANOCA CONDE, CONCEPTO: DEVOLUCION DE FONDOS EN AVANCE, CUENTA DE DEPOSITO: CUENTA UNICA DEL TESORO</t>
  </si>
  <si>
    <t>00223012001 DEPOSITO DE EFECTIVO, DEPOSITANTE: MARCO ANTONIO FUNES CONDARCO, CONCEPTO: DEVOLUCION DE REFRIGERIO P/MESES DE JUNIO Y NOVIEMBRE GESTION 2018 POR PAGO EN DEMASIA, CUENTA DE DEPOSITO: CUENTA UNICA DEL TESORO</t>
  </si>
  <si>
    <t>00592012001 DEPOSITO DE EFECTIVO, DEPOSITANTE: DAYANA ARCE, CONCEPTO: SE DEP SALDO DE ND 142537 Y TOTAL DE ND 123074 GESTION 2017, CUENTA DE DEPOSITO: CUENTA UNICA DEL TESORO</t>
  </si>
  <si>
    <t>00592012001 DEPOSITO DE EFECTIVO, DEPOSITANTE: DAYANA ARCE, CONCEPTO: SE REALIZA DEP ND 209805 GESTION 2018, CUENTA DE DEPOSITO: CUENTA UNICA DEL TESORO</t>
  </si>
  <si>
    <t>00670042001 DEPOSITO DE EFECTIVO, DEPOSITANTE: TRIBUNAL SUPREMO ELECTORAL, CONCEPTO: DEVOLUCION DE GASTOS DE COMBUSTIBLE, CUENTA DE DEPOSITO: CUENTA UNICA DEL TESORO</t>
  </si>
  <si>
    <t>00378012002 DEPOSITO DE EFECTIVO, DEPOSITANTE: GALEAN YANA ALURI, CONCEPTO: DEVOLUCION PREVENTIVO N° 162 ( RETENCIONES ), CUENTA DE DEPOSITO: CUENTA UNICA DEL TESORO</t>
  </si>
  <si>
    <t>00378012002 DEPOSITO DE EFECTIVO, DEPOSITANTE: GALEAN YANA ALURI, CONCEPTO: DEVOLUCION PREVENTIVO N° 162, CUENTA DE DEPOSITO: CUENTA UNICA DEL TESORO</t>
  </si>
  <si>
    <t>00291012008 DEPOSITO DE EFECTIVO, DEPOSITANTE: CESAR ANIBAL ZAMBRANA GONZALES, CONCEPTO: ESTUDIO DE SUELOS, CUENTA DE DEPOSITO: CUENTA UNICA DEL TESORO</t>
  </si>
  <si>
    <t>00099021001 DEPOSITO DE EFECTIVO, DEPOSITANTE: LARRY MONTAÑO MURILLO FFAA EJERCITO, CONCEPTO: PASAJES AL INTERIOR DEL PAIS, CUENTA DE DEPOSITO: CUENTA UNICA DEL TESORO</t>
  </si>
  <si>
    <t>00099021001 DEPOSITO DE EFECTIVO, DEPOSITANTE: LORENZO APAZA MAYTA CI 2085146LP, CONCEPTO: DEVOLUCION DEL HABER DEL MES DE MARZO, CUENTA DE DEPOSITO: CUENTA UNICA DEL TESORO</t>
  </si>
  <si>
    <t>00015021102 DEPOSITO DE EFECTIVO, DEPOSITANTE: DAMIAN CRUZ CHOQUE CI 6515911CBBA, CONCEPTO: DEVOLUCION DEL BENEFICIO COLATERAL DE ASIGNACION AL CARGO, CUENTA DE DEPOSITO: CUENTA UNICA DEL TESORO</t>
  </si>
  <si>
    <t>00041021101 DEPOSITO DE EFECTIVO, DEPOSITANTE: RUDY MAMANI MOLLO, CONCEPTO: DEVOLUCION DE VIATICOS, CUENTA DE DEPOSITO: CUENTA UNICA DEL TESORO</t>
  </si>
  <si>
    <t>00046171101 DEPOSITO DE EFECTIVO, DEPOSITANTE: AGROINDUSTRIAS NATIVAS IMP. EXPORT AGRONAT S.A., CONCEPTO: SANCION POR INCUMPLIMIENTO A LA NORMA, CUENTA DE DEPOSITO: CUENTA UNICA DEL TESORO</t>
  </si>
  <si>
    <t>00015021102 DEPOSITO DE EFECTIVO, DEPOSITANTE: JUAN CARLOS CONDORI CHOQUE, CONCEPTO: DEVOLUCION DEL BENEFICIO COLATERAL DE ASIGNACION AL CARGO, CUENTA DE DEPOSITO: CUENTA UNICA DEL TESORO</t>
  </si>
  <si>
    <t>00099021001 DEPOSITO DE EFECTIVO, DEPOSITANTE: IVAN HILARION ALCALA CRESPO, CONCEPTO: DEVOLUCION DE VIATICOS, CUENTA DE DEPOSITO: CUENTA UNICA DEL TESORO</t>
  </si>
  <si>
    <t>00099021001 DEPOSITO DE EFECTIVO, DEPOSITANTE: LAUREANA QUISPE VDA DE CANAVIRI, CONCEPTO: DEVOLUCION, CUENTA DE DEPOSITO: CUENTA UNICA DEL TESORO</t>
  </si>
  <si>
    <t>00020014203 DEPOSITO DE EFECTIVO, DEPOSITANTE: ROJAS MEDINA DENNIS BISMARCK, CONCEPTO: REVERSION SEGUROS PREVENTIVO N° 55, CUENTA DE DEPOSITO: CUENTA UNICA DEL TESORO</t>
  </si>
  <si>
    <t>00099021001 DEPOSITO DE EFECTIVO, DEPOSITANTE: RICARDO CRISTIAN CHAMBI CHOQUE, CONCEPTO: DEVOLUCION DE FONDOS EN AVANCE, CUENTA DE DEPOSITO: CUENTA UNICA DEL TESORO</t>
  </si>
  <si>
    <t>00046171101 DEPOSITO DE EFECTIVO, DEPOSITANTE: PHARMAVED  SRL, CONCEPTO: SANCION POR INCUMPLIMIENTO A LA NORMA GESTION 2019, CUENTA DE DEPOSITO: CUENTA UNICA DEL TESORO</t>
  </si>
  <si>
    <t>00047137003 DEPOSITO DE EFECTIVO, DEPOSITANTE: MDRYT - EMPODERAR, CONCEPTO: DEVOLUCION FONDO ROTATIVO MARZO/19 PR 876 (P211-140; P212-101) PR 877 (P 397-0,50; P 254-1275), CUENTA DE DEPOSITO: CUENTA UNICA DEL TESORO</t>
  </si>
  <si>
    <t>00041031107 DEPOSITO DE EFECTIVO, DEPOSITANTE: WILBERG BANTIN, CONCEPTO: DEVOLUCION DE PEAJES, CUENTA DE DEPOSITO: CUENTA UNICA DEL TESORO</t>
  </si>
  <si>
    <t>00041031107 DEPOSITO DE EFECTIVO, DEPOSITANTE: DANIEL PIEROLA, CONCEPTO: DEVOLUCION VIATICO, CUENTA DE DEPOSITO: CUENTA UNICA DEL TESORO</t>
  </si>
  <si>
    <t>00099021001 DEPOSITO DE EFECTIVO, DEPOSITANTE: NATALIO MUÑOZ RIVAS, CONCEPTO: JUBILACION, CUENTA DE DEPOSITO: CUENTA UNICA DEL TESORO</t>
  </si>
  <si>
    <t>00099021001 DEPOSITO DE EFECTIVO, DEPOSITANTE: GONZALO ARMANDO PACHECO SHIGLER, CONCEPTO: PREVENTIVO # 410, CUENTA DE DEPOSITO: CUENTA UNICA DEL TESORO</t>
  </si>
  <si>
    <t>00099021001 DEPOSITO DE EFECTIVO, DEPOSITANTE: ARELY ESCOBAR VARGAS, CONCEPTO: REVERSION PASAJES PREVENTIVO N 435, CUENTA DE DEPOSITO: CUENTA UNICA DEL TESORO</t>
  </si>
  <si>
    <t>00041011101 DEPOSITO DE EFECTIVO, DEPOSITANTE: MDPYEP, CONCEPTO: DEVOLUCION PARCIAL AL COMPROBANTE C31 -132 POR CONCEPTO DE PAGO DE VIATICO, CUENTA DE DEPOSITO: CUENTA UNICA DEL TESORO</t>
  </si>
  <si>
    <t>00047081101 DEPOSITO DE EFECTIVO, DEPOSITANTE: KATTY ROJAS QUIROGA, CONCEPTO: DEVOLUCION DE FONDOS EN AVANCE ASIGNADO PARA LA REUNION GENERAL ADUANA-CHINA, CUENTA DE DEPOSITO: CUENTA UNICA DEL TESORO</t>
  </si>
  <si>
    <t>00070011102 DEPOSITO DE EFECTIVO, DEPOSITANTE: WILLAM CRISTIAN BAPTISTA NOYA, CONCEPTO: PAGO SOLIDARIO PRORRATA-INF MTEPS/UAI INF 02/2017 AUDITORIA INTERNA, CUENTA DE DEPOSITO: CUENTA UNICA DEL TESORO</t>
  </si>
  <si>
    <t>00099021001 DEPOSITO DE EFECTIVO, DEPOSITANTE: ORGANO JUDICIAL, CONCEPTO: REVERSION, CUENTA DE DEPOSITO: CUENTA UNICA DEL TESORO</t>
  </si>
  <si>
    <t>00046104203 DEPOSITO DE EFECTIVO, DEPOSITANTE: JUAN NUÑEZ BRICHERT, CONCEPTO: REVERSION DE GASTOS NO UTILIZADOS, CUENTA DE DEPOSITO: CUENTA UNICA DEL TESORO</t>
  </si>
  <si>
    <t>00016011101 DEPOSITO DE EFECTIVO, DEPOSITANTE: PAULA ALVESTEGUI ROMERO, CONCEPTO: DEVOLUCION CARGO A CUENTA, CUENTA DE DEPOSITO: CUENTA UNICA DEL TESORO</t>
  </si>
  <si>
    <t>00099021001 DEPOSITO DE EFECTIVO, DEPOSITANTE: JORGE ANDRES MENDIETA ANTEZANA  CI. 5156039, CONCEPTO: REVERSION POR BECA DE ESTUDIO A REPUBLICA DE CHINA, CUENTA DE DEPOSITO: CUENTA UNICA DEL TESORO</t>
  </si>
  <si>
    <t>00099021001 DEPOSITO DE EFECTIVO, DEPOSITANTE: IVONNE SEGALES FLORES, CONCEPTO: DEVOLUCION  POR RETENCION IMPOSITIVA, CUENTA DE DEPOSITO: CUENTA UNICA DEL TESORO</t>
  </si>
  <si>
    <t>00526012001 DEPOSITO DE EFECTIVO, DEPOSITANTE: JOSE LUIS MAMANI AQUISE - BOLIVIA TV, CONCEPTO: DEVOLUCION DE PASAJE, CUENTA DE DEPOSITO: CUENTA UNICA DEL TESORO</t>
  </si>
  <si>
    <t>00041031107 DEPOSITO DE EFECTIVO, DEPOSITANTE: ALEXANDER LIMA CALLPA, CONCEPTO: DEVOLUCION DE PASAJES, CUENTA DE DEPOSITO: CUENTA UNICA DEL TESORO</t>
  </si>
  <si>
    <t>00016011101 DEPOSITO DE EFECTIVO, DEPOSITANTE: JAQUELINE DE LA BARRA BARRIENTOS, CONCEPTO: DEVOLUCION DE SALDOS POR PAGO DE PASAJES Y VIATICOS A PERSONAL INVITADO, CUENTA DE DEPOSITO: CUENTA UNICA DEL TESORO</t>
  </si>
  <si>
    <t>00041031107 DEPOSITO DE EFECTIVO, DEPOSITANTE: ALEXANDER  LIMA CALLPA, CONCEPTO: DEVOLUCION DE PASAJES, CUENTA DE DEPOSITO: CUENTA UNICA DEL TESORO</t>
  </si>
  <si>
    <t>00526012001 DEPOSITO DE EFECTIVO, DEPOSITANTE: FERNANDO QUISPE (BOLIVIA TV), CONCEPTO: SALDO DE PASAJES BOLIVIA TV, CUENTA DE DEPOSITO: CUENTA UNICA DEL TESORO</t>
  </si>
  <si>
    <t>00526012001 DEPOSITO DE EFECTIVO, DEPOSITANTE: J. RIVERO (BOLIVIA TV), CONCEPTO: SALDO DE PASAJES BOLIVIA TV, CUENTA DE DEPOSITO: CUENTA UNICA DEL TESORO</t>
  </si>
  <si>
    <t>00526012001 DEPOSITO DE EFECTIVO, DEPOSITANTE: JUAN JOSE JIMENEZ TICONA (BOLIVIA TV), CONCEPTO: SALDO DE PASAJES BOLIVIA TV, CUENTA DE DEPOSITO: CUENTA UNICA DEL TESORO</t>
  </si>
  <si>
    <t>00283012002 DEP.DE CHEQ.AJENOS,RET.DE CAM.,CONCEPTO: PROCESO CIVIL EJECUTIVO DAB,DEP.: ADUANA NACIONAL , PROCEDENCIA: BANCO UNION S.A., CHEQUE: 3456, FECHA DE EMISION:17/04/2019</t>
  </si>
  <si>
    <t>00212082004 DEP.DE CHEQ.AJENOS,RET.DE CAM.,CONCEPTO: APORTES VOLUNTARIOS MES ABRIL 2019 INRA LA PAZ,DEP.: INRA LA PAZ APORTES VOLUNTARIOS ABRIL 2019 , PROCEDENCIA: BANCO UNION S.A., CHEQUE: 3885, FECHA DE EMISION:18/04/2019</t>
  </si>
  <si>
    <t>00660012005 DEP.DE CHEQ.AJENOS,RET.DE CAM.,CONCEPTO: DEVOLUCION DE 1 DIA DE VIATICOS 87% MEMO 197/2019 EMILIO GONZALES,DEP.: ORGANO JUDICIAL - DAF NACIONAL , PROCEDENCIA: BANCO UNION S.A., CHEQUE: 2888, FECHA DE EMISION:12/04/2019</t>
  </si>
  <si>
    <t>00660012006 DEP.DE CHEQ.AJENOS,RET.DE CAM.,CONCEPTO: DEVOLUCION DE 1 PASAJE CORRESPONDIENTE A LA GESTION 2018,DEP.: ORGANO JUDICIAL - DISTRITO SANTA CRUZ , PROCEDENCIA: BANCO UNION S.A., CHEQUE: 4603, FECHA DE EMISION:16/04/2019</t>
  </si>
  <si>
    <t>00660122001 DEP.DE CHEQ.AJENOS,RET.DE CAM.,CONCEPTO: DEVOLUCION DE VIATICOS GESTION 2019,DEP.: ORGANO JUDICIAL - DISTRITO SANTA CRUZ , PROCEDENCIA: BANCO UNION S.A., CHEQUE: 4602, FECHA DE EMISION:16/04/2019</t>
  </si>
  <si>
    <t>00099021001 DEP.DE CHEQ.AJENOS,RET.DE CAM.,CONCEPTO: PAGO POR SINIESTRO,DEP.: CIA DE SEGUROS Y REASEGUROS FORTALEZA S.A. , PROCEDENCIA: BANCO FORTALEZA SOCIEDAD ANONIMA (BANCO FORTALEZA S.A.), CHEQUE: 10569, FECHA DE EMISI</t>
  </si>
  <si>
    <t>00660072001 DEP.DE CHEQ.AJENOS,RET.DE CAM.,CONCEPTO: EJECUCION BOLETA DE GARANTIA SEGUN RESOLUCION DE CONTRATO JAF -OJ /N° 38/2017 ADQUISICION,DEP.: ORGANO JUDICIAL , PROCEDENCIA: BANCO UNION S.A., CHEQUE: 2374, FECHA DE EMISION:16/04/2019</t>
  </si>
  <si>
    <t>00290012001 DEP.DE CHEQ.AJENOS,RET.DE CAM.,CONCEPTO: DEPÓSITO POR IMPUESTOS RETENIDOS RC-IVA IUE E IT MAR/2019 S/G C-31 SIP N°140,DEP.: SERVICIO DE IMPUESTOS NACIONALES , PROCEDENCIA: BANCO UNION S.A., CHEQUE: 5414, FECHA DE EMISION:15/04/2019</t>
  </si>
  <si>
    <t>00660072001 DEP.DE CHEQ.AJENOS,RET.DE CAM.,CONCEPTO: DEP POR FALTANTE DE MATERIALES EN INVENTARIO DE ALMACEN AL 22-12-2016,DEP.: ORGANO JUDICIAL , PROCEDENCIA: BANCO UNION S.A., CHEQUE: 2375, FECHA DE EMISION:16/04/2019</t>
  </si>
  <si>
    <t>00099021001 DEP.DE CHEQ.AJENOS,RET.DE CAM.,CONCEPTO: ENCINAS LEDEZMA LUCIA,DEP.: BANCO UNION S.A. , PROCEDENCIA: BANCO UNION S.A., CHEQUE: 163139, FECHA DE EMISION:22/04/2019</t>
  </si>
  <si>
    <t>00225024201 DEP.DE CHEQ.AJENOS,RET.DE CAM.,CONCEPTO: TRANSFERENCIA,DEP.: SENASBA , PROCEDENCIA: BANCO UNION S.A., CHEQUE: 82, FECHA DE EMISION:22/04/2019</t>
  </si>
  <si>
    <t>00342012001 DEP.DE CHEQ.AJENOS,RET.DE CAM.,CONCEPTO: DEVOLUCION PEAJE MES MARZO C-31 N°495,DEP.: AEV REGIONAL PANDO , PROCEDENCIA: BANCO UNION S.A., CHEQUE: 1302, FECHA DE EMISION:11/04/2019</t>
  </si>
  <si>
    <t>00155012001 DEP.DE CHEQ.AJENOS,RET.DE CAM.,CONCEPTO: DEVOLUCION DE PASAJES DE LA EMPRESA ESTATAL BOLTUR DEPOSITADOS EN EL FONDO ROTATIVO,DEP.: DIRECCION  DEL NOTARIADO PLURINACIONAL , PROCEDENCIA: BANCO UNION S.A., CHEQUE: 401, FECHA DE EMISION:16/04/2019</t>
  </si>
  <si>
    <t>00086084202 DEPOSITO DE EFECTIVO, DEPOSITANTE: GUSTAVO UZQUIANO ESPINOZA, CONCEPTO: DEVOLUCION PARTIDAS GASTOS POR ALIMENTACION COMBUSTIBLE Y LUBRICANTES, CUENTA DE DEPOSITO: CUENTA UNICA DEL TESORO</t>
  </si>
  <si>
    <t>00580012001 DEPOSITO DE EFECTIVO, DEPOSITANTE: JIMENA URQUIZU, CONCEPTO: DEVOLUCION DE PASAJE TERRESTRE, CUENTA DE DEPOSITO: CUENTA UNICA DEL TESORO</t>
  </si>
  <si>
    <t>00580012001 DEPOSITO DE EFECTIVO, DEPOSITANTE: MARCOS RONALD MARPARTIDA SOLIZ, CONCEPTO: DEVOLUCION DE PASAJE TERRESTRE, CUENTA DE DEPOSITO: CUENTA UNICA DEL TESORO</t>
  </si>
  <si>
    <t>00099021001 DEPOSITO DE EFECTIVO, DEPOSITANTE: MARCO A. ESPINOZA LOPEZ, CONCEPTO: PAGO DE LUZ, CUENTA DE DEPOSITO: CUENTA UNICA DEL TESORO</t>
  </si>
  <si>
    <t>00099021001 DEPOSITO DE EFECTIVO, DEPOSITANTE: ARTURO AVILES BENAVIDES, CONCEPTO: DEVOLUCION DEL PAGO UNICO, CUENTA DE DEPOSITO: CUENTA UNICA DEL TESORO</t>
  </si>
  <si>
    <t>00224012006 DEPOSITO DE EFECTIVO, DEPOSITANTE: GUIDO ALVARO BALLON MORALES, CONCEPTO: DEVOLUCION DE SALDO NO UTILIZADO EN FONDOS EN AVANCE, CUENTA DE DEPOSITO: CUENTA UNICA DEL TESORO</t>
  </si>
  <si>
    <t>00099021001 DEPOSITO DE EFECTIVO, DEPOSITANTE: FELIX OCTAVIO CANAVIRI SIRPA, CONCEPTO: REVERSION PASAJES EJERCITO, CUENTA DE DEPOSITO: CUENTA UNICA DEL TESORO</t>
  </si>
  <si>
    <t>00099021001 DEPOSITO DE EFECTIVO, DEPOSITANTE: FAUSTO JORGE KUNO LIMACHI, CONCEPTO: REVERSION PASAJES EJERCITO, CUENTA DE DEPOSITO: CUENTA UNICA DEL TESORO</t>
  </si>
  <si>
    <t>00041031107 DEPOSITO DE EFECTIVO, DEPOSITANTE: WILLY CRUZ CHOQUE, CONCEPTO: DEVOLUCION POR GASTOS DE COMBUSTIBLE, CUENTA DE DEPOSITO: CUENTA UNICA DEL TESORO</t>
  </si>
  <si>
    <t>00283012002 DEP.DE CHEQ.AJENOS,RET.DE CAM.,CONCEPTO: EXTRAVIO DE CREDENCIAL,DEP.: ADUANA NACIONAL , PROCEDENCIA: BANCO UNION S.A., CHEQUE: 3455, FECHA DE EMISION:16/04/2019</t>
  </si>
  <si>
    <t>00099021001 DEP.DE CHEQ.AJENOS,RET.DE CAM.,CONCEPTO: FRACCION COMPLEMENTARIA MENSUAL,DEP.: FUTURO DE BOLIVIA AFP , PROCEDENCIA: BANCO DE CREDITO DE BOLIVIA S.A., CHEQUE: 58005, FECHA DE EMISION:22/04/2019</t>
  </si>
  <si>
    <t>00099021001 DEP.DE CHEQ.AJENOS,RET.DE CAM.,CONCEPTO: COMPENSACION MENSUAL DE COTIZACIONES,DEP.: FUTURO DE BOLIVIA  AFP , PROCEDENCIA: BANCO DE CREDITO DE BOLIVIA S.A., CHEQUE: 58004, FECHA DE EMISION:22/04/2019</t>
  </si>
  <si>
    <t>00099021001 DEP.DE CHEQ.AJENOS,RET.DE CAM.,CONCEPTO: TRANSFERENCIA DE FONDOS POR DEDUCCIONES PERMISOS SIN GOCE DE HABERES,DEP.: INSUMOS BOLIVIA , PROCEDENCIA: BANCO UNION S.A., CHEQUE: 1245, FECHA DE EMISION:18/04/2019</t>
  </si>
  <si>
    <t>00099021001 DEP.DE CHEQ.AJENOS,RET.DE CAM.,CONCEPTO: DEVOLUCION DE COSTO EXAMEN PREOCUPACIONAL JOSE ANTONIO REVOLLO MURILLO,DEP.: DEFENSORIA DEL PUEBLO , PROCEDENCIA: BANCO UNION S.A., CHEQUE: 1442, FECHA DE EMISION:17/04/2019</t>
  </si>
  <si>
    <t>00015051101 DEP.DE CHEQ.AJENOS,RET.DE CAM.,CONCEPTO: DEPÓSITO DEL SR ANDRES ZURITA CRUZ CASO VEHICULO COCHABAMBA,DEP.: DIRECCION GENERAL DE SUSTANCIAS CONTROLADAS , PROCEDENCIA: BANCO UNION S.A., CHEQUE: 8056, FECHA DE EMISION:01/04/2019</t>
  </si>
  <si>
    <t>00292022001 DEP.DE CHEQ.AJENOS,RET.DE CAM.,CONCEPTO: DEVOLUCION DE FONDOS,DEP.: VIAS BOLIVIA REGIONAL CHUQUISACA , PROCEDENCIA: BANCO UNION S.A., CHEQUE: 2739, FECHA DE EMISION:16/04/2019</t>
  </si>
  <si>
    <t>00015051101 DEP.DE CHEQ.AJENOS,RET.DE CAM.,CONCEPTO: DEVOLUCION DE BONO DE FRONTERA PAGADO EN DEMASIA AL SR JOSE B. ZACHARIAS GUARDIA,DEP.: DIRECCION GENERAL DE SUSTANCIAS CONTROLADAS</t>
  </si>
  <si>
    <t>00526012001 DEPOSITO DE EFECTIVO, DEPOSITANTE: JUAN JOSE JIMENEZ TICONA -BOLIVIA  TV, CONCEPTO: SALDO DE PASAJES BOLIVIA TV, CUENTA DE DEPOSITO: CUENTA UNICA DEL TESORO</t>
  </si>
  <si>
    <t>00526012001 DEPOSITO DE EFECTIVO, DEPOSITANTE: SERGIO REVOLLO-BOLIVIA  TV, CONCEPTO: SALDO PASAJES BOLIVIA TV, CUENTA DE DEPOSITO: CUENTA UNICA DEL TESORO</t>
  </si>
  <si>
    <t>00526012001 DEPOSITO DE EFECTIVO, DEPOSITANTE: ANDRES CARRASCO - BOLIVIA TV, CONCEPTO: SALDO PASAJES BOLIVIA TV, CUENTA DE DEPOSITO: CUENTA UNICA DEL TESORO</t>
  </si>
  <si>
    <t>00526012001 DEPOSITO DE EFECTIVO, DEPOSITANTE: ROGELIO ALACAMA - BOLIVIA TV, CONCEPTO: SALDO PASAJES BOLIVIA TV, CUENTA DE DEPOSITO: CUENTA UNICA DEL TESORO</t>
  </si>
  <si>
    <t>00099021001 DEPOSITO DE EFECTIVO, DEPOSITANTE: BRUNO EDGAR LUNA QUINTEROS, CONCEPTO: REVERSION PASAJES Y VIATICOS PREV 102,50, CUENTA DE DEPOSITO: CUENTA UNICA DEL TESORO</t>
  </si>
  <si>
    <t>00041031107 DEPOSITO DE EFECTIVO, DEPOSITANTE: WILLY VLADIMIR LAURA SANIZ, CONCEPTO: DEVOLUCION DE GASTOS POR TRANSPORTE DE PESAS SERVICIO DE CALIBRACION RIBERALTA, CUENTA DE DEPOSITO: CUENTA UNICA DEL TESORO</t>
  </si>
  <si>
    <t>00099021001 DEPOSITO DE EFECTIVO, DEPOSITANTE: RUBEN DARIO BALAJAR LLANOS, CONCEPTO: DEVOLUCION DE SUELDOS - REVERSION, CUENTA DE DEPOSITO: CUENTA UNICA DEL TESORO</t>
  </si>
  <si>
    <t>00592012001 DEPOSITO DE EFECTIVO, DEPOSITANTE: M.A.Y.A. VCP CAF, CONCEPTO: EMISIVO ENTIDAD - MIN. MEDIO AMBIENTE Y AGUA VCP, PAGO PARCIAL ND 246000 GESTION 2019, CUENTA DE DEPOSITO: CUENTA UNICA DEL TESORO</t>
  </si>
  <si>
    <t>00099021001 DEPOSITO DE EFECTIVO, DEPOSITANTE: MARCOS GONZALES TRUJILLO, CONCEPTO: DEVOLUCION DE DEUDA, CUENTA DE DEPOSITO: CUENTA UNICA DEL TESORO</t>
  </si>
  <si>
    <t>00526012001 DEPOSITO DE EFECTIVO, DEPOSITANTE: BOLIVIA TV - FELIPE SANTANDER, CONCEPTO: DEVOLUCION DE PASAJES, CUENTA DE DEPOSITO: CUENTA UNICA DEL TESORO</t>
  </si>
  <si>
    <t>00099021001 DEPOSITO DE EFECTIVO, DEPOSITANTE: SANDRA BEATRIZ DORIA MEDINA RIVERA, CONCEPTO: EXCESO DE HABERES FEBRERO 2019, CUENTA DE DEPOSITO: CUENTA UNICA DEL TESORO</t>
  </si>
  <si>
    <t>00585012002 DEPOSITO DE EFECTIVO, DEPOSITANTE: AGENCIA BOLIVIANA ESPACIAL - AEB, CONCEPTO: DEPÓSITO POR FACTURA NO DECLARADA, CUENTA DE DEPOSITO: CUENTA UNICA DEL TESORO</t>
  </si>
  <si>
    <t>00099021001 DEPOSITO DE EFECTIVO, DEPOSITANTE: GONZALO MONTAÑO PEÑA, CONCEPTO: PREV. 388, CUENTA DE DEPOSITO: CUENTA UNICA DEL TESORO</t>
  </si>
  <si>
    <t>00099021001 DEPOSITO DE EFECTIVO, DEPOSITANTE: ERWIN CRUZ DORADO, CONCEPTO: PREV. 522, CUENTA DE DEPOSITO: CUENTA UNICA DEL TESORO</t>
  </si>
  <si>
    <t>00099021001 DEPOSITO DE EFECTIVO, DEPOSITANTE: BENJAMIN LOPEZ CALDERON, CONCEPTO: PREV. 361, CUENTA DE DEPOSITO: CUENTA UNICA DEL TESORO</t>
  </si>
  <si>
    <t>00099021001 DEPOSITO DE EFECTIVO, DEPOSITANTE: BENJAMIN LOPEZ CALDERON, CONCEPTO: PREV. 360, CUENTA DE DEPOSITO: CUENTA UNICA DEL TESORO</t>
  </si>
  <si>
    <t>00099021001 DEPOSITO DE EFECTIVO, DEPOSITANTE: BETZABE PEÑA MACHADO, CONCEPTO: DEVOLUCION DE SALDO NO UTILIZADO EN PASAJES, CUENTA DE DEPOSITO: CUENTA UNICA DEL TESORO</t>
  </si>
  <si>
    <t>00594012001 DEPOSITO DE EFECTIVO, DEPOSITANTE: JORGE MILLARES MOLINA, CONCEPTO: SALDO FONDOS EN AVANCE (REEMBOLSO), CUENTA DE DEPOSITO: CUENTA UNICA DEL TESORO</t>
  </si>
  <si>
    <t>00132079201 DEPOSITO DE EFECTIVO, DEPOSITANTE: RICHARD DENBY GUAMAN LEDEZMA, CONCEPTO: DEVOLUCION DE FONDOS NO UTILIZADOS, CUENTA DE DEPOSITO: CUENTA UNICA DEL TESORO</t>
  </si>
  <si>
    <t>00020031101 DEPOSITO DE EFECTIVO, DEPOSITANTE: JORGE DELFIN MARAÑON BALDIVIEZO-QUINTA DIVISION, CONCEPTO: REVERSION REFACCION INFRAESTRUCTURA PRODUCTOS DE MINERALES NO METALICOS Y PLASTICOS, CUENTA DE DEPOSITO: CUENTA UNICA DEL TESORO</t>
  </si>
  <si>
    <t>00099021001 DEPOSITO DE EFECTIVO, DEPOSITANTE: ALVARO SERRANO, CONCEPTO: DEVOLUCION DE FONDOS NO UTILIZADOS POR EL SR. ALVARO SERRANO PREV. 274, CUENTA DE DEPOSITO: CUENTA UNICA DEL TESORO</t>
  </si>
  <si>
    <t>00099021001 DEPOSITO DE EFECTIVO, DEPOSITANTE: TRIBUNAL CONSTITUCIONAL PLURINACIONAL, CONCEPTO: DEVOLUCION DE EXCEDENTES EN SERVICIOS TELEFONICOS MES DIC/18, CUENTA DE DEPOSITO: CUENTA UNICA DEL TESORO</t>
  </si>
  <si>
    <t>00099021001 DEPOSITO DE EFECTIVO, DEPOSITANTE: TRIBUNAL CONSTITUCIONAL PLURINACIONAL, CONCEPTO: DEVOLUCION DE EXCEDENTE EN SERVICIOS TELEFONICOS MES ENE/2019, CUENTA DE DEPOSITO: CUENTA UNICA DEL TESORO</t>
  </si>
  <si>
    <t>00099021001 DEPOSITO DE EFECTIVO, DEPOSITANTE: TRIBUNAL CONSTITUCIONAL PLURINACIONAL, CONCEPTO: DEVOLUCION DE EXCEDENTE EN SERVICIOS TELEFONICOS MES FEB/ 2019, CUENTA DE DEPOSITO: CUENTA UNICA DEL TESORO</t>
  </si>
  <si>
    <t>00047297001 DEPOSITO DE EFECTIVO, DEPOSITANTE: COMUNIDAD TOMAVE, CONCEPTO: DEPÓSITO SALDOS NO EJECUTADOS COMUNIDAD TOMAVE, CUENTA DE DEPOSITO: CUENTA UNICA DEL TESORO</t>
  </si>
  <si>
    <t>00047297001 DEPOSITO DE EFECTIVO, DEPOSITANTE: COMUNIDAD CUCHIPAYA, CONCEPTO: DEPÓSITO SALDOS NO EJECUTADOS COMUNIDAD CUCHIPAYA, CUENTA DE DEPOSITO: CUENTA UNICA DEL TESORO</t>
  </si>
  <si>
    <t>00047297001 DEPOSITO DE EFECTIVO, DEPOSITANTE: COMUNIDAD DE LEONITA AYLLU MAÑU, CONCEPTO: DEPÓSITO SALDOS NO EJECUTADOS COMUNIDAD DE LEONITA AYLLU MAÑU, CUENTA DE DEPOSITO: CUENTA UNICA DEL TESORO</t>
  </si>
  <si>
    <t>00047297001 DEPOSITO DE EFECTIVO, DEPOSITANTE: COMUNIDAD DE ASANTA, CONCEPTO: DEPÓSITO DE SALDOS NO EJECUTADOS COMUNIDAD DE ASANTA, CUENTA DE DEPOSITO: CUENTA UNICA DEL TESORO</t>
  </si>
  <si>
    <t>00047297001 DEPOSITO DE EFECTIVO, DEPOSITANTE: COMUNIDAD CHAQUILLA, CONCEPTO: DEP.DE SALDOS NO EJECUTADOS CONVENIO DE FINANCIAMIENTO I/04913-2018-LEG/009/2018 COMUNIDAD CHAQUILLA, CUENTA DE DEPOSITO: CUENTA UNICA DEL TESORO</t>
  </si>
  <si>
    <t>00047297001 DEPOSITO DE EFECTIVO, DEPOSITANTE: COMUNIDAD CANTON DE TACORA, CONCEPTO: DEPÓSITO SALDOS NO EJECUTADOS COMUNIDAD CANTON DE TACORA, CUENTA DE DEPOSITO: CUENTA UNICA DEL TESORO</t>
  </si>
  <si>
    <t>00046171101 DEPOSITO DE EFECTIVO, DEPOSITANTE: MEDI DENT, CONCEPTO: SANCION POR INCUMPLIMIENTO A LA NORMA, CUENTA DE DEPOSITO: CUENTA UNICA DEL TESORO</t>
  </si>
  <si>
    <t>00212012001 DEPOSITO DE EFECTIVO, DEPOSITANTE: RODRIGO MORALES PAUCARA C-31 148, CONCEPTO: DEVOLUCION DE FONDOS EN AVANCE, CUENTA DE DEPOSITO: CUENTA UNICA DEL TESORO</t>
  </si>
  <si>
    <t>00212012001 DEPOSITO DE EFECTIVO, DEPOSITANTE: INRA -DIRECCION NACIONAL - MOISES CHOQUE SANTOS, CONCEPTO: DEVOLUCION DE FONDOS EN AVANCE  C31 N 577/2019, CUENTA DE DEPOSITO: CUENTA UNICA DEL TESORO</t>
  </si>
  <si>
    <t>00132039201 DEPOSITO DE EFECTIVO, DEPOSITANTE: EMPRESA PUBLICA PRODUCTIVA CEMENTOS DE BOLIVIA - E, CONCEPTO: DEVOLUCION SALDO FONDO EN AVANCE TRAMITES ADUANERO E IMPORTACION, CUENTA DE DEPOSITO: CUENTA UNICA DEL TESORO</t>
  </si>
  <si>
    <t>00099021001 DEP.DE CHEQ.AJENOS,RET.DE CAM.,CONCEPTO: DEVOLUCION DE RECURSOS POR EXTRAVIO DE CREDENCIALES,DEP.: CAMARA DE SENADORES , PROCEDENCIA: BANCO UNION S.A., CHEQUE: 7348, FECHA DE EMISION:23/04/2019</t>
  </si>
  <si>
    <t>00099021001 DEP.DE CHEQ.AJENOS,RET.DE CAM.,CONCEPTO: DEVOLUCION DEUDA AL TGN POR PARTE DEL SR GUILLERMO ARAMAYO HERRERA DEL MES DE MARZO 2019,DEP.: SENASIR , PROCEDENCIA: BANCO UNION S.A., CHEQUE: 8366, FECHA DE EMISION:17/04/2019</t>
  </si>
  <si>
    <t>00099021001 DEP.DE CHEQ.AJENOS,RET.DE CAM.,CONCEPTO: PAGO POR DESCUENTO MONTOS EXCEDENTES POR DOBLE PERCEPCION DE RECURSOS PUBLICOS,DEP.: CAJA NACIONAL DE SALUD , PROCEDENCIA: BANCO UNION S.A., CHEQUE: 42539, FECHA DE EMISION:23/04/2019</t>
  </si>
  <si>
    <t>00680012001 DEP.DE CHEQ.AJENOS,RET.DE CAM.,CONCEPTO: DEVOLUCION DE PASAJES,DEP.: CONTRALORIA GENERAL DEL ESTADO , PROCEDENCIA: BANCO UNION S.A., CHEQUE: 6328, FECHA DE EMISION:16/04/2019</t>
  </si>
  <si>
    <t>00342012001 DEP.DE CHEQ.AJENOS,RET.DE CAM.,CONCEPTO: DEVOLUCION FONDOS EN AVANCE,DEP.: A.E.V. REGIONAL ORURO , PROCEDENCIA: BANCO UNION S.A., CHEQUE: 1362, FECHA DE EMISION:03/04/2019</t>
  </si>
  <si>
    <t>00099021001 DEPOSITO DE EFECTIVO, DEPOSITANTE: BETZABE PEÑA MACHADO, CONCEPTO: DEVOLUCION DE PASAJES NO UTILIZADOS, CUENTA DE DEPOSITO: CUENTA UNICA DEL TESORO</t>
  </si>
  <si>
    <t>00099021001 DEP.DE CHEQ.AJENOS,RET.DE CAM.,CONCEPTO: REVERSION AL C31 N 322 POR DEVOLUCION  COMPRA DE COMBUSTIBLE OF TARIJA,DEP.: SEGIP OF NACIONAL , PROCEDENCIA: BANCO UNION S.A., CHEQUE: 13468, FECHA DE EMISION:03/04/2019</t>
  </si>
  <si>
    <t>00070011102 DEP.DE CHEQ.AJENOS,RET.DE CAM.,CONCEPTO: DEPÓSITO DE GAMER LTDA POR PAGO SERVICIOS BASICOS GESTION 2018 Y ENERO / 19,DEP.: MINISTERIO DE TRABAJO, EMPLEO Y PREVISION SOCIAL</t>
  </si>
  <si>
    <t>00340012003 DEP.DE CHEQ.AJENOS,RET.DE CAM.,CONCEPTO: POR PERMISOS SIN GOCE DE HABERES MES FEBRERO 2019,DEP.: SEGIP -OF NACIONAL DAMIANA FLORES , PROCEDENCIA: BANCO UNION S.A., CHEQUE: 13462, FECHA DE EMISION:25/03/2019</t>
  </si>
  <si>
    <t>00099021001 DEP.DE CHEQ.AJENOS,RET.DE CAM.,CONCEPTO: CHOQUE ROSAS GENARO,DEP.: BANCO UNION S.A. , PROCEDENCIA: BANCO UNION S.A., CHEQUE: 163141, FECHA DE EMISION:23/04/2019</t>
  </si>
  <si>
    <t>00099021001 DEP.DE CHEQ.AJENOS,RET.DE CAM.,CONCEPTO: CERVANTES RAMIREZ YOLANDA IRENE,DEP.: BANCO UNION S.A. , PROCEDENCIA: BANCO UNION S.A., CHEQUE: 163142, FECHA DE EMISION:23/04/2019</t>
  </si>
  <si>
    <t>00099021001 DEP.DE CHEQ.AJENOS,RET.DE CAM.,CONCEPTO: LUCIO PEREZ MARTINEZ,DEP.: BANCO UNION S.A. , PROCEDENCIA: BANCO UNION S.A., CHEQUE: 163143, FECHA DE EMISION:23/04/2019</t>
  </si>
  <si>
    <t>00099021001 DEP.DE CHEQ.AJENOS,RET.DE CAM.,CONCEPTO: PAGO DE REEMBOLSO POR BAJAS MEDICAS MES FEBRERO 2019,DEP.: CAJA DE SALUD DE LA BANCA PRIVADA , PROCEDENCIA: BANCO NACIONAL DE BOLIVIA S.A., CHEQUE: 7319957, FECHA DE EMISION:09/04/2019</t>
  </si>
  <si>
    <t>00070011102 DEP.DE CHEQ.AJENOS,RET.DE CAM.,CONCEPTO: DEVOLUCION POR REPOSICION POR EXTRAVIO PASES VISITA EL MTEPS,DEP.: MINISTERIO DE TRABAJO, EMPLEO Y PREVISION SOCIAL , PROCEDENCIA: BANCO UNION S.A., CHEQUE: 9226, FECHA DE EMISION:22/04/2019</t>
  </si>
  <si>
    <t>00342012001 DEP.DE CHEQ.AJENOS,RET.DE CAM.,CONCEPTO: DEVOLUCION PASAJES AEREOS,DEP.: SR. GONZALO ANTEZANA ZARATE , PROCEDENCIA: BANCO UNION S.A., CHEQUE: 978, FECHA DE EMISION:18/04/2019</t>
  </si>
  <si>
    <t>00099021001 DEPOSITO DE EFECTIVO, DEPOSITANTE: MERCEDES NOZA MORENO, CONCEPTO: DEVOLUCION DE FONDO EN AVANCE, CUENTA DE DEPOSITO: CUENTA UNICA DEL TESORO</t>
  </si>
  <si>
    <t>00132039201 DEPOSITO DE EFECTIVO, DEPOSITANTE: GRISEL SOLIZ G., CONCEPTO: PAGO DE PENALIZACION, CUENTA DE DEPOSITO: CUENTA UNICA DEL TESORO</t>
  </si>
  <si>
    <t>00526012001 DEPOSITO DE EFECTIVO, DEPOSITANTE: BOLIVIA TV RODRIGO GUIBARRA PARRADO, CONCEPTO: DEVOLUCION DE FONDOS EN AVANCE, CUENTA DE DEPOSITO: CUENTA UNICA DEL TESORO</t>
  </si>
  <si>
    <t>00087014201 DEPOSITO DE EFECTIVO, DEPOSITANTE: MINISTERIO DE COMUNICACION, CONCEPTO: DEVOLUCION PROYECTO EQUIP  VIVIENDA SOCIAL CON VIVIENDA DE TV SATELITAL PRONTIS, CUENTA DE DEPOSITO: CUENTA UNICA DEL TESORO</t>
  </si>
  <si>
    <t>00099021001 DEPOSITO DE EFECTIVO, DEPOSITANTE: MINISTERIO DE EDUCACION MAGISTERIO, CONCEPTO: DEVOLUCION POR DOBLE PERCEPCION, CUENTA DE DEPOSITO: CUENTA UNICA DEL TESORO</t>
  </si>
  <si>
    <t>00046104203 DEPOSITO DE EFECTIVO, DEPOSITANTE: NORMA MONICA CALLISAYA AGUILAR, CONCEPTO: REVERSION POR FONDOS NO UTILIZADOS, CUENTA DE DEPOSITO: CUENTA UNICA DEL TESORO</t>
  </si>
  <si>
    <t>00046104203 DEPOSITO DE EFECTIVO, DEPOSITANTE: MERY TATIANA SEGALES JARRO, CONCEPTO: REVERSION POR FONDOS NO UTILIZADOS, CUENTA DE DEPOSITO: CUENTA UNICA DEL TESORO</t>
  </si>
  <si>
    <t>00099021001 DEPOSITO DE EFECTIVO, DEPOSITANTE: PATRICIA TERESA AYLLON ARGANDOÑA - APS, CONCEPTO: REINTEGRO DE VIATICOS POR MEDIO DIA, CUENTA DE DEPOSITO: CUENTA UNICA DEL TESORO</t>
  </si>
  <si>
    <t>00099021001 DEPOSITO DE EFECTIVO, DEPOSITANTE: MIGUEL ANGEL VELASQUEZ ALBARRACIN, CONCEPTO: DEVOLUCION DEL BENEFICIO COLATERAL DE ASIGNACION AL CARGO, CUENTA DE DEPOSITO: CUENTA UNICA DEL TESORO</t>
  </si>
  <si>
    <t>00599042001 DEPOSITO DE EFECTIVO, DEPOSITANTE: MARYBEL MORALES RODRIGUEZ, CONCEPTO: DEVOLUCION DE RECURSOS ASIGNADOS PARA COMPRA DE AZUCAR FONDOS EN AVANCE, CUENTA DE DEPOSITO: CUENTA UNICA DEL TESORO</t>
  </si>
  <si>
    <t>00132022003 DEPOSITO DE EFECTIVO, DEPOSITANTE: PAPELBOL SUBSIDIOS, CONCEPTO: DEVOLUCION DE SALDOS NO UTILIZADOS DE C-31 PREV 493, CUENTA DE DEPOSITO: CUENTA UNICA DEL TESORO</t>
  </si>
  <si>
    <t>00526012001 DEPOSITO DE EFECTIVO, DEPOSITANTE: BOLIVIA  TV- FREDDY HUAYPE LOPEZ, CONCEPTO: DEVOLUCION DE PASAJE, CUENTA DE DEPOSITO: CUENTA UNICA DEL TESORO</t>
  </si>
  <si>
    <t>00192014101 DEPOSITO DE EFECTIVO, DEPOSITANTE: ROSA ARTEAGA  ARIAS, CONCEPTO: RECURSOS NO UTILIZADOS DEL PREV 86 MTT GRUA MOVIL, CUENTA DE DEPOSITO: CUENTA UNICA DEL TESORO</t>
  </si>
  <si>
    <t>00266022001 DEPOSITO DE EFECTIVO, DEPOSITANTE: LIDIA CIRA BRUNO CASILLA, CONCEPTO: DEVOLUCION DE REFRIGERIO DEL MES DE FEBRERO -2019 DE LA DIRECCION DISTRITAL DE EDUCACION, CUENTA DE DEPOSITO: CUENTA UNICA DEL TESORO</t>
  </si>
  <si>
    <t>00266022001 DEPOSITO DE EFECTIVO, DEPOSITANTE: LIDIA C. BRUNO CASILLA, CONCEPTO: DEVOLUCION DE REFIRGERIO DEL MES DE ENERO 2019 DE LA DIRECCION DISTRITAL DE EDUCACION, CUENTA DE DEPOSITO: CUENTA UNICA DEL TESORO</t>
  </si>
  <si>
    <t>00592012001 DEPOSITO DE EFECTIVO, DEPOSITANTE: VIAS BOLIVIA, CONCEPTO: ENTIDAD EMISIVO VIAS BOLIVIA PAGO ND 239915 GESTION 2019, CUENTA DE DEPOSITO: CUENTA UNICA DEL TESORO</t>
  </si>
  <si>
    <t>00590012001 DEPOSITO DE EFECTIVO, DEPOSITANTE: LEYDA I. GUACHALLA GUTIERREZ, CONCEPTO: DEVOLUCION NO EJECUTADO, CUENTA DE DEPOSITO: CUENTA UNICA DEL TESORO</t>
  </si>
  <si>
    <t>00378012002 DEPOSITO DE EFECTIVO, DEPOSITANTE: SENATEX GARZOFINO URIA ADHEMAR LEONARDO, CONCEPTO: DEVOLUCION AL C-31 N°187 POR SALDO NO EJECUTADO, CUENTA DE DEPOSITO: CUENTA UNICA DEL TESORO</t>
  </si>
  <si>
    <t>00591012001 DEPOSITO DE EFECTIVO, DEPOSITANTE: COMPAÑIA DE ALIMENTOS LTDA, CONCEPTO: PAGO DE SERVICIOS DE AGUA, CUENTA DE DEPOSITO: CUENTA UNICA DEL TESORO</t>
  </si>
  <si>
    <t>00099021001 DEPOSITO DE EFECTIVO, DEPOSITANTE: CONCEPCION LITZIA MORALES MENDOZA, CONCEPTO: REVERSION PASAJES LA PAZ SANTA CRUZ ROBORE SANTA CRUZ LA PAZ COMISION CONTROL GANADO BOVINO, CUENTA DE DEPOSITO: CUENTA UNICA DEL TESORO</t>
  </si>
  <si>
    <t>00291012008 DEPOSITO DE EFECTIVO, DEPOSITANTE: MAYRA JACQUELINE MAYTA OROSCO, CONCEPTO: PAGO DE SERVICIOS ENSAYOS DE LABORATORIO, CUENTA DE DEPOSITO: CUENTA UNICA DEL TESORO</t>
  </si>
  <si>
    <t>00086031101 DEP.DE CHEQ.AJENOS,RET.DE CAM.,CONCEPTO: INGRESO POR MULTAS,DEP.: SERNAP CARRASCO , PROCEDENCIA: BANCO UNION S.A., CHEQUE: 1321, FECHA DE EMISION:15/04/2019</t>
  </si>
  <si>
    <t>00086031101 DEP.DE CHEQ.AJENOS,RET.DE CAM.,CONCEPTO: INGRESO SISCO NOV 2018,DEP.: SERNAP CARRASCO , PROCEDENCIA: BANCO UNION S.A., CHEQUE: 1322, FECHA DE EMISION:15/04/2019</t>
  </si>
  <si>
    <t>00099021001 DEP.DE CHEQ.AJENOS,RET.DE CAM.,CONCEPTO: MAXIMA GLADYS BOTELLO CHAIÑA,DEP.: BANCO UNION S.A. , PROCEDENCIA: BANCO UNION S.A., CHEQUE: 163144, FECHA DE EMISION:24/04/2019</t>
  </si>
  <si>
    <t>00086031101 DEP.DE CHEQ.AJENOS,RET.DE CAM.,CONCEPTO: REVERSION,DEP.: SERNAP SAMA , PROCEDENCIA: BANCO UNION S.A., CHEQUE: 1277, FECHA DE EMISION:31/03/2019</t>
  </si>
  <si>
    <t>00099021001 DEP.DE CHEQ.AJENOS,RET.DE CAM.,CONCEPTO: RAMOS ORELLANA DORIS ADELAIDA,DEP.: BANCO UNION S.A. , PROCEDENCIA: BANCO UNION S.A., CHEQUE: 163145, FECHA DE EMISION:24/04/2019</t>
  </si>
  <si>
    <t>00290012001 DEP.DE CHEQ.AJENOS,RET.DE CAM.,CONCEPTO: DEP POR RETENCIONES IMPOSITIVAS Y OTROS CONCEPTOS 31550 GAF S/G C-31 SIP N. 141,DEP.: SERVICIO DE IMPUESTO NACIONALES , PROCEDENCIA: BANCO UNION S.A., CHEQUE: 5415, FECHA DE EMISION:15/04/2019</t>
  </si>
  <si>
    <t>00290012001 DEP.DE CHEQ.AJENOS,RET.DE CAM.,CONCEPTO: DEP POR DEBERES EN DEMASIA A MAURICIO VELASQUEZ GGLPZ 2016 C-31 SIP N. 146,DEP.: SERVICIO DE IMPUESTO NACIONALES , PROCEDENCIA: BANCO UNION S.A., CHEQUE: 5420, FECHA DE EMISION:22/04/2019</t>
  </si>
  <si>
    <t>00290012001 DEP.DE CHEQ.AJENOS,RET.DE CAM.,CONCEPTO: DEP POR MULTAS Y ATRASOS DE CONSULTORES DE LINEA OF CENTRAL ENE Y FEB 2019 C-31 SIP N. 147,DEP.: SERVICIO DE IMPUESTO NACIONALES , PROCEDENCIA: BANCO UNION S.A., CHEQUE: 5421, FECHA DE EMISION:22/04/2019</t>
  </si>
  <si>
    <t>00254014101 DEP.DE CHEQ.AJENOS,RET.DE CAM.,CONCEPTO: TRANSFERENCIA DE RECURSOS DEL MUNICIPIO DE ARAMPAMPA,DEP.: INSTITUTO DEL SEGURO AGRARIO , PROCEDENCIA: BANCO UNION S.A., CHEQUE: 1966, FECHA DE EMISION:24/04/2019</t>
  </si>
  <si>
    <t>00254014101 DEP.DE CHEQ.AJENOS,RET.DE CAM.,CONCEPTO: TRANSFERENCIA DE RECURSOS DEL MUNICIPIO DE YOTALA,DEP.: INSTITUTO DEL SEGURO AGRARIO , PROCEDENCIA: BANCO UNION S.A., CHEQUE: 1965, FECHA DE EMISION:24/04/2019</t>
  </si>
  <si>
    <t>00290012001 DEP.DE CHEQ.AJENOS,RET.DE CAM.,CONCEPTO: DEP POR MULTAS Y ATRASOS DE CONSULTORES DE LINEA GGCBBA-MAR/2019 C-31 SIP N° 145,DEP.: SERVICIO DE IMPUESTO NACIONALES , PROCEDENCIA: BANCO UNION S.A., CHEQUE: 5419, FECHA DE EMISION:22/04/2019</t>
  </si>
  <si>
    <t>00254014101 DEP.DE CHEQ.AJENOS,RET.DE CAM.,CONCEPTO: TRANSFERENCIA DE RECURSOS DEL MUNICIPIO DE SACABAMBA,DEP.: INSTITUTO DEL SEGURO AGRARIO , PROCEDENCIA: BANCO UNION S.A., CHEQUE: 1964, FECHA DE EMISION:24/04/2019</t>
  </si>
  <si>
    <t>00254014101 DEP.DE CHEQ.AJENOS,RET.DE CAM.,CONCEPTO: TRANSFERENCIA DE RECURSOS DEL MUNICIPIO DE QUIABAYA,DEP.: INSTITUTO DEL SEGURO AGRARIO , PROCEDENCIA: BANCO UNION S.A., CHEQUE: 1963, FECHA DE EMISION:24/04/2019</t>
  </si>
  <si>
    <t>00254014101 DEP.DE CHEQ.AJENOS,RET.DE CAM.,CONCEPTO: TRANSFERENCIA DE RECURSOS DEL MUNICIPIO DE SANTIAGO DE HUAYLLAMARCA,DEP.: INSTITUTO DEL SEGURO AGRARIO , PROCEDENCIA: BANCO UNION S.A., CHEQUE: 1962, FECHA DE EMISION:24/04/2019</t>
  </si>
  <si>
    <t>00192012001 DEPOSITO DE EFECTIVO, DEPOSITANTE: ROSA  ARTEAGA  ARIAS, CONCEPTO: RECURSOS NO UTILIZADOS DEL PREV 86 MTT GRUAMOVIL, CUENTA DE DEPOSITO: CUENTA UNICA DEL TESORO</t>
  </si>
  <si>
    <t>00099021001 DEPOSITO DE EFECTIVO, DEPOSITANTE: WINNER FELIX CONDARCO CORDOVA, CONCEPTO: DEVOLUCION DE FONDOS EN AVANCE C-31 N°141, CUENTA DE DEPOSITO: CUENTA UNICA DEL TESORO</t>
  </si>
  <si>
    <t>00099021001 DEPOSITO DE EFECTIVO, DEPOSITANTE: MARIA ESTHER HINOJOSA GARCIA, CONCEPTO: DEVOLUCION DE ANTICIPO DE VIATICO A LA  CIUDAD DE RIBERALTA, CUENTA DE DEPOSITO: CUENTA UNICA DEL TESORO</t>
  </si>
  <si>
    <t>00099021001 DEPOSITO DE EFECTIVO, DEPOSITANTE: FREDDY PACHECO ZALLES, CONCEPTO: DEVOLUCION DE FONDOS, CUENTA DE DEPOSITO: CUENTA UNICA DEL TESORO</t>
  </si>
  <si>
    <t>00223012001 DEP.DE CHEQ.AJENOS,RET.DE CAM.,CONCEPTO: DEVOLUCION A FONABOSQUE S/G NOTA FONABOSQUE / BGE N° 160/2019,DEP.: EMPRESA BOLIVIANA DE ALIMENTOS Y DERIVADOS , PROCEDENCIA: BANCO UNION S.A., CHEQUE: 110, FECHA DE EMISION:24/04/2019</t>
  </si>
  <si>
    <t>00086054202 DEP.DE CHEQ.AJENOS,RET.DE CAM.,CONCEPTO: DEP APORTE LOCAL GAM COBIJA,DEP.: GAM COBIJA , PROCEDENCIA: BANCO UNION S.A., CHEQUE: 179, FECHA DE EMISION:12/04/2019</t>
  </si>
  <si>
    <t>00086031101 DEP.DE CHEQ.AJENOS,RET.DE CAM.,CONCEPTO: INGRESO SISCO ABRIL 2018,DEP.: SERNAP CARRASCO , PROCEDENCIA: BANCO UNION S.A., CHEQUE: 1319, FECHA DE EMISION:15/04/2019</t>
  </si>
  <si>
    <t>00086031101 DEP.DE CHEQ.AJENOS,RET.DE CAM.,CONCEPTO: REVERSION,DEP.: SERNAP CARRASCO , PROCEDENCIA: BANCO UNION S.A., CHEQUE: 1320, FECHA DE EMISION:15/04/2019</t>
  </si>
  <si>
    <t>00599042001 DEPOSITO DE EFECTIVO, DEPOSITANTE: GABRIEL ROJAS BORDA, CONCEPTO: DEVOLUCION DE RETROACTIVO, CUENTA DE DEPOSITO: CUENTA UNICA DEL TESORO</t>
  </si>
  <si>
    <t>00010011102 DEPOSITO DE EFECTIVO, DEPOSITANTE: EMBAJADA DE BOLIVIA EN CARACAS - VENEZUELA, CONCEPTO: DEP PARA TRAMITE DE NAC. DE ESPERANZA JENNY CHAVEZ FERNANDEZ, CUENTA DE DEPOSITO: CUENTA UNICA DEL TESORO</t>
  </si>
  <si>
    <t>00526012001 DEPOSITO DE EFECTIVO, DEPOSITANTE: RODRIGO ZACONETA LIMPIAS, CONCEPTO: DEVOLUCION DE PASAJES, CUENTA DE DEPOSITO: CUENTA UNICA DEL TESORO</t>
  </si>
  <si>
    <t>00070011102 DEPOSITO DE EFECTIVO, DEPOSITANTE: JORGE ARZARVE, CONCEPTO: DEVOLUCION DE SALDO ECONOMICO DESTINADO A PAGO DE REFRIGERIO NO EJECUTADO, CUENTA DE DEPOSITO: CUENTA UNICA DEL TESORO</t>
  </si>
  <si>
    <t>00099021001 DEPOSITO DE EFECTIVO, DEPOSITANTE: GROVER ERNESTO CARDOZO CASTILLO, CONCEPTO: DEVOLUCION DE MEDIO DIA DE VIATICO, CUENTA DE DEPOSITO: CUENTA UNICA DEL TESORO</t>
  </si>
  <si>
    <t>00155012001 DEPOSITO DE EFECTIVO, DEPOSITANTE: FREDDY ROCHA CAZORLA, CONCEPTO: PENALIDADES Y CAMBIO DE VUELO, CUENTA DE DEPOSITO: CUENTA UNICA DEL TESORO</t>
  </si>
  <si>
    <t>00046114201 DEPOSITO DE EFECTIVO, DEPOSITANTE: FABIOLA AMBROCIO, CONCEPTO: REVERSION PREV 122, CUENTA DE DEPOSITO: CUENTA UNICA DEL TESORO</t>
  </si>
  <si>
    <t>00099021001 DEPOSITO DE EFECTIVO, DEPOSITANTE: MONICA ROSADO CARRASCO, CONCEPTO: REVERSION C-31 131, CUENTA DE DEPOSITO: CUENTA UNICA DEL TESORO</t>
  </si>
  <si>
    <t>00046114201 DEPOSITO DE EFECTIVO, DEPOSITANTE: JOSE VICTOR VILLAROEL BARRIENTOS, CONCEPTO: REVERSION C-31 123, CUENTA DE DEPOSITO: CUENTA UNICA DEL TESORO</t>
  </si>
  <si>
    <t>00099021001 DEPOSITO DE EFECTIVO, DEPOSITANTE: RAUL TABOADA, CONCEPTO: REVERSION C-31 135, CUENTA DE DEPOSITO: CUENTA UNICA DEL TESORO</t>
  </si>
  <si>
    <t>00099021001 DEPOSITO DE EFECTIVO, DEPOSITANTE: RUBEN ESPEJO RAMIREZ, CONCEPTO: DEVOLUCION DE MEDIO VIATICO, CUENTA DE DEPOSITO: CUENTA UNICA DEL TESORO</t>
  </si>
  <si>
    <t>00378012002 DEPOSITO DE EFECTIVO, DEPOSITANTE: ANTONIO TORREZ TINTAYA, CONCEPTO: DEVOLUCION PREVENTIVO N 162,2, CUENTA DE DEPOSITO: CUENTA UNICA DEL TESORO</t>
  </si>
  <si>
    <t>00591012001 DEPOSITO DE EFECTIVO, DEPOSITANTE: VITALIO HUANCA APAZA, CONCEPTO: CONSUMO DE ENERGIA, CUENTA DE DEPOSITO: CUENTA UNICA DEL TESORO</t>
  </si>
  <si>
    <t>00117012001 DEPOSITO DE EFECTIVO, DEPOSITANTE: CARLOS FERNANDO FERNANDEZ TORANZO, CONCEPTO: DEVOLUCION DE VIATICOS C-31 722, CUENTA DE DEPOSITO: CUENTA UNICA DEL TESORO</t>
  </si>
  <si>
    <t>00206012001 DEPOSITO DE EFECTIVO, DEPOSITANTE: INE, CONCEPTO: DEP. POR VENTA LA PAZ FECHA 23/04/2019, CUENTA DE DEPOSITO: CUENTA UNICA DEL TESORO</t>
  </si>
  <si>
    <t>00086084202 DEPOSITO DE EFECTIVO, DEPOSITANTE: UD SUSTENTAR - MMAYA, CONCEPTO: DEVOLUCION POR GASTOS DE REFRIGERIO, CUENTA DE DEPOSITO: CUENTA UNICA DEL TESORO</t>
  </si>
  <si>
    <t>00020011104 DEPOSITO DE EFECTIVO, DEPOSITANTE: FERMIN BENEDICTO CALLE QUISPE, CONCEPTO: PASAJES SANTA CRUZ LA PAZ IDA Y VUELTA, CUENTA DE DEPOSITO: CUENTA UNICA DEL TESORO</t>
  </si>
  <si>
    <t>00020011104 DEPOSITO DE EFECTIVO, DEPOSITANTE: FERMIN BENEDICTO CALLE QUISPE, CONCEPTO: PASAJE LP COCHABAMBA IDA Y VUELTA, CUENTA DE DEPOSITO: CUENTA UNICA DEL TESORO</t>
  </si>
  <si>
    <t>00076014201 DEPOSITO DE EFECTIVO, DEPOSITANTE: CARLOS G. LOAYZA JOFFRE MIN DE MINERIA Y METAL., CONCEPTO: DEVOLUCION DE SALDO NO EJECUTADO, CUENTA DE DEPOSITO: CUENTA UNICA DEL TESORO</t>
  </si>
  <si>
    <t>00585012002 DEPOSITO DE EFECTIVO, DEPOSITANTE: AEB-PAOLA LILA COLODRO  MORALES, CONCEPTO: DEVOLUCION DE FONDOS, CUENTA DE DEPOSITO: CUENTA UNICA DEL TESORO</t>
  </si>
  <si>
    <t>00599049204 DEPOSITO DE EFECTIVO, DEPOSITANTE: HUGO RAUL MARIN IBAÑEZ, CONCEPTO: REPOSICION DE GASTOS NO EFECTUADOS, CUENTA DE DEPOSITO: CUENTA UNICA DEL TESORO</t>
  </si>
  <si>
    <t>00099021001 DEPOSITO DE EFECTIVO, DEPOSITANTE: SIXTO AGUILAR OLIVERA, CONCEPTO: DEVOLUCION DE FONDO DE AVANCE, CUENTA DE DEPOSITO: CUENTA UNICA DEL TESORO</t>
  </si>
  <si>
    <t>00099021001 DEPOSITO DE EFECTIVO, DEPOSITANTE: CECILIA GUADALUPE MARQUEZ BADANI, CONCEPTO: DEVOLUCION DE SALDO NO UTILIZADO EN PASAJES TERRESTRES, CUENTA DE DEPOSITO: CUENTA UNICA DEL TESORO</t>
  </si>
  <si>
    <t>00020031101 DEPOSITO DE EFECTIVO, DEPOSITANTE: TOMAS USNAYO QUISPE, CONCEPTO: REVERSION P/ALIMENTACION P/ REUNIONES Y SEMINARIOS, CUENTA DE DEPOSITO: CUENTA UNICA DEL TESORO</t>
  </si>
  <si>
    <t>00526012001 DEPOSITO DE EFECTIVO, DEPOSITANTE: JORGE ROBERTO PAREDES PEREZ-BOLIVIA TV, CONCEPTO: DEVOLUCION PASAJE BOLIVIA TV, CUENTA DE DEPOSITO: CUENTA UNICA DEL TESORO</t>
  </si>
  <si>
    <t>00086011101 DEPOSITO DE EFECTIVO, DEPOSITANTE: MINISTERIO DE MEDIO AMBIENTE Y AGUA, CONCEPTO: DEVOLUCION DE FONDOS EN AVANCE, CUENTA DE DEPOSITO: CUENTA UNICA DEL TESORO</t>
  </si>
  <si>
    <t>00086011102 DEPOSITO DE EFECTIVO, DEPOSITANTE: MINISTERIO DE MEDIO AMBIENTE Y AGUA, CONCEPTO: PAGO DE SERVICIO DE AGUA POTABLE DGGDF MARZO / 2019, CUENTA DE DEPOSITO: CUENTA UNICA DEL TESORO</t>
  </si>
  <si>
    <t>00076014201 DEPOSITO DE EFECTIVO, DEPOSITANTE: GODY HOCHKOFLER S. MIN DE MINERIA Y METALURGIA, CONCEPTO: DEVOLUCION DE VIATICOS 1 DIA COROCORO LA PAZ 24-04-2019 GODY HOCHKOFLER SANCHEZ, CUENTA DE DEPOSITO: CUENTA UNICA DEL TESORO</t>
  </si>
  <si>
    <t>00099021001 DEPOSITO DE EFECTIVO, DEPOSITANTE: RICARDA NORAH QUISBERT COLLARANA, CONCEPTO: DEVOLUCION DOBLE PERCEPCION, CUENTA DE DEPOSITO: CUENTA UNICA DEL TESORO</t>
  </si>
  <si>
    <t>00225014306 DEPOSITO DE EFECTIVO, DEPOSITANTE: DARBI VALDIVIA COSSIO, CONCEPTO: DEVOLUCION DE FONDOS EN AVANCE, CUENTA DE DEPOSITO: CUENTA UNICA DEL TESORO</t>
  </si>
  <si>
    <t>00099021001 DEP.DE CHEQ.AJENOS,RET.DE CAM.,CONCEPTO: REEMBOLSO DE SUBSIDIO POR INCAPACIDAD TEMPORAL DE FEBRERO/19,DEP.: CAJA BANCARIA ESTATAL DE SALUD , PROCEDENCIA: BANCO UNION S.A., CHEQUE: 31505, FECHA DE EMISION:17/04/2019</t>
  </si>
  <si>
    <t>00035011105 DEP.DE CHEQ.AJENOS,RET.DE CAM.,CONCEPTO: REEMBOLSO DE SUBSIDIOS POR INCAPACIDAD TEMPORAL DE CAS FEBRERO/19,DEP.: CAJA BANCARIA ESTATAL DE SALUD , PROCEDENCIA: BANCO UNION S.A., CHEQUE: 31506, FECHA DE EMISION:17/04/2019</t>
  </si>
  <si>
    <t>00016018004 DEP.DE CHEQ.AJENOS,RET.DE CAM.,CONCEPTO: DEVOLUCION DE PASAJES AEREOS,DEP.: MINISTERIO DE EDUCACION , PROCEDENCIA: BANCO UNION S.A., CHEQUE: 24220, FECHA DE EMISION:24/04/2019</t>
  </si>
  <si>
    <t>00099021001 DEP.DE CHEQ.AJENOS,RET.DE CAM.,CONCEPTO: DEVOLUCION DE PASAJES AEREOS,DEP.: MINISTERIO DE EDUCACION , PROCEDENCIA: BANCO UNION S.A., CHEQUE: 24219, FECHA DE EMISION:24/04/2019</t>
  </si>
  <si>
    <t>00016011101 DEP.DE CHEQ.AJENOS,RET.DE CAM.,CONCEPTO: DEVOLUCION DE PASAJES AEREOS,DEP.: MINISTERIO DE EDUCACION , PROCEDENCIA: BANCO UNION S.A., CHEQUE: 24210, FECHA DE EMISION:23/04/2019</t>
  </si>
  <si>
    <t>00099021001 DEP.DE CHEQ.AJENOS,RET.DE CAM.,CONCEPTO: JUAN CARLOS POQUECHOQUE LOBO,DEP.: BANCO UNION SA , PROCEDENCIA: BANCO UNION S.A., CHEQUE: 163147, FECHA DE EMISION:25/04/2019</t>
  </si>
  <si>
    <t>00291034101 DEP.DE CHEQ.AJENOS,RET.DE CAM.,CONCEPTO: DESEMBOLSO DE LA GOBERNACION DE LA PAZ PARA PAGO DE APORTES LOCALES,DEP.: ABC-OFICINA CENTRAL , PROCEDENCIA: BANCO UNION S.A., CHEQUE: 3504, FECHA DE EMISION:24/04/2019</t>
  </si>
  <si>
    <t>00099021001 DEP.DE CHEQ.AJENOS,RET.DE CAM.,CONCEPTO: SUAREZ ELSA SANCHEZ DE,DEP.: BANCO UNION SA , PROCEDENCIA: BANCO UNION S.A., CHEQUE: 163146, FECHA DE EMISION:25/04/2019</t>
  </si>
  <si>
    <t>00291014203 DEP.DE CHEQ.AJENOS,RET.DE CAM.,CONCEPTO: DEVOLUCION DE SALDOS POR REEMBOLSO,DEP.: ABC-OFICINA CENTRAL , PROCEDENCIA: BANCO UNION S.A., CHEQUE: 3494, FECHA DE EMISION:10/04/2019</t>
  </si>
  <si>
    <t>00291014203 DEP.DE CHEQ.AJENOS,RET.DE CAM.,CONCEPTO: DEVOLUCION DE SALDOS (POR REEMBOLSO),DEP.: ABC-OFICINA CENTRAL , PROCEDENCIA: BANCO UNION S.A., CHEQUE: 3493, FECHA DE EMISION:10/04/2019</t>
  </si>
  <si>
    <t>00578012002 DEP.DE CHEQ.AJENOS,RET.DE CAM.,CONCEPTO: REVERSION,DEP.: BOLIVIANA DE AVIACION , PROCEDENCIA: BANCO UNION S.A., CHEQUE: 10669, FECHA DE EMISION:24/04/2019</t>
  </si>
  <si>
    <t>00591012001 DEPOSITO DE EFECTIVO, DEPOSITANTE: VITALIO HUANCA APAZA, CONCEPTO: CONSUMO DE AGUA, CUENTA DE DEPOSITO: CUENTA UNICA DEL TESORO</t>
  </si>
  <si>
    <t>00099021001 DEPOSITO DE EFECTIVO, DEPOSITANTE: SEPDAVI, CONCEPTO: PAGO SERVICIOS BASICOS DE ENERO, FEBRERO Y MARZO A LA PROCURADURIA GENERAL DEL ESTADO, CUENTA DE DEPOSITO: CUENTA UNICA DEL TESORO</t>
  </si>
  <si>
    <t>00117012001 DEPOSITO DE EFECTIVO, DEPOSITANTE: CARLOS FERNANDO FERNANDEZ TORANZO, CONCEPTO: DEVOLUCION DE VIATICOS C-31 620, CUENTA DE DEPOSITO: CUENTA UNICA DEL TESORO</t>
  </si>
  <si>
    <t>00591012001 DEPOSITO DE EFECTIVO, DEPOSITANTE: SOFIA ROQUE CHOQUE, CONCEPTO: CONSUMO DE AGUA, CUENTA DE DEPOSITO: CUENTA UNICA DEL TESORO</t>
  </si>
  <si>
    <t>00591012001 DEPOSITO DE EFECTIVO, DEPOSITANTE: SOFIA ROQUE CHOQUE, CONCEPTO: CONSUMO DE ENERGIA, CUENTA DE DEPOSITO: CUENTA UNICA DEL TESORO</t>
  </si>
  <si>
    <t>00591012001 DEPOSITO DE EFECTIVO, DEPOSITANTE: YARCO VLADIMIR VILLAMOR ORIHUELA, CONCEPTO: CONSUMO DE AGUA, CUENTA DE DEPOSITO: CUENTA UNICA DEL TESORO</t>
  </si>
  <si>
    <t>00099021001 DEPOSITO DE EFECTIVO, DEPOSITANTE: MIN. DE DEPORTES - LUCIA ZENOBIA CALLISAYA CANCARI, CONCEPTO: DEV. DE SALDO NO UTILIZADO ACTO "INCENTIVO ECO. A LOS GANADORES DEL XXXII CAMP. PAN. DE RACQUETBALL", CUENTA DE DEPOSITO: CUENTA UNICA DEL TESORO</t>
  </si>
  <si>
    <t>00047011110 DEPOSITO DE EFECTIVO, DEPOSITANTE: MINISTERIO DE DESARROLLO RURAL Y TIERRAS, CONCEPTO: DEVOLUCION DE SALDO DE FONDO EN AVANCE, CUENTA DE DEPOSITO: CUENTA UNICA DEL TESORO</t>
  </si>
  <si>
    <t>00099021001 DEPOSITO DE EFECTIVO, DEPOSITANTE: JUAN SIMON VASQUEZ VEGA, CONCEPTO: DEVOLUCION POR DOBLE PERCEPCION, CUENTA DE DEPOSITO: CUENTA UNICA DEL TESORO</t>
  </si>
  <si>
    <t>00099021001 DEPOSITO DE EFECTIVO, DEPOSITANTE: EDWIN FRANZ ALEJO PIZARRO, CONCEPTO: DEVOLUCION DE VIATICOS, CUENTA DE DEPOSITO: CUENTA UNICA DEL TESORO</t>
  </si>
  <si>
    <t>00099021001 DEPOSITO DE EFECTIVO, DEPOSITANTE: GUSTAVO FRANCISCO HOFFMEISTER RENDON, CONCEPTO: REVERSION SOCORRO (MARZO/19) PREV. N° 837, CUENTA DE DEPOSITO: CUENTA UNICA DEL TESORO</t>
  </si>
  <si>
    <t>00099021001 DEPOSITO DE EFECTIVO, DEPOSITANTE: GUSTAVO FRANCISCO HOFFMEISTER RENDON, CONCEPTO: REVERSION ALIMENTACION (MARZO/19) PREV. N° 837, CUENTA DE DEPOSITO: CUENTA UNICA DEL TESORO</t>
  </si>
  <si>
    <t>00378012002 DEPOSITO DE EFECTIVO, DEPOSITANTE: LORENZO ANTONIO TORREZ TINTAYA, CONCEPTO: DEVOLUCION PREVENTIVO N° 162, CUENTA DE DEPOSITO: CUENTA UNICA DEL TESORO</t>
  </si>
  <si>
    <t>00512012001 DEPOSITO DE EFECTIVO, DEPOSITANTE: RIMBER FLORES, CONCEPTO: DEVOLUCION FONDOS EN AVANCE, CUENTA DE DEPOSITO: CUENTA UNICA DEL TESORO</t>
  </si>
  <si>
    <t>00512012001 DEPOSITO DE EFECTIVO, DEPOSITANTE: ZULEMA ALAVE, CONCEPTO: DEVOLUCION FONDOS EN AVANCE, CUENTA DE DEPOSITO: CUENTA UNICA DEL TESORO</t>
  </si>
  <si>
    <t>00086011102 DEPOSITO DE EFECTIVO, DEPOSITANTE: MIN DE MEDIO AMBIENTE Y AGUA-LUIS LIMACHI TICONA, CONCEPTO: DEVOLUCION, CUENTA DE DEPOSITO: CUENTA UNICA DEL TESORO</t>
  </si>
  <si>
    <t>00099021001 DEPOSITO DE EFECTIVO, DEPOSITANTE: ADELA CUSSI CAMATA CI.5579867PT, CONCEPTO: DEVOLUCION DE PASAJES, CUENTA DE DEPOSITO: CUENTA UNICA DEL TESORO</t>
  </si>
  <si>
    <t>00526012001 DEPOSITO DE EFECTIVO, DEPOSITANTE: PABLO GREGORIO SUXO C. BOLIVIA TV, CONCEPTO: DEVOLUCION DE PASAJE, CUENTA DE DEPOSITO: CUENTA UNICA DEL TESORO</t>
  </si>
  <si>
    <t>00046171101 DEPOSITO DE EFECTIVO, DEPOSITANTE: AYMAN NAIM KAMEL ALTARAMSI BOLIPA MEDICAL, CONCEPTO: INGRESOS POR LA VENTA DE SERVICIOS, CUENTA DE DEPOSITO: CUENTA UNICA DEL TESORO</t>
  </si>
  <si>
    <t>00212012001 DEPOSITO DE EFECTIVO, DEPOSITANTE: INRA DIRECCION NAL VICTOR A. SERRUDO JIMENEZ, CONCEPTO: DEVOLUCION FONDOS EN AVANCE C-31 N°591/2019, CUENTA DE DEPOSITO: CUENTA UNICA DEL TESORO</t>
  </si>
  <si>
    <t>00373024103 DEPOSITO DE EFECTIVO, DEPOSITANTE: EVARISTA SOTO DE RAMIREZ, CONCEPTO: DEVOLUCION DE FONDOS DEL FDPPIIOYCC POR PROYECTOS, CUENTA DE DEPOSITO: CUENTA UNICA DEL TESORO</t>
  </si>
  <si>
    <t>00099021001 DEPOSITO DE EFECTIVO, DEPOSITANTE: RUTH FELICIDAD CALICIA BARRON ARZADUM, CONCEPTO: DOBLE PERCEPCION, CUENTA DE DEPOSITO: CUENTA UNICA DEL TESORO</t>
  </si>
  <si>
    <t>00585012002 DEPOSITO DE EFECTIVO, DEPOSITANTE: AGENCIA BOLIVIANA ESPACIAL -RONALD   CHUCA, CONCEPTO: DEVOLUCION  FONDOS, CUENTA DE DEPOSITO: CUENTA UNICA DEL TESORO</t>
  </si>
  <si>
    <t>00526012001 DEPOSITO DE EFECTIVO, DEPOSITANTE: BOLIVIA TV - SAMUEL ALEJANDRO ALCAZAR, CONCEPTO: DEVOLUCION DE FONDOS EN AVANCE, CUENTA DE DEPOSITO: CUENTA UNICA DEL TESORO</t>
  </si>
  <si>
    <t>00099021001 DEPOSITO DE EFECTIVO, DEPOSITANTE: ROSA ALBA BARRIENTOS, CONCEPTO: DEVOLUCION DE HABERES, CUENTA DE DEPOSITO: CUENTA UNICA DEL TESORO</t>
  </si>
  <si>
    <t>00086031108 DEPOSITO DE EFECTIVO, DEPOSITANTE: SERVICIO NACIONAL DE AREAS PROTEGIDAS SERNAP, CONCEPTO: REVERSION DE FONDOS, CUENTA DE DEPOSITO: CUENTA UNICA DEL TESORO</t>
  </si>
  <si>
    <t>00099021001 DEPOSITO DE EFECTIVO, DEPOSITANTE: GUIDO CRESPO VALLEJOS, CONCEPTO: PRA, CUENTA DE DEPOSITO: CUENTA UNICA DEL TESORO</t>
  </si>
  <si>
    <t>00099021001 DEPOSITO DE EFECTIVO, DEPOSITANTE: CAP.CAB. MARCOS DAVID VASQUEZ ARTEAGA, CONCEPTO: REVERSION DE SERVICIOS BASICOS(AGUA POTABLE)DEL MES DE FEBRERO DE LA S.A.E.-2"SANTA CRUZ", CUENTA DE DEPOSITO: CUENTA UNICA DEL TESORO</t>
  </si>
  <si>
    <t>00041031107 DEPOSITO DE EFECTIVO, DEPOSITANTE: IYAN RODRIGO GUTIERREZ P., CONCEPTO: DEVOLUCION SERVICIO CALIBRACION YPFB SUCRE POTOSI Y UYUNI, CUENTA DE DEPOSITO: CUENTA UNICA DEL TESORO</t>
  </si>
  <si>
    <t>00592012001 DEPOSITO DE EFECTIVO, DEPOSITANTE: MINISTERIO DE SALUD, CONCEPTO: EMISIVO ENTIDAD MINISTERIO DE SALUD PAGO SALDO ND 230882 GESTION 2018, CUENTA DE DEPOSITO: CUENTA UNICA DEL TESORO</t>
  </si>
  <si>
    <t>00041044201 DEPOSITO DE EFECTIVO, DEPOSITANTE: MARIA TERESA MIRANDA SANSUSTE, CONCEPTO: DEVOLUCION DE FONDOS NO UTILIZADOS, CUENTA DE DEPOSITO: CUENTA UNICA DEL TESORO</t>
  </si>
  <si>
    <t>00099021001 DEPOSITO DE EFECTIVO, DEPOSITANTE: JAVIER FERNANDO MONCADA CEVALLOS, CONCEPTO: DEV. VIATICOS NACIONALES, SUCRE DEL 10 AL 17/02/19 SEGUN C-31-180/19, CUENTA DE DEPOSITO: CUENTA UNICA DEL TESORO</t>
  </si>
  <si>
    <t>00526012001 DEPOSITO DE EFECTIVO, DEPOSITANTE: LUIS ALBERTO QUISBERT QUISPE, CONCEPTO: DEVOLUCION DE PASAJES, CUENTA DE DEPOSITO: CUENTA UNICA DEL TESORO</t>
  </si>
  <si>
    <t>00099021001 DEPOSITO DE EFECTIVO, DEPOSITANTE: TRIBUNAL CONSTITUCIONAL PLURINACIONAL, CONCEPTO: REVERSION DE REFRIGERIO NO COBRADO DEL 21/02/2019 AL 20/03/2019 PREV. 273, CUENTA DE DEPOSITO: CUENTA UNICA DEL TESORO</t>
  </si>
  <si>
    <t>00099021001 DEPOSITO DE EFECTIVO, DEPOSITANTE: MINISTERIO DE DEPORTES-J. REYNALDO URIONA HIDALGO, CONCEPTO: DEVOLUCION DE SALDOS NO UTILIZADOS CARRERA PEDESTRE 10 K PRESIDENTE EVO -TARIJA 2019, CUENTA DE DEPOSITO: CUENTA UNICA DEL TESORO</t>
  </si>
  <si>
    <t>00086084202 DEPOSITO DE EFECTIVO, DEPOSITANTE: LINDSAY MENDOZA UD SUSTENTAR, CONCEPTO: DEVOLUCION DE SOBRANTES, CUENTA DE DEPOSITO: CUENTA UNICA DEL TESORO</t>
  </si>
  <si>
    <t>00035031101 DEPOSITO DE EFECTIVO, DEPOSITANTE: TROPICAL TOURS, CONCEPTO: DEPÓSITO POR MULTA POR ALQUILER DE ESPACIO CAMPO FERIAL CHUQUIAGO MARKA, CUENTA DE DEPOSITO: CUENTA UNICA DEL TESORO</t>
  </si>
  <si>
    <t>00047137002 DEPOSITO DE EFECTIVO, DEPOSITANTE: COMUNIDAD TAJOCACHI, CONCEPTO: DEVOLUCION SALDO PROYECTO:CONSTRUCCION DE CORRALES, CUENTA DE DEPOSITO: CUENTA UNICA DEL TESORO</t>
  </si>
  <si>
    <t>00047137002 DEPOSITO DE EFECTIVO, DEPOSITANTE: COMUNIDAD TAJOCACHI, CONCEPTO: DEVOLUCION SALDO DEL PROY.:CONT.SISTEMAS FAMILIARES COSECHA DE AGUA, CUENTA DE DEPOSITO: CUENTA UNICA DEL TESORO</t>
  </si>
  <si>
    <t>00099021001 DEPOSITO DE EFECTIVO, DEPOSITANTE: ARIEL PRADO Z., CONCEPTO: DEVOLUCION VIATICOS VIAJE AL DEPARTAMENTO DE PANDO-COBIJA, CUENTA DE DEPOSITO: CUENTA UNICA DEL TESORO</t>
  </si>
  <si>
    <t>00099021001 DEP.DE CHEQ.AJENOS,RET.DE CAM.,CONCEPTO: DESCUENTO LICENCIA SIN GOCE DE HABERES,DEP.: CONTRALORIA GENERAL DEL ESTADO , PROCEDENCIA: BANCO UNION S.A., CHEQUE: 6348, FECHA DE EMISION:22/04/2019</t>
  </si>
  <si>
    <t>00660012006 DEP.DE CHEQ.AJENOS,RET.DE CAM.,CONCEPTO: DEPÓSITO REALIZADO EN DEMASIA REALIZADO POR ESTEFANI CHUNGARA,DEP.: ORGANO JUDICIAL DAF NACIONAL , PROCEDENCIA: BANCO UNION S.A., CHEQUE: 2901, FECHA DE EMISION:24/04/2019</t>
  </si>
  <si>
    <t>00099021001 DEP.DE CHEQ.AJENOS,RET.DE CAM.,CONCEPTO: BAJAS TEMPORALES MES FEBRERO 2019,DEP.: UNIDAD DE INVESTIGACIONES FINANCIERAS UIF , PROCEDENCIA: BANCO UNION S.A., CHEQUE: 31504, FECHA DE EMISION:17/04/2019</t>
  </si>
  <si>
    <t>00291014342 DEP.DE CHEQ.AJENOS,RET.DE CAM.,CONCEPTO: DEVOLUCION DE SALDOS,DEP.: ABC-OFICINA CENTRAL , PROCEDENCIA: BANCO UNION S.A., CHEQUE: 5677, FECHA DE EMISION:12/04/2019</t>
  </si>
  <si>
    <t>00291014342 DEP.DE CHEQ.AJENOS,RET.DE CAM.,CONCEPTO: DEVOLUCION DE SALDOS,DEP.: ABC-OFICINA CENTRAL , PROCEDENCIA: BANCO UNION S.A., CHEQUE: 5676, FECHA DE EMISION:12/04/2019</t>
  </si>
  <si>
    <t>00291012006 DEP.DE CHEQ.AJENOS,RET.DE CAM.,CONCEPTO: 1RA CUOTA USO DERECHO DE VIAS GEST/2019,DEP.: AXS BOLIVIA  S.A. , PROCEDENCIA: BANCO BISA S.A., CHEQUE: 36587, FECHA DE EMISION:25/04/2019</t>
  </si>
  <si>
    <t>00099021001 DEP.DE CHEQ.AJENOS,RET.DE CAM.,CONCEPTO: ROSSO GAMARRA SANTIAGO,DEP.: BANCO UNION S.A. , PROCEDENCIA: BANCO UNION S.A., CHEQUE: 163149, FECHA DE EMISION:26/04/2019</t>
  </si>
  <si>
    <t>00086031111 DEP.DE CHEQ.AJENOS,RET.DE CAM.,CONCEPTO: INGRESO SISCO,DEP.: SERNAP - PILON LAJAS , PROCEDENCIA: BANCO UNION S.A., CHEQUE: 1362, FECHA DE EMISION:03/04/2019</t>
  </si>
  <si>
    <t>00086031101 DEP.DE CHEQ.AJENOS,RET.DE CAM.,CONCEPTO: DESEMBOLSO SERNAP - WWF 2019,DEP.: SERNAP - SAN MATIAS , PROCEDENCIA: BANCO UNION S.A., CHEQUE: 1553, FECHA DE EMISION:18/04/2019</t>
  </si>
  <si>
    <t>00047011110 DEP.DE CHEQ.AJENOS,RET.DE CAM.,CONCEPTO: DEP PARA DEVOLUCION DE RECURSOS A LAS COMERCIANTES DE LA HOJA DE COCA,DEP.: MDRYT , PROCEDENCIA: BANCO UNION S.A., CHEQUE: 6338, FECHA DE EMISION:24/04/2019</t>
  </si>
  <si>
    <t>00572012001 DEP.DE CHEQ.AJENOS,RET.DE CAM.,CONCEPTO: PAGO POR SINIESTRO,DEP.: CIA DE SEGUROS Y REASEGUROS FORTALEZA S.A. , PROCEDENCIA: BANCO NACIONAL DE BOLIVIA S.A., CHEQUE: 7208, FECHA DE EMISION:25/04/2019</t>
  </si>
  <si>
    <t>00070011102 DEPOSITO DE EFECTIVO, DEPOSITANTE: JUAN MARCOS MORALES ZARATE, CONCEPTO: INF DE AUDITORIA INTERNA INF MTEPS/UAI INT 02/2017 POR PAGO MULTA A LA CNS PRORRATEO SOLIDARIO, CUENTA DE DEPOSITO: CUENTA UNICA DEL TESORO</t>
  </si>
  <si>
    <t>00099021001 DEP.DE CHEQ.AJENOS,RET.DE CAM.,CONCEPTO: DEVOLUCION DE PASAJES NO UTILIZADOS DE CLAUDIA BARRIONUEVO ROMERO,DEP.: DEFENSORIA DEL PUEBLO , PROCEDENCIA: BANCO UNION S.A., CHEQUE: 1455, FECHA DE EMISION:24/04/2019</t>
  </si>
  <si>
    <t>00682018003 DEP.DE CHEQ.AJENOS,RET.DE CAM.,CONCEPTO: DEVOLUCION POR DOBLE PAGO DE PENALIDAD CAMBIO DE FECHA DE PASAJE BOLTUR,DEP.: DEFENSORIA DEL PUEBLO , PROCEDENCIA: BANCO UNION S.A., CHEQUE: 1460, FECHA DE EMISION:24/04/2019</t>
  </si>
  <si>
    <t>00099021001 DEP.DE CHEQ.AJENOS,RET.DE CAM.,CONCEPTO: BOLTUR DEVOLUCION DE PASAJES NO UTILIZADOS,DEP.: DEFENSORIA DEL PUEBLO , PROCEDENCIA: BANCO UNION S.A., CHEQUE: 1461, FECHA DE EMISION:24/04/2019</t>
  </si>
  <si>
    <t>00099021001 DEP.DE CHEQ.AJENOS,RET.DE CAM.,CONCEPTO: DEVOLUCION DE EXAMEN PREOCUPACIONAL REALIZADO POR LA SRA CRISTINA VELARDE LAMPAS,DEP.: DEFENSORIA DEL PUEBLO , PROCEDENCIA: BANCO UNION S.A., CHEQUE: 1464, FECHA DE EMISION:24/04/2019</t>
  </si>
  <si>
    <t>00342012001 DEP.DE CHEQ.AJENOS,RET.DE CAM.,CONCEPTO: DEVOLUCION DE VIATICOS MES DE FEBRERO - BENI C-31 N° 372,DEP.: AEVIVIENDA DIR. DEPTAL. BENI , PROCEDENCIA: BANCO UNION S.A., CHEQUE: 517, FECHA DE EMISION:01/04/2019</t>
  </si>
  <si>
    <t>00342012001 DEP.DE CHEQ.AJENOS,RET.DE CAM.,CONCEPTO: DEVOLUCION DE FONDOS EN AVANCE MES FEBRERO - BENI C-31 N° 373,DEP.: AEVIVIENDA DIR. DEPTAL. BENI , PROCEDENCIA: BANCO UNION S.A., CHEQUE: 518, FECHA DE EMISION:01/04/2019</t>
  </si>
  <si>
    <t>00342012001 DEP.DE CHEQ.AJENOS,RET.DE CAM.,CONCEPTO: DEVOLUCION DE FONDOS - ORURO,DEP.: AEVIVIENDA DIR. DEPTAL. ORURO , PROCEDENCIA: BANCO UNION S.A., CHEQUE: 1370, FECHA DE EMISION:23/04/2019</t>
  </si>
  <si>
    <t>00099024113 DEP.DE CHEQ.AJENOS,RET.DE CAM.,CONCEPTO: MULTA PROYECTO CENTRO GENERAL TALLER MANTENIMIENTO Y REPARACION DE EQUIPO PESADO FERRECO,DEP.: MINISTERIO DE LA PRESIDENCIA - UPRE</t>
  </si>
  <si>
    <t>00342012001 DEP.DE CHEQ.AJENOS,RET.DE CAM.,CONCEPTO: DEVOLUCION DE FONDOS - POTOSI,DEP.: AEVIVIENDA DIR. DEPTAL. POTOSI , PROCEDENCIA: BANCO UNION S.A., CHEQUE: 641, FECHA DE EMISION:24/04/2019</t>
  </si>
  <si>
    <t>00099024113 DEP.DE CHEQ.AJENOS,RET.DE CAM.,CONCEPTO: MULTA PROYECTO SEDE SOCIAL DE LA FEDERACION DEPARTAMENTAL DEL AUTOTRANSPORTE 11 DE OCTUBRE DE PANDO,DEP.: MINISTERIO DE LA PRESIDENCIA - UPRE</t>
  </si>
  <si>
    <t>00342012001 DEP.DE CHEQ.AJENOS,RET.DE CAM.,CONCEPTO: DEVOLUCION DE FONDOS - POTOSI,DEP.: AEVIVIENDA DIR. DEPTAL. POTOSI , PROCEDENCIA: BANCO UNION S.A., CHEQUE: 642, FECHA DE EMISION:24/04/2019</t>
  </si>
  <si>
    <t>00660012005 DEP.DE CHEQ.AJENOS,RET.DE CAM.,CONCEPTO: DEVOLUCION DE VIATICOS NO UTILIZADOS POR VIAJE A SANTA CRUZ DE JUAN JOSE PORCEL,DEP.: ORGANO JUDICIAL DAF NACIONAL , PROCEDENCIA: BANCO UNION S.A., CHEQUE: 2902, FECHA DE EMISION:24/04/2019</t>
  </si>
  <si>
    <t>00660012002 DEP.DE CHEQ.AJENOS,RET.DE CAM.,CONCEPTO: RECUPERACION POR PAGO DE AGUINALDO 2018 ESTEFANI CHUNGARA,DEP.: ORGANO JUDICIAL DAF NACIONAL , PROCEDENCIA: BANCO UNION S.A., CHEQUE: 2900, FECHA DE EMISION:24/04/2019</t>
  </si>
  <si>
    <t>00099021001 DEPOSITO DE EFECTIVO, DEPOSITANTE: ASFI-MARCO ANTONIO ALCAZAR BALLESTEROS, CONCEPTO: DEVOLUCION DE FONDOS ASIGNACION DE VIATICOS, CUENTA DE DEPOSITO: CUENTA UNICA DEL TESORO</t>
  </si>
  <si>
    <t>00099021001 DEPOSITO DE EFECTIVO, DEPOSITANTE: VICTOR BENITO PACHECO QUENTA, CONCEPTO: DEVOLUCION POR DOBLE PERCEPCION, CUENTA DE DEPOSITO: CUENTA UNICA DEL TESORO</t>
  </si>
  <si>
    <t>00526012001 DEPOSITO DE EFECTIVO, DEPOSITANTE: JUAN CARLOS RADA CUSICANQUI - BOLIVIA TV, CONCEPTO: DEVOLUCION DE PASAJES, CUENTA DE DEPOSITO: CUENTA UNICA DEL TESORO</t>
  </si>
  <si>
    <t>00599032003 DEPOSITO DE EFECTIVO, DEPOSITANTE: EBA - OSCAR HUGO FERNANDEZ MENESES, CONCEPTO: DEVOLUCION DE FONDOS ASIGNADOS NO EJECUTADOS PREVENTIVO N° 1348, CUENTA DE DEPOSITO: CUENTA UNICA DEL TESORO</t>
  </si>
  <si>
    <t>00587012001 DEPOSITO DE EFECTIVO, DEPOSITANTE: EDGAR FABIAN BAREA NUÑEZ, CONCEPTO: DEVOLUCION DE FONDOS, CUENTA DE DEPOSITO: CUENTA UNICA DEL TESORO</t>
  </si>
  <si>
    <t>00047261101 DEPOSITO DE EFECTIVO, DEPOSITANTE: MERCEDES POMACAHUA HUASCO, CONCEPTO: DEVOLUCION FONDOS EN AVANCE, CUENTA DE DEPOSITO: CUENTA UNICA DEL TESORO</t>
  </si>
  <si>
    <t>00212012001 DEPOSITO DE EFECTIVO, DEPOSITANTE: INRA NACIONAL-ABRAHAM ABEL ATORA ZEGARRA C31 -430, CONCEPTO: DEVOLUCION FONDOS EN AVANCE, CUENTA DE DEPOSITO: CUENTA UNICA DEL TESORO</t>
  </si>
  <si>
    <t>00290012001 DEPOSITO DE EFECTIVO, DEPOSITANTE: PATRICIA SELAEZ JAUNA, CONCEPTO: DEVOLUCION DE VIATICOS, CUENTA DE DEPOSITO: CUENTA UNICA DEL TESORO</t>
  </si>
  <si>
    <t>00290012001 DEPOSITO DE EFECTIVO, DEPOSITANTE: PATRICIA SELAEZ JAUNA, CONCEPTO: DEVOLUCION DE PASAJE AEREO, CUENTA DE DEPOSITO: CUENTA UNICA DEL TESORO</t>
  </si>
  <si>
    <t>00383012001 DEPOSITO DE EFECTIVO, DEPOSITANTE: AGBC - JHONNATAN ALARCON AYALA, CONCEPTO: REVERSION FONDOS EN AVANCE PASAJES PREV - 186, CUENTA DE DEPOSITO: CUENTA UNICA DEL TESORO</t>
  </si>
  <si>
    <t>00526012001 DEPOSITO DE EFECTIVO, DEPOSITANTE: BOLIVIA TV-FORTUNATO ALIAGA, CONCEPTO: DEVOLUCION DE PASAJES, CUENTA DE DEPOSITO: CUENTA UNICA DEL TESORO</t>
  </si>
  <si>
    <t>00592012001 DEPOSITO DE EFECTIVO, DEPOSITANTE: JOSE LUIS MAMANI ESPEJO, CONCEPTO: VENTA RECEPTIVO-BOLETOS TKT 2019, CUENTA DE DEPOSITO: CUENTA UNICA DEL TESORO</t>
  </si>
  <si>
    <t>00592012001 DEPOSITO DE EFECTIVO, DEPOSITANTE: JOSE LUIS MAMANI ESPEJO, CONCEPTO: VENTA EMISIVO PARTICULARES DEL 16 AL 24 DE ABRIL DE 2019, CUENTA DE DEPOSITO: CUENTA UNICA DEL TESORO</t>
  </si>
  <si>
    <t>00592012001 DEPOSITO DE EFECTIVO, DEPOSITANTE: PAOLA DURAN TORREJON, CONCEPTO: SOBRANTE FONDOS EN AVANCE, CUENTA DE DEPOSITO: CUENTA UNICA DEL TESORO</t>
  </si>
  <si>
    <t>00099021001 DEPOSITO DE EFECTIVO, DEPOSITANTE: WENDY JULIETA ANDRADE LOZA, CONCEPTO: DEPÓSITO DE SALDO NO EJECUTADO, CUENTA DE DEPOSITO: CUENTA UNICA DEL TESORO</t>
  </si>
  <si>
    <t>00099021001 DEPOSITO DE EFECTIVO, DEPOSITANTE: SEPDEP - ROSARIO CANAVIRI, CONCEPTO: DEVOLUCION DE RESURSOS C31-194 DE ROSARIO CANAVIRI, CUENTA DE DEPOSITO: CUENTA UNICA DEL TESORO</t>
  </si>
  <si>
    <t>00046171101 DEPOSITO DE EFECTIVO, DEPOSITANTE: BIO  IMPORTACIONES SARMIENTO, CONCEPTO: SANCION POR INCUMPLIMIENTO A LA NORMA GESTION 2019, CUENTA DE DEPOSITO: CUENTA UNICA DEL TESORO</t>
  </si>
  <si>
    <t>00076014201 DEPOSITO DE EFECTIVO, DEPOSITANTE: ALBARO FERNANDEZ PLATA, CONCEPTO: DEVOLUCION SALDO GASTOS JUDICIALES, CUENTA DE DEPOSITO: CUENTA UNICA DEL TESORO</t>
  </si>
  <si>
    <t>00099021001 DEPOSITO DE EFECTIVO, DEPOSITANTE: MARIA LUISA INES COLODRO BORDA DE TORREZ, CONCEPTO: DEVOLUCION COBRO INDEVIDO NUEVAS NUPCIAS, CUENTA DE DEPOSITO: CUENTA UNICA DEL TESORO</t>
  </si>
  <si>
    <t>00234014201 DEPOSITO DE EFECTIVO, DEPOSITANTE: HIPOLITO MAMANI, CONCEPTO: DEVOLUCION C-31  423  PARTIDA  34110, CUENTA DE DEPOSITO: CUENTA UNICA DEL TESORO</t>
  </si>
  <si>
    <t>00234014202 DEPOSITO DE EFECTIVO, DEPOSITANTE: JUAN ROQUE LOBATON, CONCEPTO: DEVOLUCION AL C-31 N° 448 PARTIDA 34110, CUENTA DE DEPOSITO: CUENTA UNICA DEL TESORO</t>
  </si>
  <si>
    <t>00234014202 DEPOSITO DE EFECTIVO, DEPOSITANTE: JUAN ROQUE LOBATON, CONCEPTO: DEVOLUCION AL C-31 N° 449 PARTIDA N° 851, CUENTA DE DEPOSITO: CUENTA UNICA DEL TESORO</t>
  </si>
  <si>
    <t>00099021001 DEPOSITO DE EFECTIVO, DEPOSITANTE: JUSTINA BLANCO SANCHEZ, CONCEPTO: DEVOLUCION DE HABER, CUENTA DE DEPOSITO: CUENTA UNICA DEL TESORO</t>
  </si>
  <si>
    <t>00099021001 DEP.DE CHEQ.AJENOS,RET.DE CAM.,CONCEPTO: DEVOLUCION DE VIATICOS ASIGNADOS A XIMENA FAJARDO NAVARRO C31-160,DEP.: DEFENSORIA DEL PUEBLO , PROCEDENCIA: BANCO UNION S.A., CHEQUE: 1467, FECHA DE EMISION:29/04/2019</t>
  </si>
  <si>
    <t>00593012001 DEP.DE CHEQ.AJENOS,RET.DE CAM.,CONCEPTO: VENTA DE PRODUCTOS,DEP.: EMPRESA ESTATAL YACANA , PROCEDENCIA: BANCO UNION S.A., CHEQUE: 313, FECHA DE EMISION:26/04/2019</t>
  </si>
  <si>
    <t>00099021001 DEP.DE CHEQ.AJENOS,RET.DE CAM.,CONCEPTO: DEV.PAGO PROCESO SUMARIO ADM.INTERNO RUTAS AEREAS NO ESTABLESIDAS EN CONTRATO BOLTUR GESTION 2018,DEP.: CAMARA DE SENADORES , PROCEDENCIA: BANCO UNION S.A., CHEQUE: 7361, FECHA DE EMISION:29/04/2019</t>
  </si>
  <si>
    <t>00099021001 DEP.DE CHEQ.AJENOS,RET.DE CAM.,CONCEPTO: ESPINOZA PEREYRA INGRID NORKA,DEP.: BANCO UNION S.A. , PROCEDENCIA: BANCO UNION S.A., CHEQUE: 163153, FECHA DE EMISION:29/04/2019</t>
  </si>
  <si>
    <t>00099021001 DEP.DE CHEQ.AJENOS,RET.DE CAM.,CONCEPTO: LIZARAZU CORTEZ ZENOBIO,DEP.: BANCO UNION S.A. , PROCEDENCIA: BANCO UNION S.A., CHEQUE: 163154, FECHA DE EMISION:29/04/2019</t>
  </si>
  <si>
    <t>00099021001 DEP.DE CHEQ.AJENOS,RET.DE CAM.,CONCEPTO: JIMENEZ SANTOS JULIAN,DEP.: BANCO UNION S.A. , PROCEDENCIA: BANCO UNION S.A., CHEQUE: 163151, FECHA DE EMISION:29/04/2019</t>
  </si>
  <si>
    <t>00099021001 DEP.DE CHEQ.AJENOS,RET.DE CAM.,CONCEPTO: MARCELINO CORIA MACIAS,DEP.: BANCO UNION S.A. , PROCEDENCIA: BANCO UNION S.A., CHEQUE: 163152, FECHA DE EMISION:29/04/2019</t>
  </si>
  <si>
    <t>00592012001 DEP.DE CHEQ.AJENOS,RET.DE CAM.,CONCEPTO: PAGO ND 118813 POR DEVOLUCION PARCIAL AER.BOA CHEQUE N 10569-CTA LIA  DURAN CXC GESTION 2017,DEP.: LIA DURAN , PROCEDENCIA: BANCO UNION S.A., CHEQUE: 10569, FECHA DE EMISION:11/04/2019</t>
  </si>
  <si>
    <t>00015021104 DEP.DE CHEQ.AJENOS,RET.DE CAM.,CONCEPTO: MINISTERIO DE GOBIERNO DIRECCION NAL DE SALUD Y BIENESTAR SOCIAL,DEP.: DIRECCION NAL DE SALUD Y BIENESTAR SOCIAL , PROCEDENCIA: BANCO UNION S.A., CHEQUE: 2928, FECHA DE EMISION:23/04/2019</t>
  </si>
  <si>
    <t>00015021101 DEP.DE CHEQ.AJENOS,RET.DE CAM.,CONCEPTO: POLICIA NACIONAL RECAUDACIONES,DEP.: DIRECCION NAL DE SALUD Y BIENESTAR SOCIAL , PROCEDENCIA: BANCO UNION S.A., CHEQUE: 2927, FECHA DE EMISION:18/04/2019</t>
  </si>
  <si>
    <t>00099021001 DEP.DE CHEQ.AJENOS,RET.DE CAM.,CONCEPTO: DEPÓSITO A LA CUT CORRESPONDIENTE AL 10% DE LA DEVOLUCION DPF LA PRIMERA SEGUN RESOL ASFI/176/2019,DEP.: AUTORIDAD DE SERVICIOS DEL SISTEMA FINANCIERO</t>
  </si>
  <si>
    <t>00206012001 DEP.DE CHEQ.AJENOS,RET.DE CAM.,CONCEPTO: POR DEPÓSITO DE OTROS INGRESOS EN DEMASIA,DEP.: INSTITUTO NACIONAL DE ESTADISTICA , PROCEDENCIA: BANCO UNION S.A., CHEQUE: 1971, FECHA DE EMISION:26/04/2019</t>
  </si>
  <si>
    <t>00206012001 DEP.DE CHEQ.AJENOS,RET.DE CAM.,CONCEPTO: POR DEPÓSITOS DE OTROS INGRESOS EN DEMASIA,DEP.: INSTITUTO NACIONAL DE ESTADISTICA , PROCEDENCIA: BANCO UNION S.A., CHEQUE: 5069, FECHA DE EMISION:26/04/2019</t>
  </si>
  <si>
    <t>00212032002 DEP.DE CHEQ.AJENOS,RET.DE CAM.,CONCEPTO: APORTES VOLUNTARIOS INRA - COCHABAMBA,DEP.: INRA - COCHABAMBA , PROCEDENCIA: BANCO UNION S.A., CHEQUE: 5920, FECHA DE EMISION:24/04/2019</t>
  </si>
  <si>
    <t>00212032002 DEP.DE CHEQ.AJENOS,RET.DE CAM.,CONCEPTO: APORTES VOLUNTARIOS INRA - COCHABAMBA,DEP.: INRA - COCHABAMBA , PROCEDENCIA: BANCO UNION S.A., CHEQUE: 5919, FECHA DE EMISION:24/04/2019</t>
  </si>
  <si>
    <t>00099021001 DEPOSITO DE EFECTIVO, DEPOSITANTE: CAROLA MAGDA SAAVEDRA VARGAS, CONCEPTO: DEVOLUCION POR 16 HRS NO TRABAJADAS EN EL MES DE AGOSTO DEL 2017, CUENTA DE DEPOSITO: CUENTA UNICA DEL TESORO</t>
  </si>
  <si>
    <t>00016011101 DEPOSITO DE EFECTIVO, DEPOSITANTE: MINISTERIO DE EDUCACION, CONCEPTO: DEVOLUCION CARGO A CUENTA, CUENTA DE DEPOSITO: CUENTA UNICA DEL TESORO</t>
  </si>
  <si>
    <t>00099021001 DEPOSITO DE EFECTIVO, DEPOSITANTE: SENAPE-DISTRITAL COCHABAMBA, CONCEPTO: DEVOLUCION DE RECURSOS NO UTILIZADOS GASTOS OPERATIVOS CBBA 03/2019, CUENTA DE DEPOSITO: CUENTA UNICA DEL TESORO</t>
  </si>
  <si>
    <t>00526012001 DEPOSITO DE EFECTIVO, DEPOSITANTE: BOLIVIA TV FRANCISCO GONZALO DUARTE VILLARREAL, CONCEPTO: DEVOLUCION FONDOS EN AVANCE, CUENTA DE DEPOSITO: CUENTA UNICA DEL TESORO</t>
  </si>
  <si>
    <t>00099021001 DEPOSITO DE EFECTIVO, DEPOSITANTE: CARLOS CRISPIN QUISPE LIMA, CONCEPTO: CONSUMO EXCEDENTE LINEA MOVIL - MES DICIEMBRE, CUENTA DE DEPOSITO: CUENTA UNICA DEL TESORO</t>
  </si>
  <si>
    <t>00099021001 DEPOSITO DE EFECTIVO, DEPOSITANTE: CARLOS CRISPIN QUISPE LIMA, CONCEPTO: CONSUMO EXCEDENTE LINEA MOVIL - MES ENERO, CUENTA DE DEPOSITO: CUENTA UNICA DEL TESORO</t>
  </si>
  <si>
    <t>00099021001 DEPOSITO DE EFECTIVO, DEPOSITANTE: RAMIRO JARANDILLA MALDONADO, CONCEPTO: PAGO ERRONEO, CUENTA DE DEPOSITO: CUENTA UNICA DEL TESORO</t>
  </si>
  <si>
    <t>00041031107 DEPOSITO DE EFECTIVO, DEPOSITANTE: ROGER FERNANDO RAMIREZ CALLE, CONCEPTO: DEVOLUCION DE VIATICOS Y PASAJE, CUENTA DE DEPOSITO: CUENTA UNICA DEL TESORO</t>
  </si>
  <si>
    <t>00099021001 DEPOSITO DE EFECTIVO, DEPOSITANTE: JUAN EDWIN DURAN, CONCEPTO: DOBLE PERCEPCION, CUENTA DE DEPOSITO: CUENTA UNICA DEL TESORO</t>
  </si>
  <si>
    <t>00599032003 DEPOSITO DE EFECTIVO, DEPOSITANTE: EMPRESA  BOLIVIANA DE ALIMENTOS Y DERIVADOS, CONCEPTO: DEVOLUCION DE VIATICOS NO UTILIZADOS SAMUEL BEJARANO, CUENTA DE DEPOSITO: CUENTA UNICA DEL TESORO</t>
  </si>
  <si>
    <t>00046171101 DEPOSITO DE EFECTIVO, DEPOSITANTE: COMERCIO INTEGRANDO XM, CONCEPTO: SANCION POR INCUMPLIMIENTO A LA NORMA GESTION 2019, CUENTA DE DEPOSITO: CUENTA UNICA DEL TESORO</t>
  </si>
  <si>
    <t>00099021001 DEPOSITO DE EFECTIVO, DEPOSITANTE: JULIA GABRIELA MONJE BERNAL, CONCEPTO: DEVOLUCION DE VIATICOS - PASAJES, CUENTA DE DEPOSITO: CUENTA UNICA DEL TESORO</t>
  </si>
  <si>
    <t>00099021001 DEPOSITO DE EFECTIVO, DEPOSITANTE: ANGELA PATRICIA SEVILLA LOLA, CONCEPTO: REVERSION POR SERVICIOS BASICOS ENERGIA ELECTRICA ENE/19 P-200, CUENTA DE DEPOSITO: CUENTA UNICA DEL TESORO</t>
  </si>
  <si>
    <t>00099021001 DEPOSITO DE EFECTIVO, DEPOSITANTE: TEOFILO POMACUSI MAMANI, CONCEPTO: DEVOLUCION DE PASAJES POR PRESENTACION FUERA DE PLAZO, CUENTA DE DEPOSITO: CUENTA UNICA DEL TESORO</t>
  </si>
  <si>
    <t>00020031101 DEPOSITO DE EFECTIVO, DEPOSITANTE: RICHARD JAVIER CONDORI MAMANI, CONCEPTO: REVERSION POR CONCEPTO DE ALIMENTACION Y OTROS, CUENTA DE DEPOSITO: CUENTA UNICA DEL TESORO</t>
  </si>
  <si>
    <t>00099021001 DEPOSITO DE EFECTIVO, DEPOSITANTE: CAMARA DE DIPUTADOS, CONCEPTO: REVERCION ANTICIPADA, CUENTA DE DEPOSITO: CUENTA UNICA DEL TESORO</t>
  </si>
  <si>
    <t>00035011105 DEPOSITO DE EFECTIVO, DEPOSITANTE: JORGE FUENTES ENCINAS, CONCEPTO: DEVOLUCION DE PASAJES ASIGNADOS PARA LA COMISION DE UNCIA, CUENTA DE DEPOSITO: CUENTA UNICA DEL TESORO</t>
  </si>
  <si>
    <t>00020011104 DEPOSITO DE EFECTIVO, DEPOSITANTE: INSTITUTO GEOGRAFICO MILITAR, CONCEPTO: REVERSION POR GASTOS NO EJECUTADOS DE LA PARTIDA, CUENTA DE DEPOSITO: CUENTA UNICA DEL TESORO</t>
  </si>
  <si>
    <t>00020014203 DEPOSITO DE EFECTIVO, DEPOSITANTE: ROGER RICARDO HUAYNOCA COACOLLO, CONCEPTO: REV. ALQUILER EQUIPOS Y MAQUINARIAS PREV. 1052, CUENTA DE DEPOSITO: CUENTA UNICA DEL TESORO</t>
  </si>
  <si>
    <t>00212012001 DEPOSITO DE EFECTIVO, DEPOSITANTE: INRA NACIONAL -CHOQUE SANTOS MOISES C-31 577, CONCEPTO: DEVOLUCION EN FONDOS EN AVANCE, CUENTA DE DEPOSITO: CUENTA UNICA DEL TESORO</t>
  </si>
  <si>
    <t>00099021001 DEPOSITO DE EFECTIVO, DEPOSITANTE: JUAN JOSE OLIVERA GARCIA, CONCEPTO: DEVOLUCION DE HABERES, CUENTA DE DEPOSITO: CUENTA UNICA DEL TESORO</t>
  </si>
  <si>
    <t>00099021001 DEPOSITO DE EFECTIVO, DEPOSITANTE: GONZALO ENRIQUE MONTAÑO DURAN, CONCEPTO: REVERSION, CUENTA DE DEPOSITO: CUENTA UNICA DEL TESORO</t>
  </si>
  <si>
    <t>00212012001 DEPOSITO DE EFECTIVO, DEPOSITANTE: INRA NACIONAL- JORGE LUIS LEAÑOS CABRERA C31 456, CONCEPTO: DEVOLUCION EN FONDOS EN AVANCE, CUENTA DE DEPOSITO: CUENTA UNICA DEL TESORO</t>
  </si>
  <si>
    <t>00010011102 DEPOSITO DE EFECTIVO, DEPOSITANTE: CONSULADO GENERAL DE BOLIVIA EN MILAN ITALIA, CONCEPTO: REPOSICION POR 10 PASAPORTES CAPTURADOS ERRONEAMENTE SR CARLOS FLORES, CUENTA DE DEPOSITO: CUENTA UNICA DEL TESORO</t>
  </si>
  <si>
    <t>00099021001 DEPOSITO DE EFECTIVO, DEPOSITANTE: ALBERTINA MIRIAM VASQUEZ QUEZADA, CONCEPTO: REVERSION TOTAL, CUENTA DE DEPOSITO: CUENTA UNICA DEL TESORO</t>
  </si>
  <si>
    <t>00016011101 DEPOSITO DE EFECTIVO, DEPOSITANTE: OLIVIA GUTIERREZ CHAVEZ, CONCEPTO: DEVOLUCION, CUENTA DE DEPOSITO: CUENTA UNICA DEL TESORO</t>
  </si>
  <si>
    <t>00526012001 DEPOSITO DE EFECTIVO, DEPOSITANTE: ERICK SALAS CHOQUE, CONCEPTO: DEVOLUCION DE VIATIVOS BOLIVIA TV, CUENTA DE DEPOSITO: CUENTA UNICA DEL TESORO</t>
  </si>
  <si>
    <t>00244012001 DEPOSITO DE EFECTIVO, DEPOSITANTE: SERVICIO NACIONAL DE AEROFOTOGRAMETRIA, CONCEPTO: REVERSION TOTAL, CUENTA DE DEPOSITO: CUENTA UNICA DEL TESORO</t>
  </si>
  <si>
    <t>00016011101 DEPOSITO DE EFECTIVO, DEPOSITANTE: CESAR CANQUI HUANCA, CONCEPTO: DEVOLUCION, CUENTA DE DEPOSITO: CUENTA UNICA DEL TESORO</t>
  </si>
  <si>
    <t>00081161101 DEPOSITO DE EFECTIVO, DEPOSITANTE: MOPSV-ADM DE TERMINAL TERRESTRE SANTA CRUZ, CONCEPTO: DEVOLUCION DE FONDOS, CUENTA DE DEPOSITO: CUENTA UNICA DEL TESORO</t>
  </si>
  <si>
    <t>00046021109 DEPOSITO DE EFECTIVO, DEPOSITANTE: MARIA JESUS RAMOS MENDIETA, CONCEPTO: REFRIGERIOS Y ALQUILERES PARA REUNION DEL SISTEMA UNICO DE SALUD COCHABAMBA, CUENTA DE DEPOSITO: CUENTA UNICA DEL TESORO</t>
  </si>
  <si>
    <t>00046024204 DEPOSITO DE EFECTIVO, DEPOSITANTE: MARIA JESUS RAMOS MENDIETA, CONCEPTO: DEVOLUCION DEL EVENTO TALLER DE SOCIALIZACION DEL SIST UNICO DE SALUD REGLAMENTO LEY 1152 SCZ, CUENTA DE DEPOSITO: CUENTA UNICA DEL TESORO</t>
  </si>
  <si>
    <t>00099021001 DEPOSITO DE EFECTIVO, DEPOSITANTE: TIM STEVE SAULO MIRANDA COLQUE, CONCEPTO: SALDO ASIGNADO FONDOS EN AVANCE PARA REFACCION MUROS DEL PATIO DEL PALACIO DE LA REVOLUCION, CUENTA DE DEPOSITO: CUENTA UNICA DEL TESORO</t>
  </si>
  <si>
    <t>00041031107 DEPOSITO DE EFECTIVO, DEPOSITANTE: JOSE LUIS MARCA, CONCEPTO: DEVOLUCION DE TRANSPORTE DE PESAS PATRON, CUENTA DE DEPOSITO: CUENTA UNICA DEL TESORO</t>
  </si>
  <si>
    <t>00526012001 DEPOSITO DE EFECTIVO, DEPOSITANTE: BOLIVIA TV DEIME PACA ADRIAN, CONCEPTO: DEVOLUCION DE PASAJES, CUENTA DE DEPOSITO: CUENTA UNICA DEL TESORO</t>
  </si>
  <si>
    <t>00526012001 DEPOSITO DE EFECTIVO, DEPOSITANTE: BOLIVIA TV-JESUS HENRY VILLCA MADENI, CONCEPTO: DEVOLUCION DE PASAJES, CUENTA DE DEPOSITO: CUENTA UNICA DEL TESORO</t>
  </si>
  <si>
    <t>00526012001 DEPOSITO DE EFECTIVO, DEPOSITANTE: BOLIVIA TV - MAX ARIEL CHOQUE TICONA, CONCEPTO: DEVOLUCION DE PASAJES, CUENTA DE DEPOSITO: CUENTA UNICA DEL TESORO</t>
  </si>
  <si>
    <t>00099021001 DEPOSITO DE EFECTIVO, DEPOSITANTE: VICTOR ALEX BALDIVIESO JINES, CONCEPTO: DEVOLUCION PAGO DE PROFESORADO FEBRERO/19 PREVENTIVO 52, CUENTA DE DEPOSITO: CUENTA UNICA DEL TESORO</t>
  </si>
  <si>
    <t>00526012001 DEPOSITO DE EFECTIVO, DEPOSITANTE: FELIPE DE NERY SANTANDER - BOLIVIA TV, CONCEPTO: DEVOLUCION DE PASAJE, CUENTA DE DEPOSITO: CUENTA UNICA DEL TESORO</t>
  </si>
  <si>
    <t>00016011101 DEPOSITO DE EFECTIVO, DEPOSITANTE: LIDIA JULIETA GUARACHI ALCON, CONCEPTO: DEVOLUCION - FORMULARIOS RUDEAL, CUENTA DE DEPOSITO: CUENTA UNICA DEL TESORO</t>
  </si>
  <si>
    <t>00046024204 DEPOSITO DE EFECTIVO, DEPOSITANTE: DORA CONCEPCION QUISBERT SOLIZ, CONCEPTO: REVERSION DE SALDOS, CUENTA DE DEPOSITO: CUENTA UNICA DEL TESORO</t>
  </si>
  <si>
    <t>00599022001 DEPOSITO DE EFECTIVO, DEPOSITANTE: EBA - GROVER ESPEJO QUISPE, CONCEPTO: DEVOLUCION DE RECURSOS NO EJECUTADOS, CUENTA DE DEPOSITO: CUENTA UNICA DEL TESORO</t>
  </si>
  <si>
    <t>00212082001 DEPOSITO DE EFECTIVO, DEPOSITANTE: HERMO HUAYTA COPA, CONCEPTO: DEVOLUCION DE GASTOS OPERATIVOS C31 PREVENTIVO 229, CUENTA DE DEPOSITO: CUENTA UNICA DEL TESORO</t>
  </si>
  <si>
    <t>00099021001 DEPOSITO DE EFECTIVO, DEPOSITANTE: SOLEDAD ROMERO GUERRERO, CONCEPTO: DEVOLUCION DE REFRIGERIO, CUENTA DE DEPOSITO: CUENTA UNICA DEL TESORO</t>
  </si>
  <si>
    <t>00099021001 DEPOSITO DE EFECTIVO, DEPOSITANTE: WILSON BORIS VARGAS RAMOS, CONCEPTO: DEVOLUCION POR GASTOS DE FONDOS EN AVANCE, CUENTA DE DEPOSITO: CUENTA UNICA DEL TESORO</t>
  </si>
  <si>
    <t>00526012001 DEPOSITO DE EFECTIVO, DEPOSITANTE: HERNAN SILVESTRE VILA, CONCEPTO: DEVOLUCION DE VIATICOS, CUENTA DE DEPOSITO: CUENTA UNICA DEL TESORO</t>
  </si>
  <si>
    <t>00076014201 DEPOSITO DE EFECTIVO, DEPOSITANTE: MINISTERIO DE MINERIA Y METALURGIA, CONCEPTO: DEVOLUCION DE IMPUESTO DE VIAJE NO REALIZADO CORO CORO-LA PAZ 24/04/19 GODY HOCHKOFLER, CUENTA DE DEPOSITO: CUENTA UNICA DEL TESORO</t>
  </si>
  <si>
    <t>00526012001 DEPOSITO DE EFECTIVO, DEPOSITANTE: HEYDI M. GUTIERREZ C., CONCEPTO: DEVOLUCION DE PASAJES, CUENTA DE DEPOSITO: CUENTA UNICA DEL TESORO</t>
  </si>
  <si>
    <t>00212082001 DEPOSITO DE EFECTIVO, DEPOSITANTE: LUIS ALFREDO PACO VISALUQUE, CONCEPTO: SALDO DE GASTOS OPERATIVOS, CUENTA DE DEPOSITO: CUENTA UNICA DEL TESORO</t>
  </si>
  <si>
    <t>00046024204 DEPOSITO DE EFECTIVO, DEPOSITANTE: MARIA EVELYN PARDO LEAÑOS, CONCEPTO: DEVOLUCION FONDOS EN AVANCE, CUENTA DE DEPOSITO: CUENTA UNICA DEL TESORO</t>
  </si>
  <si>
    <t>00099021001 DEPOSITO DE EFECTIVO, DEPOSITANTE: EPIFANIO CONDORI BAUTISTA, CONCEPTO: DEVOLUCION AL SENASIR POR COBRO INDEBIDO, CUENTA DE DEPOSITO: CUENTA UNICA DEL TESORO</t>
  </si>
  <si>
    <t>00342012001 DEPOSITO DE EFECTIVO, DEPOSITANTE: AGENCIA ESTATAL DE VIVIENDA, CONCEPTO: DEVOLUCION DEL SALDO DE FONDOS EN AVANCE DEL MES DE ABRIL 2019, CUENTA DE DEPOSITO: CUENTA UNICA DEL TESORO</t>
  </si>
  <si>
    <t>00212082001 DEPOSITO DE EFECTIVO, DEPOSITANTE: GROVER GUSTAVO ALEGRIA LAURA, CONCEPTO: DEVOLUCION DE GASTOS OPERATIVOS PREVENTIVO C-31 N° 259, CUENTA DE DEPOSITO: CUENTA UNICA DEL TESORO</t>
  </si>
  <si>
    <t>00099021001 DEPOSITO DE EFECTIVO, DEPOSITANTE: CARLOS EDWARD ARZE SOLIZ - UE - FNSE, CONCEPTO: DEVOLUCION DE SALDOS NO UTILIZADOS TALLER DE CAPACITACION Y PROGRAMACION DE PROGRAMAS Y PROYECTOS, CUENTA DE DEPOSITO: CUENTA UNICA DEL TESORO</t>
  </si>
  <si>
    <t>00046024204 DEPOSITO DE EFECTIVO, DEPOSITANTE: ZULMA BLANCO CHURATA, CONCEPTO: DEVOLUCION DE FONDOS EN AVANCE, CUENTA DE DEPOSITO: CUENTA UNICA DEL TESORO</t>
  </si>
  <si>
    <t>00046034201 DEPOSITO DE EFECTIVO, DEPOSITANTE: INLASA SILVIA QUISPE MAMANI, CONCEPTO: SALDO C-31 N°901, CUENTA DE DEPOSITO: CUENTA UNICA DEL TESORO</t>
  </si>
  <si>
    <t>00046034201 DEPOSITO DE EFECTIVO, DEPOSITANTE: INLASA SILVIA QUISPE MAMANI, CONCEPTO: SALDO C-31 N°903, CUENTA DE DEPOSITO: CUENTA UNICA DEL TESORO</t>
  </si>
  <si>
    <t>00670012002 DEPOSITO DE EFECTIVO, DEPOSITANTE: VOCAL LIDIA IRIARTE TORREZ O.E.P. TRIBUNAL SUPREMO, CONCEPTO: DEVOLUCION DE VIATICOS POR VIAJE NO REALIZADO A LA CIUDAD DE SUCRE LOS DIAS 23 Y 24 DE ABRIL PARA RE, CUENTA DE DEPOSITO: CUENTA UNICA DEL TESORO</t>
  </si>
  <si>
    <t>00046024204 DEPOSITO DE EFECTIVO, DEPOSITANTE: MIN. SALUD - ABRAHAM MEDINA VILLCA, CONCEPTO: REVERSION SALDO NO EJECUTADO N° PREVENTIVO: 1569, CUENTA DE DEPOSITO: CUENTA UNICA DEL TESORO</t>
  </si>
  <si>
    <t>00660012006 DEP.DE CHEQ.AJENOS,RET.DE CAM.,CONCEPTO: SOBRANTE DE ARQUEO DE CAJA DEPOSITADO POR EL JUZGADO DE SAN LUCAS GESTION 2017,DEP.: ORGANO JUDICIAL DISTRITO CHUQUISACA , PROCEDENCIA: BANCO UNION S.A., CHEQUE: 1559, FECHA DE EMISION:26/04/2019</t>
  </si>
  <si>
    <t>00660012006 DEP.DE CHEQ.AJENOS,RET.DE CAM.,CONCEPTO: DEPÓSITO DE EDGAR VICTOR GOMEZ CRUZ GESTION 2017,DEP.: ORGANO JUDICIAL DISTRITO CHUQUISACA , PROCEDENCIA: BANCO UNION S.A., CHEQUE: 1558, FECHA DE EMISION:26/04/2019</t>
  </si>
  <si>
    <t>00660012006 DEP.DE CHEQ.AJENOS,RET.DE CAM.,CONCEPTO: RECUPERACION DE ARANCELES NO COBRADOS JUAN PABLO CUETO Y RICARDO PICHA GESTION 2018,DEP.: ORGANO JUDICIAL DISTRITO CHUQUISACA , PROCEDENCIA: BANCO UNION S.A., CHEQUE: 1557, FECHA DE EMISION:26/04/2019</t>
  </si>
  <si>
    <t>00660012006 DEP.DE CHEQ.AJENOS,RET.DE CAM.,CONCEPTO: JUECES CIUDADANOS TEOFILO AVENDAÑO Y JUAN GONZALES GESTION 2016,DEP.: ORGANO JUDICIAL DISTRITO CHUQUISACA , PROCEDENCIA: BANCO UNION S.A., CHEQUE: 1556, FECHA DE EMISION:26/04/2019</t>
  </si>
  <si>
    <t>00660012006 DEP.DE CHEQ.AJENOS,RET.DE CAM.,CONCEPTO: EXCEDENTE DE LLAMADAS CORRESPONDIENTE A NOVIEMBRE Y DICIEMBRE 20018,DEP.: ORGANO JUDICIAL DISTRITO COCHABAMBA , PROCEDENCIA: BANCO UNION S.A., CHEQUE: 3387, FECHA DE EMISION:25/04/2019</t>
  </si>
  <si>
    <t>00660012006 DEP.DE CHEQ.AJENOS,RET.DE CAM.,CONCEPTO: DEVOLUCION DE PASAJES Y VIATICOS CORRESPONDIENTE A LA GESTION 2018,DEP.: ORGANO JUDICIAL DISTRITO COCHABAMBA , PROCEDENCIA: BANCO UNION S.A., CHEQUE: 3386, FECHA DE EMISION:25/04/2019</t>
  </si>
  <si>
    <t>00660082001 DEP.DE CHEQ.AJENOS,RET.DE CAM.,CONCEPTO: DEVOLUCION DE VIATICOS Y PASAJES CORRESPONDIENTE A LA GESTION 2019,DEP.: ORGANO JUDICIAL DISTRITO COCHABAMBA , PROCEDENCIA: BANCO UNION S.A., CHEQUE: 3385, FECHA DE EMISION:25/04/2019</t>
  </si>
  <si>
    <t>00660022001 DEP.DE CHEQ.AJENOS,RET.DE CAM.,CONCEPTO: DEVOLUCION DE VIATICOS DR. CARLOS EGUEZ S/MEMO N°79/2019,DEP.: ORGANO JUDICIAL TRIBUNAL SUPREMO , PROCEDENCIA: BANCO UNION S.A., CHEQUE: 547, FECHA DE EMISION:25/04/2019</t>
  </si>
  <si>
    <t>00291012002 DEP.DE CHEQ.AJENOS,RET.DE CAM.,CONCEPTO: REPOSICION DE DAÑOS,DEP.: ABC GERENCIA REGIONAL CHUQUISACA , PROCEDENCIA: BANCO UNION S.A., CHEQUE: 4778, FECHA DE EMISION:22/04/2019</t>
  </si>
  <si>
    <t>00099021001 DEP.DE CHEQ.AJENOS,RET.DE CAM.,CONCEPTO: PREV 478/2019 DEVOL DE PASAJES TERRESTRES NO UTILIZADOS S/G H.R. N° 5821,DEP.: CAMARA DE DIPUTADOS , PROCEDENCIA: BANCO UNION S.A., CHEQUE: 17729, FECHA DE EMISION:17/04/2019</t>
  </si>
  <si>
    <t>00099021001 DEP.DE CHEQ.AJENOS,RET.DE CAM.,CONCEPTO: PREV 335/2019 DEVOL DE PASAJES AEREO NO UTILIZADOS S/G H.R. N° 5748,DEP.: CAMARA DE DIPUTADOS , PROCEDENCIA: BANCO UNION S.A., CHEQUE: 17728, FECHA DE EMISION:17/04/2019</t>
  </si>
  <si>
    <t>00099021001 DEP.DE CHEQ.AJENOS,RET.DE CAM.,CONCEPTO: PREV 535/2019 DEVOL DE 2 DIAS DE VIATICOS VIAJE NO REALIZADO S/G H.R. N°6025,DEP.: CAMARA DE DIPUTADOS , PROCEDENCIA: BANCO UNION S.A., CHEQUE: 17745, FECHA DE EMISION:23/04/2019</t>
  </si>
  <si>
    <t>00099021001 DEP.DE CHEQ.AJENOS,RET.DE CAM.,CONCEPTO: FIS COM 02/19 DEP POR USO DE EGUA E. ELECTRICA MES MARZO S/G C. ADM N° 44,DEP.: CAMARA DE DIPUTADOS , PROCEDENCIA: BANCO UNION S.A., CHEQUE: 17753, FECHA DE EMISION:25/04/2019</t>
  </si>
  <si>
    <t>00099021001 DEP.DE CHEQ.AJENOS,RET.DE CAM.,CONCEPTO: PREV 478/2019 DEVOL DE PASAJE TERRESTRE Y 1/2 DIA VIATICO NO UTILIZADO S/G HR N° 5784,DEP.: CAMARA DE DIPUTADOS , PROCEDENCIA: BANCO UNION S.A., CHEQUE: 17730, FECHA DE EMISION:17/04/2019</t>
  </si>
  <si>
    <t>00070011102 DEP.DE CHEQ.AJENOS,RET.DE CAM.,CONCEPTO: DEVOLUCION VIATICOS LUIS ALEJANDRO GARVIZU C-31 679,DEP.: MINISTERIO DE TRABAJO EMPLEO Y PREVISION SOCIAL , PROCEDENCIA: BANCO UNION S.A., CHEQUE: 9254, FECHA DE EMISION:26/04/2019</t>
  </si>
  <si>
    <t>00070011102 DEP.DE CHEQ.AJENOS,RET.DE CAM.,CONCEPTO: DEV. SALDO NO EJECUTADO HERBERT RUIZ FLORES PARA REVERSION C-31 716.1,DEP.: MINISTERIO DE TRABAJO EMPLEO Y PREVISION SOCIAL , PROCEDENCIA: BANCO UNION S.A., CHEQUE: 9252, FECHA DE EMISION:25/04/2019</t>
  </si>
  <si>
    <t>00287102013 DEP.DE CHEQ.AJENOS,RET.DE CAM.,CONCEPTO: PAGO DE FACTURAS SUPERVISION FDI CBB # 837 1005,1006,1011,1012,1014,1026,1062 Y DEV RET,DEP.: FPS/SUPERVISION/FDI/CBA , PROCEDENCIA: BANCO UNION S.A., CHEQUE: 1035, FECHA DE EMISION:04/04/2019</t>
  </si>
  <si>
    <t>00292052001 DEP.DE CHEQ.AJENOS,RET.DE CAM.,CONCEPTO: DEVOLUCION DE FONDOS,DEP.: VIAS BOLIVIA REGIONAL ORURO , PROCEDENCIA: BANCO UNION S.A., CHEQUE: 457, FECHA DE EMISION:25/04/2019</t>
  </si>
  <si>
    <t>00099021001 DEP.DE CHEQ.AJENOS,RET.DE CAM.,CONCEPTO: DEVOLUCION DE SALDOS NO EJECUTADOS,DEP.: PROGRAMA NACIONAL DE POST ALFABETIZACION , PROCEDENCIA: BANCO UNION S.A., CHEQUE: 5687, FECHA DE EMISION:30/04/2019</t>
  </si>
  <si>
    <t>00066014202 DEP.DE CHEQ.AJENOS,RET.DE CAM.,CONCEPTO: DEPÓSITO POR CUMPLIMIENTO AL ART 16 INC. B DE LA RES MIN N°1111,DEP.: MINISTERIO DE PLANIFICACION DEL DESARROLLO , PROCEDENCIA: BANCO UNION S.A., CHEQUE: 6704, FECHA DE EMISION:26/04/2019</t>
  </si>
  <si>
    <t>00293014201 DEPOSITO DE EFECTIVO, DEPOSITANTE: DISNORA AGUILERA AVE, CONCEPTO: DEVOLUCION MEDIO DIA DE VIATICOS, CUENTA DE DEPOSITO: CUENTA UNICA DEL TESORO</t>
  </si>
  <si>
    <t>DESCONCILIADO</t>
  </si>
  <si>
    <t>TRANSFERENCIA DEL EXTERIOR SEGUN SWIFT NOS.3965-3963 DE FECHA 01/04/2019 ORDENANTE: GUMUCIO DE LA NOI MARIA MACARENA LIB. 00597012001 RECURSOS ESPECIFICOS YLB</t>
  </si>
  <si>
    <t>TRANSFERENCIA DEL EXTERIOR SEGUN SWIFT NOS.4010-4009 DE FECHA 01/04/2019 ORDENANTE: QUISPE MURANA JAIME LIB. 00597012001 RECURSOS ESPECIFICOS YLB</t>
  </si>
  <si>
    <t>COBRO COSTOS DE PAPELERIA SEGUN TRANSFERENCIA DEL EXTERIOR POR ORDEN DE AURORA AVIATION S.A. LIB. 00512012001 AASANA CENTRAL-OFICINA NACIONAL</t>
  </si>
  <si>
    <t>COBRO COSTOS DE PAPELERIA SEGUN TRANSFERENCIA DEL EXTERIOR POR ORDEN DE AEROVIAS DE MEXICO SA DE CV LIB. 00512012001 AASANA CENTRAL-OFICINA NACIONAL</t>
  </si>
  <si>
    <t>||TRANSFERENCIA DE FONDOS S/G. MENSAJE SWIFT NRO. 03973 Y CORREOS ELECTRÓNICOS DE LA DGAC Y AASANA DE LA FECHA. (SECTOR PÚBLICO - SOBREVUELOS). DEBITO DE LA LIBRETA 00512012001 AASANA CENTRAL-OFICINA CENTRAL; COBRO UTILES DE ESCRITORIO.</t>
  </si>
  <si>
    <t>AJUSTE COMPLEMENTARIO POR REVALORIZACION SALDOS DE ACTIVOS DE RESERVA Y OBLIGACIONES MONEDA EXTRANJERA (DOLARES) Saldo MO = -409057533.28 ;Bs/Mo: 6.86000000000 ;Saldo Bs: -2806134678.29</t>
  </si>
  <si>
    <t>AJUSTE COMPLEMENTARIO POR REVALORIZACION SALDOS DE ACTIVOS DE RESERVA Y OBLIGACIONES MONEDA EXTRANJERA (DOLARES) Saldo MO = -459337092.97 ;Bs/Mo: 6.86000000000 ;Saldo Bs: -3151052457.76</t>
  </si>
  <si>
    <t>NUMERO DE LIBRETACUT: 05850102001 OPERACIÓN E46 TRANSFERENCIA DEL SISTEMA FINANCIERO POR CUENTA DE TERCEROS A LA CUT EN DOLARES AMERICANOS PAGO PROVEEDORES PARA ABE EMPRESA PUBLICA NACIONAL ESTRATEGICA BOLIVIANA A SOLICITUD DE YPFB TRANSPORTE S.A.</t>
  </si>
  <si>
    <t>||DEVOLUCION DE IMPORTE POR DIFERENCIAL CAMBIARIO EN COMPLEMENTO AL COMPROBANTE S-950763 DE LA FECHA REF:TRANSF. DE FONDOS A/F THALES LAS FRANCE SAS EQUIV.EUR 8,605,370,50 (MENOS COMISIONES POR TRANSFERNCIA) LIBRETA 00099021001 TGN-RECURSOS ORDINARIOS</t>
  </si>
  <si>
    <t>TRANSFERENCIA DEL EXTERIOR SEGUN SWIFT NO.4208 Y NO.4204 DE FECHA 04/04/2019 ORDENANTE: HINOVE AGROCIENTA S.A. (BRAZIL-ARARAQUARA) REF.: INV 052/2019 LIB. 00597012001 RECURSOS ESPECIFICOS YLB</t>
  </si>
  <si>
    <t>COBRO COSTOS DE PAPELERIA SEGUN TRANSFERENCIA DEL EXTERIOR POR ORDEN DE LAN ARGENTINA - AERO2000 SA REF.: YKYC28 01 2019 LIB. 00512012001 AASANA CENTRAL-OFICINA NACIONAL</t>
  </si>
  <si>
    <t>PAGO A BID PRÉSTAMO 2664/BL-BO VCTO. 05-04-2019 POR CUENTA DE TGN , NTI. 012067 VALOR 05-04-2019 INTERESES USD 1.869,87 CTA. 5970 CUENTA UNICA DEL TESORO DOLARES AMERICANOS LIB. 00099021001</t>
  </si>
  <si>
    <t>AJUSTE COMPLEMENTARIO POR REVALORIZACION SALDOS DE ACTIVOS DE RESERVA Y OBLIGACIONES MONEDA EXTRANJERA (DOLARES) Saldo MO = -425652398.99 ;Bs/Mo: 6.86000000000 ;Saldo Bs: -2919975457.05</t>
  </si>
  <si>
    <t>A:00514012004 DEVOLUCIÓN DE RECURSOS A ENDE POR EJECUCIÓN DE BOL. DE GARANTÍA PROY. MIGUILLAS SOLICITADO CON NOTAS CITE:ENDE-DGFN-6/35-17, ENDE-DGFN-11/2-18, ENDE-DGFN-11/25-18, ENDE-DGFN-1/13-19, ENDE-DGFN-3/19-19 Y CRITERIO LEGAL MEFP/DGAJ/UAJ/N°1354/2018, CRITERIO TÉCNICO DE PRESUPUESTO NOTA CITE:MEFP/VPCF/DGPGP/UEP N°209/18, E INFORME MEFP/VTCP/DGPOT/UPCFTGN/INF/N°29/2019, H.R. 6-440-R; 6-16864-R; 6-33269-R; 6-34350-R, 6-8438-R.</t>
  </si>
  <si>
    <t>AJUSTE COMPLEMENTARIO POR REVALORIZACION SALDOS DE ACTIVOS DE RESERVA Y OBLIGACIONES MONEDA EXTRANJERA (DOLARES) Saldo MO = -464294903.25 ;Bs/Mo: 6.86000000000 ;Saldo Bs: -3185063036.29</t>
  </si>
  <si>
    <t>TRANSFERENCIA RECIBIDA DEL EXTERIOR SEGÚN MENSAJES SWIFT Nos. 4337-4330 (REM.EXT.) DE FECHA 09-04-2019 POR DESEMBOLSO DE FONPLATA PRÉSTAMO BOL 21/2014 DOBLE VIA MONTERO CRISTAL MAYU LIBRETA N° 00291014347 ABC-$US-BOL21/2014 DOBLE VIA MONTERO CRISTALMAYU PTE MARIPOS</t>
  </si>
  <si>
    <t>PAGO A BID PRÉSTAMO 3151/BL-BO VCTO. 09-04-2019 POR CUENTA DE TGN , NTI. 012081 VALOR 09-04-2019 INTERESES USD 485.390,19 COMISIONES USD 19.608,56 CTA. 5970 CUENTA UNICA DEL TESORO DOLARES AMERICANOS LIB. 00099021001</t>
  </si>
  <si>
    <t>TRANSFERENCIA DEL EXTERIOR SEGUN SWIFT 04333-04331 DE FECHA 09/04/2019 ORDENANTE: INV Y EXPLOTACIONES TERRASAL LTDA REF.: 20090 COMPRA CLORURO DE POTASIO LIB. 00597012001 RECURSOS ESPECIFICOS YLB</t>
  </si>
  <si>
    <t>TRANSFERENCIA DE FONDOS AL EXTERIOR A SOLICITUD DE TESORO GENERAL DE LA NACION SEGUN SOLICITUD 7688 REF: PAGO AL ORGANISMO INTERNACIONAL DE ENERGIA ATOMICA (OIEA), POR CONCEPTO DE MEMBRESIA POR EUR26.787,00, SEGUN SOLICITUD VRE-DGRM-CS-87/2019. EQUIVALENTES 30.175,40 USD LIB. 00099021001 TGN-RECURSOS ORDINARIOS-DOLARES AMERICANOS (5970) POR DIFERENCIAL CAMBIARIO</t>
  </si>
  <si>
    <t>TRANSFERENCIA DE FONDOS AL EXTERIOR A SOLICITUD DE TESORO GENERAL DE LA NACION SEGUN SOLICITUD 7685 REF: PAGO A LA ORGANIZACION DE LAS NACIONES UNIDAS PARA LA ALIMENTACION Y AGRICULTURA (FAO), POR CONCEPTO DE MEMBRESIA POR EUR22.585,38, SEGUN SOLICITUD VRE-DGRM-CS-54/2019. EQUIVALENTES 25.442,30 US LIB. 00099021001 TGN-RECURSOS ORDINARIOS-DOLARES AMERICANOS (5970) POR DIFERENCIAL CAMBIARIO</t>
  </si>
  <si>
    <t>TRANSFERENCIA DE FONDOS AL EXTERIOR A SOLICITUD DE TESORO GENERAL DE LA NACION SEGUN SOLICITUD 7686 REF: PAGO AL PROGRAMA DE APOYO A LA CONSTRUCCION DEL ESPACIO ESCENICO IBEROAMERICANO (IBERESCENA), POR CONCEPTO DE MEMBRESIA POR EUR26.706,30, SEGUN SOLICITUD VRE-DGRM-CS- 80/2019. EQUIVALENTES 30.08 LIB. 00099021001 TGN-RECURSOS ORDINARIOS-DOLARES AMERICANOS (5970) POR DIFERENCIAL CAMBIARIO</t>
  </si>
  <si>
    <t>TRANSFERENCIA DE FONDOS AL EXTERIOR A SOLICITUD DE TESORO GENERAL DE LA NACION SEGUN SOLICITUD 7687 REF: REF. BOL, PAGO A LA ORGANIZACION INTERNACIONAL DE POLICIA CRIMINAL - INTERPOL (OIPC-INTERPOL), POR CONCEPTO DE MEMBRESIA POR EUR41.431,00, SEGUN SOLICITUD VRE-DGRM-CS-69/2019. EQUIVALENTES 46.67 LIB. 00099021001 TGN-RECURSOS ORDINARIOS-DOLARES AMERICANOS (5970) POR DIFERENCIAL CAMBIARIO</t>
  </si>
  <si>
    <t>COBRO COSTOS DE PAPELERIA SEGUN TRANSFERENCIA DEL EXTERIOR POR ORDEN DE NEW LINES SA (CAPITAL FEDERAL ARGENTINA) REF.: YKYC 49/11/2018 LIB. 00512012001 AASANA CENTRAL-OFICINA NACIONAL</t>
  </si>
  <si>
    <t>AJUSTE COMPLEMENTARIO POR REVALORIZACION SALDOS DE ACTIVOS DE RESERVA Y OBLIGACIONES MONEDA EXTRANJERA (DOLARES) Saldo MO = -467333356.79 ;Bs/Mo: 6.86000000000 ;Saldo Bs: -3205906827.59</t>
  </si>
  <si>
    <t>00291012002 DEP.DE CHEQ.AJENOS,RET.DE CAM.,CONCEPTO: LPZ/ CH-14084 BANCO CENTRAL DE BOLIVIA RECLAMO 78658 ASEGURADO ADMINISTADORA BOLIVIANA DE CARRETERA,DEP.: LA BOLIVIANA CIACRUZ DE SEG Y REASEGUROS SA</t>
  </si>
  <si>
    <t>TRANSFERENCIA DEL EXTERIOR SEGUN SWIFT NO.4536 Y NO.4535 DE FECHA 10/04/2019 ORDENANTE: FASS IND COM PROD AGROPEC LTDA (BRAZIL - RIBEIRAO PRETO) REF.: INV ODV-VEX-20/19 LIB. 00597012001 RECURSOS ESPECIFICOS YLB</t>
  </si>
  <si>
    <t>COBRO COSTOS DE PAPELERIA SEGUN TRANSFERENCIA DEL EXTERIOR POR ORDEN DE SERVICIOS Y EMPRENDIMIENTOS AERONAUTICOS SA (ARGENTINA) REF.: S04 - OTROS SERV.DE TRANSPORTES INVOICE YKYC 46 03 2019 LIB. 00512012001 AASANA CENTRAL-OFICINA NACIONAL</t>
  </si>
  <si>
    <t>COBRO COSTOS DE PAPELERIA SEGUN TRANSFERENCIA DEL EXTERIOR POR ORDEN DE UNIVERSAL WEATHER AND AVIATION INC LIB. 00512012001 AASANA CENTRAL-OFICINA NACIONAL</t>
  </si>
  <si>
    <t>COBRO COSTOS DE PAPELERIA SEGUN TRANSFERENCIA DEL EXTERIOR POR ORDEN DE AIR CANADA REF.: REFR.: D0390990499401 LIB. 00512012001 AASANA CENTRAL-OFICINA NACIONAL</t>
  </si>
  <si>
    <t>COBRO COSTOS DE PAPELERIA SEGUN TRANSFERENCIA DEL EXTERIOR POR ORDEN DE UNIJET LIB. 00512012001 AASANA CENTRAL-OFICINA NACIONAL</t>
  </si>
  <si>
    <t>'COBRO DE UTILES DE ESCRITORIO POR´||EN COMPLEMENTO AL COMPROBANTE S-951410 DE LA FECHA REF:TRANSF. DEL EXTERIOR A F/AASANA LIBRETA 00512012001 AASANA CENTRAL-OFICINA NACIONAL, COBRO UTILES DE ESCRITORIO</t>
  </si>
  <si>
    <t>AJUSTE COMPLEMENTARIO POR REVALORIZACION SALDOS DE ACTIVOS DE RESERVA Y OBLIGACIONES MONEDA EXTRANJERA (DOLARES) Saldo MO = -466586730.82 ;Bs/Mo: 6.86000000000 ;Saldo Bs: -3200784973.42</t>
  </si>
  <si>
    <t>A:00099021001 Transferencia de recursos a solicitud del Órgano Judicial, (operación bimonetaria), SG Nota CITE: UNID./NAL./FINANZAS/DAF-OJ N°242/2019, por depósitos judiciales a favor del Ministerio de Educación por restitución del Certificado Deposito Judicial N° 4783. H.R. 6-10518-R.</t>
  </si>
  <si>
    <t>TRANSFERENCIA DEL EXTERIOR SEGUN SWIFT NOS.4591-4590 DE FECHA 11/04/2019 ORDENANTE: FERTILIZANTES DEL SUR SAC LIB. 00597012001 RECURSOS ESPECIFICOS YLB</t>
  </si>
  <si>
    <t>COBRO COSTOS DE PAPELERIA SEGUN TRANSFERENCIA DEL EXTERIOR POR ORDEN DE WORLD FUEL SERVICES, INC LIB. 00512012001 AASANA CENTRAL-OFICINA NACIONAL</t>
  </si>
  <si>
    <t>AJUSTE COMPLEMENTARIO POR REVALORIZACION SALDOS DE ACTIVOS DE RESERVA Y OBLIGACIONES MONEDA EXTRANJERA (DOLARES) Saldo MO = -463178819.80 ;Bs/Mo: 6.86000000000 ;Saldo Bs: -3177406703.82</t>
  </si>
  <si>
    <t>TRANSFERENCIA DEL EXTERIOR SEGUN SWIFT NOS.4609-4607 DE FECHA 12/04/2019 ORDENANTE: INV Y EXPLOTACIONES TERRASAL LTDA LIB. 00597012001 RECURSOS ESPECIFICOS YLB</t>
  </si>
  <si>
    <t>COBRO COSTOS DE PAPELERIA SEGUN TRANSFERENCIA DEL EXTERIOR POR ORDEN DE UNITED AVIATION SERVICES LIB. 00512012001 AASANA CENTRAL-OFICINA NACIONAL</t>
  </si>
  <si>
    <t>'COBRO DE UTILES DE ESCRITORIO POR´||EN COMPLEMENTO AL COMPROBANTE S-0951563 DE LA FECHA REF.: TRANS. DEL EXTERIOR A FAVOR DE AASANA POR USD 437,17 LIBRETA 00512012001 AASANA CENTRAL-OFICINA NACIONAL, COBRO UTILES DE ESCRITORIO</t>
  </si>
  <si>
    <t>AJUSTE COMPLEMENTARIO POR REVALORIZACION SALDOS DE ACTIVOS DE RESERVA Y OBLIGACIONES MONEDA EXTRANJERA (DOLARES) Saldo MO = -461017881.80 ;Bs/Mo: 6.86000000000 ;Saldo Bs: -3162582669.17</t>
  </si>
  <si>
    <t>PAGO A IDA PRÉSTAMO 5903-BO VCTO. 15-04-2019 POR CUENTA DE TGN , NTI. 012069 VALOR 15-04-2019 INTERESES USD 116.060,91 COMISIONES USD 29.924,24 CTA. 5970 CUENTA UNICA DEL TESORO DOLARES AMERICANOS LIB. 00099021001</t>
  </si>
  <si>
    <t>PAGO A BIRF PRÉSTAMO BIRF 8648-BO VCTO. 15-04-2019 POR CUENTA DE TGN , NTI. 012074 VALOR 15-04-2019 INTERESES USD 9.959,45 COMISIONES USD 248.691,79 CTA. 5970 CUENTA UNICA DEL TESORO DOLARES AMERICANOS LIB. 00099021001</t>
  </si>
  <si>
    <t>PAGO A IDA PRÉSTAMO TF-16083 VCTO. 15-04-2019 POR CUENTA DE TGN , NTI. 012072 VALOR 15-04-2019 INTERESES USD 2.880,53 CTA. 5970 CUENTA UNICA DEL TESORO DOLARES AMERICANOS LIB. 00099021001</t>
  </si>
  <si>
    <t>'TRANSFERENCIA'||RECIBIDA DEL EXTERIOR SEGÚN MENSAJES SWIFT NOS. 4765-4756 (REM.EXT.) DE FECHA 15-04-2019, VALOR 12-04-2019 REF. CT 00762/17-D 2DO DESEMBOLSO LIBRETA N° 00291018001 (ABC-USD-DONACIONES NO REEMBOLSABLES)</t>
  </si>
  <si>
    <t>'TRANSFERENCIA'||RECIBIDA DEL EXTERIOR SEGÚN MENSAJES SWIFT NOS. 4766-4757 (REM.EXT.) DE FECHA 15-04-2019, VALOR 12-04-2019 REF. CT 00762/17-D 1ER DESEMBOLSO LIBRETA N° 00291018001 (ABC-USD-DONACIONES NO REEMBOLSABLES)</t>
  </si>
  <si>
    <t>'COBRO DE UTILES DE ESCRITORIO POR´||EN COMPLEMENTO A COMPROBANTE S-951647 DE LA FECHA REF:TRANSF. DE FONDOS DEL EXTERIOR A FAVOR DE AASANA POR USD 4,171,69 CGO.CTA.00512012001 AASANA CENTRAL-OFICINA NACIONAL, COBRO UTILES DE ESCRITORIO</t>
  </si>
  <si>
    <t>TRANSFERENCIA DEL EXTERIOR SEGUN SWIFT 04814-04813 DE FECHA 15/04/2019 ORDENANTE: FASS IND COM PROD AGROPEC LTDA. REF.: COMPLEMENTO DE PAGO LIB. 00597012001 RECURSOS ESPECIFICOS YLB</t>
  </si>
  <si>
    <t>PAGO A BID PRÉSTAMO 3725/BL-BO VCTO. 15-04-2019 POR CUENTA DE TGN SEGÚN NOTA MEFP/VTCP/DGCP/UODP-418/2019 , NTI. 012128 VALOR 15-04-2019 INTERESES USD 400,68 LIBRETA N° 00099021001 "TGN RECURSOS ORDINARIOS-DOLARES AMERICANOS (5970)</t>
  </si>
  <si>
    <t>PAGO A BID PRÉSTAMO 3725/BL-BO VCTO. 15-04-2019 POR CUENTA DE TGN SEGÚN NOTA MEFP/VTCP/DGCP/UODP-418/2019, NTI. 012124 VALOR 15-04-2019 INTERESES USD 32.804,88 COMISIONES USD 127.292,97 LIBRETA N° 00099021001 "TGN RECURSOS ORDINARIOS-DOLARES AMERICANOS (5970)</t>
  </si>
  <si>
    <t>AJUSTE COMPLEMENTARIO POR REVALORIZACION SALDOS DE ACTIVOS DE RESERVA Y OBLIGACIONES MONEDA EXTRANJERA (DOLARES) Saldo MO = -447735999.17 ;Bs/Mo: 6.86000000000 ;Saldo Bs: -3071468954.30</t>
  </si>
  <si>
    <t>||TRANSFERENCIA DE FONDOS S/G. MENSAJES SWIFTN NROS. 04849 Y 04836 DE LA FECHA. (SECTOR PÚBLICO - EXPORTACIONES). ABONO A LA LIB. 00597012001 RECURSOS ESPECÍFICOS YLB; P/CTA. HINOVE AGROCIENCIA S.A.</t>
  </si>
  <si>
    <t>COBRO COSTOS DE PAPELERIA SEGUN TRANSFERENCIA DEL EXTERIOR POR ORDEN DE ATLAS AIR INC REF.: YKYC8 02 2019 LIB. 00512012001 AASANA CENTRAL-OFICINA NACIONAL</t>
  </si>
  <si>
    <t>COBRO COSTOS DE PAPELERIA SEGUN TRANSFERENCIA DEL EXTERIOR POR ORDEN DE CARIBBEAN SUPPORT AND FLIGHT SERVIC REF:SOBREVUELO YKYC 52/08/2018 LIB. 00512012001 AASANA CENTRAL-OFICINA NACIONAL</t>
  </si>
  <si>
    <t>TRANSFERENCIA RECIBIDA DEL EXTERIOR SEGÚN MENSAJES SWIFT Nos. 4922-4904 (REM.EXT.) DE FECHA 17-04-2019 POR DESEMBOLSO DE CAF PRÉSTAMO CFA008604 CARR.EPIZANA-COMARAPA-EL TORNO LIBRETA N° 00291014346 ABC-USD-CAF8604 PROY.REHAB F07- EPIZANA-COMARAPA PTE EL TORNO</t>
  </si>
  <si>
    <t>TRANSFERENCIA RECIBIDA DEL EXTERIOR SEGÚN MENSAJES SWIFT Nos. 4924-4906 (REM.EXT.) DE FECHA 17-04-2019 POR DESEMBOLSO DE CAF PRÉSTAMO CFA009272 PROY.CARR.DOBLE VÍA SC-WARNES LIBRETA N° 00291014358 ABC-USD-CAF 9272 CONSTRUCCION DOBLE VIA SANTA CRUZ WARNES (LADO ESTE)</t>
  </si>
  <si>
    <t>TRANSFERENCIA DEL EXTERIOR SEGUN SWIFT 04913 DE FECHA 17/04/2019 ORDENANTE: FERTISUR SPA LIB. 00597012001 RECURSOS ESPECIFICOS YLB</t>
  </si>
  <si>
    <t>COBRO COSTOS DE PAPELERIA SEGUN TRANSFERENCIA DEL EXTERIOR POR ORDEN DE AIR EUROPA LINEAS AEREAS S.A. REF.: A8612TI773769105 LIB. 00512012001 AASANA CENTRAL-OFICINA NACIONAL</t>
  </si>
  <si>
    <t>TRANSFERENCIA DEL EXTERIOR SEGUN SWIFT NOS.4965-4964 DE FECHA 17/04/2019 ORDENANTE: COMERCIAL MINERALS CO LIB. 00597012001 RECURSOS ESPECIFICOS YLB</t>
  </si>
  <si>
    <t>TRANSFERENCIA DEL EXTERIOR SEGUN SWIFT 04982-04981 DE FECHA 17/04/2019 ORDENANTE: QUIMICA DEL SUR Y CIA LTDA REF.: 100.ORDEN ODV-VEX23-19 OCQDS69 93 LIB. 00597012001 RECURSOS ESPECIFICOS YLB</t>
  </si>
  <si>
    <t>AJUSTE COMPLEMENTARIO POR REVALORIZACION SALDOS DE ACTIVOS DE RESERVA Y OBLIGACIONES MONEDA EXTRANJERA (DOLARES) Saldo MO = -468314391.22 ;Bs/Mo: 6.86000000000 ;Saldo Bs: -3212636723.78</t>
  </si>
  <si>
    <t>TRANSFERENCIA RECIBIDA DEL EXTERIOR SEGÚN MENSAJES SWIFT Nos. 04997-04993 (REM.EXT.) DE FECHA 18-04-2019 POR DESEMBOLSO DE BID PRÉSTAMO 2908/BL-BO REQ 00003 BO OPS0201917095A LIBRETA N° 00099037016 PAR BID 2908 PROG.MULT.REORD.URBANO DE LA CEJA F1-GAMEA</t>
  </si>
  <si>
    <t>A:00099021001 Transferencia de recursos a solicitud del Órgano Judicial, (operación bimonetaria), SG Nota CITE: UNID./NAL./FINANZAS/DAF-OJ N°263/2019, por depósitos judiciales a favor de diferentes beneficiarios por restitución del Certificados Depósitos Judiciales N° 27209, 478769 y 21996. H.R. 6-11322-R.</t>
  </si>
  <si>
    <t>TRANSFERENCIA RECIBIDA DEL EXTERIOR SEGÚN MENSAJES SWIFT Nos. 04996-04992 (REM.EXT.) DE FECHA 18-04-2019 POR DESEMBOLSO DE BIRF PRÉSTAMO BIRF 8735-BO PAR II 04 LIBRETA N° 00047137003 MDRyT-PAR II F.A. $U$ (IBRD 8735-BO))</t>
  </si>
  <si>
    <t>PAGO A BID PRÉSTAMO 2908/BL-BO VCTO. 18-04-2019 POR CUENTA DE TGN SEGÚN NOTA MEFP/VTCP/DGCP/UODP-437/2019 , NTI. 012234 VALOR 18-04-2019 INTERESES USD 854.842,96 LIBRETA N° 00099021001 "TGN RECURSOS ORDINARIOS-DOLARES AMERICANOS (5970)</t>
  </si>
  <si>
    <t>PAGO A BID PRÉSTAMO 2908/BL-BO VCTO. 18-04-2019 POR CUENTA DE TGN SEGÚN NOTA MEFP/VTCP/DGCP/UODP-437/2019 , NTI. 012218 VALOR 18-04-2019 INTERESES USD 13.603,59 LIBRETA N° 00099021001 "TGN RECURSOS ORDINARIOS-DOLARES AMERICANOS (5970)</t>
  </si>
  <si>
    <t>||COMISION TRANSFERENCIA FDOS.AL EXTERIOR 0,10% S/USD102.440.-,REEMB.GSTS.COMUNICACION BS220.-Y EMISION COMP.CONTABLE BS50.-REF.:PAGO 1 LC I-2019-07 P/C EMPRESA PUBLICA PRODUCTIVA CEMENTOS DE BOLIVIA-ECEBOL-SEDEM A/F URANEL S. A.,EN COMPL.A COMP.952011,18/04/19. LIB.00132039201 SEDEM-ECEBOL-FINPRO EN DOLARES-ORURO REF.:COMIS.PAGO 1 LC I-2019-07</t>
  </si>
  <si>
    <t>TRANSFERENCIA DE FONDOS PARA LA "EMPRESA SEDEM (ECEBOL) PROYECTO IMPLEMENTACIÓN PLANTA DE CEMENTO EN EL DEPTO. DE ORURO" (12° DESEMBOLSO), ABONO DE USD 20.755.919,00 A LA CUT LIBRETA N° 00132039201. S/G NOTA CITE: BDP/GO/CART/1874/2019 DEL 17/04/19 LIBRETA N° 00132039201 - SEDEM ECEBOL IMPLEMENTACIÓN PLANTA CEMENTO DEPARTAMENTO DE ORURO</t>
  </si>
  <si>
    <t>COBRO COSTOS DE PAPELERIA SEGUN TRANSFERENCIA DEL EXTERIOR POR ORDEN DE LINHAS AEREAS S.A. LIB. 00512012001 AASANA CENTRAL-OFICINA NACIONAL</t>
  </si>
  <si>
    <t>AJUSTE COMPLEMENTARIO POR REVALORIZACION SALDOS DE ACTIVOS DE RESERVA Y OBLIGACIONES MONEDA EXTRANJERA (DOLARES) Saldo MO = -469031652.14 ;Bs/Mo: 6.86000000000 ;Saldo Bs: -3217557133.69</t>
  </si>
  <si>
    <t>TRANSFERENCIA RECIBIDA DEL EXTERIOR SEGÚN MENSAJES SWIFT Nos. 5158-5157 (REM.EXT.) DE FECHA 23-04-2019 POR DESEMBOLSO DE FONPLATA PRÉSTAMO BOL 30/2017 INFRAESTRUCTURA URBANA, DESEMB. N° 17 LIBRETA N° 00287104320 FPS-USD-BOL 30 - PIU - 180</t>
  </si>
  <si>
    <t>COBRO COSTOS DE PAPELERIA SEGUN TRANSFERENCIA DEL EXTERIOR POR ORDEN DE ACASS CANADA LTD REF.: INVOICE YKYC 31/03/2019 LIB. 00512012001 AASANA CENTRAL-OFICINA NACIONAL</t>
  </si>
  <si>
    <t>COBRO COSTOS DE PAPELERIA SEGUN TRANSFERENCIA DEL EXTERIOR POR ORDEN DE CUBANA DE AVIACION SA REF.: INV NOTA DE DEBITO N YKYC20/03/2019 LIB. 00512012001 AASANA CENTRAL-OFICINA NACIONAL</t>
  </si>
  <si>
    <t>||TRANSFERENCIA DE FONDOS S/G. MENSAJE SWIFT NRO. 05121 DE LA FECHA. (SECTOR PÚBLICO - SOBREVUELOS). DEBITO DE LA LIBRETA 00512012001 AASANA CENTRAL-OFICINA CENTRAL; COBRO UTILES DE ESCRITORIO.</t>
  </si>
  <si>
    <t>||PAGO AL BID PRESTAMO 4612/BL-BO (OC) VCTO. 15/04/2019 POR CUENTA DEL TGN, COD. LIQ. 012238 DE FECHA 22/04/2019, VALOR 23/04/2019, COMISIONES 176.113,01 LIB.00099021001-TGN-RECURSOS ORDINARIOS DOLARES AMERICANOS (5970)</t>
  </si>
  <si>
    <t>PAGO A CAF PRÉSTAMO CFA009609 VCTO. 24-04-2019 POR CUENTA DE TGN , NTI. 012036 VALOR 24-04-2019 INTERESES USD 27.205,17 COMISIONES USD 30.606,19 CTA. 5970 CUENTA UNICA DEL TESORO DOLARES AMERICANOS LIB. 00099021001</t>
  </si>
  <si>
    <t>COBRO DE OBLIGACIONES A LA ADM. DE SERVICIOS ADUANEROS Y DE NAVEGACION AEREA - AASANA PRESTAMO ICO 01020033.0 EQUIP. AEROPUERTO J. WILSTERMAN VCTO. 24-04-2019 LIBRETA 00512012001 AASANA CENTRAL-OFICINA NACIONAL</t>
  </si>
  <si>
    <t>COBRO DE OBLIGACIONES A LA ADM. DE SERVICIOS ADUANEROS Y DE NAVEGACION AEREA - AASANA PRESTAMO ICO 01020033.0 EQUIP. AEROPUERTO J. WILSTERMAN VCTO. 24-04-2019 LIBRETA 00512012001 AASANA CENTRAL-OFICINA NACIONAL REF.: UTILES DE ESCRITORIO.</t>
  </si>
  <si>
    <t>TRANSFERENCIA RECIBIDA DEL EXTERIOR SEGÚN MENSAJES SWIFT Nos. 05177 - 05170 (REM.EXT.) DE FECHA 24-04-2019 POR DESEMBOLSO DE BID PRÉSTAMO 3699/BL-BO REF.: REQ 00012 BO OPS0201916418A LIBRETA N° 00287104317 FPS-US-BID 3699/BL-BO PROG.NAL. DE RIEGO-PRONAREC III</t>
  </si>
  <si>
    <t>COBRO COSTOS DE PAPELERIA POR REGULARIZACION DE TRANSFERENCIA DEL EXTERIOR POR ORDEN DE DELTA AIR LINES INC. LIB. 00512012001 AASANA CENTRAL-OFICINA NACIONAL</t>
  </si>
  <si>
    <t>AJUSTE COMPLEMENTARIO POR REVALORIZACION SALDOS DE ACTIVOS DE RESERVA Y OBLIGACIONES MONEDA EXTRANJERA (DOLARES) Saldo MO = -466449985.42 ;Bs/Mo: 6.86000000000 ;Saldo Bs: -3199846899.97</t>
  </si>
  <si>
    <t>TRANSFERENCIA RECIBIDA DEL EXTERIOR SEGÚN MENSAJES SWIFT Nos. 05231-05225 (REM.EXT.) DE FECHA 25-04-2019 POR DESEMBOLSO DE BID PRÉSTAMO 4612/BL-BO REQ 00001 BO OPS0201918038A LIBRETA N° 00382014303 AISEM-USD.PROG. MEJOR. ACC. SERV. SALUD MAT.BOL.-BID 4612-BO</t>
  </si>
  <si>
    <t>TRANSFERENCIA RECIBIDA DEL EXTERIOR SEGÚN MENSAJES SWIFT Nos. 05230-05224 (REM.EXT.) DE FECHA 25-04-2019 POR DESEMBOLSO DE CAF PRÉSTAMO CFA008340 CONST.DOBLEVIA MONTERO-CRISTAL LIBRETA N° 00291014342 ABC-US-CAF 8340 PROY MONTERO TR II PTE YAPACANI PTE ICHILO</t>
  </si>
  <si>
    <t>TRANSFERENCIA RECIBIDA DEL EXTERIOR SEGÚN MENSAJES SWIFT Nos. 05231-05225 (REM.EXT.) DE FECHA 25-04-2019 POR DESEMBOLSO DE BID PRÉSTAMO 4612/BL-BO REQ 00001 BO OPS0201918038A LIBRETA N° 00382014303 AISEM-USD.PROG. MEJOR. ACC. SERV. SALUD MAT.BOL.-BID 4612-BO REF.: UTILES DE ESCRITORIO</t>
  </si>
  <si>
    <t>TRANSFERENCIA RECIBIDA DEL EXTERIOR SEGÚN MENSAJES SWIFT Nos. 05232-05226 (REM.EXT.) DE FECHA 25-04-2019 POR DESEMBOLSO DE IDA PRÉSTAMO 5461-BO 00003 LIBRETA N° 00066117002 MPD-USD BM-IMPLEM.PROGRAMA DE INSERCIÓN LABORAL</t>
  </si>
  <si>
    <t>TRANSFERENCIA RECIBIDA DEL EXTERIOR SEGÚN MENSAJES SWIFT Nos. 05232-05226 (REM.EXT.) DE FECHA 25-04-2019 POR DESEMBOLSO DE IDA PRÉSTAMO 5461-BO 00003 LIBRETA N° 00066117002 MPD-USD BM-IMPLEM.PROGRAMA DE INSERCIÓN LABORAL REF.: UTILES DE ESCRITORIO</t>
  </si>
  <si>
    <t>COBRO COSTOS DE PAPELERIA SEGUN TRANSFERENCIA DEL EXTERIOR POR ORDEN DE QATAR AIRWAYS CO REF.: 250419900143 LIB. 00512012001 AASANA CENTRAL-OFICINA NACIONAL</t>
  </si>
  <si>
    <t>AJUSTE COMPLEMENTARIO POR REVALORIZACION SALDOS DE ACTIVOS DE RESERVA Y OBLIGACIONES MONEDA EXTRANJERA (DOLARES) Saldo MO = -523559224.79 ;Bs/Mo: 6.86000000000 ;Saldo Bs: -3591616282.05</t>
  </si>
  <si>
    <t>COBRO COSTOS DE PAPELERIA SEGUN TRANSFERENCIA DEL EXTERIOR POR ORDEN DE CARGOLUX AIRLINES INT. S.A. REF.: YKYC/17/03/2019 OVFL LIB. 00512012001 AASANA CENTRAL-OFICINA NACIONAL</t>
  </si>
  <si>
    <t>TRANSFERENCIA RECIBIDA DEL EXTERIOR SEGÚN MENSAJES SWIFT Nos. 05379-05372 (REM.EXT.) DE FECHA 29-04-2019 POR DESEMBOLSO DE BID PRÉSTAMO 3540/BL-BO REQ 00008 BO OPS0201918250B LIBRETA N° 00291014362 USD-AB-BID 3540/BL-BO PROG.DE INFRAESTRUC.VIAL DE APOYO AL DESARROLLO Y GESTION RVF II</t>
  </si>
  <si>
    <t>TRANSFERENCIA RECIBIDA DEL EXTERIOR SEGÚN MENSAJES SWIFT Nos. 05380-05373 (REM.EXT.) DE FECHA 29-04-2019 POR DESEMBOLSO DE BIRF PRÉSTAMO BIRF 8868-BO AISEM-01 LIBRETA N° 00382014302 AISEM-USD PROYECTO DE REDES DE SERVICIOS DE SALUD BIRF Nº 8868-BO</t>
  </si>
  <si>
    <t>TRANSFERENCIA RECIBIDA DEL EXTERIOR SEGÚN MENSAJES SWIFT Nos. 05381-05374 (REM.EXT.) DE FECHA 29-04-2019 POR DESEMBOLSO DE IDA PRÉSTAMO TF-16083 7 FPS LIBRETA N° 00287104318 FPS-U$-PPCR AIF TF016083</t>
  </si>
  <si>
    <t>TRANSFERENCIA RECIBIDA DEL EXTERIOR SEGÚN MENSAJES SWIFT Nos. 05380-05373 (REM.EXT.) DE FECHA 29-04-2019 POR DESEMBOLSO DE BIRF PRÉSTAMO BIRF 8868-BO AISEM-01 LIBRETA N° 00382014302 AISEM-USD PROYECTO DE REDES DE SERVICIOS DE SALUD BIRF Nº 8868-BO REF.: UTILES DE ESCRITORIO</t>
  </si>
  <si>
    <t>NUMERO DE LIBRETACUT: 05850102001 OPERACIÓN E46 TRANSFERENCIA DEL SISTEMA FINANCIERO POR CUENTA DE TERCEROS A LA CUT EN DOLARES AMERICANOS TRANSFERENCIA DE FONDOS POR PAGO PROVEEDORES POR ABE-EMPRESA PUBLICA NAL ESTRATEGICA BOLIVIANA NUMERO PAGO 3900003287 ACREEDOR 1000659 A SOLICITUD YPFB TRANSPOR</t>
  </si>
  <si>
    <t>COBRO COSTOS DE PAPELERIA SEGUN TRANSFERENCIA DEL EXTERIOR POR ORDEN DE AEROLANE LINEAS AEREAS NACIONALES, GUAYAQUIL-ECUADOR LIB. 00512012001 AASANA CENTRAL-OFICINA NACIONAL</t>
  </si>
  <si>
    <t>COBRO COSTOS DE PAPELERIA SEGUN TRANSFERENCIA DEL EXTERIOR POR ORDEN DE WORLD FUEL SERVICES, INC (MIAMI FL) REF.: 9201192095019 LIB. 00512012001 AASANA CENTRAL-OFICINA NACIONAL</t>
  </si>
  <si>
    <t>COBRO COSTOS DE PAPELERIA SEGUN TRANSFERENCIA DEL EXTERIOR POR ORDEN DE ARROW AVIATION SERVICES FZCO REF:YKYC 8 03 2019 LIB. 00512012001 AASANA CENTRAL-OFICINA NACIONAL</t>
  </si>
  <si>
    <t>AJUSTE COMPLEMENTARIO POR REVALORIZACION SALDOS DE ACTIVOS DE RESERVA Y OBLIGACIONES MONEDA EXTRANJERA (DOLARES) Saldo MO = -501108967.46 ;Bs/Mo: 6.86000000000 ;Saldo Bs: -3437607516.79</t>
  </si>
  <si>
    <t>TRANSFERENCIA RECIBIDA DEL EXTERIOR SEGÚN MENSAJES SWIFT Nos. 5438-5435 (REM.EXT.) DE FECHA 30-04-2019 POR DESEMBOLSO DE CAF PRÉSTAMO CFA008417 PROY. HIDROELECTRICO SAN JOSÉ LIBRETA N° 00514017004 ENDE-USD PROY. CONST. CENTRAL HIDROELECT. SAN JOSE - CAF</t>
  </si>
  <si>
    <t>TRANSFERENCIA RECIBIDA DEL EXTERIOR SEGÚN MENSAJES SWIFT Nos. 5439-5436 (REM.EXT.) DE FECHA 30-04-2019 POR DESEMBOLSO DE CAF PRÉSTAMO CFA009660 PAV KM25TARATA-ANZALDO-R.CAINE LIBRETA N° 00291014367 ABC-USD-CAF 9660 CONST.CARRETERA 25KM-TARATA-ANZALDO-RIOCAINE</t>
  </si>
  <si>
    <t>TRANSFERENCIA RECIBIDA DEL EXTERIOR SEGÚN MENSAJES SWIFT Nos. 5438-5435 (REM.EXT.) DE FECHA 30-04-2019 POR DESEMBOLSO DE CAF PRÉSTAMO CFA008417 PROY. HIDROELECTRICO SAN JOSÉ LIBRETA N° 00514017004 ENDE-USD PROY. CONST. CENTRAL HIDROELECT. SAN JOSE - CAF REF.: UTILES DE ESCRITORIO</t>
  </si>
  <si>
    <t>TRANSFERENCIA RECIBIDA DEL EXTERIOR SEGÚN MENSAJES SWIFT Nos. 05440-05437 (REM.EXT.) DE FECHA 30-04-2019 POR DESEMBOLSO DE IDA PRÉSTAMO 5454-BO 34 LIBRETA N° 00085024301 MEN USD PROY IDTR II GOB CHUQ CONVENIO 5454 BO</t>
  </si>
  <si>
    <t>TRANSFERENCIA RECIBIDA DEL EXTERIOR SEGÚN MENSAJES SWIFT Nos. 05440-05437 (REM.EXT.) DE FECHA 30-04-2019 POR DESEMBOLSO DE IDA PRÉSTAMO 5454-BO 34 LIBRETA N° 00085024301 MEN USD PROY IDTR II GOB CHUQ CONVENIO 5454 BO REF.: UTILES DE ESCRITORIO</t>
  </si>
  <si>
    <t>COBRO COSTOS DE PAPELERIA SEGUN TRANSFERENCIA DEL EXTERIOR POR ORDEN DE AEROVIAS DE MEXICO SA DE CV (HOUSTON TEXAS) REF.: D0491200579801 LIB. 00512012001 AASANA CENTRAL-OFICINA NACIONAL</t>
  </si>
  <si>
    <t>COBRO COSTOS DE PAPELERIA SEGUN TRANSFERENCIA DEL EXTERIOR POR ORDEN DE CARLOS AUGUSTO LOPEZ REF:SOBREVUELO REALIZADO EN MARZO 2019 LIB. 00512012001 AASANA CENTRAL-OFICINA NACIONAL</t>
  </si>
  <si>
    <t>De: 00099018038 A:00253018008 A requerimiento del Ministerio de Planificación del Desarrollo con nota CITE: MPD/VIPFE/DGGFE/UAP-NE 0663/2019, en la cual solicita el Desembolso UAP/009/2019 Proyecto “AMPLIACION ALCANTARILLADO SANITARIO DEL D</t>
  </si>
  <si>
    <t>00283024101</t>
  </si>
  <si>
    <t>De: 00283024101 A:00099021001 DEVOLUCIÓN DE RECURSOS AL TGN, A SOLICITUD DE LA ADUANA NACIONAL SG NOTA CITE: AN-GRLGR-UADLR-C-211-2019, POR ERROR DE APROPIACIÓN DE LIBRETA. H.R. 6-9925-R.</t>
  </si>
  <si>
    <t>00225028001</t>
  </si>
  <si>
    <t>De: 00225028001 A:00099021001 TRANSFERENCIA DE RECURSOS A SOLICITUD DE SENASBA DEPENDIENTE DEL MINISTERIO DE MEDIO AMBIENTE Y AGUA SG NOTA CITE: SENASBA/DAF/062/CAR/19, SALDOS DEL PROGRAMA DE AGUA POTABLE Y SANEAMIENTO PARA PEQUEÑAS LOCALID</t>
  </si>
  <si>
    <t>De: 00099014102 A:00293044201 A requerimiento de Casa de Moneda con nota CITE: CNM-UAF-04/2019 y en virtud a la nota interna MEFP/VPCF/DGCF/UCCF N° 358/2019, en la cual solicita la devolución de recuperaciones de reclamos de acreedores a fa</t>
  </si>
  <si>
    <t>De: 00099014102 A:00573012001 A requerimiento de la Empresa Siderúrgica del MUTUN con nota CITE: ESM/FAF/RRHH/N° 025/2019 y en virtud a la nota interna CITE: MEFP/VPCF/DGCF/UCCF N° 359/2019 de la Dirección General de Contabilidad Fiscal, en</t>
  </si>
  <si>
    <t>De: 00099014102 A:00599022001 A requerimiento de la Empresa Boliviana de Alimentos (EBA), con notas CITE: EBA/GAF/JA/RRHH/2019-0043 y 0054, y en virtud a las notas interna MEFP/VPCF/DGCF/UCCF N° 342/2019 de la Dirección General de Contabili</t>
  </si>
  <si>
    <t>De: 00099014102 A:00222012001 A requerimiento del Instituto Nacional de Innovación Agropecuaria y Forestal (INIAF), con nota CITE: MDRyT/INIAF/N°038/2019, y en virtud a las notas interna MEFP/VPCF/DGCF/UCCF N° 343/2019 de la Dirección Gener</t>
  </si>
  <si>
    <t>De: 00099014102 A:00580012001 A requerimiento de Depósitos Aduaneros Bolivianos, con nota CITE:DAB/GG N° 229/2019, y en virtud a las notas interna MEFP/VPCF/DGCF/UCCF N° 354/2019 de la Dirección General de Contabilidad Fiscal y CITE: MEFP/V</t>
  </si>
  <si>
    <t>De: 00099014102 A:00572012001 A requerimiento de la Empresa de Apoyo a la Producción de Alimentos (EMAPA), con nota CITE: CAR/EMAPA/GG/GAF/UF/AC N° 0002/2019, y en virtud a las notas interna MEFP/VPCF/DGCF/UCCF N° 344/2019 de la Dirección G</t>
  </si>
  <si>
    <t>De: 00512012001 A:00099021001 Transferencia que realizamos a solicitud de la Dirección General de Administración y Finanzas Territoriales mediante nota CITE: MEFP/VTCP/DGAFT/USCFT/nO. 0709/19, por concepto de recuperaciones por la deuda eme</t>
  </si>
  <si>
    <t>00099021002</t>
  </si>
  <si>
    <t>De: 00099021002 A:00373024101 A requerimiento del Fondo de Desarrollo Indígena (FDI), con nota CITE: FDI/DAF/EXT/N° 0016/2019, en la cual solicita la transferencia de recursos de acuerdo a las notas interna MEFP/VPCF/DGCF/UCCF N° 291 y 362/</t>
  </si>
  <si>
    <t>00253018008</t>
  </si>
  <si>
    <t>00293044201</t>
  </si>
  <si>
    <t>00573012001</t>
  </si>
  <si>
    <t>00222012001</t>
  </si>
  <si>
    <t>00580012001</t>
  </si>
  <si>
    <t>00572012001</t>
  </si>
  <si>
    <t>00373024101</t>
  </si>
  <si>
    <t>00010011102</t>
  </si>
  <si>
    <t>De: 00010011102 A:00099021001 Transferencia que realizamos a solicitud del Ministerio de Relaciones Exteriores mediante notas CITE: VGIC-DGAC-UGEC-Cs-291/2018, GM-DGAA-UFI-T-Cs- Nos. 17 y 27/2019, por concepto de recaudación consular Beijin</t>
  </si>
  <si>
    <t>00047364102</t>
  </si>
  <si>
    <t>De: 00047364102 A:00099021001 Transferencia a solicitud del MDRYT, mediante nota MDRYT/DGAA/CONTA/TES/0086-2019, en atención a nota CITE: FONADIN-DG-UAF-PKV-NOTEXT-055/19, del FONADIN, correspondiente a la diferencia porcentual en la ejecuc</t>
  </si>
  <si>
    <t>De: 00099021001 A:00047364102 Transferencia a solicitud del MDRYT, mediante nota MDRYT/DGAA/CONTA/TES/0087-2019, en atención a nota CITE: FONADIN-DG-UAF-PKV-NOTEXT-056/19, del FONADIN, correspondiente a la diferencia porcentual en la ejecuc</t>
  </si>
  <si>
    <t>00046021109</t>
  </si>
  <si>
    <t>De: 00046021109 A:00099018022 De: 00046021109 A: 00099018022 Débito Automático s/g inf. CITE: MEFP/VTCP/DGPOT/UPCFTGN/N°2313-843/2018-2019 nota CITE: MPD/DGAJ/UAJ-NE 0230-0037/2018-2019, inf. Técnico MPD/VIPFE/DGGFE/UAP-000194/2018 e Inf.</t>
  </si>
  <si>
    <t>00066047003</t>
  </si>
  <si>
    <t>De: 00066047003 A:00086047009 Traspaso de recursos a solicitud del Ministerio de Planificación del Desarrollo s/g nota CITE: MPD/VIPFE/DGPP/UP-NE 0274/2019, para el pago del Estudio de Diseño técnico de preinversión Implementación component</t>
  </si>
  <si>
    <t>00081094201</t>
  </si>
  <si>
    <t>De: 00081094201 A:00099021001 A requerimiento del Ministerio de Obras Públicas, Servicios y Vivienda. con nota CITE: CAR/MOPSV/VMVU/PMGM N° 0273/2019 y en virtud a la nota interna MEFP/VTCP/DGCP/UODP-441/2019, en la cual solicita dar cumpl</t>
  </si>
  <si>
    <t>00099018022</t>
  </si>
  <si>
    <t>00086047009</t>
  </si>
  <si>
    <t>Ministerio De Relaciones Exteriores</t>
  </si>
  <si>
    <t>Direc. Dptal. de Educación Chuquisaca</t>
  </si>
  <si>
    <t>Servicio De Impuestos Nacionales</t>
  </si>
  <si>
    <t>10000028500622</t>
  </si>
  <si>
    <t>10000029705700</t>
  </si>
  <si>
    <t>YPFB- DISTRITO DE REDES DE GAS ORURO</t>
  </si>
  <si>
    <t>SINEC-RECURSOS PROPIOS</t>
  </si>
  <si>
    <t>MOPSV - UNIDAD DE TITULACION DEL FONDO NACIONAL DE VIVIENDA SOCIA</t>
  </si>
  <si>
    <t>EMPRESA PUBLICA EDITORIAL DEL ESTADO PLURINACIONAL DE BOLIVIA - PRESTAMO FINPRO</t>
  </si>
  <si>
    <t>ADSIB - PLATAFORMA DE PAGO DE TRAMITES DEL ESTADO - PPTE</t>
  </si>
  <si>
    <t>EBID - MATRICULAS</t>
  </si>
  <si>
    <t>ASUSS - CUENTA CORRIENTE FISCAL - RECAUDADORA</t>
  </si>
  <si>
    <t>MMAYA - SERNAP - PN ANMI KAA IYA</t>
  </si>
  <si>
    <t>MINISTERIO DE EDUCACIÓN -ESFM ÁNGEL MENDOZA JUSTINIANO - CUENTA RECAUDADORA</t>
  </si>
  <si>
    <t>MIN. EDU. - ESFM ENRIQUE FINOT - RECAUDADORA</t>
  </si>
  <si>
    <t>Nº Correlativo: 5</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</si>
</sst>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0\ _€_-;\-* #,##0.00\ _€_-;_-* &quot;-&quot;??\ _€_-;_-@_-"/>
    <numFmt numFmtId="165" formatCode="_-* #,##0.00_-;\-* #,##0.00_-;_-* &quot;-&quot;??_-;_-@_-"/>
    <numFmt numFmtId="166" formatCode="#,##0.00;[Red]\(#,##0.00\);\ \-\ \ \ \ "/>
    <numFmt numFmtId="167" formatCode="#,##0.00;\(#,##0.00\);\ \-\ \ \ \ \ "/>
  </numFmts>
  <fonts count="87">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sz val="11"/>
      <color theme="0" tint="-0.34998626667073579"/>
      <name val="Calibri"/>
      <family val="2"/>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sz val="10"/>
      <color theme="0"/>
      <name val="Calibri"/>
      <family val="2"/>
      <scheme val="minor"/>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
      <u/>
      <sz val="11"/>
      <name val="Calibri"/>
      <family val="2"/>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right style="thin">
        <color theme="0"/>
      </right>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s>
  <cellStyleXfs count="439">
    <xf numFmtId="0" fontId="0" fillId="0" borderId="0"/>
    <xf numFmtId="0" fontId="9" fillId="0" borderId="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8" fillId="2" borderId="0" applyNumberFormat="0" applyBorder="0" applyAlignment="0" applyProtection="0"/>
    <xf numFmtId="0" fontId="19" fillId="6" borderId="4" applyNumberFormat="0" applyAlignment="0" applyProtection="0"/>
    <xf numFmtId="0" fontId="20" fillId="7" borderId="7" applyNumberFormat="0" applyAlignment="0" applyProtection="0"/>
    <xf numFmtId="0" fontId="21" fillId="0" borderId="6" applyNumberFormat="0" applyFill="0" applyAlignment="0" applyProtection="0"/>
    <xf numFmtId="0" fontId="22" fillId="0" borderId="0" applyNumberFormat="0" applyFill="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23" fillId="5" borderId="4" applyNumberFormat="0" applyAlignment="0" applyProtection="0"/>
    <xf numFmtId="0" fontId="24" fillId="3" borderId="0" applyNumberFormat="0" applyBorder="0" applyAlignment="0" applyProtection="0"/>
    <xf numFmtId="165" fontId="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25" fillId="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16" fillId="0" borderId="0"/>
    <xf numFmtId="0" fontId="8" fillId="0" borderId="0"/>
    <xf numFmtId="0" fontId="8" fillId="0" borderId="0"/>
    <xf numFmtId="0"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16" fillId="0" borderId="0"/>
    <xf numFmtId="0" fontId="16" fillId="0" borderId="0"/>
    <xf numFmtId="0" fontId="16" fillId="0" borderId="0"/>
    <xf numFmtId="0" fontId="26" fillId="0" borderId="0">
      <alignment vertical="center"/>
    </xf>
    <xf numFmtId="0" fontId="9" fillId="0" borderId="0"/>
    <xf numFmtId="0" fontId="16" fillId="0" borderId="0"/>
    <xf numFmtId="0" fontId="16" fillId="0" borderId="0"/>
    <xf numFmtId="0" fontId="9" fillId="0" borderId="0"/>
    <xf numFmtId="0" fontId="16" fillId="0" borderId="0"/>
    <xf numFmtId="0" fontId="16" fillId="0" borderId="0"/>
    <xf numFmtId="0" fontId="16"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16"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8" borderId="8" applyNumberFormat="0" applyFont="0" applyAlignment="0" applyProtection="0"/>
    <xf numFmtId="0" fontId="27" fillId="6" borderId="5"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1" applyNumberFormat="0" applyFill="0" applyAlignment="0" applyProtection="0"/>
    <xf numFmtId="0" fontId="31" fillId="0" borderId="2" applyNumberFormat="0" applyFill="0" applyAlignment="0" applyProtection="0"/>
    <xf numFmtId="0" fontId="22" fillId="0" borderId="3" applyNumberFormat="0" applyFill="0" applyAlignment="0" applyProtection="0"/>
    <xf numFmtId="0" fontId="32" fillId="0" borderId="9" applyNumberFormat="0" applyFill="0" applyAlignment="0" applyProtection="0"/>
    <xf numFmtId="0" fontId="7" fillId="0" borderId="0"/>
    <xf numFmtId="164" fontId="7" fillId="0" borderId="0" applyFont="0" applyFill="0" applyBorder="0" applyAlignment="0" applyProtection="0"/>
    <xf numFmtId="0" fontId="7" fillId="0" borderId="0"/>
    <xf numFmtId="0" fontId="45" fillId="0" borderId="0" applyNumberFormat="0" applyFill="0" applyBorder="0" applyAlignment="0" applyProtection="0"/>
    <xf numFmtId="0" fontId="6" fillId="0" borderId="0"/>
    <xf numFmtId="0" fontId="6" fillId="0" borderId="0"/>
    <xf numFmtId="0" fontId="5" fillId="0" borderId="0"/>
    <xf numFmtId="0" fontId="5" fillId="0" borderId="0"/>
    <xf numFmtId="43" fontId="8" fillId="0" borderId="0" applyFont="0" applyFill="0" applyBorder="0" applyAlignment="0" applyProtection="0"/>
    <xf numFmtId="43" fontId="8" fillId="0" borderId="0" applyFont="0" applyFill="0" applyBorder="0" applyAlignment="0" applyProtection="0"/>
    <xf numFmtId="0" fontId="4" fillId="0" borderId="0"/>
    <xf numFmtId="43" fontId="4" fillId="0" borderId="0" applyFont="0" applyFill="0" applyBorder="0" applyAlignment="0" applyProtection="0"/>
  </cellStyleXfs>
  <cellXfs count="370">
    <xf numFmtId="0" fontId="0" fillId="0" borderId="0" xfId="0"/>
    <xf numFmtId="0" fontId="38" fillId="0" borderId="23" xfId="152" applyNumberFormat="1" applyFont="1" applyFill="1" applyBorder="1" applyAlignment="1" applyProtection="1">
      <alignment horizontal="center"/>
    </xf>
    <xf numFmtId="0" fontId="38" fillId="0" borderId="23" xfId="152" applyNumberFormat="1" applyFont="1" applyFill="1" applyBorder="1" applyAlignment="1" applyProtection="1"/>
    <xf numFmtId="0" fontId="38" fillId="0" borderId="24" xfId="152" applyNumberFormat="1" applyFont="1" applyFill="1" applyBorder="1" applyAlignment="1" applyProtection="1">
      <alignment horizontal="center"/>
    </xf>
    <xf numFmtId="0" fontId="38" fillId="0" borderId="24" xfId="152" applyNumberFormat="1" applyFont="1" applyFill="1" applyBorder="1" applyAlignment="1" applyProtection="1"/>
    <xf numFmtId="0" fontId="38" fillId="0" borderId="25" xfId="152" applyNumberFormat="1" applyFont="1" applyFill="1" applyBorder="1" applyAlignment="1" applyProtection="1">
      <alignment horizontal="center"/>
    </xf>
    <xf numFmtId="0" fontId="38" fillId="0" borderId="26" xfId="152" applyNumberFormat="1" applyFont="1" applyFill="1" applyBorder="1" applyAlignment="1" applyProtection="1"/>
    <xf numFmtId="0" fontId="38" fillId="0" borderId="24" xfId="152" applyNumberFormat="1" applyFont="1" applyFill="1" applyBorder="1" applyAlignment="1" applyProtection="1">
      <alignment horizontal="left"/>
    </xf>
    <xf numFmtId="0" fontId="44" fillId="40" borderId="13" xfId="157" applyNumberFormat="1" applyFont="1" applyFill="1" applyBorder="1" applyAlignment="1" applyProtection="1">
      <alignment vertical="center" wrapText="1"/>
    </xf>
    <xf numFmtId="0" fontId="44" fillId="40" borderId="21" xfId="157" applyNumberFormat="1" applyFont="1" applyFill="1" applyBorder="1" applyAlignment="1" applyProtection="1">
      <alignment vertical="center" wrapText="1"/>
    </xf>
    <xf numFmtId="0" fontId="48" fillId="0" borderId="0" xfId="0" applyFont="1" applyProtection="1">
      <protection locked="0"/>
    </xf>
    <xf numFmtId="0" fontId="50" fillId="0" borderId="0" xfId="0" applyFont="1" applyProtection="1">
      <protection locked="0"/>
    </xf>
    <xf numFmtId="0" fontId="8" fillId="0" borderId="0" xfId="81" applyFont="1" applyAlignment="1" applyProtection="1">
      <alignment horizontal="center" vertical="center"/>
      <protection locked="0"/>
    </xf>
    <xf numFmtId="0" fontId="8" fillId="0" borderId="0" xfId="81" applyFont="1" applyAlignment="1" applyProtection="1">
      <alignment vertical="center" wrapText="1"/>
      <protection locked="0"/>
    </xf>
    <xf numFmtId="0" fontId="8" fillId="0" borderId="0" xfId="81" applyFont="1" applyAlignment="1" applyProtection="1">
      <alignment horizontal="center" vertical="center" wrapText="1"/>
      <protection locked="0"/>
    </xf>
    <xf numFmtId="0" fontId="8" fillId="0" borderId="0" xfId="81" applyFont="1" applyProtection="1">
      <protection locked="0"/>
    </xf>
    <xf numFmtId="4" fontId="8" fillId="0" borderId="0" xfId="81" applyNumberFormat="1" applyFont="1" applyProtection="1">
      <protection locked="0"/>
    </xf>
    <xf numFmtId="4" fontId="8" fillId="0" borderId="0" xfId="81" applyNumberFormat="1" applyFont="1" applyAlignment="1" applyProtection="1">
      <alignment vertical="center"/>
      <protection locked="0"/>
    </xf>
    <xf numFmtId="0" fontId="40" fillId="0" borderId="0" xfId="81" applyFont="1" applyAlignment="1" applyProtection="1">
      <alignment vertical="center"/>
      <protection locked="0"/>
    </xf>
    <xf numFmtId="0" fontId="8" fillId="0" borderId="0" xfId="81" applyFont="1" applyAlignment="1" applyProtection="1">
      <alignment horizontal="center" vertical="center"/>
    </xf>
    <xf numFmtId="0" fontId="8" fillId="0" borderId="0" xfId="81" applyFont="1" applyAlignment="1" applyProtection="1">
      <alignment vertical="center" wrapText="1"/>
    </xf>
    <xf numFmtId="0" fontId="8" fillId="0" borderId="0" xfId="81" applyFont="1" applyAlignment="1" applyProtection="1">
      <alignment horizontal="center" vertical="center" wrapText="1"/>
    </xf>
    <xf numFmtId="0" fontId="8" fillId="0" borderId="0" xfId="81" applyFont="1" applyProtection="1"/>
    <xf numFmtId="0" fontId="41" fillId="0" borderId="0" xfId="81" applyFont="1" applyAlignment="1" applyProtection="1">
      <alignment vertical="center" wrapText="1"/>
    </xf>
    <xf numFmtId="0" fontId="41" fillId="0" borderId="0" xfId="81" applyFont="1" applyAlignment="1" applyProtection="1">
      <alignment horizontal="center" vertical="center" wrapText="1"/>
    </xf>
    <xf numFmtId="0" fontId="48" fillId="0" borderId="0" xfId="0" applyFont="1" applyProtection="1"/>
    <xf numFmtId="0" fontId="9" fillId="0" borderId="0" xfId="1" applyFont="1" applyProtection="1"/>
    <xf numFmtId="0" fontId="9" fillId="0" borderId="0" xfId="1" applyFont="1" applyFill="1" applyAlignment="1" applyProtection="1">
      <alignment horizontal="center"/>
    </xf>
    <xf numFmtId="0" fontId="11" fillId="0" borderId="0" xfId="1" applyFont="1" applyFill="1" applyAlignment="1" applyProtection="1"/>
    <xf numFmtId="0" fontId="11" fillId="0" borderId="0" xfId="1" applyFont="1" applyFill="1" applyBorder="1" applyAlignment="1" applyProtection="1">
      <alignment horizontal="center"/>
    </xf>
    <xf numFmtId="49" fontId="9" fillId="0" borderId="0" xfId="1" applyNumberFormat="1" applyFont="1" applyFill="1" applyBorder="1" applyAlignment="1" applyProtection="1">
      <alignment horizontal="center"/>
    </xf>
    <xf numFmtId="0" fontId="11" fillId="0" borderId="0" xfId="1" applyFont="1" applyFill="1" applyAlignment="1" applyProtection="1">
      <alignment horizontal="center"/>
    </xf>
    <xf numFmtId="0" fontId="35" fillId="0" borderId="0" xfId="1" applyFont="1" applyFill="1" applyAlignment="1" applyProtection="1">
      <alignment horizontal="center"/>
    </xf>
    <xf numFmtId="0" fontId="35" fillId="0" borderId="0" xfId="1" applyFont="1" applyFill="1" applyAlignment="1" applyProtection="1">
      <alignment horizontal="left"/>
    </xf>
    <xf numFmtId="0" fontId="36" fillId="0" borderId="0" xfId="1" applyFont="1" applyFill="1" applyBorder="1" applyAlignment="1" applyProtection="1">
      <alignment horizontal="center"/>
    </xf>
    <xf numFmtId="0" fontId="36" fillId="0" borderId="0" xfId="1" applyFont="1" applyFill="1" applyAlignment="1" applyProtection="1">
      <alignment horizontal="center"/>
    </xf>
    <xf numFmtId="0" fontId="36" fillId="0" borderId="0" xfId="1" applyFont="1" applyFill="1" applyAlignment="1" applyProtection="1">
      <alignment horizontal="left"/>
    </xf>
    <xf numFmtId="0" fontId="11" fillId="0" borderId="0" xfId="1" applyFont="1" applyFill="1" applyAlignment="1" applyProtection="1">
      <alignment horizontal="justify" vertical="top" wrapText="1"/>
    </xf>
    <xf numFmtId="0" fontId="15" fillId="0" borderId="0" xfId="1" applyFont="1" applyFill="1" applyAlignment="1" applyProtection="1">
      <alignment horizontal="left" vertical="top"/>
    </xf>
    <xf numFmtId="0" fontId="0" fillId="0" borderId="0" xfId="0" applyProtection="1">
      <protection locked="0"/>
    </xf>
    <xf numFmtId="0" fontId="13" fillId="0" borderId="0" xfId="1" applyFont="1" applyFill="1" applyAlignment="1" applyProtection="1">
      <alignment horizontal="center" vertical="top" wrapText="1"/>
    </xf>
    <xf numFmtId="0" fontId="41" fillId="0" borderId="0" xfId="81" applyFont="1" applyAlignment="1" applyProtection="1">
      <alignment horizontal="center" vertical="center"/>
    </xf>
    <xf numFmtId="0" fontId="42" fillId="38" borderId="13" xfId="81" applyFont="1" applyFill="1" applyBorder="1" applyAlignment="1" applyProtection="1">
      <alignment horizontal="center" vertical="center"/>
    </xf>
    <xf numFmtId="0" fontId="42" fillId="38" borderId="13" xfId="81" applyFont="1" applyFill="1" applyBorder="1" applyAlignment="1" applyProtection="1">
      <alignment horizontal="center" vertical="center" wrapText="1"/>
    </xf>
    <xf numFmtId="0" fontId="8" fillId="0" borderId="13" xfId="81" applyFont="1" applyBorder="1" applyAlignment="1" applyProtection="1">
      <alignment horizontal="center" vertical="center"/>
    </xf>
    <xf numFmtId="40" fontId="8" fillId="0" borderId="0" xfId="81" applyNumberFormat="1" applyFont="1" applyProtection="1">
      <protection locked="0"/>
    </xf>
    <xf numFmtId="0" fontId="11" fillId="0" borderId="0" xfId="1" applyFont="1" applyFill="1" applyAlignment="1" applyProtection="1">
      <alignment horizontal="center"/>
      <protection locked="0"/>
    </xf>
    <xf numFmtId="0" fontId="13" fillId="0" borderId="0" xfId="1" applyFont="1" applyFill="1" applyAlignment="1" applyProtection="1">
      <alignment horizontal="center" vertical="top" wrapText="1"/>
      <protection locked="0"/>
    </xf>
    <xf numFmtId="0" fontId="15" fillId="0" borderId="0" xfId="1" applyFont="1" applyFill="1" applyAlignment="1" applyProtection="1">
      <alignment horizontal="left" vertical="top"/>
      <protection locked="0"/>
    </xf>
    <xf numFmtId="0" fontId="14" fillId="0" borderId="0" xfId="1" applyFont="1" applyFill="1" applyAlignment="1" applyProtection="1">
      <alignment horizontal="left"/>
      <protection locked="0"/>
    </xf>
    <xf numFmtId="0" fontId="36" fillId="0" borderId="0" xfId="1" applyFont="1" applyFill="1" applyAlignment="1" applyProtection="1">
      <alignment horizontal="left"/>
      <protection locked="0"/>
    </xf>
    <xf numFmtId="0" fontId="10" fillId="0" borderId="0" xfId="1" applyFont="1" applyFill="1" applyAlignment="1" applyProtection="1">
      <alignment horizontal="center"/>
    </xf>
    <xf numFmtId="0" fontId="35" fillId="0" borderId="0" xfId="1" applyFont="1" applyFill="1" applyAlignment="1" applyProtection="1">
      <alignment horizontal="center"/>
      <protection locked="0"/>
    </xf>
    <xf numFmtId="0" fontId="35" fillId="0" borderId="0" xfId="1" applyFont="1" applyFill="1" applyAlignment="1" applyProtection="1">
      <alignment horizontal="justify" vertical="top" wrapText="1"/>
      <protection locked="0"/>
    </xf>
    <xf numFmtId="0" fontId="8" fillId="0" borderId="13" xfId="81" applyFont="1" applyFill="1" applyBorder="1" applyAlignment="1">
      <alignment horizontal="center" vertical="center"/>
    </xf>
    <xf numFmtId="0" fontId="8" fillId="0" borderId="13" xfId="81" applyFont="1" applyFill="1" applyBorder="1" applyAlignment="1">
      <alignment vertical="center" wrapText="1"/>
    </xf>
    <xf numFmtId="0" fontId="8" fillId="0" borderId="13" xfId="81" applyFont="1" applyFill="1" applyBorder="1" applyAlignment="1">
      <alignment horizontal="center" vertical="center" wrapText="1"/>
    </xf>
    <xf numFmtId="43" fontId="8" fillId="0" borderId="0" xfId="435" applyFont="1" applyAlignment="1" applyProtection="1">
      <alignment vertical="center"/>
    </xf>
    <xf numFmtId="43" fontId="8" fillId="0" borderId="0" xfId="435" applyFont="1" applyProtection="1"/>
    <xf numFmtId="43" fontId="42" fillId="38" borderId="13" xfId="435" applyFont="1" applyFill="1" applyBorder="1" applyAlignment="1" applyProtection="1">
      <alignment horizontal="center" vertical="center" wrapText="1"/>
    </xf>
    <xf numFmtId="43" fontId="42" fillId="38" borderId="13" xfId="435" applyFont="1" applyFill="1" applyBorder="1" applyAlignment="1" applyProtection="1">
      <alignment horizontal="center" vertical="center"/>
    </xf>
    <xf numFmtId="43" fontId="8" fillId="0" borderId="0" xfId="435" applyFont="1" applyAlignment="1" applyProtection="1">
      <alignment vertical="center"/>
      <protection locked="0"/>
    </xf>
    <xf numFmtId="43" fontId="8" fillId="0" borderId="0" xfId="435" applyFont="1" applyProtection="1">
      <protection locked="0"/>
    </xf>
    <xf numFmtId="43" fontId="40" fillId="0" borderId="20" xfId="435" applyFont="1" applyBorder="1" applyAlignment="1" applyProtection="1">
      <alignment vertical="center"/>
      <protection locked="0"/>
    </xf>
    <xf numFmtId="0" fontId="38" fillId="0" borderId="24" xfId="152" applyNumberFormat="1" applyFont="1" applyFill="1" applyBorder="1" applyAlignment="1" applyProtection="1">
      <alignment wrapText="1"/>
    </xf>
    <xf numFmtId="0" fontId="51" fillId="41" borderId="0" xfId="0" applyFont="1" applyFill="1"/>
    <xf numFmtId="0" fontId="62" fillId="41" borderId="0" xfId="0" applyFont="1" applyFill="1" applyAlignment="1" applyProtection="1">
      <alignment horizontal="center" vertical="center"/>
    </xf>
    <xf numFmtId="0" fontId="55" fillId="41" borderId="0" xfId="0" applyFont="1" applyFill="1" applyAlignment="1" applyProtection="1">
      <alignment horizontal="center" vertical="center"/>
    </xf>
    <xf numFmtId="0" fontId="51" fillId="41" borderId="0" xfId="0" applyFont="1" applyFill="1" applyAlignment="1" applyProtection="1">
      <alignment horizontal="justify" vertical="center"/>
    </xf>
    <xf numFmtId="0" fontId="52" fillId="41" borderId="27" xfId="0" applyFont="1" applyFill="1" applyBorder="1" applyAlignment="1" applyProtection="1">
      <alignment horizontal="justify" vertical="center" wrapText="1"/>
    </xf>
    <xf numFmtId="0" fontId="51" fillId="41" borderId="28" xfId="0" applyFont="1" applyFill="1" applyBorder="1" applyAlignment="1" applyProtection="1">
      <alignment horizontal="justify" vertical="center" wrapText="1"/>
    </xf>
    <xf numFmtId="0" fontId="51" fillId="41" borderId="29" xfId="0" applyFont="1" applyFill="1" applyBorder="1" applyAlignment="1" applyProtection="1">
      <alignment horizontal="justify" vertical="center" wrapText="1"/>
    </xf>
    <xf numFmtId="0" fontId="52" fillId="41" borderId="28" xfId="0" applyFont="1" applyFill="1" applyBorder="1" applyAlignment="1" applyProtection="1">
      <alignment horizontal="justify" vertical="center" wrapText="1"/>
    </xf>
    <xf numFmtId="0" fontId="51" fillId="41" borderId="38" xfId="0" applyFont="1" applyFill="1" applyBorder="1" applyAlignment="1" applyProtection="1">
      <alignment horizontal="justify" vertical="center" wrapText="1"/>
    </xf>
    <xf numFmtId="0" fontId="59" fillId="41" borderId="38" xfId="0" applyFont="1" applyFill="1" applyBorder="1" applyAlignment="1" applyProtection="1">
      <alignment horizontal="justify" vertical="center" wrapText="1"/>
    </xf>
    <xf numFmtId="0" fontId="52" fillId="41" borderId="38" xfId="0" applyFont="1" applyFill="1" applyBorder="1" applyAlignment="1" applyProtection="1">
      <alignment horizontal="justify" vertical="center" wrapText="1"/>
    </xf>
    <xf numFmtId="2" fontId="52" fillId="41" borderId="0" xfId="0" applyNumberFormat="1" applyFont="1" applyFill="1" applyAlignment="1" applyProtection="1">
      <alignment horizontal="justify" vertical="justify" wrapText="1"/>
    </xf>
    <xf numFmtId="0" fontId="56" fillId="41" borderId="0" xfId="429" applyFont="1" applyFill="1" applyAlignment="1" applyProtection="1">
      <alignment horizontal="left" vertical="center"/>
    </xf>
    <xf numFmtId="167" fontId="63" fillId="0" borderId="0" xfId="0" applyNumberFormat="1" applyFont="1" applyProtection="1"/>
    <xf numFmtId="166" fontId="8" fillId="0" borderId="13" xfId="81" applyNumberFormat="1" applyFont="1" applyFill="1" applyBorder="1" applyAlignment="1">
      <alignment vertical="center"/>
    </xf>
    <xf numFmtId="0" fontId="0" fillId="0" borderId="13" xfId="81" applyFont="1" applyFill="1" applyBorder="1" applyAlignment="1">
      <alignment horizontal="center" vertical="center" wrapText="1"/>
    </xf>
    <xf numFmtId="0" fontId="64" fillId="41" borderId="0" xfId="427" applyNumberFormat="1" applyFont="1" applyFill="1" applyBorder="1" applyAlignment="1" applyProtection="1">
      <alignment horizontal="left" vertical="center" wrapText="1"/>
    </xf>
    <xf numFmtId="43" fontId="64" fillId="41" borderId="0" xfId="435" applyFont="1" applyFill="1" applyBorder="1" applyAlignment="1" applyProtection="1">
      <alignment horizontal="left" vertical="center"/>
    </xf>
    <xf numFmtId="0" fontId="66" fillId="0" borderId="0" xfId="0" applyFont="1"/>
    <xf numFmtId="14" fontId="68" fillId="0" borderId="13" xfId="0" applyNumberFormat="1" applyFont="1" applyBorder="1" applyAlignment="1">
      <alignment horizontal="center" vertical="center"/>
    </xf>
    <xf numFmtId="0" fontId="68" fillId="0" borderId="13" xfId="0" applyFont="1" applyBorder="1" applyAlignment="1">
      <alignment horizontal="center" vertical="center"/>
    </xf>
    <xf numFmtId="0" fontId="69" fillId="41" borderId="0" xfId="427" applyFont="1" applyFill="1" applyBorder="1" applyAlignment="1" applyProtection="1">
      <alignment horizontal="left" vertical="center"/>
    </xf>
    <xf numFmtId="0" fontId="66" fillId="0" borderId="0" xfId="0" applyFont="1" applyAlignment="1">
      <alignment horizontal="center" vertical="center"/>
    </xf>
    <xf numFmtId="0" fontId="66" fillId="41" borderId="0" xfId="0" applyFont="1" applyFill="1" applyAlignment="1">
      <alignment horizontal="center" vertical="center"/>
    </xf>
    <xf numFmtId="0" fontId="66" fillId="0" borderId="13" xfId="0" applyFont="1" applyBorder="1" applyAlignment="1">
      <alignment horizontal="center" vertical="center"/>
    </xf>
    <xf numFmtId="0" fontId="66" fillId="0" borderId="13" xfId="0" applyFont="1" applyBorder="1" applyAlignment="1">
      <alignment horizontal="center" vertical="center" wrapText="1"/>
    </xf>
    <xf numFmtId="43" fontId="64" fillId="41" borderId="0" xfId="435" applyFont="1" applyFill="1" applyBorder="1" applyAlignment="1" applyProtection="1">
      <alignment horizontal="left" vertical="center" wrapText="1"/>
    </xf>
    <xf numFmtId="0" fontId="66" fillId="41" borderId="0" xfId="0" applyFont="1" applyFill="1" applyAlignment="1">
      <alignment horizontal="left" vertical="center" wrapText="1"/>
    </xf>
    <xf numFmtId="0" fontId="66" fillId="0" borderId="13" xfId="0" applyFont="1" applyBorder="1" applyAlignment="1">
      <alignment horizontal="left" vertical="center" wrapText="1"/>
    </xf>
    <xf numFmtId="0" fontId="66" fillId="0" borderId="0" xfId="0" applyFont="1" applyAlignment="1">
      <alignment horizontal="left" vertical="center" wrapText="1"/>
    </xf>
    <xf numFmtId="0" fontId="66" fillId="41" borderId="0" xfId="0" applyFont="1" applyFill="1" applyAlignment="1">
      <alignment horizontal="left" vertical="center"/>
    </xf>
    <xf numFmtId="0" fontId="66" fillId="0" borderId="0" xfId="0" applyFont="1" applyAlignment="1">
      <alignment horizontal="left"/>
    </xf>
    <xf numFmtId="14" fontId="64" fillId="41" borderId="0" xfId="427" applyNumberFormat="1" applyFont="1" applyFill="1" applyBorder="1" applyAlignment="1" applyProtection="1">
      <alignment horizontal="left" vertical="center" wrapText="1"/>
    </xf>
    <xf numFmtId="0" fontId="65" fillId="0" borderId="0" xfId="0" applyFont="1" applyFill="1" applyBorder="1" applyAlignment="1">
      <alignment horizontal="center" vertical="center"/>
    </xf>
    <xf numFmtId="0" fontId="66" fillId="0" borderId="0" xfId="0" applyFont="1" applyBorder="1"/>
    <xf numFmtId="0" fontId="66" fillId="41" borderId="0" xfId="429" applyFont="1" applyFill="1" applyAlignment="1" applyProtection="1">
      <alignment vertical="center"/>
    </xf>
    <xf numFmtId="0" fontId="65" fillId="41" borderId="0" xfId="429" applyFont="1" applyFill="1" applyAlignment="1" applyProtection="1">
      <alignment horizontal="center" vertical="center"/>
    </xf>
    <xf numFmtId="14" fontId="65" fillId="41" borderId="0" xfId="429" applyNumberFormat="1" applyFont="1" applyFill="1" applyAlignment="1" applyProtection="1">
      <alignment horizontal="center" vertical="center"/>
    </xf>
    <xf numFmtId="0" fontId="65" fillId="41" borderId="0" xfId="429" applyFont="1" applyFill="1" applyAlignment="1" applyProtection="1">
      <alignment horizontal="center"/>
    </xf>
    <xf numFmtId="43" fontId="65" fillId="41" borderId="0" xfId="435" applyFont="1" applyFill="1" applyAlignment="1" applyProtection="1">
      <alignment horizontal="center" vertical="center"/>
    </xf>
    <xf numFmtId="43" fontId="65" fillId="41" borderId="0" xfId="435" applyFont="1" applyFill="1" applyAlignment="1" applyProtection="1">
      <alignment horizontal="center" wrapText="1"/>
    </xf>
    <xf numFmtId="0" fontId="66" fillId="41" borderId="0" xfId="429" applyFont="1" applyFill="1" applyAlignment="1" applyProtection="1">
      <alignment horizontal="center" vertical="center"/>
    </xf>
    <xf numFmtId="14" fontId="66" fillId="41" borderId="0" xfId="429" applyNumberFormat="1" applyFont="1" applyFill="1" applyAlignment="1" applyProtection="1">
      <alignment horizontal="center" vertical="center"/>
    </xf>
    <xf numFmtId="0" fontId="66" fillId="41" borderId="0" xfId="429" applyFont="1" applyFill="1" applyProtection="1"/>
    <xf numFmtId="43" fontId="66" fillId="41" borderId="0" xfId="435" applyFont="1" applyFill="1" applyAlignment="1" applyProtection="1">
      <alignment vertical="center"/>
    </xf>
    <xf numFmtId="43" fontId="66" fillId="41" borderId="0" xfId="435" applyFont="1" applyFill="1" applyAlignment="1" applyProtection="1">
      <alignment horizontal="center" wrapText="1"/>
    </xf>
    <xf numFmtId="0" fontId="64" fillId="34" borderId="13" xfId="1" applyNumberFormat="1" applyFont="1" applyFill="1" applyBorder="1" applyAlignment="1" applyProtection="1">
      <alignment horizontal="center" vertical="center" wrapText="1"/>
    </xf>
    <xf numFmtId="14" fontId="64" fillId="34" borderId="13" xfId="1" applyNumberFormat="1" applyFont="1" applyFill="1" applyBorder="1" applyAlignment="1" applyProtection="1">
      <alignment horizontal="center" vertical="center"/>
    </xf>
    <xf numFmtId="43" fontId="64" fillId="34" borderId="13" xfId="435" applyFont="1" applyFill="1" applyBorder="1" applyAlignment="1" applyProtection="1">
      <alignment horizontal="center" vertical="center" wrapText="1"/>
    </xf>
    <xf numFmtId="1" fontId="68" fillId="0" borderId="13" xfId="435" applyNumberFormat="1" applyFont="1" applyFill="1" applyBorder="1" applyAlignment="1">
      <alignment horizontal="center" vertical="center"/>
    </xf>
    <xf numFmtId="14" fontId="68" fillId="0" borderId="13" xfId="435" applyNumberFormat="1" applyFont="1" applyFill="1" applyBorder="1" applyAlignment="1">
      <alignment horizontal="center" vertical="center"/>
    </xf>
    <xf numFmtId="1" fontId="68" fillId="0" borderId="13" xfId="435" applyNumberFormat="1" applyFont="1" applyFill="1" applyBorder="1" applyAlignment="1">
      <alignment horizontal="left" vertical="center" wrapText="1"/>
    </xf>
    <xf numFmtId="0" fontId="66" fillId="0" borderId="0" xfId="0" applyFont="1" applyAlignment="1">
      <alignment vertical="center"/>
    </xf>
    <xf numFmtId="43" fontId="65" fillId="39" borderId="13" xfId="435" applyFont="1" applyFill="1" applyBorder="1"/>
    <xf numFmtId="0" fontId="66" fillId="41" borderId="0" xfId="429" applyFont="1" applyFill="1" applyAlignment="1" applyProtection="1">
      <alignment horizontal="center"/>
    </xf>
    <xf numFmtId="0" fontId="66" fillId="0" borderId="0" xfId="429" applyFont="1" applyProtection="1">
      <protection locked="0"/>
    </xf>
    <xf numFmtId="0" fontId="65" fillId="0" borderId="0" xfId="0" applyFont="1" applyFill="1" applyBorder="1" applyAlignment="1">
      <alignment vertical="center" wrapText="1"/>
    </xf>
    <xf numFmtId="43" fontId="64" fillId="0" borderId="0" xfId="435" applyFont="1" applyFill="1" applyBorder="1" applyAlignment="1" applyProtection="1">
      <alignment horizontal="center" vertical="center" wrapText="1"/>
    </xf>
    <xf numFmtId="0" fontId="64" fillId="0" borderId="0" xfId="1" applyNumberFormat="1" applyFont="1" applyFill="1" applyBorder="1" applyAlignment="1" applyProtection="1">
      <alignment horizontal="center" vertical="center"/>
    </xf>
    <xf numFmtId="14" fontId="64" fillId="0" borderId="0" xfId="1" applyNumberFormat="1" applyFont="1" applyFill="1" applyBorder="1" applyAlignment="1" applyProtection="1">
      <alignment horizontal="center" vertical="center"/>
    </xf>
    <xf numFmtId="0" fontId="64" fillId="0" borderId="0" xfId="1" applyNumberFormat="1" applyFont="1" applyFill="1" applyBorder="1" applyAlignment="1" applyProtection="1">
      <alignment horizontal="center" vertical="center" wrapText="1"/>
    </xf>
    <xf numFmtId="43" fontId="65" fillId="0" borderId="0" xfId="435" applyFont="1" applyFill="1" applyBorder="1" applyAlignment="1">
      <alignment vertical="center" wrapText="1"/>
    </xf>
    <xf numFmtId="0" fontId="66" fillId="0" borderId="0" xfId="0" applyFont="1" applyFill="1" applyBorder="1"/>
    <xf numFmtId="0" fontId="65" fillId="0" borderId="0" xfId="429" applyFont="1" applyFill="1" applyBorder="1" applyAlignment="1" applyProtection="1">
      <protection locked="0"/>
    </xf>
    <xf numFmtId="0" fontId="66" fillId="0" borderId="0" xfId="429" applyFont="1" applyFill="1" applyBorder="1" applyAlignment="1" applyProtection="1">
      <alignment horizontal="center"/>
      <protection locked="0"/>
    </xf>
    <xf numFmtId="0" fontId="66" fillId="0" borderId="0" xfId="433" applyFont="1" applyProtection="1"/>
    <xf numFmtId="0" fontId="39" fillId="0" borderId="0" xfId="433" applyFont="1" applyFill="1" applyAlignment="1" applyProtection="1">
      <alignment horizontal="left"/>
    </xf>
    <xf numFmtId="0" fontId="65" fillId="0" borderId="0" xfId="433" applyFont="1" applyFill="1" applyAlignment="1" applyProtection="1">
      <alignment horizontal="left"/>
    </xf>
    <xf numFmtId="0" fontId="65" fillId="0" borderId="0" xfId="433" applyFont="1" applyFill="1" applyAlignment="1" applyProtection="1">
      <alignment horizontal="center" wrapText="1"/>
    </xf>
    <xf numFmtId="0" fontId="66" fillId="0" borderId="0" xfId="433" applyFont="1" applyAlignment="1" applyProtection="1">
      <alignment wrapText="1"/>
    </xf>
    <xf numFmtId="0" fontId="64" fillId="35" borderId="13" xfId="434" applyNumberFormat="1" applyFont="1" applyFill="1" applyBorder="1" applyAlignment="1" applyProtection="1">
      <alignment horizontal="center" vertical="center" wrapText="1"/>
      <protection locked="0"/>
    </xf>
    <xf numFmtId="0" fontId="64" fillId="34" borderId="13" xfId="433" applyFont="1" applyFill="1" applyBorder="1" applyAlignment="1" applyProtection="1">
      <alignment horizontal="center" vertical="center" wrapText="1"/>
      <protection locked="0"/>
    </xf>
    <xf numFmtId="0" fontId="64" fillId="35" borderId="13" xfId="433" applyFont="1" applyFill="1" applyBorder="1" applyAlignment="1" applyProtection="1">
      <alignment horizontal="center" vertical="center"/>
      <protection locked="0"/>
    </xf>
    <xf numFmtId="0" fontId="66" fillId="0" borderId="0" xfId="433" applyFont="1" applyProtection="1">
      <protection locked="0"/>
    </xf>
    <xf numFmtId="43" fontId="68" fillId="0" borderId="13" xfId="435" applyFont="1" applyFill="1" applyBorder="1" applyAlignment="1">
      <alignment wrapText="1"/>
    </xf>
    <xf numFmtId="0" fontId="66" fillId="0" borderId="0" xfId="433" applyFont="1" applyAlignment="1" applyProtection="1">
      <alignment wrapText="1"/>
      <protection locked="0"/>
    </xf>
    <xf numFmtId="0" fontId="43" fillId="0" borderId="0" xfId="81" applyFont="1" applyAlignment="1" applyProtection="1">
      <alignment horizontal="center"/>
      <protection locked="0"/>
    </xf>
    <xf numFmtId="43" fontId="40" fillId="39" borderId="22" xfId="435" applyFont="1" applyFill="1" applyBorder="1" applyAlignment="1" applyProtection="1">
      <alignment vertical="center"/>
    </xf>
    <xf numFmtId="0" fontId="40" fillId="39" borderId="13" xfId="81" applyFont="1" applyFill="1" applyBorder="1" applyAlignment="1" applyProtection="1">
      <alignment horizontal="center" vertical="center" wrapText="1"/>
    </xf>
    <xf numFmtId="0" fontId="66" fillId="41" borderId="0" xfId="0" applyFont="1" applyFill="1" applyAlignment="1">
      <alignment horizontal="center" vertical="center" wrapText="1"/>
    </xf>
    <xf numFmtId="0" fontId="66" fillId="0" borderId="0" xfId="0" applyFont="1" applyAlignment="1">
      <alignment horizontal="center" vertical="center" wrapText="1"/>
    </xf>
    <xf numFmtId="14" fontId="74" fillId="0" borderId="13" xfId="0" applyNumberFormat="1" applyFont="1" applyFill="1" applyBorder="1" applyAlignment="1">
      <alignment horizontal="center" vertical="center"/>
    </xf>
    <xf numFmtId="0" fontId="65" fillId="41" borderId="0" xfId="429" applyFont="1" applyFill="1" applyAlignment="1" applyProtection="1">
      <alignment horizontal="center" wrapText="1"/>
    </xf>
    <xf numFmtId="0" fontId="66" fillId="41" borderId="0" xfId="429" applyFont="1" applyFill="1" applyAlignment="1" applyProtection="1">
      <alignment wrapText="1"/>
    </xf>
    <xf numFmtId="0" fontId="66" fillId="0" borderId="13" xfId="0" applyFont="1" applyBorder="1" applyAlignment="1">
      <alignment wrapText="1"/>
    </xf>
    <xf numFmtId="0" fontId="66" fillId="0" borderId="0" xfId="0" applyFont="1" applyAlignment="1">
      <alignment wrapText="1"/>
    </xf>
    <xf numFmtId="14" fontId="66" fillId="0" borderId="13" xfId="0" applyNumberFormat="1" applyFont="1" applyBorder="1" applyAlignment="1">
      <alignment horizontal="center" vertical="center"/>
    </xf>
    <xf numFmtId="43" fontId="66" fillId="41" borderId="0" xfId="435" applyFont="1" applyFill="1" applyAlignment="1" applyProtection="1">
      <alignment horizontal="center" vertical="center"/>
    </xf>
    <xf numFmtId="43" fontId="66" fillId="0" borderId="13" xfId="435" applyFont="1" applyBorder="1" applyAlignment="1">
      <alignment horizontal="center" vertical="center"/>
    </xf>
    <xf numFmtId="43" fontId="66" fillId="0" borderId="0" xfId="435" applyFont="1" applyAlignment="1">
      <alignment horizontal="center" vertical="center"/>
    </xf>
    <xf numFmtId="43" fontId="65" fillId="41" borderId="0" xfId="435" applyFont="1" applyFill="1" applyAlignment="1" applyProtection="1">
      <alignment horizontal="center" vertical="center" wrapText="1"/>
    </xf>
    <xf numFmtId="43" fontId="66" fillId="41" borderId="0" xfId="435" applyFont="1" applyFill="1" applyAlignment="1" applyProtection="1">
      <alignment horizontal="center" vertical="center" wrapText="1"/>
    </xf>
    <xf numFmtId="43" fontId="66" fillId="41" borderId="0" xfId="435" applyFont="1" applyFill="1" applyAlignment="1">
      <alignment horizontal="center" vertical="center"/>
    </xf>
    <xf numFmtId="43" fontId="65" fillId="39" borderId="11" xfId="435" applyFont="1" applyFill="1" applyBorder="1" applyAlignment="1">
      <alignment horizontal="center" vertical="center"/>
    </xf>
    <xf numFmtId="0" fontId="66" fillId="41" borderId="0" xfId="0" applyFont="1" applyFill="1"/>
    <xf numFmtId="0" fontId="65" fillId="39" borderId="12" xfId="0" applyFont="1" applyFill="1" applyBorder="1" applyAlignment="1">
      <alignment horizontal="center" wrapText="1"/>
    </xf>
    <xf numFmtId="0" fontId="64" fillId="41" borderId="0" xfId="427" applyNumberFormat="1" applyFont="1" applyFill="1" applyBorder="1" applyAlignment="1" applyProtection="1">
      <alignment vertical="center"/>
    </xf>
    <xf numFmtId="0" fontId="65" fillId="35" borderId="13" xfId="0" applyFont="1" applyFill="1" applyBorder="1" applyAlignment="1">
      <alignment horizontal="center" vertical="center" wrapText="1"/>
    </xf>
    <xf numFmtId="0" fontId="65" fillId="0" borderId="0" xfId="0" applyFont="1" applyFill="1" applyBorder="1" applyAlignment="1">
      <alignment vertical="center"/>
    </xf>
    <xf numFmtId="0" fontId="64" fillId="41" borderId="0" xfId="427" applyNumberFormat="1" applyFont="1" applyFill="1" applyBorder="1" applyAlignment="1" applyProtection="1">
      <alignment horizontal="left" vertical="center"/>
    </xf>
    <xf numFmtId="0" fontId="65" fillId="41" borderId="0" xfId="429" applyFont="1" applyFill="1" applyAlignment="1" applyProtection="1">
      <alignment horizontal="left"/>
    </xf>
    <xf numFmtId="43" fontId="68" fillId="0" borderId="13" xfId="435" applyFont="1" applyFill="1" applyBorder="1" applyAlignment="1">
      <alignment vertical="center" wrapText="1"/>
    </xf>
    <xf numFmtId="14" fontId="64" fillId="41" borderId="0" xfId="427" applyNumberFormat="1" applyFont="1" applyFill="1" applyBorder="1" applyAlignment="1" applyProtection="1">
      <alignment vertical="center"/>
    </xf>
    <xf numFmtId="14" fontId="69" fillId="41" borderId="0" xfId="427" applyNumberFormat="1" applyFont="1" applyFill="1" applyBorder="1" applyAlignment="1" applyProtection="1">
      <alignment horizontal="left" vertical="center"/>
    </xf>
    <xf numFmtId="14" fontId="66" fillId="41" borderId="0" xfId="0" applyNumberFormat="1" applyFont="1" applyFill="1" applyAlignment="1">
      <alignment horizontal="center" vertical="center"/>
    </xf>
    <xf numFmtId="14" fontId="66" fillId="0" borderId="0" xfId="0" applyNumberFormat="1" applyFont="1" applyAlignment="1">
      <alignment horizontal="center" vertical="center"/>
    </xf>
    <xf numFmtId="40" fontId="64" fillId="41" borderId="0" xfId="427" applyNumberFormat="1" applyFont="1" applyFill="1" applyBorder="1" applyAlignment="1" applyProtection="1">
      <alignment vertical="center"/>
    </xf>
    <xf numFmtId="0" fontId="65" fillId="41" borderId="0" xfId="429" applyFont="1" applyFill="1" applyAlignment="1" applyProtection="1"/>
    <xf numFmtId="43" fontId="64" fillId="41" borderId="0" xfId="435" applyFont="1" applyFill="1" applyBorder="1" applyAlignment="1" applyProtection="1">
      <alignment vertical="center"/>
    </xf>
    <xf numFmtId="43" fontId="65" fillId="41" borderId="0" xfId="435" applyFont="1" applyFill="1" applyAlignment="1" applyProtection="1"/>
    <xf numFmtId="43" fontId="65" fillId="41" borderId="0" xfId="435" applyFont="1" applyFill="1" applyAlignment="1" applyProtection="1">
      <alignment horizontal="left" vertical="center"/>
    </xf>
    <xf numFmtId="43" fontId="65" fillId="41" borderId="0" xfId="435" applyFont="1" applyFill="1" applyAlignment="1" applyProtection="1">
      <alignment horizontal="center"/>
    </xf>
    <xf numFmtId="43" fontId="39" fillId="0" borderId="0" xfId="435" applyFont="1" applyFill="1" applyAlignment="1" applyProtection="1">
      <alignment horizontal="center" vertical="center"/>
    </xf>
    <xf numFmtId="43" fontId="64" fillId="35" borderId="13" xfId="435" applyFont="1" applyFill="1" applyBorder="1" applyAlignment="1" applyProtection="1">
      <alignment horizontal="center" vertical="center"/>
      <protection locked="0"/>
    </xf>
    <xf numFmtId="43" fontId="66" fillId="0" borderId="13" xfId="435" applyFont="1" applyBorder="1" applyAlignment="1" applyProtection="1">
      <alignment vertical="center"/>
      <protection locked="0"/>
    </xf>
    <xf numFmtId="43" fontId="66" fillId="0" borderId="0" xfId="435" applyFont="1" applyAlignment="1" applyProtection="1">
      <alignment vertical="center"/>
      <protection locked="0"/>
    </xf>
    <xf numFmtId="0" fontId="64" fillId="41" borderId="0" xfId="427" applyNumberFormat="1" applyFont="1" applyFill="1" applyBorder="1" applyAlignment="1" applyProtection="1">
      <alignment horizontal="center" vertical="center"/>
    </xf>
    <xf numFmtId="0" fontId="69" fillId="41" borderId="0" xfId="427" applyFont="1" applyFill="1" applyBorder="1" applyAlignment="1" applyProtection="1">
      <alignment horizontal="center" vertical="center"/>
    </xf>
    <xf numFmtId="43" fontId="66" fillId="0" borderId="13" xfId="435" applyFont="1" applyFill="1" applyBorder="1" applyAlignment="1">
      <alignment vertical="center" wrapText="1"/>
    </xf>
    <xf numFmtId="43" fontId="65" fillId="0" borderId="0" xfId="435" applyFont="1" applyFill="1" applyAlignment="1" applyProtection="1">
      <alignment horizontal="center" vertical="center"/>
    </xf>
    <xf numFmtId="43" fontId="66" fillId="0" borderId="0" xfId="435" applyFont="1" applyAlignment="1" applyProtection="1">
      <alignment vertical="center"/>
    </xf>
    <xf numFmtId="43" fontId="64" fillId="34" borderId="13" xfId="435" applyFont="1" applyFill="1" applyBorder="1" applyAlignment="1" applyProtection="1">
      <alignment horizontal="center" vertical="center"/>
      <protection locked="0"/>
    </xf>
    <xf numFmtId="43" fontId="69" fillId="41" borderId="0" xfId="435" applyFont="1" applyFill="1" applyBorder="1" applyAlignment="1" applyProtection="1">
      <alignment horizontal="left" vertical="center"/>
    </xf>
    <xf numFmtId="43" fontId="68" fillId="0" borderId="13" xfId="435" applyFont="1" applyFill="1" applyBorder="1" applyAlignment="1" applyProtection="1">
      <alignment horizontal="right" vertical="center"/>
    </xf>
    <xf numFmtId="43" fontId="68" fillId="0" borderId="13" xfId="435" applyFont="1" applyFill="1" applyBorder="1" applyAlignment="1" applyProtection="1">
      <alignment horizontal="center" vertical="center"/>
    </xf>
    <xf numFmtId="43" fontId="68" fillId="0" borderId="13" xfId="435" applyFont="1" applyFill="1" applyBorder="1" applyAlignment="1" applyProtection="1">
      <alignment horizontal="center" vertical="center" wrapText="1"/>
    </xf>
    <xf numFmtId="0" fontId="64" fillId="41" borderId="0" xfId="427" applyNumberFormat="1" applyFont="1" applyFill="1" applyBorder="1" applyAlignment="1" applyProtection="1">
      <alignment vertical="center" wrapText="1"/>
    </xf>
    <xf numFmtId="0" fontId="69" fillId="41" borderId="0" xfId="427" applyFont="1" applyFill="1" applyBorder="1" applyAlignment="1" applyProtection="1">
      <alignment horizontal="left" vertical="center" wrapText="1"/>
    </xf>
    <xf numFmtId="0" fontId="66" fillId="0" borderId="0" xfId="429" applyFont="1" applyAlignment="1" applyProtection="1">
      <alignment wrapText="1"/>
      <protection locked="0"/>
    </xf>
    <xf numFmtId="43" fontId="75" fillId="0" borderId="0" xfId="435" applyFont="1" applyBorder="1" applyAlignment="1" applyProtection="1">
      <alignment vertical="center"/>
    </xf>
    <xf numFmtId="43" fontId="75" fillId="0" borderId="0" xfId="435" applyFont="1" applyBorder="1" applyProtection="1">
      <protection locked="0"/>
    </xf>
    <xf numFmtId="43" fontId="43" fillId="0" borderId="0" xfId="435" applyFont="1" applyAlignment="1" applyProtection="1">
      <alignment horizontal="center"/>
      <protection locked="0"/>
    </xf>
    <xf numFmtId="0" fontId="65" fillId="39" borderId="11" xfId="0" applyFont="1" applyFill="1" applyBorder="1" applyAlignment="1">
      <alignment wrapText="1"/>
    </xf>
    <xf numFmtId="0" fontId="8" fillId="41" borderId="13" xfId="81" applyFont="1" applyFill="1" applyBorder="1" applyAlignment="1">
      <alignment horizontal="center" vertical="center"/>
    </xf>
    <xf numFmtId="0" fontId="8" fillId="41" borderId="13" xfId="81" applyFont="1" applyFill="1" applyBorder="1" applyAlignment="1">
      <alignment vertical="center" wrapText="1"/>
    </xf>
    <xf numFmtId="0" fontId="0" fillId="41" borderId="13" xfId="81" applyFont="1" applyFill="1" applyBorder="1" applyAlignment="1">
      <alignment horizontal="center" vertical="center" wrapText="1"/>
    </xf>
    <xf numFmtId="166" fontId="8" fillId="41" borderId="21" xfId="81" applyNumberFormat="1" applyFont="1" applyFill="1" applyBorder="1" applyAlignment="1">
      <alignment vertical="center"/>
    </xf>
    <xf numFmtId="0" fontId="8" fillId="41" borderId="0" xfId="81" applyFont="1" applyFill="1" applyProtection="1">
      <protection locked="0"/>
    </xf>
    <xf numFmtId="43" fontId="8" fillId="41" borderId="0" xfId="435" applyFont="1" applyFill="1" applyProtection="1">
      <protection locked="0"/>
    </xf>
    <xf numFmtId="4" fontId="8" fillId="41" borderId="0" xfId="81" applyNumberFormat="1" applyFont="1" applyFill="1" applyProtection="1">
      <protection locked="0"/>
    </xf>
    <xf numFmtId="0" fontId="0" fillId="0" borderId="13" xfId="81" applyFont="1" applyFill="1" applyBorder="1" applyAlignment="1">
      <alignment vertical="center" wrapText="1"/>
    </xf>
    <xf numFmtId="43" fontId="8" fillId="0" borderId="0" xfId="81" applyNumberFormat="1" applyFont="1" applyProtection="1">
      <protection locked="0"/>
    </xf>
    <xf numFmtId="0" fontId="78" fillId="0" borderId="0" xfId="433" applyFont="1" applyAlignment="1" applyProtection="1">
      <alignment horizontal="right"/>
      <protection locked="0"/>
    </xf>
    <xf numFmtId="1" fontId="37" fillId="0" borderId="13" xfId="435" applyNumberFormat="1" applyFont="1" applyFill="1" applyBorder="1" applyAlignment="1">
      <alignment horizontal="center" vertical="center"/>
    </xf>
    <xf numFmtId="0" fontId="66" fillId="0" borderId="13" xfId="0" applyFont="1" applyFill="1" applyBorder="1" applyAlignment="1">
      <alignment horizontal="center" vertical="center"/>
    </xf>
    <xf numFmtId="0" fontId="66" fillId="0" borderId="0" xfId="0" applyFont="1" applyFill="1" applyBorder="1" applyAlignment="1">
      <alignment horizontal="center" vertical="center"/>
    </xf>
    <xf numFmtId="0" fontId="66" fillId="0" borderId="0" xfId="0" applyFont="1" applyBorder="1" applyAlignment="1">
      <alignment horizontal="center" vertical="center"/>
    </xf>
    <xf numFmtId="0" fontId="66" fillId="0" borderId="0" xfId="0" applyFont="1" applyBorder="1" applyAlignment="1">
      <alignment horizontal="center" vertical="center" wrapText="1"/>
    </xf>
    <xf numFmtId="0" fontId="66" fillId="0" borderId="0" xfId="0" applyFont="1" applyBorder="1" applyAlignment="1">
      <alignment horizontal="left" vertical="center" wrapText="1"/>
    </xf>
    <xf numFmtId="43" fontId="66" fillId="0" borderId="0" xfId="435" applyFont="1" applyBorder="1" applyAlignment="1">
      <alignment horizontal="center" vertical="center"/>
    </xf>
    <xf numFmtId="0" fontId="66" fillId="0" borderId="0" xfId="433" applyFont="1" applyBorder="1" applyAlignment="1" applyProtection="1">
      <alignment horizontal="center"/>
      <protection locked="0"/>
    </xf>
    <xf numFmtId="0" fontId="66" fillId="0" borderId="0" xfId="433" applyFont="1" applyBorder="1" applyAlignment="1" applyProtection="1">
      <alignment wrapText="1"/>
      <protection locked="0"/>
    </xf>
    <xf numFmtId="43" fontId="66" fillId="0" borderId="0" xfId="435" applyFont="1" applyBorder="1" applyAlignment="1" applyProtection="1">
      <alignment vertical="center"/>
      <protection locked="0"/>
    </xf>
    <xf numFmtId="14" fontId="66" fillId="0" borderId="0" xfId="0" applyNumberFormat="1" applyFont="1" applyBorder="1" applyAlignment="1">
      <alignment horizontal="center" vertical="center"/>
    </xf>
    <xf numFmtId="0" fontId="66" fillId="0" borderId="0" xfId="0" applyFont="1" applyBorder="1" applyAlignment="1">
      <alignment vertical="center"/>
    </xf>
    <xf numFmtId="0" fontId="66" fillId="0" borderId="0" xfId="0" applyFont="1" applyBorder="1" applyAlignment="1">
      <alignment wrapText="1"/>
    </xf>
    <xf numFmtId="0" fontId="65" fillId="34" borderId="13" xfId="0" applyFont="1" applyFill="1" applyBorder="1" applyAlignment="1">
      <alignment horizontal="center" vertical="center"/>
    </xf>
    <xf numFmtId="0" fontId="51" fillId="41" borderId="0" xfId="0" applyFont="1" applyFill="1" applyBorder="1" applyAlignment="1" applyProtection="1">
      <alignment horizontal="justify" vertical="center" wrapText="1"/>
    </xf>
    <xf numFmtId="0" fontId="51" fillId="41" borderId="34" xfId="0" applyFont="1" applyFill="1" applyBorder="1"/>
    <xf numFmtId="0" fontId="52" fillId="41" borderId="27" xfId="0" applyFont="1" applyFill="1" applyBorder="1" applyAlignment="1" applyProtection="1">
      <alignment horizontal="justify" vertical="top" wrapText="1"/>
    </xf>
    <xf numFmtId="14" fontId="74" fillId="0" borderId="0" xfId="0" applyNumberFormat="1" applyFont="1" applyFill="1" applyBorder="1" applyAlignment="1">
      <alignment horizontal="center" vertical="center"/>
    </xf>
    <xf numFmtId="0" fontId="68" fillId="0" borderId="0" xfId="0" applyFont="1" applyBorder="1" applyAlignment="1">
      <alignment horizontal="center" vertical="center"/>
    </xf>
    <xf numFmtId="0" fontId="0" fillId="0" borderId="0" xfId="81" applyFont="1" applyAlignment="1" applyProtection="1">
      <alignment horizontal="center" vertical="center" wrapText="1"/>
      <protection locked="0"/>
    </xf>
    <xf numFmtId="0" fontId="0" fillId="0" borderId="13" xfId="81" applyFont="1" applyBorder="1" applyAlignment="1" applyProtection="1">
      <alignment horizontal="center" vertical="center" wrapText="1"/>
      <protection locked="0"/>
    </xf>
    <xf numFmtId="0" fontId="64" fillId="41" borderId="0" xfId="437" applyNumberFormat="1" applyFont="1" applyFill="1" applyBorder="1" applyAlignment="1" applyProtection="1">
      <alignment vertical="center"/>
    </xf>
    <xf numFmtId="0" fontId="3" fillId="41" borderId="0" xfId="437" applyFont="1" applyFill="1" applyAlignment="1">
      <alignment vertical="center" wrapText="1"/>
    </xf>
    <xf numFmtId="0" fontId="3" fillId="41" borderId="0" xfId="437" applyFont="1" applyFill="1" applyAlignment="1">
      <alignment horizontal="center" vertical="center"/>
    </xf>
    <xf numFmtId="43" fontId="3" fillId="41" borderId="0" xfId="438" applyFont="1" applyFill="1" applyAlignment="1">
      <alignment vertical="center"/>
    </xf>
    <xf numFmtId="0" fontId="3" fillId="41" borderId="0" xfId="437" applyFont="1" applyFill="1" applyAlignment="1">
      <alignment vertical="center"/>
    </xf>
    <xf numFmtId="0" fontId="69" fillId="41" borderId="0" xfId="437" applyFont="1" applyFill="1" applyBorder="1" applyAlignment="1" applyProtection="1">
      <alignment horizontal="left" vertical="center"/>
    </xf>
    <xf numFmtId="0" fontId="32" fillId="42" borderId="13" xfId="437" applyFont="1" applyFill="1" applyBorder="1" applyAlignment="1">
      <alignment horizontal="center" vertical="center" wrapText="1"/>
    </xf>
    <xf numFmtId="0" fontId="32" fillId="35" borderId="13" xfId="437" applyFont="1" applyFill="1" applyBorder="1" applyAlignment="1">
      <alignment horizontal="center" vertical="center"/>
    </xf>
    <xf numFmtId="0" fontId="32" fillId="35" borderId="13" xfId="437" applyFont="1" applyFill="1" applyBorder="1" applyAlignment="1">
      <alignment horizontal="center" vertical="center" wrapText="1"/>
    </xf>
    <xf numFmtId="43" fontId="32" fillId="42" borderId="13" xfId="438" applyFont="1" applyFill="1" applyBorder="1" applyAlignment="1">
      <alignment horizontal="center" vertical="center"/>
    </xf>
    <xf numFmtId="0" fontId="32" fillId="41" borderId="0" xfId="437" applyFont="1" applyFill="1" applyAlignment="1">
      <alignment vertical="center"/>
    </xf>
    <xf numFmtId="0" fontId="3" fillId="41" borderId="13" xfId="437" applyFont="1" applyFill="1" applyBorder="1" applyAlignment="1">
      <alignment horizontal="center" vertical="center"/>
    </xf>
    <xf numFmtId="0" fontId="3" fillId="41" borderId="13" xfId="437" applyFont="1" applyFill="1" applyBorder="1" applyAlignment="1">
      <alignment vertical="center" wrapText="1"/>
    </xf>
    <xf numFmtId="43" fontId="3" fillId="41" borderId="13" xfId="438" applyFont="1" applyFill="1" applyBorder="1" applyAlignment="1">
      <alignment vertical="center"/>
    </xf>
    <xf numFmtId="0" fontId="3" fillId="41" borderId="0" xfId="437" applyFont="1" applyFill="1" applyBorder="1" applyAlignment="1">
      <alignment horizontal="center" vertical="center"/>
    </xf>
    <xf numFmtId="0" fontId="3" fillId="41" borderId="0" xfId="437" applyFont="1" applyFill="1" applyBorder="1" applyAlignment="1">
      <alignment vertical="center" wrapText="1"/>
    </xf>
    <xf numFmtId="43" fontId="32" fillId="41" borderId="39" xfId="438" applyFont="1" applyFill="1" applyBorder="1" applyAlignment="1">
      <alignment vertical="center"/>
    </xf>
    <xf numFmtId="0" fontId="65" fillId="34" borderId="13" xfId="0" applyFont="1" applyFill="1" applyBorder="1" applyAlignment="1">
      <alignment horizontal="center" vertical="center" wrapText="1"/>
    </xf>
    <xf numFmtId="0" fontId="65" fillId="35" borderId="13" xfId="0" applyFont="1" applyFill="1" applyBorder="1" applyAlignment="1">
      <alignment horizontal="center" vertical="center"/>
    </xf>
    <xf numFmtId="43" fontId="65" fillId="34" borderId="13" xfId="435" applyFont="1" applyFill="1" applyBorder="1" applyAlignment="1">
      <alignment horizontal="center" vertical="center" wrapText="1"/>
    </xf>
    <xf numFmtId="43" fontId="66" fillId="0" borderId="0" xfId="435" applyFont="1" applyBorder="1" applyAlignment="1" applyProtection="1">
      <alignment horizontal="right"/>
      <protection locked="0"/>
    </xf>
    <xf numFmtId="43" fontId="65" fillId="39" borderId="18" xfId="435" applyFont="1" applyFill="1" applyBorder="1" applyAlignment="1">
      <alignment horizontal="center" vertical="center"/>
    </xf>
    <xf numFmtId="0" fontId="65" fillId="0" borderId="0" xfId="0" applyFont="1" applyBorder="1" applyAlignment="1">
      <alignment horizontal="center" vertical="center"/>
    </xf>
    <xf numFmtId="0" fontId="79" fillId="0" borderId="0" xfId="0" applyFont="1" applyBorder="1" applyAlignment="1">
      <alignment horizontal="center" vertical="center"/>
    </xf>
    <xf numFmtId="0" fontId="66" fillId="0" borderId="0" xfId="433" applyFont="1" applyBorder="1" applyAlignment="1" applyProtection="1">
      <alignment vertical="center"/>
      <protection locked="0"/>
    </xf>
    <xf numFmtId="0" fontId="65" fillId="0" borderId="0" xfId="0" applyFont="1" applyBorder="1" applyAlignment="1">
      <alignment horizontal="center" vertical="center" wrapText="1"/>
    </xf>
    <xf numFmtId="0" fontId="65" fillId="0" borderId="0" xfId="0" applyFont="1" applyBorder="1" applyAlignment="1">
      <alignment vertical="center" wrapText="1"/>
    </xf>
    <xf numFmtId="43" fontId="65" fillId="0" borderId="0" xfId="435" applyFont="1" applyBorder="1" applyAlignment="1">
      <alignment vertical="center"/>
    </xf>
    <xf numFmtId="43" fontId="65" fillId="0" borderId="40" xfId="435" applyFont="1" applyBorder="1" applyAlignment="1">
      <alignment vertical="center"/>
    </xf>
    <xf numFmtId="0" fontId="65" fillId="0" borderId="0" xfId="429" applyFont="1" applyFill="1" applyBorder="1" applyAlignment="1" applyProtection="1">
      <alignment horizontal="center" vertical="center"/>
      <protection locked="0"/>
    </xf>
    <xf numFmtId="0" fontId="66" fillId="0" borderId="0" xfId="429" applyFont="1" applyFill="1" applyBorder="1" applyAlignment="1" applyProtection="1">
      <alignment horizontal="center" vertical="center"/>
      <protection locked="0"/>
    </xf>
    <xf numFmtId="0" fontId="14" fillId="0" borderId="0" xfId="1" applyFont="1" applyFill="1" applyAlignment="1" applyProtection="1">
      <alignment horizontal="center"/>
    </xf>
    <xf numFmtId="0" fontId="65" fillId="0" borderId="0" xfId="0" applyFont="1" applyFill="1" applyBorder="1" applyAlignment="1">
      <alignment horizontal="center" vertical="center"/>
    </xf>
    <xf numFmtId="0" fontId="81" fillId="0" borderId="0" xfId="0" applyFont="1" applyFill="1" applyBorder="1" applyAlignment="1">
      <alignment horizontal="center" vertical="center"/>
    </xf>
    <xf numFmtId="0" fontId="65" fillId="41" borderId="0" xfId="429" applyFont="1" applyFill="1" applyAlignment="1" applyProtection="1">
      <alignment horizontal="center" vertical="center" wrapText="1"/>
    </xf>
    <xf numFmtId="0" fontId="66" fillId="41" borderId="0" xfId="429" applyFont="1" applyFill="1" applyAlignment="1" applyProtection="1">
      <alignment horizontal="center" vertical="center" wrapText="1"/>
    </xf>
    <xf numFmtId="0" fontId="66" fillId="0" borderId="13" xfId="0" applyFont="1" applyBorder="1" applyAlignment="1">
      <alignment vertical="center" wrapText="1"/>
    </xf>
    <xf numFmtId="0" fontId="66" fillId="0" borderId="0" xfId="0" applyFont="1" applyBorder="1" applyAlignment="1">
      <alignment vertical="center" wrapText="1"/>
    </xf>
    <xf numFmtId="0" fontId="66" fillId="0" borderId="0" xfId="0" applyFont="1" applyAlignment="1">
      <alignment vertical="center" wrapText="1"/>
    </xf>
    <xf numFmtId="43" fontId="68" fillId="0" borderId="0" xfId="435" applyFont="1" applyFill="1" applyBorder="1" applyAlignment="1" applyProtection="1">
      <alignment horizontal="center" vertical="center" wrapText="1"/>
    </xf>
    <xf numFmtId="0" fontId="82" fillId="41" borderId="0" xfId="427" applyFont="1" applyFill="1" applyBorder="1" applyAlignment="1" applyProtection="1">
      <alignment horizontal="left" vertical="center"/>
    </xf>
    <xf numFmtId="0" fontId="69" fillId="41" borderId="0" xfId="429" applyFont="1" applyFill="1" applyAlignment="1" applyProtection="1">
      <alignment horizontal="left" vertical="center"/>
    </xf>
    <xf numFmtId="0" fontId="68" fillId="0" borderId="13" xfId="0" applyNumberFormat="1" applyFont="1" applyBorder="1" applyAlignment="1">
      <alignment horizontal="center" vertical="center"/>
    </xf>
    <xf numFmtId="0" fontId="68" fillId="0" borderId="13" xfId="0" applyFont="1" applyBorder="1" applyAlignment="1">
      <alignment horizontal="center" vertical="center" wrapText="1"/>
    </xf>
    <xf numFmtId="0" fontId="68" fillId="0" borderId="13" xfId="0" applyFont="1" applyBorder="1" applyAlignment="1">
      <alignment horizontal="left" vertical="center" wrapText="1"/>
    </xf>
    <xf numFmtId="43" fontId="68" fillId="0" borderId="13" xfId="435" applyFont="1" applyBorder="1" applyAlignment="1">
      <alignment horizontal="right" vertical="center"/>
    </xf>
    <xf numFmtId="43" fontId="66" fillId="0" borderId="13" xfId="34" applyFont="1" applyBorder="1" applyAlignment="1">
      <alignment vertical="center"/>
    </xf>
    <xf numFmtId="0" fontId="37" fillId="0" borderId="13" xfId="0" applyFont="1" applyFill="1" applyBorder="1" applyAlignment="1">
      <alignment horizontal="center" vertical="center" wrapText="1"/>
    </xf>
    <xf numFmtId="0" fontId="37" fillId="0" borderId="13" xfId="0" applyFont="1" applyFill="1" applyBorder="1" applyAlignment="1">
      <alignment vertical="center" wrapText="1"/>
    </xf>
    <xf numFmtId="0" fontId="65" fillId="34" borderId="13" xfId="0" applyFont="1" applyFill="1" applyBorder="1" applyAlignment="1">
      <alignment horizontal="center" vertical="center" wrapText="1"/>
    </xf>
    <xf numFmtId="0" fontId="65" fillId="35" borderId="13" xfId="0" applyFont="1" applyFill="1" applyBorder="1" applyAlignment="1">
      <alignment horizontal="center" vertical="center"/>
    </xf>
    <xf numFmtId="43" fontId="65" fillId="34" borderId="13" xfId="435" applyFont="1" applyFill="1" applyBorder="1" applyAlignment="1">
      <alignment horizontal="center" vertical="center" wrapText="1"/>
    </xf>
    <xf numFmtId="0" fontId="2" fillId="41" borderId="0" xfId="437" applyFont="1" applyFill="1" applyBorder="1" applyAlignment="1">
      <alignment horizontal="center" vertical="center"/>
    </xf>
    <xf numFmtId="43" fontId="3" fillId="41" borderId="0" xfId="438" applyFont="1" applyFill="1" applyBorder="1" applyAlignment="1">
      <alignment vertical="center"/>
    </xf>
    <xf numFmtId="0" fontId="68" fillId="0" borderId="13" xfId="0" applyFont="1" applyFill="1" applyBorder="1" applyAlignment="1">
      <alignment horizontal="center" vertical="center"/>
    </xf>
    <xf numFmtId="0" fontId="68" fillId="35" borderId="13" xfId="0" applyFont="1" applyFill="1" applyBorder="1" applyAlignment="1">
      <alignment horizontal="center" vertical="center"/>
    </xf>
    <xf numFmtId="0" fontId="34" fillId="0" borderId="0" xfId="1" applyFont="1" applyFill="1" applyAlignment="1" applyProtection="1">
      <alignment horizontal="left"/>
    </xf>
    <xf numFmtId="0" fontId="14" fillId="0" borderId="0" xfId="1" applyFont="1" applyFill="1" applyAlignment="1" applyProtection="1">
      <alignment horizontal="left"/>
    </xf>
    <xf numFmtId="49" fontId="15" fillId="0" borderId="0" xfId="1" applyNumberFormat="1" applyFont="1" applyFill="1" applyAlignment="1" applyProtection="1">
      <alignment horizontal="left"/>
    </xf>
    <xf numFmtId="49" fontId="14" fillId="0" borderId="0" xfId="1" applyNumberFormat="1" applyFont="1" applyFill="1" applyAlignment="1" applyProtection="1">
      <alignment horizontal="left"/>
    </xf>
    <xf numFmtId="0" fontId="48" fillId="0" borderId="0" xfId="0" applyFont="1" applyBorder="1" applyProtection="1">
      <protection locked="0"/>
    </xf>
    <xf numFmtId="0" fontId="36" fillId="0" borderId="0" xfId="1" applyFont="1" applyFill="1" applyBorder="1" applyAlignment="1" applyProtection="1">
      <alignment horizontal="center"/>
      <protection locked="0"/>
    </xf>
    <xf numFmtId="0" fontId="8" fillId="0" borderId="41" xfId="81" applyFont="1" applyFill="1" applyBorder="1" applyAlignment="1">
      <alignment horizontal="center" vertical="center"/>
    </xf>
    <xf numFmtId="0" fontId="8" fillId="0" borderId="42" xfId="81" applyFont="1" applyFill="1" applyBorder="1" applyAlignment="1">
      <alignment horizontal="center" vertical="center"/>
    </xf>
    <xf numFmtId="0" fontId="48" fillId="0" borderId="13" xfId="81" applyFont="1" applyFill="1" applyBorder="1" applyAlignment="1">
      <alignment horizontal="center" vertical="center"/>
    </xf>
    <xf numFmtId="0" fontId="1" fillId="41" borderId="13" xfId="437" applyFont="1" applyFill="1" applyBorder="1" applyAlignment="1">
      <alignment vertical="center" wrapText="1"/>
    </xf>
    <xf numFmtId="0" fontId="1" fillId="41" borderId="13" xfId="437" applyFont="1" applyFill="1" applyBorder="1" applyAlignment="1">
      <alignment horizontal="center" vertical="center"/>
    </xf>
    <xf numFmtId="167" fontId="49" fillId="0" borderId="10" xfId="430" applyNumberFormat="1" applyFont="1" applyFill="1" applyBorder="1" applyAlignment="1" applyProtection="1">
      <alignment horizontal="right" vertical="center"/>
    </xf>
    <xf numFmtId="167" fontId="49" fillId="0" borderId="11" xfId="430" applyNumberFormat="1" applyFont="1" applyFill="1" applyBorder="1" applyAlignment="1" applyProtection="1">
      <alignment horizontal="right" vertical="center"/>
    </xf>
    <xf numFmtId="167" fontId="49" fillId="0" borderId="12" xfId="430" applyNumberFormat="1" applyFont="1" applyFill="1" applyBorder="1" applyAlignment="1" applyProtection="1">
      <alignment horizontal="right" vertical="center"/>
    </xf>
    <xf numFmtId="0" fontId="10" fillId="0" borderId="10" xfId="1" applyFont="1" applyFill="1" applyBorder="1" applyAlignment="1" applyProtection="1">
      <alignment horizontal="left"/>
      <protection locked="0"/>
    </xf>
    <xf numFmtId="0" fontId="10" fillId="0" borderId="11" xfId="1" applyFont="1" applyFill="1" applyBorder="1" applyAlignment="1" applyProtection="1">
      <alignment horizontal="left"/>
      <protection locked="0"/>
    </xf>
    <xf numFmtId="0" fontId="10" fillId="0" borderId="12" xfId="1" applyFont="1" applyFill="1" applyBorder="1" applyAlignment="1" applyProtection="1">
      <alignment horizontal="left"/>
      <protection locked="0"/>
    </xf>
    <xf numFmtId="0" fontId="11" fillId="0" borderId="10" xfId="1" applyFont="1" applyFill="1" applyBorder="1" applyAlignment="1" applyProtection="1">
      <alignment horizontal="left"/>
      <protection locked="0"/>
    </xf>
    <xf numFmtId="0" fontId="11" fillId="0" borderId="11" xfId="1" applyFont="1" applyFill="1" applyBorder="1" applyAlignment="1" applyProtection="1">
      <alignment horizontal="left"/>
      <protection locked="0"/>
    </xf>
    <xf numFmtId="0" fontId="11" fillId="0" borderId="12" xfId="1" applyFont="1" applyFill="1" applyBorder="1" applyAlignment="1" applyProtection="1">
      <alignment horizontal="left"/>
      <protection locked="0"/>
    </xf>
    <xf numFmtId="0" fontId="12" fillId="0" borderId="0" xfId="1" applyFont="1" applyFill="1" applyAlignment="1" applyProtection="1">
      <alignment horizontal="center"/>
    </xf>
    <xf numFmtId="0" fontId="12" fillId="0" borderId="0" xfId="1" applyFont="1" applyFill="1" applyAlignment="1" applyProtection="1">
      <alignment horizontal="center" wrapText="1"/>
    </xf>
    <xf numFmtId="0" fontId="35" fillId="0" borderId="0" xfId="1" applyFont="1" applyFill="1" applyBorder="1" applyAlignment="1" applyProtection="1">
      <alignment horizontal="justify" vertical="top" wrapText="1"/>
    </xf>
    <xf numFmtId="0" fontId="10" fillId="33" borderId="13" xfId="1" applyFont="1" applyFill="1" applyBorder="1" applyAlignment="1" applyProtection="1">
      <alignment horizontal="center" vertical="center" wrapText="1"/>
    </xf>
    <xf numFmtId="0" fontId="10" fillId="33" borderId="19" xfId="1" applyFont="1" applyFill="1" applyBorder="1" applyAlignment="1" applyProtection="1">
      <alignment horizontal="center" vertical="center" wrapText="1"/>
    </xf>
    <xf numFmtId="0" fontId="10" fillId="33" borderId="18" xfId="1" applyFont="1" applyFill="1" applyBorder="1" applyAlignment="1" applyProtection="1">
      <alignment horizontal="center" vertical="center" wrapText="1"/>
    </xf>
    <xf numFmtId="0" fontId="10" fillId="33" borderId="17" xfId="1" applyFont="1" applyFill="1" applyBorder="1" applyAlignment="1" applyProtection="1">
      <alignment horizontal="center" vertical="center" wrapText="1"/>
    </xf>
    <xf numFmtId="0" fontId="10" fillId="33" borderId="16" xfId="1" applyFont="1" applyFill="1" applyBorder="1" applyAlignment="1" applyProtection="1">
      <alignment horizontal="center" vertical="center" wrapText="1"/>
    </xf>
    <xf numFmtId="0" fontId="10" fillId="33" borderId="15" xfId="1" applyFont="1" applyFill="1" applyBorder="1" applyAlignment="1" applyProtection="1">
      <alignment horizontal="center" vertical="center" wrapText="1"/>
    </xf>
    <xf numFmtId="0" fontId="10" fillId="33" borderId="14" xfId="1" applyFont="1" applyFill="1" applyBorder="1" applyAlignment="1" applyProtection="1">
      <alignment horizontal="center" vertical="center" wrapText="1"/>
    </xf>
    <xf numFmtId="14" fontId="36" fillId="0" borderId="10" xfId="1" applyNumberFormat="1" applyFont="1" applyFill="1" applyBorder="1" applyAlignment="1" applyProtection="1">
      <alignment horizontal="center"/>
      <protection locked="0"/>
    </xf>
    <xf numFmtId="0" fontId="36" fillId="0" borderId="11" xfId="1" applyFont="1" applyFill="1" applyBorder="1" applyAlignment="1" applyProtection="1">
      <alignment horizontal="center"/>
      <protection locked="0"/>
    </xf>
    <xf numFmtId="0" fontId="36" fillId="0" borderId="12" xfId="1" applyFont="1" applyFill="1" applyBorder="1" applyAlignment="1" applyProtection="1">
      <alignment horizontal="center"/>
      <protection locked="0"/>
    </xf>
    <xf numFmtId="0" fontId="10" fillId="33" borderId="13" xfId="1" applyFont="1" applyFill="1" applyBorder="1" applyAlignment="1" applyProtection="1">
      <alignment horizontal="center" vertical="top" wrapText="1"/>
    </xf>
    <xf numFmtId="0" fontId="33" fillId="33" borderId="13" xfId="1" applyFont="1" applyFill="1" applyBorder="1" applyAlignment="1" applyProtection="1">
      <alignment horizontal="center" vertical="top" wrapText="1"/>
    </xf>
    <xf numFmtId="0" fontId="36" fillId="0" borderId="10" xfId="1" applyFont="1" applyFill="1" applyBorder="1" applyAlignment="1" applyProtection="1">
      <alignment horizontal="center"/>
      <protection locked="0"/>
    </xf>
    <xf numFmtId="0" fontId="36" fillId="0" borderId="0" xfId="1" applyFont="1" applyFill="1" applyBorder="1" applyAlignment="1" applyProtection="1">
      <alignment horizontal="center"/>
      <protection locked="0"/>
    </xf>
    <xf numFmtId="0" fontId="9" fillId="0" borderId="10" xfId="1" applyFont="1" applyFill="1" applyBorder="1" applyAlignment="1" applyProtection="1">
      <alignment horizontal="center" vertical="center"/>
    </xf>
    <xf numFmtId="0" fontId="9" fillId="0" borderId="11" xfId="1" applyFont="1" applyFill="1" applyBorder="1" applyAlignment="1" applyProtection="1">
      <alignment horizontal="center" vertical="center"/>
    </xf>
    <xf numFmtId="0" fontId="9" fillId="0" borderId="12" xfId="1" applyFont="1" applyFill="1" applyBorder="1" applyAlignment="1" applyProtection="1">
      <alignment horizontal="center" vertical="center"/>
    </xf>
    <xf numFmtId="0" fontId="9" fillId="0" borderId="10" xfId="1" applyFont="1" applyFill="1" applyBorder="1" applyAlignment="1" applyProtection="1">
      <alignment horizontal="left" vertical="center" wrapText="1"/>
    </xf>
    <xf numFmtId="0" fontId="9" fillId="0" borderId="11" xfId="1" applyFont="1" applyFill="1" applyBorder="1" applyAlignment="1" applyProtection="1">
      <alignment horizontal="left" vertical="center" wrapText="1"/>
    </xf>
    <xf numFmtId="0" fontId="9" fillId="0" borderId="12" xfId="1" applyFont="1" applyFill="1" applyBorder="1" applyAlignment="1" applyProtection="1">
      <alignment horizontal="left" vertical="center" wrapText="1"/>
    </xf>
    <xf numFmtId="0" fontId="9" fillId="0" borderId="10" xfId="1" applyFont="1" applyFill="1" applyBorder="1" applyAlignment="1" applyProtection="1">
      <alignment horizontal="center" vertical="center" wrapText="1"/>
    </xf>
    <xf numFmtId="0" fontId="9" fillId="0" borderId="11" xfId="1" applyFont="1" applyFill="1" applyBorder="1" applyAlignment="1" applyProtection="1">
      <alignment horizontal="center" vertical="center" wrapText="1"/>
    </xf>
    <xf numFmtId="0" fontId="9" fillId="0" borderId="12" xfId="1" applyFont="1" applyFill="1" applyBorder="1" applyAlignment="1" applyProtection="1">
      <alignment horizontal="center" vertical="center" wrapText="1"/>
    </xf>
    <xf numFmtId="0" fontId="36" fillId="0" borderId="0" xfId="1" applyFont="1" applyFill="1" applyAlignment="1" applyProtection="1">
      <alignment horizontal="left" vertical="top" wrapText="1"/>
      <protection locked="0"/>
    </xf>
    <xf numFmtId="0" fontId="9" fillId="0" borderId="30" xfId="1" applyFont="1" applyFill="1" applyBorder="1" applyAlignment="1" applyProtection="1">
      <alignment horizontal="justify" vertical="top" wrapText="1"/>
      <protection locked="0"/>
    </xf>
    <xf numFmtId="0" fontId="9" fillId="0" borderId="31" xfId="1" applyFont="1" applyFill="1" applyBorder="1" applyAlignment="1" applyProtection="1">
      <alignment horizontal="justify" vertical="top" wrapText="1"/>
      <protection locked="0"/>
    </xf>
    <xf numFmtId="0" fontId="9" fillId="0" borderId="32" xfId="1" applyFont="1" applyFill="1" applyBorder="1" applyAlignment="1" applyProtection="1">
      <alignment horizontal="justify" vertical="top" wrapText="1"/>
      <protection locked="0"/>
    </xf>
    <xf numFmtId="0" fontId="9" fillId="0" borderId="33" xfId="1" applyFont="1" applyFill="1" applyBorder="1" applyAlignment="1" applyProtection="1">
      <alignment horizontal="justify" vertical="top" wrapText="1"/>
      <protection locked="0"/>
    </xf>
    <xf numFmtId="0" fontId="9" fillId="0" borderId="0" xfId="1" applyFont="1" applyFill="1" applyBorder="1" applyAlignment="1" applyProtection="1">
      <alignment horizontal="justify" vertical="top" wrapText="1"/>
      <protection locked="0"/>
    </xf>
    <xf numFmtId="0" fontId="9" fillId="0" borderId="34" xfId="1" applyFont="1" applyFill="1" applyBorder="1" applyAlignment="1" applyProtection="1">
      <alignment horizontal="justify" vertical="top" wrapText="1"/>
      <protection locked="0"/>
    </xf>
    <xf numFmtId="0" fontId="9" fillId="0" borderId="35" xfId="1" applyFont="1" applyFill="1" applyBorder="1" applyAlignment="1" applyProtection="1">
      <alignment horizontal="justify" vertical="top" wrapText="1"/>
      <protection locked="0"/>
    </xf>
    <xf numFmtId="0" fontId="9" fillId="0" borderId="36" xfId="1" applyFont="1" applyFill="1" applyBorder="1" applyAlignment="1" applyProtection="1">
      <alignment horizontal="justify" vertical="top" wrapText="1"/>
      <protection locked="0"/>
    </xf>
    <xf numFmtId="0" fontId="9" fillId="0" borderId="37" xfId="1" applyFont="1" applyFill="1" applyBorder="1" applyAlignment="1" applyProtection="1">
      <alignment horizontal="justify" vertical="top" wrapText="1"/>
      <protection locked="0"/>
    </xf>
    <xf numFmtId="0" fontId="80" fillId="0" borderId="10" xfId="1" applyFont="1" applyFill="1" applyBorder="1" applyAlignment="1" applyProtection="1">
      <alignment horizontal="center" vertical="center" wrapText="1"/>
    </xf>
    <xf numFmtId="0" fontId="80" fillId="0" borderId="11" xfId="1" applyFont="1" applyFill="1" applyBorder="1" applyAlignment="1" applyProtection="1">
      <alignment horizontal="center" vertical="center" wrapText="1"/>
    </xf>
    <xf numFmtId="0" fontId="80" fillId="0" borderId="12" xfId="1" applyFont="1" applyFill="1" applyBorder="1" applyAlignment="1" applyProtection="1">
      <alignment horizontal="center" vertical="center" wrapText="1"/>
    </xf>
    <xf numFmtId="167" fontId="86" fillId="0" borderId="10" xfId="430" applyNumberFormat="1" applyFont="1" applyFill="1" applyBorder="1" applyAlignment="1" applyProtection="1">
      <alignment horizontal="right" vertical="center"/>
    </xf>
    <xf numFmtId="167" fontId="86" fillId="0" borderId="11" xfId="430" applyNumberFormat="1" applyFont="1" applyFill="1" applyBorder="1" applyAlignment="1" applyProtection="1">
      <alignment horizontal="right" vertical="center"/>
    </xf>
    <xf numFmtId="167" fontId="86" fillId="0" borderId="12" xfId="430" applyNumberFormat="1" applyFont="1" applyFill="1" applyBorder="1" applyAlignment="1" applyProtection="1">
      <alignment horizontal="right" vertical="center"/>
    </xf>
    <xf numFmtId="0" fontId="41" fillId="0" borderId="0" xfId="81" applyFont="1" applyAlignment="1" applyProtection="1">
      <alignment horizontal="center" vertical="center"/>
    </xf>
    <xf numFmtId="43" fontId="41" fillId="36" borderId="10" xfId="435" applyFont="1" applyFill="1" applyBorder="1" applyAlignment="1" applyProtection="1">
      <alignment horizontal="center" vertical="center"/>
    </xf>
    <xf numFmtId="43" fontId="41" fillId="36" borderId="11" xfId="435" applyFont="1" applyFill="1" applyBorder="1" applyAlignment="1" applyProtection="1">
      <alignment horizontal="center" vertical="center"/>
    </xf>
    <xf numFmtId="43" fontId="41" fillId="36" borderId="12" xfId="435" applyFont="1" applyFill="1" applyBorder="1" applyAlignment="1" applyProtection="1">
      <alignment horizontal="center" vertical="center"/>
    </xf>
    <xf numFmtId="43" fontId="41" fillId="37" borderId="15" xfId="435" applyFont="1" applyFill="1" applyBorder="1" applyAlignment="1" applyProtection="1">
      <alignment horizontal="center" vertical="center"/>
    </xf>
    <xf numFmtId="43" fontId="41" fillId="37" borderId="14" xfId="435" applyFont="1" applyFill="1" applyBorder="1" applyAlignment="1" applyProtection="1">
      <alignment horizontal="center" vertical="center"/>
    </xf>
    <xf numFmtId="0" fontId="65" fillId="0" borderId="0" xfId="0" applyFont="1" applyBorder="1" applyAlignment="1">
      <alignment horizontal="center" vertical="center" wrapText="1"/>
    </xf>
    <xf numFmtId="43" fontId="65" fillId="0" borderId="0" xfId="435" applyFont="1" applyBorder="1" applyAlignment="1">
      <alignment horizontal="center" vertical="center"/>
    </xf>
    <xf numFmtId="0" fontId="65" fillId="39" borderId="18" xfId="0" applyFont="1" applyFill="1" applyBorder="1" applyAlignment="1">
      <alignment horizontal="center" wrapText="1"/>
    </xf>
    <xf numFmtId="0" fontId="65" fillId="34" borderId="13" xfId="0" applyFont="1" applyFill="1" applyBorder="1" applyAlignment="1">
      <alignment horizontal="center" vertical="center" wrapText="1"/>
    </xf>
    <xf numFmtId="0" fontId="65" fillId="35" borderId="13" xfId="0" applyFont="1" applyFill="1" applyBorder="1" applyAlignment="1">
      <alignment horizontal="center" vertical="center"/>
    </xf>
    <xf numFmtId="43" fontId="65" fillId="34" borderId="13" xfId="435" applyFont="1" applyFill="1" applyBorder="1" applyAlignment="1">
      <alignment horizontal="center" vertical="center" wrapText="1"/>
    </xf>
    <xf numFmtId="0" fontId="65" fillId="35" borderId="10" xfId="0" applyFont="1" applyFill="1" applyBorder="1" applyAlignment="1">
      <alignment horizontal="center" vertical="center"/>
    </xf>
    <xf numFmtId="0" fontId="65" fillId="35" borderId="12" xfId="0" applyFont="1" applyFill="1" applyBorder="1" applyAlignment="1">
      <alignment horizontal="center" vertical="center"/>
    </xf>
    <xf numFmtId="43" fontId="65" fillId="0" borderId="0" xfId="435" applyFont="1" applyFill="1" applyBorder="1" applyAlignment="1">
      <alignment horizontal="center" vertical="center"/>
    </xf>
    <xf numFmtId="14" fontId="65" fillId="34" borderId="13" xfId="0" applyNumberFormat="1" applyFont="1" applyFill="1" applyBorder="1" applyAlignment="1">
      <alignment horizontal="center" vertical="center" wrapText="1"/>
    </xf>
    <xf numFmtId="0" fontId="65" fillId="39" borderId="13" xfId="0" applyFont="1" applyFill="1" applyBorder="1" applyAlignment="1">
      <alignment horizontal="center" wrapText="1"/>
    </xf>
    <xf numFmtId="0" fontId="65" fillId="0" borderId="0" xfId="0" applyFont="1" applyFill="1" applyBorder="1" applyAlignment="1">
      <alignment horizontal="center" vertical="center"/>
    </xf>
    <xf numFmtId="0" fontId="65" fillId="35" borderId="21" xfId="0" applyFont="1" applyFill="1" applyBorder="1" applyAlignment="1">
      <alignment horizontal="center" vertical="center"/>
    </xf>
    <xf numFmtId="0" fontId="65" fillId="39" borderId="11" xfId="0" applyFont="1" applyFill="1" applyBorder="1" applyAlignment="1">
      <alignment horizontal="center" wrapText="1"/>
    </xf>
    <xf numFmtId="0" fontId="65" fillId="39" borderId="12" xfId="0" applyFont="1" applyFill="1" applyBorder="1" applyAlignment="1">
      <alignment horizontal="center" wrapText="1"/>
    </xf>
    <xf numFmtId="43" fontId="64" fillId="35" borderId="13" xfId="435" applyFont="1" applyFill="1" applyBorder="1" applyAlignment="1" applyProtection="1">
      <alignment horizontal="center" vertical="center" wrapText="1"/>
      <protection locked="0"/>
    </xf>
    <xf numFmtId="0" fontId="84" fillId="41" borderId="0" xfId="437" applyFont="1" applyFill="1" applyAlignment="1">
      <alignment horizontal="right" vertical="center" wrapText="1"/>
    </xf>
  </cellXfs>
  <cellStyles count="439">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xfId="435" builtinId="3"/>
    <cellStyle name="Millares 10" xfId="428"/>
    <cellStyle name="Millares 11" xfId="436"/>
    <cellStyle name="Millares 2" xfId="33"/>
    <cellStyle name="Millares 2 2" xfId="34"/>
    <cellStyle name="Millares 2 2 2" xfId="438"/>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19 4" xfId="437"/>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6314</xdr:row>
      <xdr:rowOff>152400</xdr:rowOff>
    </xdr:from>
    <xdr:to>
      <xdr:col>15</xdr:col>
      <xdr:colOff>485775</xdr:colOff>
      <xdr:row>6315</xdr:row>
      <xdr:rowOff>152400</xdr:rowOff>
    </xdr:to>
    <xdr:grpSp>
      <xdr:nvGrpSpPr>
        <xdr:cNvPr id="9" name="Grupo 8"/>
        <xdr:cNvGrpSpPr/>
      </xdr:nvGrpSpPr>
      <xdr:grpSpPr>
        <a:xfrm>
          <a:off x="1009650" y="4813811175"/>
          <a:ext cx="12830175" cy="161925"/>
          <a:chOff x="1009650" y="4810125"/>
          <a:chExt cx="12830175" cy="161925"/>
        </a:xfrm>
      </xdr:grpSpPr>
      <xdr:cxnSp macro="">
        <xdr:nvCxnSpPr>
          <xdr:cNvPr id="3" name="Conector recto 2"/>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408</xdr:row>
      <xdr:rowOff>0</xdr:rowOff>
    </xdr:from>
    <xdr:to>
      <xdr:col>15</xdr:col>
      <xdr:colOff>752475</xdr:colOff>
      <xdr:row>409</xdr:row>
      <xdr:rowOff>0</xdr:rowOff>
    </xdr:to>
    <xdr:grpSp>
      <xdr:nvGrpSpPr>
        <xdr:cNvPr id="5" name="Grupo 4"/>
        <xdr:cNvGrpSpPr/>
      </xdr:nvGrpSpPr>
      <xdr:grpSpPr>
        <a:xfrm>
          <a:off x="1009650" y="316591950"/>
          <a:ext cx="12934950" cy="161925"/>
          <a:chOff x="1009650" y="4810125"/>
          <a:chExt cx="12830175" cy="161925"/>
        </a:xfrm>
      </xdr:grpSpPr>
      <xdr:cxnSp macro="">
        <xdr:nvCxnSpPr>
          <xdr:cNvPr id="6" name="Conector recto 5"/>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266700</xdr:colOff>
      <xdr:row>91</xdr:row>
      <xdr:rowOff>152400</xdr:rowOff>
    </xdr:from>
    <xdr:to>
      <xdr:col>14</xdr:col>
      <xdr:colOff>390525</xdr:colOff>
      <xdr:row>92</xdr:row>
      <xdr:rowOff>152400</xdr:rowOff>
    </xdr:to>
    <xdr:grpSp>
      <xdr:nvGrpSpPr>
        <xdr:cNvPr id="2" name="Grupo 1"/>
        <xdr:cNvGrpSpPr/>
      </xdr:nvGrpSpPr>
      <xdr:grpSpPr>
        <a:xfrm>
          <a:off x="676275" y="51968400"/>
          <a:ext cx="13058775" cy="161925"/>
          <a:chOff x="1009650" y="4810125"/>
          <a:chExt cx="12830175" cy="161925"/>
        </a:xfrm>
      </xdr:grpSpPr>
      <xdr:cxnSp macro="">
        <xdr:nvCxnSpPr>
          <xdr:cNvPr id="3" name="Conector recto 2"/>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209550</xdr:colOff>
      <xdr:row>25</xdr:row>
      <xdr:rowOff>0</xdr:rowOff>
    </xdr:from>
    <xdr:to>
      <xdr:col>14</xdr:col>
      <xdr:colOff>790575</xdr:colOff>
      <xdr:row>26</xdr:row>
      <xdr:rowOff>0</xdr:rowOff>
    </xdr:to>
    <xdr:grpSp>
      <xdr:nvGrpSpPr>
        <xdr:cNvPr id="2" name="Grupo 1"/>
        <xdr:cNvGrpSpPr/>
      </xdr:nvGrpSpPr>
      <xdr:grpSpPr>
        <a:xfrm>
          <a:off x="962025" y="8753475"/>
          <a:ext cx="12830175" cy="161925"/>
          <a:chOff x="1009650" y="4810125"/>
          <a:chExt cx="12830175" cy="161925"/>
        </a:xfrm>
      </xdr:grpSpPr>
      <xdr:cxnSp macro="">
        <xdr:nvCxnSpPr>
          <xdr:cNvPr id="3" name="Conector recto 2"/>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ommel.cuba/Desktop/FORMULARIO%209/2018/OCTUBRE/WP-FORMULARIO-9-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Extractos Bancarios"/>
      <sheetName val="Hoja1"/>
      <sheetName val="Hoja2"/>
      <sheetName val="Hoja1 (2)"/>
      <sheetName val="RESUMEN"/>
    </sheetNames>
    <sheetDataSet>
      <sheetData sheetId="0"/>
      <sheetData sheetId="1"/>
      <sheetData sheetId="2"/>
      <sheetData sheetId="3"/>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sheetName val="RES. TCR"/>
      <sheetName val="bd_lista"/>
    </sheetNames>
    <sheetDataSet>
      <sheetData sheetId="0"/>
      <sheetData sheetId="1">
        <row r="10">
          <cell r="C10">
            <v>0</v>
          </cell>
        </row>
        <row r="11">
          <cell r="C11">
            <v>6</v>
          </cell>
        </row>
        <row r="12">
          <cell r="C12">
            <v>10</v>
          </cell>
        </row>
        <row r="13">
          <cell r="C13">
            <v>15</v>
          </cell>
        </row>
        <row r="14">
          <cell r="C14">
            <v>16</v>
          </cell>
        </row>
        <row r="15">
          <cell r="C15">
            <v>20</v>
          </cell>
        </row>
        <row r="16">
          <cell r="C16">
            <v>25</v>
          </cell>
        </row>
        <row r="17">
          <cell r="C17">
            <v>30</v>
          </cell>
        </row>
        <row r="18">
          <cell r="C18">
            <v>35</v>
          </cell>
        </row>
        <row r="19">
          <cell r="C19">
            <v>41</v>
          </cell>
        </row>
        <row r="20">
          <cell r="C20">
            <v>46</v>
          </cell>
        </row>
        <row r="21">
          <cell r="C21">
            <v>47</v>
          </cell>
        </row>
        <row r="22">
          <cell r="C22">
            <v>48</v>
          </cell>
        </row>
        <row r="23">
          <cell r="C23">
            <v>52</v>
          </cell>
        </row>
        <row r="24">
          <cell r="C24">
            <v>66</v>
          </cell>
        </row>
        <row r="25">
          <cell r="C25">
            <v>70</v>
          </cell>
        </row>
        <row r="26">
          <cell r="C26">
            <v>76</v>
          </cell>
        </row>
        <row r="27">
          <cell r="C27">
            <v>78</v>
          </cell>
        </row>
        <row r="28">
          <cell r="C28">
            <v>81</v>
          </cell>
        </row>
        <row r="29">
          <cell r="C29">
            <v>85</v>
          </cell>
        </row>
        <row r="30">
          <cell r="C30">
            <v>86</v>
          </cell>
        </row>
        <row r="31">
          <cell r="C31">
            <v>87</v>
          </cell>
        </row>
        <row r="32">
          <cell r="C32">
            <v>95</v>
          </cell>
        </row>
        <row r="33">
          <cell r="C33" t="str">
            <v>99 - 01</v>
          </cell>
        </row>
        <row r="34">
          <cell r="C34" t="str">
            <v>99 - 02</v>
          </cell>
        </row>
        <row r="35">
          <cell r="C35" t="str">
            <v>99 - 03</v>
          </cell>
        </row>
        <row r="36">
          <cell r="C36" t="str">
            <v>99 - 04</v>
          </cell>
        </row>
        <row r="37">
          <cell r="C37" t="str">
            <v>99 - 07</v>
          </cell>
        </row>
        <row r="38">
          <cell r="C38">
            <v>108</v>
          </cell>
        </row>
        <row r="39">
          <cell r="C39">
            <v>109</v>
          </cell>
        </row>
        <row r="40">
          <cell r="C40">
            <v>111</v>
          </cell>
        </row>
        <row r="41">
          <cell r="C41">
            <v>112</v>
          </cell>
        </row>
        <row r="44">
          <cell r="C44">
            <v>121</v>
          </cell>
        </row>
        <row r="45">
          <cell r="C45">
            <v>124</v>
          </cell>
        </row>
        <row r="46">
          <cell r="C46">
            <v>129</v>
          </cell>
        </row>
        <row r="47">
          <cell r="C47">
            <v>130</v>
          </cell>
        </row>
        <row r="48">
          <cell r="C48">
            <v>132</v>
          </cell>
        </row>
        <row r="49">
          <cell r="C49">
            <v>133</v>
          </cell>
        </row>
        <row r="50">
          <cell r="C50">
            <v>134</v>
          </cell>
        </row>
        <row r="51">
          <cell r="C51">
            <v>137</v>
          </cell>
        </row>
        <row r="52">
          <cell r="C52">
            <v>138</v>
          </cell>
        </row>
        <row r="53">
          <cell r="C53">
            <v>139</v>
          </cell>
        </row>
        <row r="54">
          <cell r="C54">
            <v>140</v>
          </cell>
        </row>
        <row r="55">
          <cell r="C55">
            <v>141</v>
          </cell>
        </row>
        <row r="56">
          <cell r="C56">
            <v>142</v>
          </cell>
        </row>
        <row r="57">
          <cell r="C57">
            <v>143</v>
          </cell>
        </row>
        <row r="58">
          <cell r="C58">
            <v>144</v>
          </cell>
        </row>
        <row r="59">
          <cell r="C59">
            <v>145</v>
          </cell>
        </row>
        <row r="60">
          <cell r="C60">
            <v>146</v>
          </cell>
        </row>
        <row r="61">
          <cell r="C61">
            <v>147</v>
          </cell>
        </row>
        <row r="62">
          <cell r="C62">
            <v>148</v>
          </cell>
        </row>
        <row r="63">
          <cell r="C63">
            <v>149</v>
          </cell>
        </row>
        <row r="64">
          <cell r="C64">
            <v>150</v>
          </cell>
        </row>
        <row r="65">
          <cell r="C65">
            <v>152</v>
          </cell>
        </row>
        <row r="66">
          <cell r="C66">
            <v>153</v>
          </cell>
        </row>
        <row r="67">
          <cell r="C67">
            <v>154</v>
          </cell>
        </row>
        <row r="68">
          <cell r="C68">
            <v>155</v>
          </cell>
        </row>
        <row r="69">
          <cell r="C69">
            <v>156</v>
          </cell>
        </row>
        <row r="70">
          <cell r="C70">
            <v>157</v>
          </cell>
        </row>
        <row r="71">
          <cell r="C71">
            <v>159</v>
          </cell>
        </row>
        <row r="72">
          <cell r="C72">
            <v>163</v>
          </cell>
        </row>
        <row r="73">
          <cell r="C73">
            <v>169</v>
          </cell>
        </row>
        <row r="74">
          <cell r="C74">
            <v>170</v>
          </cell>
        </row>
        <row r="75">
          <cell r="C75">
            <v>171</v>
          </cell>
        </row>
        <row r="76">
          <cell r="C76">
            <v>190</v>
          </cell>
        </row>
        <row r="77">
          <cell r="C77">
            <v>192</v>
          </cell>
        </row>
        <row r="79">
          <cell r="C79">
            <v>200</v>
          </cell>
        </row>
        <row r="80">
          <cell r="C80">
            <v>201</v>
          </cell>
        </row>
        <row r="81">
          <cell r="C81">
            <v>203</v>
          </cell>
        </row>
        <row r="82">
          <cell r="C82">
            <v>206</v>
          </cell>
        </row>
        <row r="83">
          <cell r="C83">
            <v>210</v>
          </cell>
        </row>
        <row r="84">
          <cell r="C84">
            <v>212</v>
          </cell>
        </row>
        <row r="85">
          <cell r="C85">
            <v>213</v>
          </cell>
        </row>
        <row r="87">
          <cell r="C87">
            <v>222</v>
          </cell>
        </row>
        <row r="88">
          <cell r="C88">
            <v>223</v>
          </cell>
        </row>
        <row r="89">
          <cell r="C89">
            <v>224</v>
          </cell>
        </row>
        <row r="90">
          <cell r="C90">
            <v>225</v>
          </cell>
        </row>
        <row r="91">
          <cell r="C91">
            <v>226</v>
          </cell>
        </row>
        <row r="92">
          <cell r="C92">
            <v>227</v>
          </cell>
        </row>
        <row r="93">
          <cell r="C93">
            <v>234</v>
          </cell>
        </row>
        <row r="94">
          <cell r="C94">
            <v>243</v>
          </cell>
        </row>
        <row r="95">
          <cell r="C95">
            <v>244</v>
          </cell>
        </row>
        <row r="96">
          <cell r="C96">
            <v>245</v>
          </cell>
        </row>
        <row r="97">
          <cell r="C97">
            <v>249</v>
          </cell>
        </row>
        <row r="99">
          <cell r="C99">
            <v>253</v>
          </cell>
        </row>
        <row r="100">
          <cell r="C100">
            <v>254</v>
          </cell>
        </row>
        <row r="101">
          <cell r="C101">
            <v>265</v>
          </cell>
        </row>
        <row r="104">
          <cell r="C104">
            <v>268</v>
          </cell>
        </row>
        <row r="106">
          <cell r="C106">
            <v>270</v>
          </cell>
        </row>
        <row r="107">
          <cell r="C107">
            <v>271</v>
          </cell>
        </row>
        <row r="108">
          <cell r="C108">
            <v>272</v>
          </cell>
        </row>
        <row r="109">
          <cell r="C109">
            <v>273</v>
          </cell>
        </row>
        <row r="110">
          <cell r="C110">
            <v>281</v>
          </cell>
        </row>
        <row r="111">
          <cell r="C111">
            <v>283</v>
          </cell>
        </row>
        <row r="112">
          <cell r="C112">
            <v>287</v>
          </cell>
        </row>
        <row r="113">
          <cell r="C113">
            <v>288</v>
          </cell>
        </row>
        <row r="114">
          <cell r="C114">
            <v>290</v>
          </cell>
        </row>
        <row r="115">
          <cell r="C115">
            <v>291</v>
          </cell>
        </row>
        <row r="116">
          <cell r="C116">
            <v>292</v>
          </cell>
        </row>
        <row r="117">
          <cell r="C117">
            <v>293</v>
          </cell>
        </row>
        <row r="118">
          <cell r="C118">
            <v>294</v>
          </cell>
        </row>
        <row r="119">
          <cell r="C119">
            <v>295</v>
          </cell>
        </row>
        <row r="120">
          <cell r="C120">
            <v>296</v>
          </cell>
        </row>
        <row r="121">
          <cell r="C121">
            <v>298</v>
          </cell>
        </row>
        <row r="123">
          <cell r="C123">
            <v>300</v>
          </cell>
        </row>
        <row r="124">
          <cell r="C124">
            <v>301</v>
          </cell>
        </row>
        <row r="125">
          <cell r="C125">
            <v>302</v>
          </cell>
        </row>
        <row r="126">
          <cell r="C126">
            <v>303</v>
          </cell>
        </row>
        <row r="127">
          <cell r="C127">
            <v>309</v>
          </cell>
        </row>
        <row r="128">
          <cell r="C128">
            <v>310</v>
          </cell>
        </row>
        <row r="129">
          <cell r="C129">
            <v>311</v>
          </cell>
        </row>
        <row r="131">
          <cell r="C131">
            <v>313</v>
          </cell>
        </row>
        <row r="132">
          <cell r="C132">
            <v>314</v>
          </cell>
        </row>
        <row r="133">
          <cell r="C133">
            <v>315</v>
          </cell>
        </row>
        <row r="134">
          <cell r="C134">
            <v>324</v>
          </cell>
        </row>
        <row r="135">
          <cell r="C135">
            <v>340</v>
          </cell>
        </row>
        <row r="136">
          <cell r="C136">
            <v>342</v>
          </cell>
        </row>
        <row r="140">
          <cell r="C140">
            <v>346</v>
          </cell>
        </row>
        <row r="141">
          <cell r="C141">
            <v>347</v>
          </cell>
        </row>
        <row r="142">
          <cell r="C142">
            <v>348</v>
          </cell>
        </row>
        <row r="143">
          <cell r="C143">
            <v>349</v>
          </cell>
        </row>
        <row r="144">
          <cell r="C144">
            <v>371</v>
          </cell>
        </row>
        <row r="145">
          <cell r="C145">
            <v>373</v>
          </cell>
        </row>
        <row r="146">
          <cell r="C146">
            <v>374</v>
          </cell>
        </row>
        <row r="147">
          <cell r="C147">
            <v>375</v>
          </cell>
        </row>
        <row r="148">
          <cell r="C148">
            <v>376</v>
          </cell>
        </row>
        <row r="150">
          <cell r="C150">
            <v>379</v>
          </cell>
        </row>
        <row r="151">
          <cell r="C151">
            <v>380</v>
          </cell>
        </row>
        <row r="152">
          <cell r="C152">
            <v>382</v>
          </cell>
        </row>
        <row r="153">
          <cell r="C153">
            <v>383</v>
          </cell>
        </row>
        <row r="154">
          <cell r="C154">
            <v>384</v>
          </cell>
        </row>
        <row r="155">
          <cell r="C155">
            <v>385</v>
          </cell>
        </row>
        <row r="156">
          <cell r="C156">
            <v>411</v>
          </cell>
        </row>
        <row r="157">
          <cell r="C157">
            <v>417</v>
          </cell>
        </row>
        <row r="158">
          <cell r="C158">
            <v>418</v>
          </cell>
        </row>
        <row r="160">
          <cell r="C160">
            <v>423</v>
          </cell>
        </row>
        <row r="161">
          <cell r="C161">
            <v>424</v>
          </cell>
        </row>
        <row r="162">
          <cell r="C162">
            <v>425</v>
          </cell>
        </row>
        <row r="163">
          <cell r="C163">
            <v>426</v>
          </cell>
        </row>
        <row r="165">
          <cell r="C165">
            <v>428</v>
          </cell>
        </row>
        <row r="166">
          <cell r="C166">
            <v>429</v>
          </cell>
        </row>
        <row r="167">
          <cell r="C167">
            <v>432</v>
          </cell>
        </row>
        <row r="168">
          <cell r="C168">
            <v>433</v>
          </cell>
        </row>
        <row r="169">
          <cell r="C169">
            <v>434</v>
          </cell>
        </row>
        <row r="170">
          <cell r="C170">
            <v>435</v>
          </cell>
        </row>
        <row r="171">
          <cell r="C171">
            <v>512</v>
          </cell>
        </row>
        <row r="172">
          <cell r="C172">
            <v>513</v>
          </cell>
        </row>
        <row r="173">
          <cell r="C173">
            <v>514</v>
          </cell>
        </row>
        <row r="174">
          <cell r="C174">
            <v>517</v>
          </cell>
        </row>
        <row r="175">
          <cell r="C175">
            <v>520</v>
          </cell>
        </row>
        <row r="176">
          <cell r="C176">
            <v>522</v>
          </cell>
        </row>
        <row r="177">
          <cell r="C177">
            <v>523</v>
          </cell>
        </row>
        <row r="178">
          <cell r="C178">
            <v>525</v>
          </cell>
        </row>
        <row r="179">
          <cell r="C179">
            <v>526</v>
          </cell>
        </row>
        <row r="180">
          <cell r="C180">
            <v>548</v>
          </cell>
        </row>
        <row r="181">
          <cell r="C181">
            <v>551</v>
          </cell>
        </row>
        <row r="182">
          <cell r="C182">
            <v>572</v>
          </cell>
        </row>
        <row r="183">
          <cell r="C183">
            <v>573</v>
          </cell>
        </row>
        <row r="184">
          <cell r="C184">
            <v>574</v>
          </cell>
        </row>
        <row r="185">
          <cell r="C185">
            <v>576</v>
          </cell>
        </row>
        <row r="186">
          <cell r="C186">
            <v>578</v>
          </cell>
        </row>
        <row r="187">
          <cell r="C187">
            <v>580</v>
          </cell>
        </row>
        <row r="188">
          <cell r="C188">
            <v>582</v>
          </cell>
        </row>
        <row r="189">
          <cell r="C189">
            <v>584</v>
          </cell>
        </row>
        <row r="190">
          <cell r="C190">
            <v>585</v>
          </cell>
        </row>
        <row r="191">
          <cell r="C191">
            <v>586</v>
          </cell>
        </row>
        <row r="192">
          <cell r="C192">
            <v>587</v>
          </cell>
        </row>
        <row r="193">
          <cell r="C193">
            <v>590</v>
          </cell>
        </row>
        <row r="194">
          <cell r="C194">
            <v>591</v>
          </cell>
        </row>
        <row r="195">
          <cell r="C195">
            <v>592</v>
          </cell>
        </row>
        <row r="196">
          <cell r="C196">
            <v>593</v>
          </cell>
        </row>
        <row r="197">
          <cell r="C197">
            <v>594</v>
          </cell>
        </row>
        <row r="198">
          <cell r="C198">
            <v>595</v>
          </cell>
        </row>
        <row r="199">
          <cell r="C199">
            <v>596</v>
          </cell>
        </row>
        <row r="200">
          <cell r="C200">
            <v>597</v>
          </cell>
        </row>
        <row r="202">
          <cell r="C202">
            <v>599</v>
          </cell>
        </row>
        <row r="203">
          <cell r="C203">
            <v>633</v>
          </cell>
        </row>
        <row r="205">
          <cell r="C205">
            <v>650</v>
          </cell>
        </row>
        <row r="207">
          <cell r="C207">
            <v>661</v>
          </cell>
        </row>
        <row r="208">
          <cell r="C208">
            <v>670</v>
          </cell>
        </row>
        <row r="209">
          <cell r="C209">
            <v>680</v>
          </cell>
        </row>
        <row r="210">
          <cell r="C210">
            <v>681</v>
          </cell>
        </row>
        <row r="211">
          <cell r="C211">
            <v>682</v>
          </cell>
        </row>
        <row r="214">
          <cell r="C214">
            <v>761</v>
          </cell>
        </row>
        <row r="215">
          <cell r="C215">
            <v>781</v>
          </cell>
        </row>
        <row r="216">
          <cell r="C216">
            <v>802</v>
          </cell>
        </row>
        <row r="217">
          <cell r="C217">
            <v>821</v>
          </cell>
        </row>
        <row r="218">
          <cell r="C218">
            <v>831</v>
          </cell>
        </row>
        <row r="219">
          <cell r="C219">
            <v>862</v>
          </cell>
        </row>
        <row r="220">
          <cell r="C220">
            <v>865</v>
          </cell>
        </row>
        <row r="221">
          <cell r="C221">
            <v>867</v>
          </cell>
        </row>
        <row r="222">
          <cell r="C222">
            <v>901</v>
          </cell>
        </row>
        <row r="223">
          <cell r="C223">
            <v>902</v>
          </cell>
        </row>
        <row r="225">
          <cell r="C225">
            <v>904</v>
          </cell>
        </row>
        <row r="226">
          <cell r="C226">
            <v>905</v>
          </cell>
        </row>
        <row r="227">
          <cell r="C227">
            <v>906</v>
          </cell>
        </row>
        <row r="228">
          <cell r="C228">
            <v>907</v>
          </cell>
        </row>
        <row r="229">
          <cell r="C229">
            <v>908</v>
          </cell>
        </row>
        <row r="230">
          <cell r="C230">
            <v>909</v>
          </cell>
        </row>
        <row r="231">
          <cell r="C231">
            <v>951</v>
          </cell>
        </row>
        <row r="232">
          <cell r="C232">
            <v>999</v>
          </cell>
        </row>
        <row r="233">
          <cell r="C233">
            <v>1101</v>
          </cell>
        </row>
        <row r="234">
          <cell r="C234">
            <v>1102</v>
          </cell>
        </row>
        <row r="235">
          <cell r="C235">
            <v>1103</v>
          </cell>
        </row>
        <row r="237">
          <cell r="C237">
            <v>1105</v>
          </cell>
        </row>
        <row r="238">
          <cell r="C238">
            <v>1106</v>
          </cell>
        </row>
        <row r="239">
          <cell r="C239">
            <v>1107</v>
          </cell>
        </row>
        <row r="240">
          <cell r="C240">
            <v>1108</v>
          </cell>
        </row>
        <row r="241">
          <cell r="C241">
            <v>1109</v>
          </cell>
        </row>
        <row r="242">
          <cell r="C242">
            <v>1110</v>
          </cell>
        </row>
        <row r="243">
          <cell r="C243">
            <v>1111</v>
          </cell>
        </row>
        <row r="245">
          <cell r="C245">
            <v>1113</v>
          </cell>
        </row>
        <row r="246">
          <cell r="C246">
            <v>1114</v>
          </cell>
        </row>
        <row r="247">
          <cell r="C247">
            <v>1115</v>
          </cell>
        </row>
        <row r="248">
          <cell r="C248">
            <v>1116</v>
          </cell>
        </row>
        <row r="249">
          <cell r="C249">
            <v>1117</v>
          </cell>
        </row>
        <row r="250">
          <cell r="C250">
            <v>1118</v>
          </cell>
        </row>
        <row r="251">
          <cell r="C251">
            <v>1119</v>
          </cell>
        </row>
        <row r="252">
          <cell r="C252">
            <v>1120</v>
          </cell>
        </row>
        <row r="253">
          <cell r="C253">
            <v>1121</v>
          </cell>
        </row>
        <row r="254">
          <cell r="C254">
            <v>1122</v>
          </cell>
        </row>
        <row r="256">
          <cell r="C256">
            <v>1124</v>
          </cell>
        </row>
        <row r="257">
          <cell r="C257">
            <v>1125</v>
          </cell>
        </row>
        <row r="258">
          <cell r="C258">
            <v>1126</v>
          </cell>
        </row>
        <row r="259">
          <cell r="C259">
            <v>1127</v>
          </cell>
        </row>
        <row r="260">
          <cell r="C260">
            <v>1128</v>
          </cell>
        </row>
        <row r="261">
          <cell r="C261">
            <v>1129</v>
          </cell>
        </row>
        <row r="262">
          <cell r="C262">
            <v>1201</v>
          </cell>
        </row>
        <row r="263">
          <cell r="C263">
            <v>1202</v>
          </cell>
        </row>
        <row r="264">
          <cell r="C264">
            <v>1203</v>
          </cell>
        </row>
        <row r="265">
          <cell r="C265">
            <v>1204</v>
          </cell>
        </row>
        <row r="266">
          <cell r="C266">
            <v>1205</v>
          </cell>
        </row>
        <row r="267">
          <cell r="C267">
            <v>1206</v>
          </cell>
        </row>
        <row r="268">
          <cell r="C268">
            <v>1207</v>
          </cell>
        </row>
        <row r="269">
          <cell r="C269">
            <v>1208</v>
          </cell>
        </row>
        <row r="270">
          <cell r="C270">
            <v>1209</v>
          </cell>
        </row>
        <row r="271">
          <cell r="C271">
            <v>1210</v>
          </cell>
        </row>
        <row r="272">
          <cell r="C272">
            <v>1211</v>
          </cell>
        </row>
        <row r="273">
          <cell r="C273">
            <v>1212</v>
          </cell>
        </row>
        <row r="274">
          <cell r="C274">
            <v>1213</v>
          </cell>
        </row>
        <row r="275">
          <cell r="C275">
            <v>1214</v>
          </cell>
        </row>
        <row r="276">
          <cell r="C276">
            <v>1215</v>
          </cell>
        </row>
        <row r="277">
          <cell r="C277">
            <v>1216</v>
          </cell>
        </row>
        <row r="278">
          <cell r="C278">
            <v>1217</v>
          </cell>
        </row>
        <row r="279">
          <cell r="C279">
            <v>1218</v>
          </cell>
        </row>
        <row r="280">
          <cell r="C280">
            <v>1219</v>
          </cell>
        </row>
        <row r="281">
          <cell r="C281">
            <v>1220</v>
          </cell>
        </row>
        <row r="282">
          <cell r="C282">
            <v>1221</v>
          </cell>
        </row>
        <row r="283">
          <cell r="C283">
            <v>1222</v>
          </cell>
        </row>
        <row r="284">
          <cell r="C284">
            <v>1223</v>
          </cell>
        </row>
        <row r="285">
          <cell r="C285">
            <v>1224</v>
          </cell>
        </row>
        <row r="286">
          <cell r="C286">
            <v>1225</v>
          </cell>
        </row>
        <row r="287">
          <cell r="C287">
            <v>1226</v>
          </cell>
        </row>
        <row r="288">
          <cell r="C288">
            <v>1227</v>
          </cell>
        </row>
        <row r="289">
          <cell r="C289">
            <v>1228</v>
          </cell>
        </row>
        <row r="290">
          <cell r="C290">
            <v>1229</v>
          </cell>
        </row>
        <row r="291">
          <cell r="C291">
            <v>1230</v>
          </cell>
        </row>
        <row r="292">
          <cell r="C292">
            <v>1231</v>
          </cell>
        </row>
        <row r="293">
          <cell r="C293">
            <v>1232</v>
          </cell>
        </row>
        <row r="294">
          <cell r="C294">
            <v>1233</v>
          </cell>
        </row>
        <row r="295">
          <cell r="C295">
            <v>1234</v>
          </cell>
        </row>
        <row r="296">
          <cell r="C296">
            <v>1235</v>
          </cell>
        </row>
        <row r="297">
          <cell r="C297">
            <v>1236</v>
          </cell>
        </row>
        <row r="298">
          <cell r="C298">
            <v>1237</v>
          </cell>
        </row>
        <row r="299">
          <cell r="C299">
            <v>1238</v>
          </cell>
        </row>
        <row r="300">
          <cell r="C300">
            <v>1239</v>
          </cell>
        </row>
        <row r="301">
          <cell r="C301">
            <v>1240</v>
          </cell>
        </row>
        <row r="302">
          <cell r="C302">
            <v>1241</v>
          </cell>
        </row>
        <row r="303">
          <cell r="C303">
            <v>1242</v>
          </cell>
        </row>
        <row r="304">
          <cell r="C304">
            <v>1243</v>
          </cell>
        </row>
        <row r="305">
          <cell r="C305">
            <v>1244</v>
          </cell>
        </row>
        <row r="306">
          <cell r="C306">
            <v>1245</v>
          </cell>
        </row>
        <row r="307">
          <cell r="C307">
            <v>1246</v>
          </cell>
        </row>
        <row r="308">
          <cell r="C308">
            <v>1247</v>
          </cell>
        </row>
        <row r="309">
          <cell r="C309">
            <v>1248</v>
          </cell>
        </row>
        <row r="310">
          <cell r="C310">
            <v>1249</v>
          </cell>
        </row>
        <row r="311">
          <cell r="C311">
            <v>1250</v>
          </cell>
        </row>
        <row r="312">
          <cell r="C312">
            <v>1251</v>
          </cell>
        </row>
        <row r="313">
          <cell r="C313">
            <v>1252</v>
          </cell>
        </row>
        <row r="314">
          <cell r="C314">
            <v>1253</v>
          </cell>
        </row>
        <row r="315">
          <cell r="C315">
            <v>1254</v>
          </cell>
        </row>
        <row r="316">
          <cell r="C316">
            <v>1255</v>
          </cell>
        </row>
        <row r="317">
          <cell r="C317">
            <v>1256</v>
          </cell>
        </row>
        <row r="318">
          <cell r="C318">
            <v>1257</v>
          </cell>
        </row>
        <row r="319">
          <cell r="C319">
            <v>1258</v>
          </cell>
        </row>
        <row r="320">
          <cell r="C320">
            <v>1259</v>
          </cell>
        </row>
        <row r="321">
          <cell r="C321">
            <v>1260</v>
          </cell>
        </row>
        <row r="322">
          <cell r="C322">
            <v>1261</v>
          </cell>
        </row>
        <row r="323">
          <cell r="C323">
            <v>1262</v>
          </cell>
        </row>
        <row r="324">
          <cell r="C324">
            <v>1263</v>
          </cell>
        </row>
        <row r="325">
          <cell r="C325">
            <v>1264</v>
          </cell>
        </row>
        <row r="326">
          <cell r="C326">
            <v>1265</v>
          </cell>
        </row>
        <row r="327">
          <cell r="C327">
            <v>1266</v>
          </cell>
        </row>
        <row r="328">
          <cell r="C328">
            <v>1267</v>
          </cell>
        </row>
        <row r="329">
          <cell r="C329">
            <v>1268</v>
          </cell>
        </row>
        <row r="330">
          <cell r="C330">
            <v>1269</v>
          </cell>
        </row>
        <row r="331">
          <cell r="C331">
            <v>1270</v>
          </cell>
        </row>
        <row r="332">
          <cell r="C332">
            <v>1271</v>
          </cell>
        </row>
        <row r="333">
          <cell r="C333">
            <v>1272</v>
          </cell>
        </row>
        <row r="334">
          <cell r="C334">
            <v>1273</v>
          </cell>
        </row>
        <row r="335">
          <cell r="C335">
            <v>1274</v>
          </cell>
        </row>
        <row r="336">
          <cell r="C336">
            <v>1275</v>
          </cell>
        </row>
        <row r="337">
          <cell r="C337">
            <v>1276</v>
          </cell>
        </row>
        <row r="338">
          <cell r="C338">
            <v>1277</v>
          </cell>
        </row>
        <row r="339">
          <cell r="C339">
            <v>1278</v>
          </cell>
        </row>
        <row r="340">
          <cell r="C340">
            <v>1279</v>
          </cell>
        </row>
        <row r="341">
          <cell r="C341">
            <v>1280</v>
          </cell>
        </row>
        <row r="342">
          <cell r="C342">
            <v>1281</v>
          </cell>
        </row>
        <row r="343">
          <cell r="C343">
            <v>1282</v>
          </cell>
        </row>
        <row r="344">
          <cell r="C344">
            <v>1283</v>
          </cell>
        </row>
        <row r="345">
          <cell r="C345">
            <v>1284</v>
          </cell>
        </row>
        <row r="346">
          <cell r="C346">
            <v>1285</v>
          </cell>
        </row>
        <row r="347">
          <cell r="C347">
            <v>1286</v>
          </cell>
        </row>
        <row r="348">
          <cell r="C348">
            <v>1287</v>
          </cell>
        </row>
        <row r="349">
          <cell r="C349">
            <v>1301</v>
          </cell>
        </row>
        <row r="350">
          <cell r="C350">
            <v>1302</v>
          </cell>
        </row>
        <row r="351">
          <cell r="C351">
            <v>1303</v>
          </cell>
        </row>
        <row r="352">
          <cell r="C352">
            <v>1304</v>
          </cell>
        </row>
        <row r="353">
          <cell r="C353">
            <v>1305</v>
          </cell>
        </row>
        <row r="354">
          <cell r="C354">
            <v>1306</v>
          </cell>
        </row>
        <row r="355">
          <cell r="C355">
            <v>1307</v>
          </cell>
        </row>
        <row r="356">
          <cell r="C356">
            <v>1308</v>
          </cell>
        </row>
        <row r="357">
          <cell r="C357">
            <v>1309</v>
          </cell>
        </row>
        <row r="358">
          <cell r="C358">
            <v>1310</v>
          </cell>
        </row>
        <row r="359">
          <cell r="C359">
            <v>1311</v>
          </cell>
        </row>
        <row r="360">
          <cell r="C360">
            <v>1312</v>
          </cell>
        </row>
        <row r="361">
          <cell r="C361">
            <v>1313</v>
          </cell>
        </row>
        <row r="362">
          <cell r="C362">
            <v>1314</v>
          </cell>
        </row>
        <row r="363">
          <cell r="C363">
            <v>1315</v>
          </cell>
        </row>
        <row r="364">
          <cell r="C364">
            <v>1316</v>
          </cell>
        </row>
        <row r="365">
          <cell r="C365">
            <v>1317</v>
          </cell>
        </row>
        <row r="366">
          <cell r="C366">
            <v>1318</v>
          </cell>
        </row>
        <row r="367">
          <cell r="C367">
            <v>1319</v>
          </cell>
        </row>
        <row r="368">
          <cell r="C368">
            <v>1320</v>
          </cell>
        </row>
        <row r="369">
          <cell r="C369">
            <v>1321</v>
          </cell>
        </row>
        <row r="370">
          <cell r="C370">
            <v>1322</v>
          </cell>
        </row>
        <row r="371">
          <cell r="C371">
            <v>1323</v>
          </cell>
        </row>
        <row r="372">
          <cell r="C372">
            <v>1324</v>
          </cell>
        </row>
        <row r="373">
          <cell r="C373">
            <v>1325</v>
          </cell>
        </row>
        <row r="374">
          <cell r="C374">
            <v>1326</v>
          </cell>
        </row>
        <row r="375">
          <cell r="C375">
            <v>1327</v>
          </cell>
        </row>
        <row r="376">
          <cell r="C376">
            <v>1328</v>
          </cell>
        </row>
        <row r="377">
          <cell r="C377">
            <v>1329</v>
          </cell>
        </row>
        <row r="378">
          <cell r="C378">
            <v>1330</v>
          </cell>
        </row>
        <row r="379">
          <cell r="C379">
            <v>1331</v>
          </cell>
        </row>
        <row r="380">
          <cell r="C380">
            <v>1332</v>
          </cell>
        </row>
        <row r="381">
          <cell r="C381">
            <v>1333</v>
          </cell>
        </row>
        <row r="382">
          <cell r="C382">
            <v>1334</v>
          </cell>
        </row>
        <row r="383">
          <cell r="C383">
            <v>1335</v>
          </cell>
        </row>
        <row r="384">
          <cell r="C384">
            <v>1336</v>
          </cell>
        </row>
        <row r="385">
          <cell r="C385">
            <v>1337</v>
          </cell>
        </row>
        <row r="386">
          <cell r="C386">
            <v>1338</v>
          </cell>
        </row>
        <row r="387">
          <cell r="C387">
            <v>1339</v>
          </cell>
        </row>
        <row r="388">
          <cell r="C388">
            <v>1340</v>
          </cell>
        </row>
        <row r="389">
          <cell r="C389">
            <v>1341</v>
          </cell>
        </row>
        <row r="390">
          <cell r="C390">
            <v>1342</v>
          </cell>
        </row>
        <row r="391">
          <cell r="C391">
            <v>1343</v>
          </cell>
        </row>
        <row r="392">
          <cell r="C392">
            <v>1344</v>
          </cell>
        </row>
        <row r="393">
          <cell r="C393">
            <v>1345</v>
          </cell>
        </row>
        <row r="394">
          <cell r="C394">
            <v>1346</v>
          </cell>
        </row>
        <row r="395">
          <cell r="C395">
            <v>1347</v>
          </cell>
        </row>
        <row r="396">
          <cell r="C396">
            <v>1401</v>
          </cell>
        </row>
        <row r="397">
          <cell r="C397">
            <v>1402</v>
          </cell>
        </row>
        <row r="398">
          <cell r="C398">
            <v>1403</v>
          </cell>
        </row>
        <row r="399">
          <cell r="C399">
            <v>1404</v>
          </cell>
        </row>
        <row r="400">
          <cell r="C400">
            <v>1405</v>
          </cell>
        </row>
        <row r="401">
          <cell r="C401">
            <v>1406</v>
          </cell>
        </row>
        <row r="402">
          <cell r="C402">
            <v>1407</v>
          </cell>
        </row>
        <row r="403">
          <cell r="C403">
            <v>1408</v>
          </cell>
        </row>
        <row r="404">
          <cell r="C404">
            <v>1409</v>
          </cell>
        </row>
        <row r="405">
          <cell r="C405">
            <v>1410</v>
          </cell>
        </row>
        <row r="406">
          <cell r="C406">
            <v>1411</v>
          </cell>
        </row>
        <row r="407">
          <cell r="C407">
            <v>1412</v>
          </cell>
        </row>
        <row r="408">
          <cell r="C408">
            <v>1413</v>
          </cell>
        </row>
        <row r="409">
          <cell r="C409">
            <v>1414</v>
          </cell>
        </row>
        <row r="410">
          <cell r="C410">
            <v>1415</v>
          </cell>
        </row>
        <row r="411">
          <cell r="C411">
            <v>1416</v>
          </cell>
        </row>
        <row r="412">
          <cell r="C412">
            <v>1417</v>
          </cell>
        </row>
        <row r="413">
          <cell r="C413">
            <v>1418</v>
          </cell>
        </row>
        <row r="414">
          <cell r="C414">
            <v>1419</v>
          </cell>
        </row>
        <row r="415">
          <cell r="C415">
            <v>1420</v>
          </cell>
        </row>
        <row r="416">
          <cell r="C416">
            <v>1421</v>
          </cell>
        </row>
        <row r="417">
          <cell r="C417">
            <v>1422</v>
          </cell>
        </row>
        <row r="418">
          <cell r="C418">
            <v>1423</v>
          </cell>
        </row>
        <row r="419">
          <cell r="C419">
            <v>1424</v>
          </cell>
        </row>
        <row r="420">
          <cell r="C420">
            <v>1425</v>
          </cell>
        </row>
        <row r="421">
          <cell r="C421">
            <v>1426</v>
          </cell>
        </row>
        <row r="422">
          <cell r="C422">
            <v>1427</v>
          </cell>
        </row>
        <row r="423">
          <cell r="C423">
            <v>1428</v>
          </cell>
        </row>
        <row r="424">
          <cell r="C424">
            <v>1429</v>
          </cell>
        </row>
        <row r="425">
          <cell r="C425">
            <v>1430</v>
          </cell>
        </row>
        <row r="426">
          <cell r="C426">
            <v>1431</v>
          </cell>
        </row>
        <row r="427">
          <cell r="C427">
            <v>1432</v>
          </cell>
        </row>
        <row r="428">
          <cell r="C428">
            <v>1433</v>
          </cell>
        </row>
        <row r="429">
          <cell r="C429">
            <v>1434</v>
          </cell>
        </row>
        <row r="430">
          <cell r="C430">
            <v>1435</v>
          </cell>
        </row>
        <row r="431">
          <cell r="C431">
            <v>1501</v>
          </cell>
        </row>
        <row r="432">
          <cell r="C432">
            <v>1502</v>
          </cell>
        </row>
        <row r="433">
          <cell r="C433">
            <v>1503</v>
          </cell>
        </row>
        <row r="434">
          <cell r="C434">
            <v>1504</v>
          </cell>
        </row>
        <row r="435">
          <cell r="C435">
            <v>1505</v>
          </cell>
        </row>
        <row r="436">
          <cell r="C436">
            <v>1506</v>
          </cell>
        </row>
        <row r="437">
          <cell r="C437">
            <v>1507</v>
          </cell>
        </row>
        <row r="438">
          <cell r="C438">
            <v>1508</v>
          </cell>
        </row>
        <row r="439">
          <cell r="C439">
            <v>1509</v>
          </cell>
        </row>
        <row r="440">
          <cell r="C440">
            <v>1510</v>
          </cell>
        </row>
        <row r="441">
          <cell r="C441">
            <v>1511</v>
          </cell>
        </row>
        <row r="442">
          <cell r="C442">
            <v>1512</v>
          </cell>
        </row>
        <row r="443">
          <cell r="C443">
            <v>1513</v>
          </cell>
        </row>
        <row r="444">
          <cell r="C444">
            <v>1514</v>
          </cell>
        </row>
        <row r="445">
          <cell r="C445">
            <v>1515</v>
          </cell>
        </row>
        <row r="446">
          <cell r="C446">
            <v>1516</v>
          </cell>
        </row>
        <row r="447">
          <cell r="C447">
            <v>1517</v>
          </cell>
        </row>
        <row r="448">
          <cell r="C448">
            <v>1518</v>
          </cell>
        </row>
        <row r="449">
          <cell r="C449">
            <v>1519</v>
          </cell>
        </row>
        <row r="450">
          <cell r="C450">
            <v>1520</v>
          </cell>
        </row>
        <row r="451">
          <cell r="C451">
            <v>1521</v>
          </cell>
        </row>
        <row r="452">
          <cell r="C452">
            <v>1522</v>
          </cell>
        </row>
        <row r="453">
          <cell r="C453">
            <v>1523</v>
          </cell>
        </row>
        <row r="454">
          <cell r="C454">
            <v>1524</v>
          </cell>
        </row>
        <row r="455">
          <cell r="C455">
            <v>1525</v>
          </cell>
        </row>
        <row r="456">
          <cell r="C456">
            <v>1526</v>
          </cell>
        </row>
        <row r="457">
          <cell r="C457">
            <v>1527</v>
          </cell>
        </row>
        <row r="458">
          <cell r="C458">
            <v>1528</v>
          </cell>
        </row>
        <row r="459">
          <cell r="C459">
            <v>1529</v>
          </cell>
        </row>
        <row r="460">
          <cell r="C460">
            <v>1530</v>
          </cell>
        </row>
        <row r="461">
          <cell r="C461">
            <v>1531</v>
          </cell>
        </row>
        <row r="462">
          <cell r="C462">
            <v>1532</v>
          </cell>
        </row>
        <row r="463">
          <cell r="C463">
            <v>1533</v>
          </cell>
        </row>
        <row r="464">
          <cell r="C464">
            <v>1534</v>
          </cell>
        </row>
        <row r="465">
          <cell r="C465">
            <v>1535</v>
          </cell>
        </row>
        <row r="466">
          <cell r="C466">
            <v>1536</v>
          </cell>
        </row>
        <row r="467">
          <cell r="C467">
            <v>1537</v>
          </cell>
        </row>
        <row r="468">
          <cell r="C468">
            <v>1538</v>
          </cell>
        </row>
        <row r="469">
          <cell r="C469">
            <v>1539</v>
          </cell>
        </row>
        <row r="470">
          <cell r="C470">
            <v>1540</v>
          </cell>
        </row>
        <row r="471">
          <cell r="C471">
            <v>1601</v>
          </cell>
        </row>
        <row r="472">
          <cell r="C472">
            <v>1602</v>
          </cell>
        </row>
        <row r="473">
          <cell r="C473">
            <v>1603</v>
          </cell>
        </row>
        <row r="474">
          <cell r="C474">
            <v>1604</v>
          </cell>
        </row>
        <row r="475">
          <cell r="C475">
            <v>1605</v>
          </cell>
        </row>
        <row r="476">
          <cell r="C476">
            <v>1606</v>
          </cell>
        </row>
        <row r="477">
          <cell r="C477">
            <v>1607</v>
          </cell>
        </row>
        <row r="478">
          <cell r="C478">
            <v>1608</v>
          </cell>
        </row>
        <row r="479">
          <cell r="C479">
            <v>1609</v>
          </cell>
        </row>
        <row r="480">
          <cell r="C480">
            <v>1610</v>
          </cell>
        </row>
        <row r="481">
          <cell r="C481">
            <v>1611</v>
          </cell>
        </row>
        <row r="482">
          <cell r="C482">
            <v>1701</v>
          </cell>
        </row>
        <row r="483">
          <cell r="C483">
            <v>1702</v>
          </cell>
        </row>
        <row r="484">
          <cell r="C484">
            <v>1703</v>
          </cell>
        </row>
        <row r="485">
          <cell r="C485">
            <v>1704</v>
          </cell>
        </row>
        <row r="486">
          <cell r="C486">
            <v>1705</v>
          </cell>
        </row>
        <row r="487">
          <cell r="C487">
            <v>1706</v>
          </cell>
        </row>
        <row r="488">
          <cell r="C488">
            <v>1707</v>
          </cell>
        </row>
        <row r="489">
          <cell r="C489">
            <v>1708</v>
          </cell>
        </row>
        <row r="490">
          <cell r="C490">
            <v>1709</v>
          </cell>
        </row>
        <row r="491">
          <cell r="C491">
            <v>1710</v>
          </cell>
        </row>
        <row r="492">
          <cell r="C492">
            <v>1711</v>
          </cell>
        </row>
        <row r="493">
          <cell r="C493">
            <v>1712</v>
          </cell>
        </row>
        <row r="494">
          <cell r="C494">
            <v>1713</v>
          </cell>
        </row>
        <row r="495">
          <cell r="C495">
            <v>1714</v>
          </cell>
        </row>
        <row r="496">
          <cell r="C496">
            <v>1715</v>
          </cell>
        </row>
        <row r="497">
          <cell r="C497">
            <v>1716</v>
          </cell>
        </row>
        <row r="498">
          <cell r="C498">
            <v>1717</v>
          </cell>
        </row>
        <row r="499">
          <cell r="C499">
            <v>1718</v>
          </cell>
        </row>
        <row r="500">
          <cell r="C500">
            <v>1720</v>
          </cell>
        </row>
        <row r="501">
          <cell r="C501">
            <v>1721</v>
          </cell>
        </row>
        <row r="502">
          <cell r="C502">
            <v>1722</v>
          </cell>
        </row>
        <row r="503">
          <cell r="C503">
            <v>1723</v>
          </cell>
        </row>
        <row r="504">
          <cell r="C504">
            <v>1724</v>
          </cell>
        </row>
        <row r="505">
          <cell r="C505">
            <v>1725</v>
          </cell>
        </row>
        <row r="506">
          <cell r="C506">
            <v>1726</v>
          </cell>
        </row>
        <row r="507">
          <cell r="C507">
            <v>1727</v>
          </cell>
        </row>
        <row r="508">
          <cell r="C508">
            <v>1728</v>
          </cell>
        </row>
        <row r="509">
          <cell r="C509">
            <v>1729</v>
          </cell>
        </row>
        <row r="510">
          <cell r="C510">
            <v>1730</v>
          </cell>
        </row>
        <row r="511">
          <cell r="C511">
            <v>1731</v>
          </cell>
        </row>
        <row r="512">
          <cell r="C512">
            <v>1732</v>
          </cell>
        </row>
        <row r="513">
          <cell r="C513">
            <v>1733</v>
          </cell>
        </row>
        <row r="514">
          <cell r="C514">
            <v>1734</v>
          </cell>
        </row>
        <row r="515">
          <cell r="C515">
            <v>1735</v>
          </cell>
        </row>
        <row r="516">
          <cell r="C516">
            <v>1736</v>
          </cell>
        </row>
        <row r="517">
          <cell r="C517">
            <v>1737</v>
          </cell>
        </row>
        <row r="518">
          <cell r="C518">
            <v>1738</v>
          </cell>
        </row>
        <row r="519">
          <cell r="C519">
            <v>1739</v>
          </cell>
        </row>
        <row r="520">
          <cell r="C520">
            <v>1740</v>
          </cell>
        </row>
        <row r="521">
          <cell r="C521">
            <v>1741</v>
          </cell>
        </row>
        <row r="522">
          <cell r="C522">
            <v>1742</v>
          </cell>
        </row>
        <row r="523">
          <cell r="C523">
            <v>1743</v>
          </cell>
        </row>
        <row r="524">
          <cell r="C524">
            <v>1744</v>
          </cell>
        </row>
        <row r="526">
          <cell r="C526">
            <v>1746</v>
          </cell>
        </row>
        <row r="527">
          <cell r="C527">
            <v>1747</v>
          </cell>
        </row>
        <row r="528">
          <cell r="C528">
            <v>1748</v>
          </cell>
        </row>
        <row r="529">
          <cell r="C529">
            <v>1749</v>
          </cell>
        </row>
        <row r="530">
          <cell r="C530">
            <v>1750</v>
          </cell>
        </row>
        <row r="531">
          <cell r="C531">
            <v>1751</v>
          </cell>
        </row>
        <row r="532">
          <cell r="C532">
            <v>1752</v>
          </cell>
        </row>
        <row r="533">
          <cell r="C533">
            <v>1753</v>
          </cell>
        </row>
        <row r="534">
          <cell r="C534">
            <v>1754</v>
          </cell>
        </row>
        <row r="535">
          <cell r="C535">
            <v>1755</v>
          </cell>
        </row>
        <row r="536">
          <cell r="C536">
            <v>1756</v>
          </cell>
        </row>
        <row r="537">
          <cell r="C537">
            <v>1801</v>
          </cell>
        </row>
        <row r="538">
          <cell r="C538">
            <v>1802</v>
          </cell>
        </row>
        <row r="539">
          <cell r="C539">
            <v>1803</v>
          </cell>
        </row>
        <row r="540">
          <cell r="C540">
            <v>1805</v>
          </cell>
        </row>
        <row r="541">
          <cell r="C541">
            <v>1806</v>
          </cell>
        </row>
        <row r="542">
          <cell r="C542">
            <v>1807</v>
          </cell>
        </row>
        <row r="543">
          <cell r="C543">
            <v>1808</v>
          </cell>
        </row>
        <row r="544">
          <cell r="C544">
            <v>1809</v>
          </cell>
        </row>
        <row r="545">
          <cell r="C545">
            <v>1810</v>
          </cell>
        </row>
        <row r="546">
          <cell r="C546">
            <v>1811</v>
          </cell>
        </row>
        <row r="547">
          <cell r="C547">
            <v>1812</v>
          </cell>
        </row>
        <row r="548">
          <cell r="C548">
            <v>1813</v>
          </cell>
        </row>
        <row r="549">
          <cell r="C549">
            <v>1814</v>
          </cell>
        </row>
        <row r="550">
          <cell r="C550">
            <v>1815</v>
          </cell>
        </row>
        <row r="551">
          <cell r="C551">
            <v>1816</v>
          </cell>
        </row>
        <row r="552">
          <cell r="C552">
            <v>1817</v>
          </cell>
        </row>
        <row r="553">
          <cell r="C553">
            <v>1818</v>
          </cell>
        </row>
        <row r="554">
          <cell r="C554">
            <v>1819</v>
          </cell>
        </row>
        <row r="555">
          <cell r="C555">
            <v>1820</v>
          </cell>
        </row>
        <row r="556">
          <cell r="C556">
            <v>1901</v>
          </cell>
        </row>
        <row r="557">
          <cell r="C557">
            <v>1902</v>
          </cell>
        </row>
        <row r="558">
          <cell r="C558">
            <v>1903</v>
          </cell>
        </row>
        <row r="559">
          <cell r="C559">
            <v>1904</v>
          </cell>
        </row>
        <row r="560">
          <cell r="C560">
            <v>1905</v>
          </cell>
        </row>
        <row r="561">
          <cell r="C561">
            <v>1906</v>
          </cell>
        </row>
        <row r="562">
          <cell r="C562">
            <v>1907</v>
          </cell>
        </row>
        <row r="563">
          <cell r="C563">
            <v>1908</v>
          </cell>
        </row>
        <row r="564">
          <cell r="C564">
            <v>1909</v>
          </cell>
        </row>
        <row r="565">
          <cell r="C565">
            <v>1910</v>
          </cell>
        </row>
        <row r="566">
          <cell r="C566">
            <v>1911</v>
          </cell>
        </row>
        <row r="567">
          <cell r="C567">
            <v>1912</v>
          </cell>
        </row>
        <row r="568">
          <cell r="C568">
            <v>1913</v>
          </cell>
        </row>
        <row r="569">
          <cell r="C569">
            <v>1914</v>
          </cell>
        </row>
        <row r="570">
          <cell r="C570">
            <v>1915</v>
          </cell>
        </row>
        <row r="571">
          <cell r="C571">
            <v>2301</v>
          </cell>
        </row>
        <row r="572">
          <cell r="C572">
            <v>2302</v>
          </cell>
        </row>
        <row r="573">
          <cell r="C573">
            <v>2303</v>
          </cell>
        </row>
        <row r="574">
          <cell r="C574">
            <v>2311</v>
          </cell>
        </row>
        <row r="575">
          <cell r="C575">
            <v>2312</v>
          </cell>
        </row>
        <row r="576">
          <cell r="C576">
            <v>2313</v>
          </cell>
        </row>
        <row r="577">
          <cell r="C577">
            <v>2314</v>
          </cell>
        </row>
        <row r="578">
          <cell r="C578">
            <v>2315</v>
          </cell>
        </row>
        <row r="579">
          <cell r="C579">
            <v>2316</v>
          </cell>
        </row>
        <row r="580">
          <cell r="C580">
            <v>2317</v>
          </cell>
        </row>
        <row r="581">
          <cell r="C581">
            <v>2318</v>
          </cell>
        </row>
        <row r="582">
          <cell r="C582">
            <v>2319</v>
          </cell>
        </row>
        <row r="583">
          <cell r="C583">
            <v>2320</v>
          </cell>
        </row>
        <row r="584">
          <cell r="C584">
            <v>2322</v>
          </cell>
        </row>
        <row r="585">
          <cell r="C585">
            <v>2323</v>
          </cell>
        </row>
        <row r="586">
          <cell r="C586">
            <v>2324</v>
          </cell>
        </row>
        <row r="587">
          <cell r="C587">
            <v>2325</v>
          </cell>
        </row>
        <row r="588">
          <cell r="C588">
            <v>2326</v>
          </cell>
        </row>
        <row r="589">
          <cell r="C589">
            <v>2327</v>
          </cell>
        </row>
        <row r="590">
          <cell r="C590">
            <v>2328</v>
          </cell>
        </row>
        <row r="591">
          <cell r="C591">
            <v>2330</v>
          </cell>
        </row>
        <row r="592">
          <cell r="C592">
            <v>2331</v>
          </cell>
        </row>
        <row r="593">
          <cell r="C593">
            <v>2333</v>
          </cell>
        </row>
        <row r="594">
          <cell r="C594">
            <v>2334</v>
          </cell>
        </row>
        <row r="595">
          <cell r="C595">
            <v>2336</v>
          </cell>
        </row>
        <row r="596">
          <cell r="C596">
            <v>3301</v>
          </cell>
        </row>
        <row r="597">
          <cell r="C597">
            <v>3401</v>
          </cell>
        </row>
        <row r="598">
          <cell r="C598">
            <v>3701</v>
          </cell>
        </row>
        <row r="599">
          <cell r="C599">
            <v>4601</v>
          </cell>
        </row>
        <row r="600">
          <cell r="C600" t="str">
            <v>AFP</v>
          </cell>
        </row>
        <row r="601">
          <cell r="C601" t="str">
            <v>CONTA</v>
          </cell>
        </row>
        <row r="602">
          <cell r="C602" t="str">
            <v>N/I</v>
          </cell>
        </row>
        <row r="603">
          <cell r="C603" t="str">
            <v>N/I</v>
          </cell>
        </row>
        <row r="604">
          <cell r="C604" t="str">
            <v>N/I</v>
          </cell>
        </row>
        <row r="605">
          <cell r="C605" t="str">
            <v>N/I</v>
          </cell>
        </row>
        <row r="606">
          <cell r="C606" t="str">
            <v>N/I</v>
          </cell>
        </row>
        <row r="607">
          <cell r="C607" t="str">
            <v>N/I</v>
          </cell>
        </row>
        <row r="608">
          <cell r="C608" t="str">
            <v>N/I</v>
          </cell>
        </row>
        <row r="609">
          <cell r="C609" t="str">
            <v>N/I</v>
          </cell>
        </row>
        <row r="610">
          <cell r="C610" t="str">
            <v>N/I</v>
          </cell>
        </row>
        <row r="611">
          <cell r="C611" t="str">
            <v>N/I</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AJ233"/>
  <sheetViews>
    <sheetView showGridLines="0" tabSelected="1" view="pageBreakPreview" zoomScaleNormal="115" zoomScaleSheetLayoutView="100" workbookViewId="0">
      <selection activeCell="A6" sqref="A6:AF6"/>
    </sheetView>
  </sheetViews>
  <sheetFormatPr baseColWidth="10" defaultRowHeight="15"/>
  <cols>
    <col min="1" max="4" width="3.7109375" style="10" customWidth="1"/>
    <col min="5" max="5" width="5" style="10" customWidth="1"/>
    <col min="6" max="30" width="3.7109375" style="10" customWidth="1"/>
    <col min="31" max="31" width="8" style="10" customWidth="1"/>
    <col min="32" max="32" width="3.7109375" style="10" customWidth="1"/>
    <col min="33" max="33" width="11.42578125" style="10"/>
    <col min="34" max="34" width="18.7109375" style="10" customWidth="1"/>
    <col min="35" max="16384" width="11.42578125" style="10"/>
  </cols>
  <sheetData>
    <row r="1" spans="1:36">
      <c r="Y1" s="25"/>
      <c r="Z1" s="25"/>
      <c r="AA1" s="25"/>
      <c r="AB1" s="25"/>
      <c r="AC1" s="25"/>
      <c r="AD1" s="25"/>
      <c r="AE1" s="25"/>
      <c r="AF1" s="25"/>
      <c r="AH1" s="78">
        <f>SUM(C25:H43)</f>
        <v>0</v>
      </c>
    </row>
    <row r="2" spans="1:36" ht="15.75">
      <c r="A2" s="26"/>
      <c r="B2" s="26"/>
      <c r="C2" s="26"/>
      <c r="D2" s="26"/>
      <c r="E2" s="26"/>
      <c r="F2" s="26"/>
      <c r="G2" s="26"/>
      <c r="H2" s="26"/>
      <c r="I2" s="26"/>
      <c r="J2" s="26"/>
      <c r="K2" s="26"/>
      <c r="L2" s="26"/>
      <c r="M2" s="26"/>
      <c r="N2" s="26"/>
      <c r="O2" s="26"/>
      <c r="P2" s="26"/>
      <c r="Q2" s="26"/>
      <c r="R2" s="26"/>
      <c r="S2" s="26"/>
      <c r="T2" s="26"/>
      <c r="U2" s="26"/>
      <c r="V2" s="26"/>
      <c r="W2" s="26"/>
      <c r="X2" s="299" t="s">
        <v>33</v>
      </c>
      <c r="Y2" s="300"/>
      <c r="Z2" s="300"/>
      <c r="AA2" s="300"/>
      <c r="AB2" s="300"/>
      <c r="AC2" s="300"/>
      <c r="AD2" s="300"/>
      <c r="AE2" s="301"/>
      <c r="AF2" s="26"/>
    </row>
    <row r="3" spans="1:36" ht="15.75">
      <c r="A3" s="26"/>
      <c r="B3" s="26"/>
      <c r="C3" s="27"/>
      <c r="D3" s="27"/>
      <c r="E3" s="27"/>
      <c r="F3" s="26"/>
      <c r="G3" s="26"/>
      <c r="H3" s="26"/>
      <c r="I3" s="26"/>
      <c r="J3" s="26"/>
      <c r="K3" s="26"/>
      <c r="L3" s="26"/>
      <c r="M3" s="26"/>
      <c r="N3" s="26"/>
      <c r="O3" s="26"/>
      <c r="P3" s="26"/>
      <c r="Q3" s="26"/>
      <c r="R3" s="26"/>
      <c r="S3" s="26"/>
      <c r="T3" s="26"/>
      <c r="U3" s="26"/>
      <c r="V3" s="26"/>
      <c r="W3" s="26"/>
      <c r="X3" s="302" t="s">
        <v>12506</v>
      </c>
      <c r="Y3" s="303"/>
      <c r="Z3" s="303"/>
      <c r="AA3" s="303"/>
      <c r="AB3" s="303"/>
      <c r="AC3" s="303"/>
      <c r="AD3" s="303"/>
      <c r="AE3" s="304"/>
      <c r="AF3" s="26"/>
    </row>
    <row r="4" spans="1:36" ht="15.75">
      <c r="A4" s="26"/>
      <c r="B4" s="26"/>
      <c r="C4" s="27"/>
      <c r="D4" s="27"/>
      <c r="E4" s="27"/>
      <c r="F4" s="26"/>
      <c r="G4" s="26"/>
      <c r="H4" s="26"/>
      <c r="I4" s="26"/>
      <c r="J4" s="26"/>
      <c r="K4" s="26"/>
      <c r="L4" s="26"/>
      <c r="M4" s="26"/>
      <c r="N4" s="26"/>
      <c r="O4" s="26"/>
      <c r="P4" s="26"/>
      <c r="Q4" s="26"/>
      <c r="R4" s="26"/>
      <c r="S4" s="26"/>
      <c r="T4" s="26"/>
      <c r="U4" s="26"/>
      <c r="V4" s="26"/>
      <c r="W4" s="26"/>
      <c r="X4" s="302" t="s">
        <v>8837</v>
      </c>
      <c r="Y4" s="303"/>
      <c r="Z4" s="303"/>
      <c r="AA4" s="303"/>
      <c r="AB4" s="303"/>
      <c r="AC4" s="303"/>
      <c r="AD4" s="303"/>
      <c r="AE4" s="304"/>
      <c r="AF4" s="26"/>
    </row>
    <row r="5" spans="1:36" ht="15.75">
      <c r="A5" s="26"/>
      <c r="B5" s="26"/>
      <c r="C5" s="27"/>
      <c r="D5" s="27"/>
      <c r="E5" s="27"/>
      <c r="F5" s="26"/>
      <c r="G5" s="26"/>
      <c r="H5" s="26"/>
      <c r="I5" s="26"/>
      <c r="J5" s="26"/>
      <c r="K5" s="26"/>
      <c r="L5" s="26"/>
      <c r="M5" s="26"/>
      <c r="N5" s="26"/>
      <c r="O5" s="26"/>
      <c r="P5" s="26"/>
      <c r="Q5" s="26"/>
      <c r="R5" s="26"/>
      <c r="S5" s="26"/>
      <c r="T5" s="26"/>
      <c r="U5" s="26"/>
      <c r="V5" s="26"/>
      <c r="W5" s="26"/>
      <c r="X5" s="28"/>
      <c r="Y5" s="26"/>
      <c r="Z5" s="29"/>
      <c r="AA5" s="29"/>
      <c r="AB5" s="30"/>
      <c r="AC5" s="30"/>
      <c r="AD5" s="30"/>
      <c r="AE5" s="30"/>
      <c r="AF5" s="26"/>
    </row>
    <row r="6" spans="1:36" ht="16.5">
      <c r="A6" s="305" t="s">
        <v>32</v>
      </c>
      <c r="B6" s="305"/>
      <c r="C6" s="305"/>
      <c r="D6" s="305"/>
      <c r="E6" s="305"/>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row>
    <row r="7" spans="1:36" ht="16.5">
      <c r="A7" s="306" t="s">
        <v>618</v>
      </c>
      <c r="B7" s="305"/>
      <c r="C7" s="305"/>
      <c r="D7" s="305"/>
      <c r="E7" s="305"/>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row>
    <row r="8" spans="1:36" ht="15.75">
      <c r="A8" s="31"/>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1"/>
      <c r="AD8" s="31"/>
      <c r="AE8" s="31"/>
      <c r="AF8" s="31"/>
      <c r="AH8" s="289"/>
      <c r="AI8" s="289"/>
    </row>
    <row r="9" spans="1:36" ht="15.75">
      <c r="A9" s="31"/>
      <c r="B9" s="32"/>
      <c r="C9" s="32"/>
      <c r="D9" s="32"/>
      <c r="E9" s="32"/>
      <c r="F9" s="32"/>
      <c r="G9" s="33" t="s">
        <v>25</v>
      </c>
      <c r="H9" s="32"/>
      <c r="I9" s="32"/>
      <c r="J9" s="32"/>
      <c r="K9" s="32"/>
      <c r="L9" s="32"/>
      <c r="M9" s="32"/>
      <c r="N9" s="32"/>
      <c r="O9" s="32"/>
      <c r="P9" s="315">
        <v>43466</v>
      </c>
      <c r="Q9" s="316"/>
      <c r="R9" s="316"/>
      <c r="S9" s="317"/>
      <c r="T9" s="32"/>
      <c r="U9" s="32" t="s">
        <v>0</v>
      </c>
      <c r="V9" s="315">
        <v>43585</v>
      </c>
      <c r="W9" s="316"/>
      <c r="X9" s="316"/>
      <c r="Y9" s="317"/>
      <c r="Z9" s="32"/>
      <c r="AA9" s="32"/>
      <c r="AB9" s="32"/>
      <c r="AC9" s="31"/>
      <c r="AD9" s="31"/>
      <c r="AE9" s="31"/>
      <c r="AF9" s="31"/>
      <c r="AH9" s="289"/>
      <c r="AI9" s="289"/>
    </row>
    <row r="10" spans="1:36" ht="15.75">
      <c r="A10" s="31"/>
      <c r="B10" s="32"/>
      <c r="C10" s="32"/>
      <c r="D10" s="32"/>
      <c r="E10" s="32"/>
      <c r="F10" s="32"/>
      <c r="G10" s="33"/>
      <c r="H10" s="32"/>
      <c r="I10" s="32"/>
      <c r="J10" s="32"/>
      <c r="K10" s="32"/>
      <c r="L10" s="32"/>
      <c r="M10" s="32"/>
      <c r="N10" s="32"/>
      <c r="O10" s="32"/>
      <c r="P10" s="34"/>
      <c r="Q10" s="34"/>
      <c r="R10" s="34"/>
      <c r="S10" s="34"/>
      <c r="T10" s="32"/>
      <c r="U10" s="32"/>
      <c r="V10" s="34"/>
      <c r="W10" s="34"/>
      <c r="X10" s="34"/>
      <c r="Y10" s="34"/>
      <c r="Z10" s="32"/>
      <c r="AA10" s="32"/>
      <c r="AB10" s="32"/>
      <c r="AC10" s="31"/>
      <c r="AD10" s="31"/>
      <c r="AE10" s="31"/>
      <c r="AF10" s="31"/>
      <c r="AH10" s="289"/>
      <c r="AI10" s="289"/>
    </row>
    <row r="11" spans="1:36" ht="15.75">
      <c r="A11" s="31"/>
      <c r="B11" s="32"/>
      <c r="C11" s="35" t="s">
        <v>1</v>
      </c>
      <c r="D11" s="35"/>
      <c r="E11" s="35"/>
      <c r="F11" s="50" t="s">
        <v>1431</v>
      </c>
      <c r="G11" s="52"/>
      <c r="H11" s="52"/>
      <c r="I11" s="52"/>
      <c r="J11" s="52"/>
      <c r="K11" s="52"/>
      <c r="L11" s="52"/>
      <c r="M11" s="52"/>
      <c r="N11" s="52"/>
      <c r="O11" s="52"/>
      <c r="P11" s="52"/>
      <c r="Q11" s="52"/>
      <c r="R11" s="52"/>
      <c r="S11" s="52"/>
      <c r="T11" s="52"/>
      <c r="U11" s="52"/>
      <c r="V11" s="52"/>
      <c r="W11" s="52"/>
      <c r="X11" s="52"/>
      <c r="Y11" s="52"/>
      <c r="Z11" s="52"/>
      <c r="AA11" s="52"/>
      <c r="AB11" s="52"/>
      <c r="AC11" s="46"/>
      <c r="AD11" s="46"/>
      <c r="AE11" s="46"/>
      <c r="AF11" s="46"/>
      <c r="AH11" s="289"/>
      <c r="AI11" s="289"/>
      <c r="AJ11" s="289"/>
    </row>
    <row r="12" spans="1:36" ht="15.75" customHeight="1">
      <c r="A12" s="31"/>
      <c r="B12" s="32"/>
      <c r="C12" s="25"/>
      <c r="D12" s="25"/>
      <c r="E12" s="51"/>
      <c r="F12" s="331" t="str">
        <f>VLOOKUP(H14,bd_lista!$A$3:$B$594,2,FALSE)</f>
        <v>SIN  NOMBRE</v>
      </c>
      <c r="G12" s="331"/>
      <c r="H12" s="331"/>
      <c r="I12" s="331"/>
      <c r="J12" s="331"/>
      <c r="K12" s="331"/>
      <c r="L12" s="331"/>
      <c r="M12" s="331"/>
      <c r="N12" s="331"/>
      <c r="O12" s="331"/>
      <c r="P12" s="331"/>
      <c r="Q12" s="331"/>
      <c r="R12" s="331"/>
      <c r="S12" s="331"/>
      <c r="T12" s="331"/>
      <c r="U12" s="331"/>
      <c r="V12" s="331"/>
      <c r="W12" s="331"/>
      <c r="X12" s="331"/>
      <c r="Y12" s="331"/>
      <c r="Z12" s="331"/>
      <c r="AA12" s="331"/>
      <c r="AB12" s="331"/>
      <c r="AC12" s="331"/>
      <c r="AD12" s="331"/>
      <c r="AE12" s="46"/>
      <c r="AF12" s="46"/>
      <c r="AH12" s="289"/>
      <c r="AI12" s="289"/>
    </row>
    <row r="13" spans="1:36" ht="23.25" customHeight="1">
      <c r="A13" s="31"/>
      <c r="B13" s="31"/>
      <c r="C13" s="25"/>
      <c r="D13" s="25"/>
      <c r="E13" s="25"/>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1"/>
      <c r="AF13" s="31"/>
    </row>
    <row r="14" spans="1:36" ht="15.75" customHeight="1">
      <c r="A14" s="31"/>
      <c r="B14" s="36" t="s">
        <v>617</v>
      </c>
      <c r="C14" s="31"/>
      <c r="D14" s="31"/>
      <c r="E14" s="31"/>
      <c r="F14" s="31"/>
      <c r="G14" s="31"/>
      <c r="H14" s="320"/>
      <c r="I14" s="317"/>
      <c r="J14" s="31"/>
      <c r="K14" s="31"/>
      <c r="L14" s="31"/>
      <c r="M14" s="31"/>
      <c r="N14" s="31"/>
      <c r="O14" s="31"/>
      <c r="P14" s="31"/>
      <c r="Q14" s="31"/>
      <c r="R14" s="31"/>
      <c r="S14" s="31"/>
      <c r="T14" s="31"/>
      <c r="U14" s="31"/>
      <c r="V14" s="31"/>
      <c r="W14" s="31"/>
      <c r="X14" s="31"/>
      <c r="Y14" s="31"/>
      <c r="Z14" s="31"/>
      <c r="AA14" s="31"/>
      <c r="AB14" s="31"/>
      <c r="AC14" s="31"/>
      <c r="AD14" s="31"/>
      <c r="AE14" s="31"/>
      <c r="AF14" s="31"/>
    </row>
    <row r="15" spans="1:36" ht="15.75" customHeight="1">
      <c r="A15" s="31"/>
      <c r="B15" s="36"/>
      <c r="C15" s="31"/>
      <c r="D15" s="31"/>
      <c r="E15" s="31"/>
      <c r="F15" s="31"/>
      <c r="G15" s="31"/>
      <c r="H15" s="290"/>
      <c r="I15" s="290"/>
      <c r="J15" s="31"/>
      <c r="K15" s="31"/>
      <c r="L15" s="31"/>
      <c r="M15" s="31"/>
      <c r="N15" s="31"/>
      <c r="O15" s="31"/>
      <c r="P15" s="31"/>
      <c r="Q15" s="31"/>
      <c r="R15" s="31"/>
      <c r="S15" s="31"/>
      <c r="T15" s="31"/>
      <c r="U15" s="31"/>
      <c r="V15" s="31"/>
      <c r="W15" s="31"/>
      <c r="X15" s="31"/>
      <c r="Y15" s="31"/>
      <c r="Z15" s="31"/>
      <c r="AA15" s="31"/>
      <c r="AB15" s="31"/>
      <c r="AC15" s="31"/>
      <c r="AD15" s="31"/>
      <c r="AE15" s="31"/>
      <c r="AF15" s="31"/>
    </row>
    <row r="16" spans="1:36" ht="15.75" customHeight="1">
      <c r="A16" s="31"/>
      <c r="B16" s="307" t="s">
        <v>8836</v>
      </c>
      <c r="C16" s="307"/>
      <c r="D16" s="307"/>
      <c r="E16" s="307"/>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1"/>
    </row>
    <row r="17" spans="1:32" ht="15.75">
      <c r="A17" s="31"/>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1"/>
    </row>
    <row r="18" spans="1:32" ht="6" customHeight="1" thickBot="1">
      <c r="A18" s="46"/>
      <c r="B18" s="50"/>
      <c r="C18" s="46"/>
      <c r="D18" s="46"/>
      <c r="E18" s="46"/>
      <c r="F18" s="46"/>
      <c r="G18" s="46"/>
      <c r="H18" s="321"/>
      <c r="I18" s="321"/>
      <c r="J18" s="46"/>
      <c r="K18" s="46"/>
      <c r="L18" s="46"/>
      <c r="M18" s="46"/>
      <c r="N18" s="46"/>
      <c r="O18" s="46"/>
      <c r="P18" s="46"/>
      <c r="Q18" s="46"/>
      <c r="R18" s="46"/>
      <c r="S18" s="46"/>
      <c r="T18" s="46"/>
      <c r="U18" s="46"/>
      <c r="V18" s="46"/>
      <c r="W18" s="46"/>
      <c r="X18" s="46"/>
      <c r="Y18" s="46"/>
      <c r="Z18" s="46"/>
      <c r="AA18" s="46"/>
      <c r="AB18" s="46"/>
      <c r="AC18" s="46"/>
      <c r="AD18" s="46"/>
      <c r="AE18" s="46"/>
      <c r="AF18" s="46"/>
    </row>
    <row r="19" spans="1:32" ht="15.75">
      <c r="A19" s="46"/>
      <c r="B19" s="332" t="s">
        <v>8835</v>
      </c>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4"/>
      <c r="AF19" s="46"/>
    </row>
    <row r="20" spans="1:32" ht="15.75">
      <c r="A20" s="46"/>
      <c r="B20" s="335"/>
      <c r="C20" s="336"/>
      <c r="D20" s="336"/>
      <c r="E20" s="336"/>
      <c r="F20" s="336"/>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7"/>
      <c r="AF20" s="46"/>
    </row>
    <row r="21" spans="1:32" ht="24.75" customHeight="1" thickBot="1">
      <c r="A21" s="46"/>
      <c r="B21" s="338"/>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c r="AE21" s="340"/>
      <c r="AF21" s="46"/>
    </row>
    <row r="22" spans="1:32" ht="7.5" customHeight="1">
      <c r="A22" s="31"/>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1"/>
    </row>
    <row r="23" spans="1:32" ht="15.75" customHeight="1">
      <c r="A23" s="31"/>
      <c r="B23" s="37"/>
      <c r="C23" s="318" t="s">
        <v>619</v>
      </c>
      <c r="D23" s="318"/>
      <c r="E23" s="318"/>
      <c r="F23" s="318"/>
      <c r="G23" s="318"/>
      <c r="H23" s="318"/>
      <c r="I23" s="308" t="s">
        <v>31</v>
      </c>
      <c r="J23" s="308"/>
      <c r="K23" s="308"/>
      <c r="L23" s="308"/>
      <c r="M23" s="309" t="s">
        <v>2</v>
      </c>
      <c r="N23" s="310"/>
      <c r="O23" s="310"/>
      <c r="P23" s="310"/>
      <c r="Q23" s="310"/>
      <c r="R23" s="310"/>
      <c r="S23" s="310"/>
      <c r="T23" s="310"/>
      <c r="U23" s="310"/>
      <c r="V23" s="310"/>
      <c r="W23" s="310"/>
      <c r="X23" s="310"/>
      <c r="Y23" s="311"/>
      <c r="Z23" s="308" t="s">
        <v>658</v>
      </c>
      <c r="AA23" s="308"/>
      <c r="AB23" s="308"/>
      <c r="AC23" s="308"/>
      <c r="AD23" s="308"/>
      <c r="AE23" s="37"/>
      <c r="AF23" s="31"/>
    </row>
    <row r="24" spans="1:32" ht="24" customHeight="1">
      <c r="A24" s="31"/>
      <c r="B24" s="37"/>
      <c r="C24" s="319" t="s">
        <v>30</v>
      </c>
      <c r="D24" s="319"/>
      <c r="E24" s="319"/>
      <c r="F24" s="319" t="s">
        <v>620</v>
      </c>
      <c r="G24" s="319"/>
      <c r="H24" s="319"/>
      <c r="I24" s="308"/>
      <c r="J24" s="308"/>
      <c r="K24" s="308"/>
      <c r="L24" s="308"/>
      <c r="M24" s="312"/>
      <c r="N24" s="313"/>
      <c r="O24" s="313"/>
      <c r="P24" s="313"/>
      <c r="Q24" s="313"/>
      <c r="R24" s="313"/>
      <c r="S24" s="313"/>
      <c r="T24" s="313"/>
      <c r="U24" s="313"/>
      <c r="V24" s="313"/>
      <c r="W24" s="313"/>
      <c r="X24" s="313"/>
      <c r="Y24" s="314"/>
      <c r="Z24" s="308"/>
      <c r="AA24" s="308"/>
      <c r="AB24" s="308"/>
      <c r="AC24" s="308"/>
      <c r="AD24" s="308"/>
      <c r="AE24" s="37"/>
      <c r="AF24" s="31"/>
    </row>
    <row r="25" spans="1:32" ht="17.100000000000001" customHeight="1">
      <c r="A25" s="31"/>
      <c r="B25" s="37"/>
      <c r="C25" s="296">
        <f>IFERROR(VLOOKUP(H14,RESUMEN!$A$11:$AL$602,7,FALSE),0)</f>
        <v>0</v>
      </c>
      <c r="D25" s="297"/>
      <c r="E25" s="298"/>
      <c r="F25" s="296">
        <f>IFERROR(VLOOKUP(H14,RESUMEN!A11:Y602,25,FALSE),0)</f>
        <v>0</v>
      </c>
      <c r="G25" s="297"/>
      <c r="H25" s="298"/>
      <c r="I25" s="328" t="s">
        <v>3</v>
      </c>
      <c r="J25" s="329"/>
      <c r="K25" s="329"/>
      <c r="L25" s="330"/>
      <c r="M25" s="325" t="s">
        <v>4</v>
      </c>
      <c r="N25" s="326"/>
      <c r="O25" s="326"/>
      <c r="P25" s="326"/>
      <c r="Q25" s="326"/>
      <c r="R25" s="326"/>
      <c r="S25" s="326"/>
      <c r="T25" s="326"/>
      <c r="U25" s="326"/>
      <c r="V25" s="326"/>
      <c r="W25" s="326"/>
      <c r="X25" s="326"/>
      <c r="Y25" s="327"/>
      <c r="Z25" s="322" t="s">
        <v>5</v>
      </c>
      <c r="AA25" s="323"/>
      <c r="AB25" s="323"/>
      <c r="AC25" s="323"/>
      <c r="AD25" s="324"/>
      <c r="AE25" s="37"/>
      <c r="AF25" s="31"/>
    </row>
    <row r="26" spans="1:32" ht="17.100000000000001" customHeight="1">
      <c r="A26" s="31"/>
      <c r="B26" s="37"/>
      <c r="C26" s="296">
        <f>IFERROR(VLOOKUP(H14,RESUMEN!$A$11:$AL$602,8,FALSE),0)</f>
        <v>0</v>
      </c>
      <c r="D26" s="297"/>
      <c r="E26" s="298"/>
      <c r="F26" s="296">
        <v>0</v>
      </c>
      <c r="G26" s="297"/>
      <c r="H26" s="298"/>
      <c r="I26" s="328" t="s">
        <v>627</v>
      </c>
      <c r="J26" s="329"/>
      <c r="K26" s="329"/>
      <c r="L26" s="330"/>
      <c r="M26" s="325" t="s">
        <v>634</v>
      </c>
      <c r="N26" s="326"/>
      <c r="O26" s="326"/>
      <c r="P26" s="326"/>
      <c r="Q26" s="326"/>
      <c r="R26" s="326"/>
      <c r="S26" s="326"/>
      <c r="T26" s="326"/>
      <c r="U26" s="326"/>
      <c r="V26" s="326"/>
      <c r="W26" s="326"/>
      <c r="X26" s="326"/>
      <c r="Y26" s="327"/>
      <c r="Z26" s="322" t="s">
        <v>10</v>
      </c>
      <c r="AA26" s="323"/>
      <c r="AB26" s="323"/>
      <c r="AC26" s="323"/>
      <c r="AD26" s="324"/>
      <c r="AE26" s="37"/>
      <c r="AF26" s="31"/>
    </row>
    <row r="27" spans="1:32" ht="17.100000000000001" customHeight="1">
      <c r="A27" s="31"/>
      <c r="B27" s="37"/>
      <c r="C27" s="296">
        <v>0</v>
      </c>
      <c r="D27" s="297"/>
      <c r="E27" s="298"/>
      <c r="F27" s="296">
        <f>IFERROR(VLOOKUP(H14,RESUMEN!A11:Z602,26,FALSE),0)</f>
        <v>0</v>
      </c>
      <c r="G27" s="297"/>
      <c r="H27" s="298"/>
      <c r="I27" s="328" t="s">
        <v>566</v>
      </c>
      <c r="J27" s="329"/>
      <c r="K27" s="329"/>
      <c r="L27" s="330"/>
      <c r="M27" s="325" t="s">
        <v>660</v>
      </c>
      <c r="N27" s="326"/>
      <c r="O27" s="326"/>
      <c r="P27" s="326"/>
      <c r="Q27" s="326"/>
      <c r="R27" s="326"/>
      <c r="S27" s="326"/>
      <c r="T27" s="326"/>
      <c r="U27" s="326"/>
      <c r="V27" s="326"/>
      <c r="W27" s="326"/>
      <c r="X27" s="326"/>
      <c r="Y27" s="327"/>
      <c r="Z27" s="322" t="s">
        <v>10</v>
      </c>
      <c r="AA27" s="323"/>
      <c r="AB27" s="323"/>
      <c r="AC27" s="323"/>
      <c r="AD27" s="324"/>
      <c r="AE27" s="37"/>
      <c r="AF27" s="31"/>
    </row>
    <row r="28" spans="1:32" ht="17.100000000000001" customHeight="1">
      <c r="A28" s="31"/>
      <c r="B28" s="37"/>
      <c r="C28" s="296">
        <f>IFERROR(VLOOKUP(H14,RESUMEN!$A$11:$AL$602,9,FALSE),0)</f>
        <v>0</v>
      </c>
      <c r="D28" s="297"/>
      <c r="E28" s="298"/>
      <c r="F28" s="296">
        <f>IFERROR(VLOOKUP(H14,RESUMEN!A11:AA602,27,FALSE),0)</f>
        <v>0</v>
      </c>
      <c r="G28" s="297"/>
      <c r="H28" s="298"/>
      <c r="I28" s="328" t="s">
        <v>11</v>
      </c>
      <c r="J28" s="329"/>
      <c r="K28" s="329"/>
      <c r="L28" s="330"/>
      <c r="M28" s="325" t="s">
        <v>632</v>
      </c>
      <c r="N28" s="326"/>
      <c r="O28" s="326"/>
      <c r="P28" s="326"/>
      <c r="Q28" s="326"/>
      <c r="R28" s="326"/>
      <c r="S28" s="326"/>
      <c r="T28" s="326"/>
      <c r="U28" s="326"/>
      <c r="V28" s="326"/>
      <c r="W28" s="326"/>
      <c r="X28" s="326"/>
      <c r="Y28" s="327"/>
      <c r="Z28" s="322" t="s">
        <v>12</v>
      </c>
      <c r="AA28" s="323"/>
      <c r="AB28" s="323"/>
      <c r="AC28" s="323"/>
      <c r="AD28" s="324"/>
      <c r="AE28" s="37"/>
      <c r="AF28" s="31"/>
    </row>
    <row r="29" spans="1:32" ht="17.100000000000001" customHeight="1">
      <c r="A29" s="31"/>
      <c r="B29" s="37"/>
      <c r="C29" s="296">
        <f>IFERROR(VLOOKUP(H14,RESUMEN!$A$11:$AL$602,10,FALSE),0)</f>
        <v>0</v>
      </c>
      <c r="D29" s="297"/>
      <c r="E29" s="298"/>
      <c r="F29" s="296">
        <f>IFERROR(VLOOKUP(H14,RESUMEN!A11:AB602,28,FALSE),0)</f>
        <v>0</v>
      </c>
      <c r="G29" s="297"/>
      <c r="H29" s="298"/>
      <c r="I29" s="328" t="s">
        <v>6</v>
      </c>
      <c r="J29" s="329"/>
      <c r="K29" s="329"/>
      <c r="L29" s="330"/>
      <c r="M29" s="325" t="s">
        <v>7</v>
      </c>
      <c r="N29" s="326"/>
      <c r="O29" s="326"/>
      <c r="P29" s="326"/>
      <c r="Q29" s="326"/>
      <c r="R29" s="326"/>
      <c r="S29" s="326"/>
      <c r="T29" s="326"/>
      <c r="U29" s="326"/>
      <c r="V29" s="326"/>
      <c r="W29" s="326"/>
      <c r="X29" s="326"/>
      <c r="Y29" s="327"/>
      <c r="Z29" s="322" t="s">
        <v>5</v>
      </c>
      <c r="AA29" s="323"/>
      <c r="AB29" s="323"/>
      <c r="AC29" s="323"/>
      <c r="AD29" s="324"/>
      <c r="AE29" s="37"/>
      <c r="AF29" s="31"/>
    </row>
    <row r="30" spans="1:32" ht="17.100000000000001" customHeight="1">
      <c r="A30" s="31"/>
      <c r="B30" s="37"/>
      <c r="C30" s="296">
        <f>IFERROR(VLOOKUP(H14,RESUMEN!$A$11:$AL$602,12,FALSE),0)</f>
        <v>0</v>
      </c>
      <c r="D30" s="297"/>
      <c r="E30" s="298"/>
      <c r="F30" s="296">
        <f>IFERROR(VLOOKUP(H14,RESUMEN!A11:AC602,29,FALSE),0)</f>
        <v>0</v>
      </c>
      <c r="G30" s="297"/>
      <c r="H30" s="298"/>
      <c r="I30" s="328" t="s">
        <v>15</v>
      </c>
      <c r="J30" s="329"/>
      <c r="K30" s="329"/>
      <c r="L30" s="330"/>
      <c r="M30" s="325" t="s">
        <v>16</v>
      </c>
      <c r="N30" s="326"/>
      <c r="O30" s="326"/>
      <c r="P30" s="326"/>
      <c r="Q30" s="326"/>
      <c r="R30" s="326"/>
      <c r="S30" s="326"/>
      <c r="T30" s="326"/>
      <c r="U30" s="326"/>
      <c r="V30" s="326"/>
      <c r="W30" s="326"/>
      <c r="X30" s="326"/>
      <c r="Y30" s="327"/>
      <c r="Z30" s="322" t="s">
        <v>12</v>
      </c>
      <c r="AA30" s="323"/>
      <c r="AB30" s="323"/>
      <c r="AC30" s="323"/>
      <c r="AD30" s="324"/>
      <c r="AE30" s="37"/>
      <c r="AF30" s="31"/>
    </row>
    <row r="31" spans="1:32" ht="17.100000000000001" customHeight="1">
      <c r="A31" s="31"/>
      <c r="B31" s="37"/>
      <c r="C31" s="296">
        <f>IFERROR(VLOOKUP(H14,RESUMEN!$A$11:$AL$602,13,FALSE),0)</f>
        <v>0</v>
      </c>
      <c r="D31" s="297"/>
      <c r="E31" s="298"/>
      <c r="F31" s="296">
        <v>0</v>
      </c>
      <c r="G31" s="297"/>
      <c r="H31" s="298"/>
      <c r="I31" s="328" t="s">
        <v>628</v>
      </c>
      <c r="J31" s="329"/>
      <c r="K31" s="329"/>
      <c r="L31" s="330"/>
      <c r="M31" s="325" t="s">
        <v>635</v>
      </c>
      <c r="N31" s="326"/>
      <c r="O31" s="326"/>
      <c r="P31" s="326"/>
      <c r="Q31" s="326"/>
      <c r="R31" s="326"/>
      <c r="S31" s="326"/>
      <c r="T31" s="326"/>
      <c r="U31" s="326"/>
      <c r="V31" s="326"/>
      <c r="W31" s="326"/>
      <c r="X31" s="326"/>
      <c r="Y31" s="327"/>
      <c r="Z31" s="322" t="s">
        <v>19</v>
      </c>
      <c r="AA31" s="323"/>
      <c r="AB31" s="323"/>
      <c r="AC31" s="323"/>
      <c r="AD31" s="324"/>
      <c r="AE31" s="37"/>
      <c r="AF31" s="31"/>
    </row>
    <row r="32" spans="1:32" ht="17.100000000000001" customHeight="1">
      <c r="A32" s="31"/>
      <c r="B32" s="37"/>
      <c r="C32" s="296">
        <f>IFERROR(VLOOKUP(H14,RESUMEN!$A$11:$AL$602,14,FALSE),0)</f>
        <v>0</v>
      </c>
      <c r="D32" s="297"/>
      <c r="E32" s="298"/>
      <c r="F32" s="296">
        <f>IFERROR(VLOOKUP(H14,RESUMEN!A11:AD602,30,FALSE),0)</f>
        <v>0</v>
      </c>
      <c r="G32" s="297"/>
      <c r="H32" s="298"/>
      <c r="I32" s="328" t="s">
        <v>17</v>
      </c>
      <c r="J32" s="329"/>
      <c r="K32" s="329"/>
      <c r="L32" s="330"/>
      <c r="M32" s="325" t="s">
        <v>18</v>
      </c>
      <c r="N32" s="326"/>
      <c r="O32" s="326"/>
      <c r="P32" s="326"/>
      <c r="Q32" s="326"/>
      <c r="R32" s="326"/>
      <c r="S32" s="326"/>
      <c r="T32" s="326"/>
      <c r="U32" s="326"/>
      <c r="V32" s="326"/>
      <c r="W32" s="326"/>
      <c r="X32" s="326"/>
      <c r="Y32" s="327"/>
      <c r="Z32" s="322" t="s">
        <v>19</v>
      </c>
      <c r="AA32" s="323"/>
      <c r="AB32" s="323"/>
      <c r="AC32" s="323"/>
      <c r="AD32" s="324"/>
      <c r="AE32" s="37"/>
      <c r="AF32" s="31"/>
    </row>
    <row r="33" spans="1:32" ht="17.100000000000001" customHeight="1">
      <c r="A33" s="31"/>
      <c r="B33" s="37"/>
      <c r="C33" s="296">
        <f>IFERROR(VLOOKUP(H14,RESUMEN!$A$11:$AL$602,15,FALSE),0)</f>
        <v>0</v>
      </c>
      <c r="D33" s="297"/>
      <c r="E33" s="298"/>
      <c r="F33" s="296">
        <f>IFERROR(VLOOKUP(H14,RESUMEN!A11:AE602,31,FALSE),0)</f>
        <v>0</v>
      </c>
      <c r="G33" s="297"/>
      <c r="H33" s="298"/>
      <c r="I33" s="328" t="s">
        <v>13</v>
      </c>
      <c r="J33" s="329"/>
      <c r="K33" s="329"/>
      <c r="L33" s="330"/>
      <c r="M33" s="325" t="s">
        <v>14</v>
      </c>
      <c r="N33" s="326"/>
      <c r="O33" s="326"/>
      <c r="P33" s="326"/>
      <c r="Q33" s="326"/>
      <c r="R33" s="326"/>
      <c r="S33" s="326"/>
      <c r="T33" s="326"/>
      <c r="U33" s="326"/>
      <c r="V33" s="326"/>
      <c r="W33" s="326"/>
      <c r="X33" s="326"/>
      <c r="Y33" s="327"/>
      <c r="Z33" s="322" t="s">
        <v>12</v>
      </c>
      <c r="AA33" s="323"/>
      <c r="AB33" s="323"/>
      <c r="AC33" s="323"/>
      <c r="AD33" s="324"/>
      <c r="AE33" s="37"/>
      <c r="AF33" s="31"/>
    </row>
    <row r="34" spans="1:32" ht="17.100000000000001" customHeight="1">
      <c r="A34" s="31"/>
      <c r="B34" s="37"/>
      <c r="C34" s="296">
        <f>IFERROR(VLOOKUP(H14,RESUMEN!$A$11:$AL$602,16,FALSE),0)</f>
        <v>0</v>
      </c>
      <c r="D34" s="297"/>
      <c r="E34" s="298"/>
      <c r="F34" s="296">
        <f>IFERROR(VLOOKUP(H14,RESUMEN!A11:AG602,32,FALSE),0)</f>
        <v>0</v>
      </c>
      <c r="G34" s="297"/>
      <c r="H34" s="298"/>
      <c r="I34" s="328" t="s">
        <v>629</v>
      </c>
      <c r="J34" s="329"/>
      <c r="K34" s="329"/>
      <c r="L34" s="330"/>
      <c r="M34" s="325" t="s">
        <v>631</v>
      </c>
      <c r="N34" s="326"/>
      <c r="O34" s="326"/>
      <c r="P34" s="326"/>
      <c r="Q34" s="326"/>
      <c r="R34" s="326"/>
      <c r="S34" s="326"/>
      <c r="T34" s="326"/>
      <c r="U34" s="326"/>
      <c r="V34" s="326"/>
      <c r="W34" s="326"/>
      <c r="X34" s="326"/>
      <c r="Y34" s="327"/>
      <c r="Z34" s="322" t="s">
        <v>19</v>
      </c>
      <c r="AA34" s="323"/>
      <c r="AB34" s="323"/>
      <c r="AC34" s="323"/>
      <c r="AD34" s="324"/>
      <c r="AE34" s="37"/>
      <c r="AF34" s="31"/>
    </row>
    <row r="35" spans="1:32" ht="17.100000000000001" customHeight="1">
      <c r="A35" s="31"/>
      <c r="B35" s="37"/>
      <c r="C35" s="296">
        <f>IFERROR(VLOOKUP(H14,RESUMEN!$A$11:$AL$602,17,FALSE),0)</f>
        <v>0</v>
      </c>
      <c r="D35" s="297"/>
      <c r="E35" s="298"/>
      <c r="F35" s="296">
        <f>IFERROR(VLOOKUP(H14,RESUMEN!A11:AG602,33,FALSE),0)</f>
        <v>0</v>
      </c>
      <c r="G35" s="297"/>
      <c r="H35" s="298"/>
      <c r="I35" s="328" t="s">
        <v>671</v>
      </c>
      <c r="J35" s="329"/>
      <c r="K35" s="329"/>
      <c r="L35" s="330"/>
      <c r="M35" s="325" t="s">
        <v>673</v>
      </c>
      <c r="N35" s="326"/>
      <c r="O35" s="326"/>
      <c r="P35" s="326"/>
      <c r="Q35" s="326"/>
      <c r="R35" s="326"/>
      <c r="S35" s="326"/>
      <c r="T35" s="326"/>
      <c r="U35" s="326"/>
      <c r="V35" s="326"/>
      <c r="W35" s="326"/>
      <c r="X35" s="326"/>
      <c r="Y35" s="327"/>
      <c r="Z35" s="322" t="s">
        <v>19</v>
      </c>
      <c r="AA35" s="323"/>
      <c r="AB35" s="323"/>
      <c r="AC35" s="323"/>
      <c r="AD35" s="324"/>
      <c r="AE35" s="37"/>
      <c r="AF35" s="31"/>
    </row>
    <row r="36" spans="1:32" ht="17.100000000000001" customHeight="1">
      <c r="A36" s="31"/>
      <c r="B36" s="37"/>
      <c r="C36" s="296">
        <f>IFERROR(VLOOKUP(H14,RESUMEN!$A$11:$AL$602,18,FALSE),0)</f>
        <v>0</v>
      </c>
      <c r="D36" s="297"/>
      <c r="E36" s="298"/>
      <c r="F36" s="296">
        <f>IFERROR(VLOOKUP(H14,RESUMEN!A11:AH602,34,FALSE),0)</f>
        <v>0</v>
      </c>
      <c r="G36" s="297"/>
      <c r="H36" s="298"/>
      <c r="I36" s="328" t="s">
        <v>20</v>
      </c>
      <c r="J36" s="329"/>
      <c r="K36" s="329"/>
      <c r="L36" s="330"/>
      <c r="M36" s="325" t="s">
        <v>633</v>
      </c>
      <c r="N36" s="326"/>
      <c r="O36" s="326"/>
      <c r="P36" s="326"/>
      <c r="Q36" s="326"/>
      <c r="R36" s="326"/>
      <c r="S36" s="326"/>
      <c r="T36" s="326"/>
      <c r="U36" s="326"/>
      <c r="V36" s="326"/>
      <c r="W36" s="326"/>
      <c r="X36" s="326"/>
      <c r="Y36" s="327"/>
      <c r="Z36" s="322" t="s">
        <v>12</v>
      </c>
      <c r="AA36" s="323"/>
      <c r="AB36" s="323"/>
      <c r="AC36" s="323"/>
      <c r="AD36" s="324"/>
      <c r="AE36" s="37"/>
      <c r="AF36" s="31"/>
    </row>
    <row r="37" spans="1:32" ht="17.100000000000001" customHeight="1">
      <c r="A37" s="31"/>
      <c r="B37" s="37"/>
      <c r="C37" s="296">
        <f>IFERROR(VLOOKUP(H14,RESUMEN!$A$11:$AL$602,19,FALSE),0)</f>
        <v>0</v>
      </c>
      <c r="D37" s="297"/>
      <c r="E37" s="298"/>
      <c r="F37" s="296">
        <f>IFERROR(VLOOKUP(H14,RESUMEN!A11:AI602,35,FALSE),0)</f>
        <v>0</v>
      </c>
      <c r="G37" s="297"/>
      <c r="H37" s="298"/>
      <c r="I37" s="328" t="s">
        <v>21</v>
      </c>
      <c r="J37" s="329"/>
      <c r="K37" s="329"/>
      <c r="L37" s="330"/>
      <c r="M37" s="325" t="s">
        <v>22</v>
      </c>
      <c r="N37" s="326"/>
      <c r="O37" s="326"/>
      <c r="P37" s="326"/>
      <c r="Q37" s="326"/>
      <c r="R37" s="326"/>
      <c r="S37" s="326"/>
      <c r="T37" s="326"/>
      <c r="U37" s="326"/>
      <c r="V37" s="326"/>
      <c r="W37" s="326"/>
      <c r="X37" s="326"/>
      <c r="Y37" s="327"/>
      <c r="Z37" s="322" t="s">
        <v>12</v>
      </c>
      <c r="AA37" s="323"/>
      <c r="AB37" s="323"/>
      <c r="AC37" s="323"/>
      <c r="AD37" s="324"/>
      <c r="AE37" s="37"/>
      <c r="AF37" s="31"/>
    </row>
    <row r="38" spans="1:32" ht="17.100000000000001" customHeight="1">
      <c r="A38" s="31"/>
      <c r="B38" s="37"/>
      <c r="C38" s="296">
        <v>0</v>
      </c>
      <c r="D38" s="297"/>
      <c r="E38" s="298"/>
      <c r="F38" s="296">
        <f>IFERROR(VLOOKUP(H14,RESUMEN!A11:AJ602,36,FALSE),0)</f>
        <v>0</v>
      </c>
      <c r="G38" s="297"/>
      <c r="H38" s="298"/>
      <c r="I38" s="328" t="s">
        <v>23</v>
      </c>
      <c r="J38" s="329"/>
      <c r="K38" s="329"/>
      <c r="L38" s="330"/>
      <c r="M38" s="325" t="s">
        <v>24</v>
      </c>
      <c r="N38" s="326"/>
      <c r="O38" s="326"/>
      <c r="P38" s="326"/>
      <c r="Q38" s="326"/>
      <c r="R38" s="326"/>
      <c r="S38" s="326"/>
      <c r="T38" s="326"/>
      <c r="U38" s="326"/>
      <c r="V38" s="326"/>
      <c r="W38" s="326"/>
      <c r="X38" s="326"/>
      <c r="Y38" s="327"/>
      <c r="Z38" s="322" t="s">
        <v>19</v>
      </c>
      <c r="AA38" s="323"/>
      <c r="AB38" s="323"/>
      <c r="AC38" s="323"/>
      <c r="AD38" s="324"/>
      <c r="AE38" s="37"/>
      <c r="AF38" s="31"/>
    </row>
    <row r="39" spans="1:32" ht="17.100000000000001" customHeight="1">
      <c r="A39" s="31"/>
      <c r="B39" s="37"/>
      <c r="C39" s="296">
        <f>IFERROR(VLOOKUP(H14,RESUMEN!$A$11:$AL$602,20,FALSE),0)</f>
        <v>0</v>
      </c>
      <c r="D39" s="297"/>
      <c r="E39" s="298"/>
      <c r="F39" s="296">
        <v>0</v>
      </c>
      <c r="G39" s="297"/>
      <c r="H39" s="298"/>
      <c r="I39" s="328" t="s">
        <v>8</v>
      </c>
      <c r="J39" s="329"/>
      <c r="K39" s="329"/>
      <c r="L39" s="330"/>
      <c r="M39" s="325" t="s">
        <v>9</v>
      </c>
      <c r="N39" s="326"/>
      <c r="O39" s="326"/>
      <c r="P39" s="326"/>
      <c r="Q39" s="326"/>
      <c r="R39" s="326"/>
      <c r="S39" s="326"/>
      <c r="T39" s="326"/>
      <c r="U39" s="326"/>
      <c r="V39" s="326"/>
      <c r="W39" s="326"/>
      <c r="X39" s="326"/>
      <c r="Y39" s="327"/>
      <c r="Z39" s="322" t="s">
        <v>10</v>
      </c>
      <c r="AA39" s="323"/>
      <c r="AB39" s="323"/>
      <c r="AC39" s="323"/>
      <c r="AD39" s="324"/>
      <c r="AE39" s="37"/>
      <c r="AF39" s="31"/>
    </row>
    <row r="40" spans="1:32" ht="17.100000000000001" customHeight="1">
      <c r="A40" s="31"/>
      <c r="B40" s="37"/>
      <c r="C40" s="296">
        <f>IFERROR(VLOOKUP(H14,RESUMEN!$A$11:$AL$602,21,FALSE),0)</f>
        <v>0</v>
      </c>
      <c r="D40" s="297"/>
      <c r="E40" s="298"/>
      <c r="F40" s="296">
        <v>0</v>
      </c>
      <c r="G40" s="297"/>
      <c r="H40" s="298"/>
      <c r="I40" s="328" t="s">
        <v>621</v>
      </c>
      <c r="J40" s="329"/>
      <c r="K40" s="329"/>
      <c r="L40" s="330"/>
      <c r="M40" s="325" t="s">
        <v>630</v>
      </c>
      <c r="N40" s="326"/>
      <c r="O40" s="326"/>
      <c r="P40" s="326"/>
      <c r="Q40" s="326"/>
      <c r="R40" s="326"/>
      <c r="S40" s="326"/>
      <c r="T40" s="326"/>
      <c r="U40" s="326"/>
      <c r="V40" s="326"/>
      <c r="W40" s="326"/>
      <c r="X40" s="326"/>
      <c r="Y40" s="327"/>
      <c r="Z40" s="322" t="s">
        <v>621</v>
      </c>
      <c r="AA40" s="323"/>
      <c r="AB40" s="323"/>
      <c r="AC40" s="323"/>
      <c r="AD40" s="324"/>
      <c r="AE40" s="37"/>
      <c r="AF40" s="31"/>
    </row>
    <row r="41" spans="1:32" ht="25.5" customHeight="1">
      <c r="A41" s="31"/>
      <c r="B41" s="37"/>
      <c r="C41" s="344">
        <f>IFERROR(VLOOKUP(H14,RESUMEN!$A$11:$AL$602,22,FALSE),0)</f>
        <v>0</v>
      </c>
      <c r="D41" s="345"/>
      <c r="E41" s="346"/>
      <c r="F41" s="296">
        <f>IFERROR(VLOOKUP($H$14,RESUMEN!$A$11:$AL$602,38,FALSE),0)</f>
        <v>0</v>
      </c>
      <c r="G41" s="297"/>
      <c r="H41" s="298"/>
      <c r="I41" s="328" t="s">
        <v>753</v>
      </c>
      <c r="J41" s="329"/>
      <c r="K41" s="329"/>
      <c r="L41" s="330"/>
      <c r="M41" s="325" t="s">
        <v>754</v>
      </c>
      <c r="N41" s="326"/>
      <c r="O41" s="326"/>
      <c r="P41" s="326"/>
      <c r="Q41" s="326"/>
      <c r="R41" s="326"/>
      <c r="S41" s="326"/>
      <c r="T41" s="326"/>
      <c r="U41" s="326"/>
      <c r="V41" s="326"/>
      <c r="W41" s="326"/>
      <c r="X41" s="326"/>
      <c r="Y41" s="327"/>
      <c r="Z41" s="341" t="s">
        <v>778</v>
      </c>
      <c r="AA41" s="342"/>
      <c r="AB41" s="342"/>
      <c r="AC41" s="342"/>
      <c r="AD41" s="343"/>
      <c r="AE41" s="37"/>
      <c r="AF41" s="31"/>
    </row>
    <row r="42" spans="1:32" ht="17.100000000000001" customHeight="1">
      <c r="A42" s="31"/>
      <c r="B42" s="37"/>
      <c r="C42" s="296">
        <f>IFERROR(VLOOKUP(H14,RESUMEN!$A$11:$AL$602,6,FALSE),0)</f>
        <v>0</v>
      </c>
      <c r="D42" s="297"/>
      <c r="E42" s="298"/>
      <c r="F42" s="296">
        <v>0</v>
      </c>
      <c r="G42" s="297"/>
      <c r="H42" s="298"/>
      <c r="I42" s="328" t="s">
        <v>26</v>
      </c>
      <c r="J42" s="329"/>
      <c r="K42" s="329"/>
      <c r="L42" s="330"/>
      <c r="M42" s="325" t="s">
        <v>28</v>
      </c>
      <c r="N42" s="326"/>
      <c r="O42" s="326"/>
      <c r="P42" s="326"/>
      <c r="Q42" s="326"/>
      <c r="R42" s="326"/>
      <c r="S42" s="326"/>
      <c r="T42" s="326"/>
      <c r="U42" s="326"/>
      <c r="V42" s="326"/>
      <c r="W42" s="326"/>
      <c r="X42" s="326"/>
      <c r="Y42" s="327"/>
      <c r="Z42" s="322" t="s">
        <v>19</v>
      </c>
      <c r="AA42" s="323"/>
      <c r="AB42" s="323"/>
      <c r="AC42" s="323"/>
      <c r="AD42" s="324"/>
      <c r="AE42" s="37"/>
      <c r="AF42" s="31"/>
    </row>
    <row r="43" spans="1:32" ht="17.100000000000001" customHeight="1">
      <c r="A43" s="31"/>
      <c r="B43" s="37"/>
      <c r="C43" s="296">
        <f>IFERROR(VLOOKUP(H14,RESUMEN!$A$11:$AL$602,4,FALSE),0)+IFERROR(VLOOKUP(H14,RESUMEN!$A$11:$AL$602,5,FALSE),0)</f>
        <v>0</v>
      </c>
      <c r="D43" s="297"/>
      <c r="E43" s="298"/>
      <c r="F43" s="296">
        <f>IFERROR(VLOOKUP(H14,RESUMEN!A11:W602,23,FALSE),0)+IFERROR(VLOOKUP(H14,RESUMEN!A11:X602,24,FALSE),0)</f>
        <v>0</v>
      </c>
      <c r="G43" s="297"/>
      <c r="H43" s="298"/>
      <c r="I43" s="328" t="s">
        <v>27</v>
      </c>
      <c r="J43" s="329"/>
      <c r="K43" s="329"/>
      <c r="L43" s="330"/>
      <c r="M43" s="325" t="s">
        <v>29</v>
      </c>
      <c r="N43" s="326"/>
      <c r="O43" s="326"/>
      <c r="P43" s="326"/>
      <c r="Q43" s="326"/>
      <c r="R43" s="326"/>
      <c r="S43" s="326"/>
      <c r="T43" s="326"/>
      <c r="U43" s="326"/>
      <c r="V43" s="326"/>
      <c r="W43" s="326"/>
      <c r="X43" s="326"/>
      <c r="Y43" s="327"/>
      <c r="Z43" s="322" t="s">
        <v>19</v>
      </c>
      <c r="AA43" s="323"/>
      <c r="AB43" s="323"/>
      <c r="AC43" s="323"/>
      <c r="AD43" s="324"/>
      <c r="AE43" s="37"/>
      <c r="AF43" s="31"/>
    </row>
    <row r="44" spans="1:32" ht="10.5" customHeight="1">
      <c r="A44" s="31"/>
      <c r="B44" s="31"/>
      <c r="C44" s="260"/>
      <c r="D44" s="260"/>
      <c r="E44" s="260"/>
      <c r="F44" s="260"/>
      <c r="G44" s="260"/>
      <c r="H44" s="260"/>
      <c r="I44" s="31"/>
      <c r="J44" s="31"/>
      <c r="K44" s="31"/>
      <c r="L44" s="31"/>
      <c r="M44" s="31"/>
      <c r="N44" s="31"/>
      <c r="O44" s="31"/>
      <c r="P44" s="31"/>
      <c r="Q44" s="31"/>
      <c r="R44" s="31"/>
      <c r="S44" s="31"/>
      <c r="T44" s="31"/>
      <c r="U44" s="31"/>
      <c r="V44" s="31"/>
      <c r="W44" s="31"/>
      <c r="X44" s="31"/>
      <c r="Y44" s="31"/>
      <c r="Z44" s="31"/>
      <c r="AA44" s="31"/>
      <c r="AB44" s="31"/>
      <c r="AC44" s="31"/>
      <c r="AD44" s="31"/>
      <c r="AE44" s="31"/>
      <c r="AF44" s="31"/>
    </row>
    <row r="45" spans="1:32" ht="6.75" customHeight="1" thickBot="1">
      <c r="A45" s="46"/>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46"/>
    </row>
    <row r="46" spans="1:32" ht="15.75">
      <c r="A46" s="46"/>
      <c r="B46" s="332" t="s">
        <v>3506</v>
      </c>
      <c r="C46" s="333"/>
      <c r="D46" s="333"/>
      <c r="E46" s="333"/>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4"/>
      <c r="AF46" s="46"/>
    </row>
    <row r="47" spans="1:32" ht="15.75" customHeight="1">
      <c r="A47" s="46"/>
      <c r="B47" s="335"/>
      <c r="C47" s="336"/>
      <c r="D47" s="336"/>
      <c r="E47" s="336"/>
      <c r="F47" s="336"/>
      <c r="G47" s="336"/>
      <c r="H47" s="336"/>
      <c r="I47" s="336"/>
      <c r="J47" s="336"/>
      <c r="K47" s="336"/>
      <c r="L47" s="336"/>
      <c r="M47" s="336"/>
      <c r="N47" s="336"/>
      <c r="O47" s="336"/>
      <c r="P47" s="336"/>
      <c r="Q47" s="336"/>
      <c r="R47" s="336"/>
      <c r="S47" s="336"/>
      <c r="T47" s="336"/>
      <c r="U47" s="336"/>
      <c r="V47" s="336"/>
      <c r="W47" s="336"/>
      <c r="X47" s="336"/>
      <c r="Y47" s="336"/>
      <c r="Z47" s="336"/>
      <c r="AA47" s="336"/>
      <c r="AB47" s="336"/>
      <c r="AC47" s="336"/>
      <c r="AD47" s="336"/>
      <c r="AE47" s="337"/>
      <c r="AF47" s="46"/>
    </row>
    <row r="48" spans="1:32" ht="16.5" thickBot="1">
      <c r="A48" s="46"/>
      <c r="B48" s="338"/>
      <c r="C48" s="339"/>
      <c r="D48" s="339"/>
      <c r="E48" s="339"/>
      <c r="F48" s="339"/>
      <c r="G48" s="339"/>
      <c r="H48" s="339"/>
      <c r="I48" s="339"/>
      <c r="J48" s="339"/>
      <c r="K48" s="339"/>
      <c r="L48" s="339"/>
      <c r="M48" s="339"/>
      <c r="N48" s="339"/>
      <c r="O48" s="339"/>
      <c r="P48" s="339"/>
      <c r="Q48" s="339"/>
      <c r="R48" s="339"/>
      <c r="S48" s="339"/>
      <c r="T48" s="339"/>
      <c r="U48" s="339"/>
      <c r="V48" s="339"/>
      <c r="W48" s="339"/>
      <c r="X48" s="339"/>
      <c r="Y48" s="339"/>
      <c r="Z48" s="339"/>
      <c r="AA48" s="339"/>
      <c r="AB48" s="339"/>
      <c r="AC48" s="339"/>
      <c r="AD48" s="339"/>
      <c r="AE48" s="340"/>
      <c r="AF48" s="46"/>
    </row>
    <row r="49" spans="1:32" ht="12"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row>
    <row r="50" spans="1:32" ht="16.5" customHeight="1">
      <c r="A50" s="31"/>
      <c r="B50" s="38" t="s">
        <v>8834</v>
      </c>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31"/>
    </row>
    <row r="51" spans="1:32" ht="14.25" customHeight="1">
      <c r="A51" s="31"/>
      <c r="B51" s="38" t="s">
        <v>1415</v>
      </c>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31"/>
    </row>
    <row r="52" spans="1:32" ht="14.25" customHeight="1">
      <c r="A52" s="31"/>
      <c r="B52" s="38"/>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31"/>
    </row>
    <row r="53" spans="1:32" ht="14.25" customHeight="1">
      <c r="A53" s="31"/>
      <c r="B53" s="38"/>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31"/>
    </row>
    <row r="54" spans="1:32" ht="14.25" customHeight="1">
      <c r="A54" s="31"/>
      <c r="B54" s="38"/>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31"/>
    </row>
    <row r="55" spans="1:32" ht="14.25" customHeight="1">
      <c r="A55" s="31"/>
      <c r="B55" s="38"/>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31"/>
    </row>
    <row r="56" spans="1:32" ht="14.25" customHeight="1">
      <c r="A56" s="31"/>
      <c r="B56" s="38"/>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31"/>
    </row>
    <row r="57" spans="1:32" ht="14.25" customHeight="1">
      <c r="A57" s="46"/>
      <c r="B57" s="48"/>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6"/>
    </row>
    <row r="58" spans="1:32" ht="10.5" customHeight="1">
      <c r="A58" s="285" t="s">
        <v>8830</v>
      </c>
      <c r="B58" s="260"/>
      <c r="C58" s="260"/>
      <c r="F58" s="260"/>
      <c r="G58" s="260"/>
      <c r="H58" s="260"/>
      <c r="I58" s="31"/>
      <c r="J58" s="31"/>
      <c r="K58" s="31"/>
      <c r="L58" s="31"/>
      <c r="M58" s="31"/>
      <c r="N58" s="31"/>
      <c r="O58" s="31"/>
      <c r="P58" s="31"/>
      <c r="Q58" s="31"/>
      <c r="R58" s="31"/>
      <c r="S58" s="31"/>
      <c r="T58" s="31"/>
      <c r="U58" s="31"/>
      <c r="V58" s="31"/>
      <c r="W58" s="31"/>
      <c r="X58" s="31"/>
      <c r="Y58" s="31"/>
      <c r="Z58" s="31"/>
      <c r="AA58" s="31"/>
      <c r="AB58" s="31"/>
      <c r="AC58" s="31"/>
      <c r="AD58" s="31"/>
      <c r="AE58" s="31"/>
      <c r="AF58" s="31"/>
    </row>
    <row r="59" spans="1:32" ht="10.5" customHeight="1">
      <c r="A59" s="286"/>
      <c r="B59" s="287" t="s">
        <v>8831</v>
      </c>
      <c r="C59" s="288"/>
      <c r="D59" s="288"/>
      <c r="E59" s="288"/>
      <c r="F59" s="288"/>
      <c r="G59" s="288"/>
      <c r="H59" s="288"/>
      <c r="J59" s="288"/>
      <c r="K59" s="288"/>
      <c r="L59" s="288"/>
      <c r="M59" s="288"/>
      <c r="N59" s="288"/>
      <c r="O59" s="288"/>
      <c r="P59" s="288"/>
      <c r="Q59" s="31"/>
      <c r="R59" s="31"/>
      <c r="S59" s="31"/>
      <c r="T59" s="31"/>
      <c r="U59" s="31"/>
      <c r="V59" s="31"/>
      <c r="W59" s="31"/>
      <c r="X59" s="31"/>
      <c r="Y59" s="31"/>
      <c r="Z59" s="31"/>
      <c r="AA59" s="31"/>
      <c r="AB59" s="31"/>
      <c r="AC59" s="31"/>
      <c r="AD59" s="31"/>
      <c r="AE59" s="31"/>
      <c r="AF59" s="31"/>
    </row>
    <row r="60" spans="1:32" ht="10.5" customHeight="1">
      <c r="A60" s="286"/>
      <c r="B60" s="288" t="s">
        <v>8832</v>
      </c>
      <c r="C60" s="288"/>
      <c r="D60" s="288"/>
      <c r="E60" s="288"/>
      <c r="F60" s="288"/>
      <c r="G60" s="288"/>
      <c r="H60" s="288"/>
      <c r="I60" s="288"/>
      <c r="K60" s="288"/>
      <c r="L60" s="288"/>
      <c r="M60" s="288"/>
      <c r="N60" s="31"/>
      <c r="O60" s="31"/>
      <c r="P60" s="31"/>
      <c r="Q60" s="31"/>
      <c r="R60" s="31"/>
      <c r="S60" s="31"/>
      <c r="T60" s="31"/>
      <c r="U60" s="31"/>
      <c r="V60" s="31"/>
      <c r="W60" s="31"/>
      <c r="X60" s="31"/>
      <c r="Y60" s="31"/>
      <c r="Z60" s="31"/>
      <c r="AA60" s="31"/>
      <c r="AB60" s="31"/>
      <c r="AC60" s="31"/>
      <c r="AD60" s="31"/>
      <c r="AE60" s="31"/>
      <c r="AF60" s="31"/>
    </row>
    <row r="61" spans="1:32" ht="10.5" customHeight="1">
      <c r="A61" s="286"/>
      <c r="B61" s="288" t="s">
        <v>8833</v>
      </c>
      <c r="C61" s="260"/>
      <c r="F61" s="260"/>
      <c r="G61" s="260"/>
      <c r="H61" s="260"/>
      <c r="I61" s="31"/>
      <c r="J61" s="31"/>
      <c r="K61" s="31"/>
      <c r="L61" s="31"/>
      <c r="M61" s="31"/>
      <c r="N61" s="31"/>
      <c r="O61" s="31"/>
      <c r="P61" s="31"/>
      <c r="Q61" s="31"/>
      <c r="R61" s="31"/>
      <c r="S61" s="31"/>
      <c r="T61" s="31"/>
      <c r="U61" s="31"/>
      <c r="V61" s="31"/>
      <c r="W61" s="31"/>
      <c r="X61" s="31"/>
      <c r="Y61" s="31"/>
      <c r="Z61" s="31"/>
      <c r="AA61" s="31"/>
      <c r="AB61" s="31"/>
      <c r="AC61" s="31"/>
      <c r="AD61" s="31"/>
      <c r="AE61" s="31"/>
      <c r="AF61" s="31"/>
    </row>
    <row r="62" spans="1:32" ht="14.25" customHeight="1">
      <c r="A62" s="46"/>
      <c r="B62" s="48"/>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6"/>
    </row>
    <row r="63" spans="1:32" ht="4.5" customHeight="1">
      <c r="A63" s="46"/>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6"/>
    </row>
    <row r="64" spans="1:32" ht="10.5" customHeight="1">
      <c r="A64" s="46"/>
      <c r="B64" s="49"/>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row>
    <row r="65" spans="1:32" ht="10.5" customHeight="1">
      <c r="A65" s="46"/>
      <c r="B65" s="49"/>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row>
    <row r="66" spans="1:32" ht="10.5" customHeight="1">
      <c r="A66" s="46"/>
      <c r="B66" s="49"/>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row>
    <row r="67" spans="1:32">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1:32">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1:32">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1:32">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1:32">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1:32">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1:32">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1:32">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1:32">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1:32">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1:32">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1:32">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1:32">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1:32">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2:3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row r="232" spans="2:3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row>
    <row r="233" spans="2:3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row>
  </sheetData>
  <protectedRanges>
    <protectedRange algorithmName="SHA-512" hashValue="H8XH2ef3wjafZWNVgUhr4Th7ybZdSzKj4HVSL0U8OqvJbYaB8oE6WxoGEwtRcECQAl8BFJst+At5/plK8Sotyg==" saltValue="CjRcFSK3QWUOQ5pxPQsq5g==" spinCount="100000" sqref="G1:AG11 F1:F10 AI1:XFD11 AH2:AH11 A1:E11" name="Rango1"/>
  </protectedRanges>
  <mergeCells count="114">
    <mergeCell ref="M43:Y43"/>
    <mergeCell ref="Z43:AD43"/>
    <mergeCell ref="C43:E43"/>
    <mergeCell ref="F43:H43"/>
    <mergeCell ref="I43:L43"/>
    <mergeCell ref="C42:E42"/>
    <mergeCell ref="F42:H42"/>
    <mergeCell ref="I42:L42"/>
    <mergeCell ref="Z40:AD40"/>
    <mergeCell ref="M42:Y42"/>
    <mergeCell ref="Z42:AD42"/>
    <mergeCell ref="C40:E40"/>
    <mergeCell ref="F40:H40"/>
    <mergeCell ref="I40:L40"/>
    <mergeCell ref="M40:Y40"/>
    <mergeCell ref="I41:L41"/>
    <mergeCell ref="M41:Y41"/>
    <mergeCell ref="Z41:AD41"/>
    <mergeCell ref="C41:E41"/>
    <mergeCell ref="F41:H41"/>
    <mergeCell ref="C39:E39"/>
    <mergeCell ref="F39:H39"/>
    <mergeCell ref="Z39:AD39"/>
    <mergeCell ref="C33:E33"/>
    <mergeCell ref="F36:H36"/>
    <mergeCell ref="C37:E37"/>
    <mergeCell ref="F33:H33"/>
    <mergeCell ref="I36:L36"/>
    <mergeCell ref="I37:L37"/>
    <mergeCell ref="C36:E36"/>
    <mergeCell ref="C35:E35"/>
    <mergeCell ref="F35:H35"/>
    <mergeCell ref="I35:L35"/>
    <mergeCell ref="C34:E34"/>
    <mergeCell ref="I34:L34"/>
    <mergeCell ref="M34:Y34"/>
    <mergeCell ref="F37:H37"/>
    <mergeCell ref="I38:L38"/>
    <mergeCell ref="M35:Y35"/>
    <mergeCell ref="F34:H34"/>
    <mergeCell ref="M38:Y38"/>
    <mergeCell ref="M31:Y31"/>
    <mergeCell ref="M29:Y29"/>
    <mergeCell ref="Z36:AD36"/>
    <mergeCell ref="Z37:AD37"/>
    <mergeCell ref="Z38:AD38"/>
    <mergeCell ref="M32:Y32"/>
    <mergeCell ref="Z31:AD31"/>
    <mergeCell ref="Z34:AD34"/>
    <mergeCell ref="M33:Y33"/>
    <mergeCell ref="Z33:AD33"/>
    <mergeCell ref="C27:E27"/>
    <mergeCell ref="Z28:AD28"/>
    <mergeCell ref="Z30:AD30"/>
    <mergeCell ref="C26:E26"/>
    <mergeCell ref="F26:H26"/>
    <mergeCell ref="I26:L26"/>
    <mergeCell ref="F29:H29"/>
    <mergeCell ref="F30:H30"/>
    <mergeCell ref="M26:Y26"/>
    <mergeCell ref="M27:Y27"/>
    <mergeCell ref="Z27:AD27"/>
    <mergeCell ref="M30:Y30"/>
    <mergeCell ref="M28:Y28"/>
    <mergeCell ref="F27:H27"/>
    <mergeCell ref="Z26:AD26"/>
    <mergeCell ref="I27:L27"/>
    <mergeCell ref="B46:AE48"/>
    <mergeCell ref="M39:Y39"/>
    <mergeCell ref="M36:Y36"/>
    <mergeCell ref="M37:Y37"/>
    <mergeCell ref="I39:L39"/>
    <mergeCell ref="I28:L28"/>
    <mergeCell ref="I33:L33"/>
    <mergeCell ref="I30:L30"/>
    <mergeCell ref="I32:L32"/>
    <mergeCell ref="C38:E38"/>
    <mergeCell ref="F38:H38"/>
    <mergeCell ref="C32:E32"/>
    <mergeCell ref="F32:H32"/>
    <mergeCell ref="Z32:AD32"/>
    <mergeCell ref="C31:E31"/>
    <mergeCell ref="F31:H31"/>
    <mergeCell ref="Z35:AD35"/>
    <mergeCell ref="I29:L29"/>
    <mergeCell ref="C30:E30"/>
    <mergeCell ref="Z29:AD29"/>
    <mergeCell ref="C29:E29"/>
    <mergeCell ref="C28:E28"/>
    <mergeCell ref="F28:H28"/>
    <mergeCell ref="I31:L31"/>
    <mergeCell ref="C25:E25"/>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Z25:AD25"/>
    <mergeCell ref="F25:H25"/>
    <mergeCell ref="M25:Y25"/>
    <mergeCell ref="I25:L25"/>
    <mergeCell ref="F12:AD13"/>
    <mergeCell ref="B19:AE21"/>
  </mergeCells>
  <hyperlinks>
    <hyperlink ref="C42:E42" location="CDI!A1" display="CDI!A1"/>
    <hyperlink ref="C43:E43" location="'TRL MN'!A1" display="'TRL MN'!A1"/>
    <hyperlink ref="C25:E25" location="'CUT MN'!A1" display="'CUT MN'!A1"/>
    <hyperlink ref="F43:H43" location="'TRL ME'!A1" display="'TRL ME'!A1"/>
    <hyperlink ref="F25:H25" location="'CUT USD'!A1" display="'CUT USD'!A1"/>
    <hyperlink ref="C28:E28" location="'CUT MN'!A1" display="'CUT MN'!A1"/>
    <hyperlink ref="C29:E29" location="'CUT MN'!A1" display="'CUT MN'!A1"/>
    <hyperlink ref="C26:E26" location="'CUT MN'!A1" display="'CUT MN'!A1"/>
    <hyperlink ref="C30:E30" location="'CUT MN'!A1" display="'CUT MN'!A1"/>
    <hyperlink ref="C31:E31" location="'CUT MN'!A1" display="'CUT MN'!A1"/>
    <hyperlink ref="C32:E32" location="'CUT MN'!A1" display="'CUT MN'!A1"/>
    <hyperlink ref="C33:E33" location="'CUT MN'!A1" display="'CUT MN'!A1"/>
    <hyperlink ref="C34:E34" location="'CUT MN'!A1" display="'CUT MN'!A1"/>
    <hyperlink ref="C35:E41" location="'CUT MN'!A1" display="'CUT MN'!A1"/>
    <hyperlink ref="C41:E41" location="'TCR MN'!Área_de_impresión" display="'TCR MN'!Área_de_impresión"/>
    <hyperlink ref="F25:H40" location="'CUT ME'!A1" display="'CUT ME'!A1"/>
    <hyperlink ref="F42:H42" location="'CUT BS'!A1" display="'CUT BS'!A1"/>
  </hyperlinks>
  <pageMargins left="0.43307086614173229" right="0.31496062992125984" top="0.43307086614173229" bottom="0.15748031496062992" header="0.31496062992125984" footer="0.19685039370078741"/>
  <pageSetup scale="77" orientation="portrait" r:id="rId1"/>
  <rowBreaks count="1" manualBreakCount="1">
    <brk id="62" max="31"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33"/>
  <sheetViews>
    <sheetView view="pageBreakPreview" zoomScale="90" zoomScaleNormal="160" zoomScaleSheetLayoutView="90" workbookViewId="0"/>
  </sheetViews>
  <sheetFormatPr baseColWidth="10" defaultRowHeight="15"/>
  <cols>
    <col min="1" max="1" width="17.140625" style="233" customWidth="1"/>
    <col min="2" max="2" width="34" style="230" customWidth="1"/>
    <col min="3" max="3" width="11.5703125" style="231" bestFit="1" customWidth="1"/>
    <col min="4" max="4" width="27" style="230" customWidth="1"/>
    <col min="5" max="5" width="3.5703125" style="231" bestFit="1" customWidth="1"/>
    <col min="6" max="6" width="15.7109375" style="232" bestFit="1" customWidth="1"/>
    <col min="7" max="16384" width="11.42578125" style="233"/>
  </cols>
  <sheetData>
    <row r="1" spans="1:6">
      <c r="A1" s="229" t="s">
        <v>763</v>
      </c>
    </row>
    <row r="2" spans="1:6" ht="15.75">
      <c r="A2" s="229" t="s">
        <v>732</v>
      </c>
    </row>
    <row r="3" spans="1:6">
      <c r="A3" s="229" t="s">
        <v>36</v>
      </c>
    </row>
    <row r="4" spans="1:6">
      <c r="A4" s="229" t="str">
        <f>+'CUT MN'!A4</f>
        <v>CORRESPONDIENTE AL PERIODO DE ENERO A ABRIL DE 2019</v>
      </c>
    </row>
    <row r="5" spans="1:6">
      <c r="A5" s="234" t="str">
        <f>+'CUT MN'!A5</f>
        <v>ACTUALIZADO AL : 7 de Mayo de 2019</v>
      </c>
    </row>
    <row r="7" spans="1:6" s="239" customFormat="1" ht="30">
      <c r="A7" s="235" t="s">
        <v>764</v>
      </c>
      <c r="B7" s="235" t="s">
        <v>765</v>
      </c>
      <c r="C7" s="236" t="s">
        <v>766</v>
      </c>
      <c r="D7" s="237" t="s">
        <v>38</v>
      </c>
      <c r="E7" s="236" t="s">
        <v>767</v>
      </c>
      <c r="F7" s="238" t="s">
        <v>768</v>
      </c>
    </row>
    <row r="8" spans="1:6" ht="30">
      <c r="A8" s="240" t="s">
        <v>3486</v>
      </c>
      <c r="B8" s="294" t="s">
        <v>3487</v>
      </c>
      <c r="C8" s="295">
        <v>124</v>
      </c>
      <c r="D8" s="241" t="s">
        <v>65</v>
      </c>
      <c r="E8" s="240">
        <v>1</v>
      </c>
      <c r="F8" s="242">
        <v>20400</v>
      </c>
    </row>
    <row r="9" spans="1:6" ht="45">
      <c r="A9" s="240" t="s">
        <v>769</v>
      </c>
      <c r="B9" s="294" t="s">
        <v>770</v>
      </c>
      <c r="C9" s="295" t="s">
        <v>556</v>
      </c>
      <c r="D9" s="241" t="s">
        <v>616</v>
      </c>
      <c r="E9" s="240">
        <v>1</v>
      </c>
      <c r="F9" s="242">
        <v>15525.12</v>
      </c>
    </row>
    <row r="10" spans="1:6" ht="30">
      <c r="A10" s="240" t="s">
        <v>3488</v>
      </c>
      <c r="B10" s="294" t="s">
        <v>3489</v>
      </c>
      <c r="C10" s="295">
        <v>287</v>
      </c>
      <c r="D10" s="241" t="s">
        <v>126</v>
      </c>
      <c r="E10" s="240">
        <v>2</v>
      </c>
      <c r="F10" s="242">
        <v>1688654.87</v>
      </c>
    </row>
    <row r="11" spans="1:6" ht="45">
      <c r="A11" s="240" t="s">
        <v>3490</v>
      </c>
      <c r="B11" s="294" t="s">
        <v>12498</v>
      </c>
      <c r="C11" s="295">
        <v>81</v>
      </c>
      <c r="D11" s="241" t="s">
        <v>55</v>
      </c>
      <c r="E11" s="240">
        <v>1</v>
      </c>
      <c r="F11" s="242">
        <v>1472243.34</v>
      </c>
    </row>
    <row r="12" spans="1:6" ht="45">
      <c r="A12" s="240" t="s">
        <v>3491</v>
      </c>
      <c r="B12" s="294" t="s">
        <v>3492</v>
      </c>
      <c r="C12" s="295">
        <v>512</v>
      </c>
      <c r="D12" s="241" t="s">
        <v>785</v>
      </c>
      <c r="E12" s="240">
        <v>3</v>
      </c>
      <c r="F12" s="242">
        <v>533921.72</v>
      </c>
    </row>
    <row r="13" spans="1:6" ht="45">
      <c r="A13" s="240" t="s">
        <v>3493</v>
      </c>
      <c r="B13" s="294" t="s">
        <v>3494</v>
      </c>
      <c r="C13" s="295">
        <v>119</v>
      </c>
      <c r="D13" s="241" t="s">
        <v>63</v>
      </c>
      <c r="E13" s="240">
        <v>1</v>
      </c>
      <c r="F13" s="242">
        <v>38470.5</v>
      </c>
    </row>
    <row r="14" spans="1:6">
      <c r="A14" s="240" t="s">
        <v>3495</v>
      </c>
      <c r="B14" s="294" t="s">
        <v>3496</v>
      </c>
      <c r="C14" s="295">
        <v>526</v>
      </c>
      <c r="D14" s="241" t="s">
        <v>610</v>
      </c>
      <c r="E14" s="240">
        <v>1</v>
      </c>
      <c r="F14" s="242">
        <v>79037.179999999993</v>
      </c>
    </row>
    <row r="15" spans="1:6" ht="30">
      <c r="A15" s="240" t="s">
        <v>3497</v>
      </c>
      <c r="B15" s="294" t="s">
        <v>3498</v>
      </c>
      <c r="C15" s="295">
        <v>287</v>
      </c>
      <c r="D15" s="241" t="s">
        <v>126</v>
      </c>
      <c r="E15" s="240">
        <v>10</v>
      </c>
      <c r="F15" s="242">
        <v>1930</v>
      </c>
    </row>
    <row r="16" spans="1:6" ht="30">
      <c r="A16" s="240" t="s">
        <v>3499</v>
      </c>
      <c r="B16" s="294" t="s">
        <v>3500</v>
      </c>
      <c r="C16" s="295">
        <v>76</v>
      </c>
      <c r="D16" s="241" t="s">
        <v>54</v>
      </c>
      <c r="E16" s="240">
        <v>1</v>
      </c>
      <c r="F16" s="242">
        <v>1000</v>
      </c>
    </row>
    <row r="17" spans="1:6" ht="45">
      <c r="A17" s="240" t="s">
        <v>771</v>
      </c>
      <c r="B17" s="294" t="s">
        <v>772</v>
      </c>
      <c r="C17" s="295">
        <v>46</v>
      </c>
      <c r="D17" s="241" t="s">
        <v>48</v>
      </c>
      <c r="E17" s="240">
        <v>2</v>
      </c>
      <c r="F17" s="242">
        <v>1228289.92</v>
      </c>
    </row>
    <row r="18" spans="1:6" ht="45">
      <c r="A18" s="240" t="s">
        <v>773</v>
      </c>
      <c r="B18" s="294" t="s">
        <v>774</v>
      </c>
      <c r="C18" s="295">
        <v>46</v>
      </c>
      <c r="D18" s="241" t="s">
        <v>48</v>
      </c>
      <c r="E18" s="240">
        <v>2</v>
      </c>
      <c r="F18" s="242">
        <v>4032.25</v>
      </c>
    </row>
    <row r="19" spans="1:6" ht="45">
      <c r="A19" s="240" t="s">
        <v>3501</v>
      </c>
      <c r="B19" s="294" t="s">
        <v>3502</v>
      </c>
      <c r="C19" s="295" t="s">
        <v>556</v>
      </c>
      <c r="D19" s="241" t="s">
        <v>616</v>
      </c>
      <c r="E19" s="240">
        <v>1</v>
      </c>
      <c r="F19" s="242">
        <v>4500</v>
      </c>
    </row>
    <row r="20" spans="1:6" ht="45">
      <c r="A20" s="240" t="s">
        <v>775</v>
      </c>
      <c r="B20" s="294" t="s">
        <v>776</v>
      </c>
      <c r="C20" s="295">
        <v>16</v>
      </c>
      <c r="D20" s="241" t="s">
        <v>43</v>
      </c>
      <c r="E20" s="240">
        <v>9</v>
      </c>
      <c r="F20" s="242">
        <v>136522.07999999999</v>
      </c>
    </row>
    <row r="21" spans="1:6" ht="45">
      <c r="A21" s="240" t="s">
        <v>777</v>
      </c>
      <c r="B21" s="294" t="s">
        <v>12499</v>
      </c>
      <c r="C21" s="295">
        <v>598</v>
      </c>
      <c r="D21" s="241" t="s">
        <v>727</v>
      </c>
      <c r="E21" s="240">
        <v>1</v>
      </c>
      <c r="F21" s="242">
        <v>34703.83</v>
      </c>
    </row>
    <row r="22" spans="1:6" ht="45">
      <c r="A22" s="240" t="s">
        <v>3503</v>
      </c>
      <c r="B22" s="294" t="s">
        <v>12500</v>
      </c>
      <c r="C22" s="295">
        <v>119</v>
      </c>
      <c r="D22" s="241" t="s">
        <v>63</v>
      </c>
      <c r="E22" s="240">
        <v>1</v>
      </c>
      <c r="F22" s="242">
        <v>1227976.51</v>
      </c>
    </row>
    <row r="23" spans="1:6" ht="30">
      <c r="A23" s="240" t="s">
        <v>3504</v>
      </c>
      <c r="B23" s="294" t="s">
        <v>12501</v>
      </c>
      <c r="C23" s="295">
        <v>379</v>
      </c>
      <c r="D23" s="241" t="s">
        <v>1360</v>
      </c>
      <c r="E23" s="240">
        <v>1</v>
      </c>
      <c r="F23" s="242">
        <v>198029.25000000003</v>
      </c>
    </row>
    <row r="24" spans="1:6" ht="45">
      <c r="A24" s="240" t="s">
        <v>6066</v>
      </c>
      <c r="B24" s="294" t="s">
        <v>12502</v>
      </c>
      <c r="C24" s="295">
        <v>385</v>
      </c>
      <c r="D24" s="241" t="s">
        <v>784</v>
      </c>
      <c r="E24" s="240">
        <v>2</v>
      </c>
      <c r="F24" s="242">
        <v>25045.5</v>
      </c>
    </row>
    <row r="25" spans="1:6" ht="30">
      <c r="A25" s="240" t="s">
        <v>786</v>
      </c>
      <c r="B25" s="294" t="s">
        <v>12503</v>
      </c>
      <c r="C25" s="295">
        <v>86</v>
      </c>
      <c r="D25" s="241" t="s">
        <v>56</v>
      </c>
      <c r="E25" s="240">
        <v>3</v>
      </c>
      <c r="F25" s="242">
        <v>17178022.329999998</v>
      </c>
    </row>
    <row r="26" spans="1:6" ht="30">
      <c r="A26" s="240" t="s">
        <v>12494</v>
      </c>
      <c r="B26" s="294" t="s">
        <v>12496</v>
      </c>
      <c r="C26" s="295">
        <v>513</v>
      </c>
      <c r="D26" s="241" t="s">
        <v>171</v>
      </c>
      <c r="E26" s="240">
        <v>10</v>
      </c>
      <c r="F26" s="242">
        <v>59824.5</v>
      </c>
    </row>
    <row r="27" spans="1:6" ht="45">
      <c r="A27" s="240" t="s">
        <v>1418</v>
      </c>
      <c r="B27" s="294" t="s">
        <v>12504</v>
      </c>
      <c r="C27" s="295">
        <v>16</v>
      </c>
      <c r="D27" s="241" t="s">
        <v>43</v>
      </c>
      <c r="E27" s="240">
        <v>13</v>
      </c>
      <c r="F27" s="242">
        <v>399771.6</v>
      </c>
    </row>
    <row r="28" spans="1:6" ht="30">
      <c r="A28" s="240" t="s">
        <v>3505</v>
      </c>
      <c r="B28" s="294" t="s">
        <v>12505</v>
      </c>
      <c r="C28" s="295">
        <v>16</v>
      </c>
      <c r="D28" s="241" t="s">
        <v>43</v>
      </c>
      <c r="E28" s="240">
        <v>16</v>
      </c>
      <c r="F28" s="242">
        <v>176189</v>
      </c>
    </row>
    <row r="29" spans="1:6">
      <c r="A29" s="240" t="s">
        <v>12495</v>
      </c>
      <c r="B29" s="294" t="s">
        <v>12497</v>
      </c>
      <c r="C29" s="295">
        <v>435</v>
      </c>
      <c r="D29" s="241" t="s">
        <v>170</v>
      </c>
      <c r="E29" s="240">
        <v>1</v>
      </c>
      <c r="F29" s="242">
        <v>99761.1</v>
      </c>
    </row>
    <row r="30" spans="1:6">
      <c r="A30" s="243"/>
      <c r="B30" s="244"/>
      <c r="C30" s="281"/>
      <c r="D30" s="244"/>
      <c r="E30" s="243"/>
      <c r="F30" s="282"/>
    </row>
    <row r="31" spans="1:6" ht="16.5" thickBot="1">
      <c r="D31" s="369" t="s">
        <v>8829</v>
      </c>
      <c r="E31" s="369"/>
      <c r="F31" s="245">
        <f>SUBTOTAL(9,F8:F29)</f>
        <v>24623850.600000001</v>
      </c>
    </row>
    <row r="32" spans="1:6" ht="15.75" thickTop="1"/>
    <row r="33" ht="7.5" customHeight="1"/>
  </sheetData>
  <autoFilter ref="A7:F29"/>
  <mergeCells count="1">
    <mergeCell ref="D31:E31"/>
  </mergeCells>
  <pageMargins left="0.7" right="0.7" top="0.75" bottom="0.75" header="0.3" footer="0.3"/>
  <pageSetup scale="8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12"/>
  <sheetViews>
    <sheetView view="pageBreakPreview" zoomScale="90" zoomScaleNormal="160" zoomScaleSheetLayoutView="90" workbookViewId="0">
      <selection activeCell="A9" sqref="A9"/>
    </sheetView>
  </sheetViews>
  <sheetFormatPr baseColWidth="10" defaultRowHeight="15"/>
  <cols>
    <col min="1" max="1" width="17.140625" style="233" customWidth="1"/>
    <col min="2" max="2" width="34" style="230" customWidth="1"/>
    <col min="3" max="3" width="11.5703125" style="231" bestFit="1" customWidth="1"/>
    <col min="4" max="4" width="27" style="230" customWidth="1"/>
    <col min="5" max="5" width="3.5703125" style="231" bestFit="1" customWidth="1"/>
    <col min="6" max="6" width="15.7109375" style="232" bestFit="1" customWidth="1"/>
    <col min="7" max="16384" width="11.42578125" style="233"/>
  </cols>
  <sheetData>
    <row r="1" spans="1:6">
      <c r="A1" s="229" t="s">
        <v>763</v>
      </c>
    </row>
    <row r="2" spans="1:6" ht="15.75">
      <c r="A2" s="229" t="s">
        <v>733</v>
      </c>
    </row>
    <row r="3" spans="1:6">
      <c r="A3" s="229" t="s">
        <v>36</v>
      </c>
    </row>
    <row r="4" spans="1:6">
      <c r="A4" s="229" t="str">
        <f>+'CUT MN'!A4</f>
        <v>CORRESPONDIENTE AL PERIODO DE ENERO A ABRIL DE 2019</v>
      </c>
    </row>
    <row r="5" spans="1:6">
      <c r="A5" s="234" t="str">
        <f>+'CUT MN'!A5</f>
        <v>ACTUALIZADO AL : 7 de Mayo de 2019</v>
      </c>
    </row>
    <row r="7" spans="1:6" s="239" customFormat="1" ht="30">
      <c r="A7" s="235" t="s">
        <v>764</v>
      </c>
      <c r="B7" s="235" t="s">
        <v>765</v>
      </c>
      <c r="C7" s="236" t="s">
        <v>766</v>
      </c>
      <c r="D7" s="237" t="s">
        <v>38</v>
      </c>
      <c r="E7" s="236" t="s">
        <v>767</v>
      </c>
      <c r="F7" s="238" t="s">
        <v>768</v>
      </c>
    </row>
    <row r="8" spans="1:6" ht="45">
      <c r="A8" s="240" t="s">
        <v>8826</v>
      </c>
      <c r="B8" s="241" t="s">
        <v>8827</v>
      </c>
      <c r="C8" s="240" t="s">
        <v>556</v>
      </c>
      <c r="D8" s="241" t="s">
        <v>616</v>
      </c>
      <c r="E8" s="240">
        <v>2</v>
      </c>
      <c r="F8" s="242">
        <v>219245.49000000002</v>
      </c>
    </row>
    <row r="9" spans="1:6">
      <c r="A9" s="243"/>
      <c r="B9" s="244"/>
      <c r="C9" s="281"/>
      <c r="D9" s="244"/>
      <c r="E9" s="243"/>
      <c r="F9" s="282"/>
    </row>
    <row r="10" spans="1:6" ht="16.5" thickBot="1">
      <c r="D10" s="369" t="s">
        <v>8828</v>
      </c>
      <c r="E10" s="369"/>
      <c r="F10" s="245">
        <f>SUBTOTAL(9,F8:F8)</f>
        <v>219245.49000000002</v>
      </c>
    </row>
    <row r="11" spans="1:6" ht="15.75" thickTop="1"/>
    <row r="12" spans="1:6" ht="7.5" customHeight="1"/>
  </sheetData>
  <autoFilter ref="A7:F8"/>
  <mergeCells count="1">
    <mergeCell ref="D10:E10"/>
  </mergeCells>
  <pageMargins left="0.7" right="0.7" top="0.75" bottom="0.75" header="0.3" footer="0.3"/>
  <pageSetup scale="8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595"/>
  <sheetViews>
    <sheetView topLeftCell="A566" zoomScale="175" zoomScaleNormal="175" workbookViewId="0">
      <selection activeCell="D564" sqref="D564"/>
    </sheetView>
  </sheetViews>
  <sheetFormatPr baseColWidth="10" defaultRowHeight="15"/>
  <cols>
    <col min="1" max="1" width="11.42578125" style="39"/>
    <col min="2" max="2" width="76.7109375" style="39" bestFit="1" customWidth="1"/>
    <col min="3" max="3" width="73" style="39" bestFit="1" customWidth="1"/>
    <col min="4" max="4" width="11.85546875" style="39" bestFit="1" customWidth="1"/>
    <col min="5" max="16384" width="11.42578125" style="39"/>
  </cols>
  <sheetData>
    <row r="1" spans="1:4" ht="15" customHeight="1"/>
    <row r="2" spans="1:4" ht="21">
      <c r="A2" s="8" t="s">
        <v>37</v>
      </c>
      <c r="B2" s="9" t="str">
        <f>UPPER(C2)</f>
        <v>DESCRIPCIÓN</v>
      </c>
      <c r="C2" s="9" t="s">
        <v>2</v>
      </c>
    </row>
    <row r="3" spans="1:4">
      <c r="A3" s="1">
        <v>0</v>
      </c>
      <c r="B3" s="2" t="str">
        <f>UPPER(C3)</f>
        <v>SIN  NOMBRE</v>
      </c>
      <c r="C3" s="2" t="s">
        <v>569</v>
      </c>
      <c r="D3" s="39" t="b">
        <f>+A3='[2]PT CUT Bs'!$C10</f>
        <v>1</v>
      </c>
    </row>
    <row r="4" spans="1:4">
      <c r="A4" s="3">
        <v>6</v>
      </c>
      <c r="B4" s="4" t="s">
        <v>787</v>
      </c>
      <c r="C4" s="4" t="s">
        <v>40</v>
      </c>
      <c r="D4" s="39" t="b">
        <f>+A4='[2]PT CUT Bs'!$C11</f>
        <v>1</v>
      </c>
    </row>
    <row r="5" spans="1:4">
      <c r="A5" s="3">
        <v>10</v>
      </c>
      <c r="B5" s="4" t="s">
        <v>788</v>
      </c>
      <c r="C5" s="4" t="s">
        <v>41</v>
      </c>
      <c r="D5" s="39" t="b">
        <f>+A5='[2]PT CUT Bs'!$C12</f>
        <v>1</v>
      </c>
    </row>
    <row r="6" spans="1:4">
      <c r="A6" s="3">
        <v>15</v>
      </c>
      <c r="B6" s="4" t="s">
        <v>789</v>
      </c>
      <c r="C6" s="4" t="s">
        <v>42</v>
      </c>
      <c r="D6" s="39" t="b">
        <f>+A6='[2]PT CUT Bs'!$C13</f>
        <v>1</v>
      </c>
    </row>
    <row r="7" spans="1:4">
      <c r="A7" s="3">
        <v>16</v>
      </c>
      <c r="B7" s="4" t="s">
        <v>790</v>
      </c>
      <c r="C7" s="4" t="s">
        <v>43</v>
      </c>
      <c r="D7" s="39" t="b">
        <f>+A7='[2]PT CUT Bs'!$C14</f>
        <v>1</v>
      </c>
    </row>
    <row r="8" spans="1:4">
      <c r="A8" s="3">
        <v>20</v>
      </c>
      <c r="B8" s="4" t="s">
        <v>791</v>
      </c>
      <c r="C8" s="4" t="s">
        <v>44</v>
      </c>
      <c r="D8" s="39" t="b">
        <f>+A8='[2]PT CUT Bs'!$C15</f>
        <v>1</v>
      </c>
    </row>
    <row r="9" spans="1:4">
      <c r="A9" s="3">
        <v>25</v>
      </c>
      <c r="B9" s="4" t="s">
        <v>792</v>
      </c>
      <c r="C9" s="4" t="s">
        <v>45</v>
      </c>
      <c r="D9" s="39" t="b">
        <f>+A9='[2]PT CUT Bs'!$C16</f>
        <v>1</v>
      </c>
    </row>
    <row r="10" spans="1:4">
      <c r="A10" s="3">
        <v>30</v>
      </c>
      <c r="B10" s="4" t="s">
        <v>793</v>
      </c>
      <c r="C10" s="4" t="s">
        <v>675</v>
      </c>
      <c r="D10" s="39" t="b">
        <f>+A10='[2]PT CUT Bs'!$C17</f>
        <v>1</v>
      </c>
    </row>
    <row r="11" spans="1:4">
      <c r="A11" s="3">
        <v>35</v>
      </c>
      <c r="B11" s="4" t="s">
        <v>794</v>
      </c>
      <c r="C11" s="4" t="s">
        <v>46</v>
      </c>
      <c r="D11" s="39" t="b">
        <f>+A11='[2]PT CUT Bs'!$C18</f>
        <v>1</v>
      </c>
    </row>
    <row r="12" spans="1:4">
      <c r="A12" s="3">
        <v>41</v>
      </c>
      <c r="B12" s="4" t="s">
        <v>795</v>
      </c>
      <c r="C12" s="4" t="s">
        <v>47</v>
      </c>
      <c r="D12" s="39" t="b">
        <f>+A12='[2]PT CUT Bs'!$C19</f>
        <v>1</v>
      </c>
    </row>
    <row r="13" spans="1:4">
      <c r="A13" s="3">
        <v>46</v>
      </c>
      <c r="B13" s="4" t="s">
        <v>796</v>
      </c>
      <c r="C13" s="4" t="s">
        <v>48</v>
      </c>
      <c r="D13" s="39" t="b">
        <f>+A13='[2]PT CUT Bs'!$C20</f>
        <v>1</v>
      </c>
    </row>
    <row r="14" spans="1:4">
      <c r="A14" s="3">
        <v>47</v>
      </c>
      <c r="B14" s="4" t="s">
        <v>797</v>
      </c>
      <c r="C14" s="4" t="s">
        <v>49</v>
      </c>
      <c r="D14" s="39" t="b">
        <f>+A14='[2]PT CUT Bs'!$C21</f>
        <v>1</v>
      </c>
    </row>
    <row r="15" spans="1:4">
      <c r="A15" s="5">
        <v>48</v>
      </c>
      <c r="B15" s="6" t="s">
        <v>798</v>
      </c>
      <c r="C15" s="6" t="s">
        <v>50</v>
      </c>
      <c r="D15" s="39" t="b">
        <f>+A15='[2]PT CUT Bs'!$C22</f>
        <v>1</v>
      </c>
    </row>
    <row r="16" spans="1:4">
      <c r="A16" s="3">
        <v>52</v>
      </c>
      <c r="B16" s="4" t="s">
        <v>799</v>
      </c>
      <c r="C16" s="4" t="s">
        <v>51</v>
      </c>
      <c r="D16" s="39" t="b">
        <f>+A16='[2]PT CUT Bs'!$C23</f>
        <v>1</v>
      </c>
    </row>
    <row r="17" spans="1:4">
      <c r="A17" s="3">
        <v>66</v>
      </c>
      <c r="B17" s="4" t="s">
        <v>800</v>
      </c>
      <c r="C17" s="4" t="s">
        <v>52</v>
      </c>
      <c r="D17" s="39" t="b">
        <f>+A17='[2]PT CUT Bs'!$C24</f>
        <v>1</v>
      </c>
    </row>
    <row r="18" spans="1:4">
      <c r="A18" s="3">
        <v>70</v>
      </c>
      <c r="B18" s="4" t="s">
        <v>801</v>
      </c>
      <c r="C18" s="4" t="s">
        <v>53</v>
      </c>
      <c r="D18" s="39" t="b">
        <f>+A18='[2]PT CUT Bs'!$C25</f>
        <v>1</v>
      </c>
    </row>
    <row r="19" spans="1:4">
      <c r="A19" s="3">
        <v>76</v>
      </c>
      <c r="B19" s="4" t="s">
        <v>802</v>
      </c>
      <c r="C19" s="4" t="s">
        <v>54</v>
      </c>
      <c r="D19" s="39" t="b">
        <f>+A19='[2]PT CUT Bs'!$C26</f>
        <v>1</v>
      </c>
    </row>
    <row r="20" spans="1:4">
      <c r="A20" s="3">
        <v>78</v>
      </c>
      <c r="B20" s="4" t="s">
        <v>803</v>
      </c>
      <c r="C20" s="4" t="s">
        <v>674</v>
      </c>
      <c r="D20" s="39" t="b">
        <f>+A20='[2]PT CUT Bs'!$C27</f>
        <v>1</v>
      </c>
    </row>
    <row r="21" spans="1:4">
      <c r="A21" s="3">
        <v>81</v>
      </c>
      <c r="B21" s="4" t="s">
        <v>804</v>
      </c>
      <c r="C21" s="4" t="s">
        <v>55</v>
      </c>
      <c r="D21" s="39" t="b">
        <f>+A21='[2]PT CUT Bs'!$C28</f>
        <v>1</v>
      </c>
    </row>
    <row r="22" spans="1:4">
      <c r="A22" s="3">
        <v>85</v>
      </c>
      <c r="B22" s="4" t="s">
        <v>805</v>
      </c>
      <c r="C22" s="4" t="s">
        <v>735</v>
      </c>
      <c r="D22" s="39" t="b">
        <f>+A22='[2]PT CUT Bs'!$C29</f>
        <v>1</v>
      </c>
    </row>
    <row r="23" spans="1:4">
      <c r="A23" s="3">
        <v>86</v>
      </c>
      <c r="B23" s="4" t="s">
        <v>806</v>
      </c>
      <c r="C23" s="4" t="s">
        <v>56</v>
      </c>
      <c r="D23" s="39" t="b">
        <f>+A23='[2]PT CUT Bs'!$C30</f>
        <v>1</v>
      </c>
    </row>
    <row r="24" spans="1:4">
      <c r="A24" s="3">
        <v>87</v>
      </c>
      <c r="B24" s="4" t="s">
        <v>807</v>
      </c>
      <c r="C24" s="4" t="s">
        <v>57</v>
      </c>
      <c r="D24" s="39" t="b">
        <f>+A24='[2]PT CUT Bs'!$C31</f>
        <v>1</v>
      </c>
    </row>
    <row r="25" spans="1:4">
      <c r="A25" s="3">
        <v>95</v>
      </c>
      <c r="B25" s="4" t="s">
        <v>1405</v>
      </c>
      <c r="C25" s="4" t="s">
        <v>58</v>
      </c>
      <c r="D25" s="39" t="b">
        <f>+A25='[2]PT CUT Bs'!$C32</f>
        <v>1</v>
      </c>
    </row>
    <row r="26" spans="1:4">
      <c r="A26" s="3" t="s">
        <v>554</v>
      </c>
      <c r="B26" s="4" t="s">
        <v>555</v>
      </c>
      <c r="C26" s="4" t="s">
        <v>616</v>
      </c>
      <c r="D26" s="39" t="b">
        <f>+A26='[2]PT CUT Bs'!$C33</f>
        <v>1</v>
      </c>
    </row>
    <row r="27" spans="1:4">
      <c r="A27" s="3" t="s">
        <v>556</v>
      </c>
      <c r="B27" s="4" t="s">
        <v>555</v>
      </c>
      <c r="C27" s="4" t="s">
        <v>616</v>
      </c>
      <c r="D27" s="39" t="b">
        <f>+A27='[2]PT CUT Bs'!$C34</f>
        <v>1</v>
      </c>
    </row>
    <row r="28" spans="1:4">
      <c r="A28" s="3" t="s">
        <v>557</v>
      </c>
      <c r="B28" s="4" t="s">
        <v>558</v>
      </c>
      <c r="C28" s="4" t="s">
        <v>783</v>
      </c>
      <c r="D28" s="39" t="b">
        <f>+A28='[2]PT CUT Bs'!$C35</f>
        <v>1</v>
      </c>
    </row>
    <row r="29" spans="1:4">
      <c r="A29" s="5" t="s">
        <v>559</v>
      </c>
      <c r="B29" s="6" t="s">
        <v>560</v>
      </c>
      <c r="C29" s="6" t="s">
        <v>762</v>
      </c>
      <c r="D29" s="39" t="b">
        <f>+A29='[2]PT CUT Bs'!$C36</f>
        <v>1</v>
      </c>
    </row>
    <row r="30" spans="1:4">
      <c r="A30" s="3" t="s">
        <v>561</v>
      </c>
      <c r="B30" s="4" t="s">
        <v>562</v>
      </c>
      <c r="C30" s="4" t="s">
        <v>1351</v>
      </c>
      <c r="D30" s="39" t="b">
        <f>+A30='[2]PT CUT Bs'!$C37</f>
        <v>1</v>
      </c>
    </row>
    <row r="31" spans="1:4">
      <c r="A31" s="3">
        <v>108</v>
      </c>
      <c r="B31" s="6" t="s">
        <v>808</v>
      </c>
      <c r="C31" s="6" t="s">
        <v>59</v>
      </c>
      <c r="D31" s="39" t="b">
        <f>+A31='[2]PT CUT Bs'!$C38</f>
        <v>1</v>
      </c>
    </row>
    <row r="32" spans="1:4">
      <c r="A32" s="3">
        <v>109</v>
      </c>
      <c r="B32" s="4" t="s">
        <v>809</v>
      </c>
      <c r="C32" s="4" t="s">
        <v>643</v>
      </c>
      <c r="D32" s="39" t="b">
        <f>+A32='[2]PT CUT Bs'!$C39</f>
        <v>1</v>
      </c>
    </row>
    <row r="33" spans="1:4">
      <c r="A33" s="3">
        <v>111</v>
      </c>
      <c r="B33" s="4" t="s">
        <v>810</v>
      </c>
      <c r="C33" s="4" t="s">
        <v>60</v>
      </c>
      <c r="D33" s="39" t="b">
        <f>+A33='[2]PT CUT Bs'!$C40</f>
        <v>1</v>
      </c>
    </row>
    <row r="34" spans="1:4">
      <c r="A34" s="3">
        <v>112</v>
      </c>
      <c r="B34" s="4" t="s">
        <v>811</v>
      </c>
      <c r="C34" s="4" t="s">
        <v>61</v>
      </c>
      <c r="D34" s="39" t="b">
        <f>+A34='[2]PT CUT Bs'!$C41</f>
        <v>1</v>
      </c>
    </row>
    <row r="35" spans="1:4">
      <c r="A35" s="3">
        <v>117</v>
      </c>
      <c r="B35" s="4" t="s">
        <v>812</v>
      </c>
      <c r="C35" s="4" t="s">
        <v>62</v>
      </c>
      <c r="D35" s="39" t="b">
        <f>+A35='[2]PT CUT Bs'!$C44</f>
        <v>0</v>
      </c>
    </row>
    <row r="36" spans="1:4">
      <c r="A36" s="3">
        <v>119</v>
      </c>
      <c r="B36" s="4" t="s">
        <v>813</v>
      </c>
      <c r="C36" s="4" t="s">
        <v>63</v>
      </c>
      <c r="D36" s="39" t="b">
        <f>+A36='[2]PT CUT Bs'!$C45</f>
        <v>0</v>
      </c>
    </row>
    <row r="37" spans="1:4">
      <c r="A37" s="3">
        <v>121</v>
      </c>
      <c r="B37" s="4" t="s">
        <v>814</v>
      </c>
      <c r="C37" s="4" t="s">
        <v>64</v>
      </c>
      <c r="D37" s="39" t="b">
        <f>+A37='[2]PT CUT Bs'!$C46</f>
        <v>0</v>
      </c>
    </row>
    <row r="38" spans="1:4">
      <c r="A38" s="3">
        <v>124</v>
      </c>
      <c r="B38" s="4" t="s">
        <v>815</v>
      </c>
      <c r="C38" s="4" t="s">
        <v>65</v>
      </c>
      <c r="D38" s="39" t="b">
        <f>+A38='[2]PT CUT Bs'!$C47</f>
        <v>0</v>
      </c>
    </row>
    <row r="39" spans="1:4">
      <c r="A39" s="3">
        <v>129</v>
      </c>
      <c r="B39" s="4" t="s">
        <v>816</v>
      </c>
      <c r="C39" s="4" t="s">
        <v>66</v>
      </c>
      <c r="D39" s="39" t="b">
        <f>+A39='[2]PT CUT Bs'!$C48</f>
        <v>0</v>
      </c>
    </row>
    <row r="40" spans="1:4">
      <c r="A40" s="3">
        <v>130</v>
      </c>
      <c r="B40" s="4" t="s">
        <v>817</v>
      </c>
      <c r="C40" s="4" t="s">
        <v>67</v>
      </c>
      <c r="D40" s="39" t="b">
        <f>+A40='[2]PT CUT Bs'!$C49</f>
        <v>0</v>
      </c>
    </row>
    <row r="41" spans="1:4">
      <c r="A41" s="3">
        <v>132</v>
      </c>
      <c r="B41" s="4" t="s">
        <v>818</v>
      </c>
      <c r="C41" s="4" t="s">
        <v>68</v>
      </c>
      <c r="D41" s="39" t="b">
        <f>+A41='[2]PT CUT Bs'!$C50</f>
        <v>0</v>
      </c>
    </row>
    <row r="42" spans="1:4">
      <c r="A42" s="3">
        <v>133</v>
      </c>
      <c r="B42" s="4" t="s">
        <v>819</v>
      </c>
      <c r="C42" s="4" t="s">
        <v>69</v>
      </c>
      <c r="D42" s="39" t="b">
        <f>+A42='[2]PT CUT Bs'!$C51</f>
        <v>0</v>
      </c>
    </row>
    <row r="43" spans="1:4">
      <c r="A43" s="3">
        <v>134</v>
      </c>
      <c r="B43" s="4" t="s">
        <v>820</v>
      </c>
      <c r="C43" s="4" t="s">
        <v>70</v>
      </c>
      <c r="D43" s="39" t="b">
        <f>+A43='[2]PT CUT Bs'!$C52</f>
        <v>0</v>
      </c>
    </row>
    <row r="44" spans="1:4">
      <c r="A44" s="5">
        <v>137</v>
      </c>
      <c r="B44" s="6" t="s">
        <v>821</v>
      </c>
      <c r="C44" s="6" t="s">
        <v>71</v>
      </c>
      <c r="D44" s="39" t="b">
        <f>+A44='[2]PT CUT Bs'!$C53</f>
        <v>0</v>
      </c>
    </row>
    <row r="45" spans="1:4">
      <c r="A45" s="3">
        <v>138</v>
      </c>
      <c r="B45" s="4" t="s">
        <v>822</v>
      </c>
      <c r="C45" s="4" t="s">
        <v>72</v>
      </c>
      <c r="D45" s="39" t="b">
        <f>+A45='[2]PT CUT Bs'!$C54</f>
        <v>0</v>
      </c>
    </row>
    <row r="46" spans="1:4">
      <c r="A46" s="3">
        <v>139</v>
      </c>
      <c r="B46" s="4" t="s">
        <v>823</v>
      </c>
      <c r="C46" s="4" t="s">
        <v>73</v>
      </c>
      <c r="D46" s="39" t="b">
        <f>+A46='[2]PT CUT Bs'!$C55</f>
        <v>0</v>
      </c>
    </row>
    <row r="47" spans="1:4">
      <c r="A47" s="3">
        <v>140</v>
      </c>
      <c r="B47" s="4" t="s">
        <v>824</v>
      </c>
      <c r="C47" s="4" t="s">
        <v>1352</v>
      </c>
      <c r="D47" s="39" t="b">
        <f>+A47='[2]PT CUT Bs'!$C56</f>
        <v>0</v>
      </c>
    </row>
    <row r="48" spans="1:4">
      <c r="A48" s="3">
        <v>141</v>
      </c>
      <c r="B48" s="4" t="s">
        <v>825</v>
      </c>
      <c r="C48" s="4" t="s">
        <v>74</v>
      </c>
      <c r="D48" s="39" t="b">
        <f>+A48='[2]PT CUT Bs'!$C57</f>
        <v>0</v>
      </c>
    </row>
    <row r="49" spans="1:4">
      <c r="A49" s="3">
        <v>142</v>
      </c>
      <c r="B49" s="4" t="s">
        <v>826</v>
      </c>
      <c r="C49" s="4" t="s">
        <v>75</v>
      </c>
      <c r="D49" s="39" t="b">
        <f>+A49='[2]PT CUT Bs'!$C58</f>
        <v>0</v>
      </c>
    </row>
    <row r="50" spans="1:4">
      <c r="A50" s="3">
        <v>143</v>
      </c>
      <c r="B50" s="4" t="s">
        <v>827</v>
      </c>
      <c r="C50" s="4" t="s">
        <v>76</v>
      </c>
      <c r="D50" s="39" t="b">
        <f>+A50='[2]PT CUT Bs'!$C59</f>
        <v>0</v>
      </c>
    </row>
    <row r="51" spans="1:4">
      <c r="A51" s="5">
        <v>144</v>
      </c>
      <c r="B51" s="6" t="s">
        <v>828</v>
      </c>
      <c r="C51" s="6" t="s">
        <v>608</v>
      </c>
      <c r="D51" s="39" t="b">
        <f>+A51='[2]PT CUT Bs'!$C60</f>
        <v>0</v>
      </c>
    </row>
    <row r="52" spans="1:4">
      <c r="A52" s="3">
        <v>145</v>
      </c>
      <c r="B52" s="4" t="s">
        <v>829</v>
      </c>
      <c r="C52" s="4" t="s">
        <v>77</v>
      </c>
      <c r="D52" s="39" t="b">
        <f>+A52='[2]PT CUT Bs'!$C61</f>
        <v>0</v>
      </c>
    </row>
    <row r="53" spans="1:4">
      <c r="A53" s="3">
        <v>146</v>
      </c>
      <c r="B53" s="4" t="s">
        <v>830</v>
      </c>
      <c r="C53" s="4" t="s">
        <v>78</v>
      </c>
      <c r="D53" s="39" t="b">
        <f>+A53='[2]PT CUT Bs'!$C62</f>
        <v>0</v>
      </c>
    </row>
    <row r="54" spans="1:4">
      <c r="A54" s="3">
        <v>147</v>
      </c>
      <c r="B54" s="4" t="s">
        <v>831</v>
      </c>
      <c r="C54" s="4" t="s">
        <v>1353</v>
      </c>
      <c r="D54" s="39" t="b">
        <f>+A54='[2]PT CUT Bs'!$C63</f>
        <v>0</v>
      </c>
    </row>
    <row r="55" spans="1:4">
      <c r="A55" s="3">
        <v>148</v>
      </c>
      <c r="B55" s="4" t="s">
        <v>832</v>
      </c>
      <c r="C55" s="4" t="s">
        <v>79</v>
      </c>
      <c r="D55" s="39" t="b">
        <f>+A55='[2]PT CUT Bs'!$C64</f>
        <v>0</v>
      </c>
    </row>
    <row r="56" spans="1:4">
      <c r="A56" s="3">
        <v>149</v>
      </c>
      <c r="B56" s="4" t="s">
        <v>833</v>
      </c>
      <c r="C56" s="4" t="s">
        <v>80</v>
      </c>
      <c r="D56" s="39" t="b">
        <f>+A56='[2]PT CUT Bs'!$C65</f>
        <v>0</v>
      </c>
    </row>
    <row r="57" spans="1:4">
      <c r="A57" s="3">
        <v>150</v>
      </c>
      <c r="B57" s="4" t="s">
        <v>834</v>
      </c>
      <c r="C57" s="4" t="s">
        <v>81</v>
      </c>
      <c r="D57" s="39" t="b">
        <f>+A57='[2]PT CUT Bs'!$C66</f>
        <v>0</v>
      </c>
    </row>
    <row r="58" spans="1:4">
      <c r="A58" s="3">
        <v>152</v>
      </c>
      <c r="B58" s="4" t="s">
        <v>835</v>
      </c>
      <c r="C58" s="4" t="s">
        <v>82</v>
      </c>
      <c r="D58" s="39" t="b">
        <f>+A58='[2]PT CUT Bs'!$C67</f>
        <v>0</v>
      </c>
    </row>
    <row r="59" spans="1:4">
      <c r="A59" s="3">
        <v>153</v>
      </c>
      <c r="B59" s="4" t="s">
        <v>836</v>
      </c>
      <c r="C59" s="4" t="s">
        <v>83</v>
      </c>
      <c r="D59" s="39" t="b">
        <f>+A59='[2]PT CUT Bs'!$C68</f>
        <v>0</v>
      </c>
    </row>
    <row r="60" spans="1:4">
      <c r="A60" s="3">
        <v>154</v>
      </c>
      <c r="B60" s="4" t="s">
        <v>837</v>
      </c>
      <c r="C60" s="4" t="s">
        <v>84</v>
      </c>
      <c r="D60" s="39" t="b">
        <f>+A60='[2]PT CUT Bs'!$C69</f>
        <v>0</v>
      </c>
    </row>
    <row r="61" spans="1:4">
      <c r="A61" s="3">
        <v>155</v>
      </c>
      <c r="B61" s="4" t="s">
        <v>838</v>
      </c>
      <c r="C61" s="4" t="s">
        <v>85</v>
      </c>
      <c r="D61" s="39" t="b">
        <f>+A61='[2]PT CUT Bs'!$C70</f>
        <v>0</v>
      </c>
    </row>
    <row r="62" spans="1:4">
      <c r="A62" s="3">
        <v>156</v>
      </c>
      <c r="B62" s="4" t="s">
        <v>839</v>
      </c>
      <c r="C62" s="4" t="s">
        <v>86</v>
      </c>
      <c r="D62" s="39" t="b">
        <f>+A62='[2]PT CUT Bs'!$C71</f>
        <v>0</v>
      </c>
    </row>
    <row r="63" spans="1:4">
      <c r="A63" s="3">
        <v>157</v>
      </c>
      <c r="B63" s="4" t="s">
        <v>840</v>
      </c>
      <c r="C63" s="4" t="s">
        <v>87</v>
      </c>
      <c r="D63" s="39" t="b">
        <f>+A63='[2]PT CUT Bs'!$C72</f>
        <v>0</v>
      </c>
    </row>
    <row r="64" spans="1:4">
      <c r="A64" s="3">
        <v>159</v>
      </c>
      <c r="B64" s="4" t="s">
        <v>841</v>
      </c>
      <c r="C64" s="4" t="s">
        <v>1354</v>
      </c>
      <c r="D64" s="39" t="b">
        <f>+A64='[2]PT CUT Bs'!$C73</f>
        <v>0</v>
      </c>
    </row>
    <row r="65" spans="1:4">
      <c r="A65" s="3">
        <v>163</v>
      </c>
      <c r="B65" s="4" t="s">
        <v>842</v>
      </c>
      <c r="C65" s="4" t="s">
        <v>88</v>
      </c>
      <c r="D65" s="39" t="b">
        <f>+A65='[2]PT CUT Bs'!$C74</f>
        <v>0</v>
      </c>
    </row>
    <row r="66" spans="1:4">
      <c r="A66" s="3">
        <v>169</v>
      </c>
      <c r="B66" s="4" t="s">
        <v>843</v>
      </c>
      <c r="C66" s="4" t="s">
        <v>89</v>
      </c>
      <c r="D66" s="39" t="b">
        <f>+A66='[2]PT CUT Bs'!$C75</f>
        <v>0</v>
      </c>
    </row>
    <row r="67" spans="1:4">
      <c r="A67" s="3">
        <v>170</v>
      </c>
      <c r="B67" s="4" t="s">
        <v>844</v>
      </c>
      <c r="C67" s="4" t="s">
        <v>90</v>
      </c>
      <c r="D67" s="39" t="b">
        <f>+A67='[2]PT CUT Bs'!$C76</f>
        <v>0</v>
      </c>
    </row>
    <row r="68" spans="1:4">
      <c r="A68" s="3">
        <v>171</v>
      </c>
      <c r="B68" s="4" t="s">
        <v>845</v>
      </c>
      <c r="C68" s="4" t="s">
        <v>91</v>
      </c>
      <c r="D68" s="39" t="b">
        <f>+A68='[2]PT CUT Bs'!$C77</f>
        <v>0</v>
      </c>
    </row>
    <row r="69" spans="1:4">
      <c r="A69" s="3">
        <v>190</v>
      </c>
      <c r="B69" s="4" t="s">
        <v>846</v>
      </c>
      <c r="C69" s="4" t="s">
        <v>92</v>
      </c>
      <c r="D69" s="39" t="b">
        <f>+A69='[2]PT CUT Bs'!$C79</f>
        <v>0</v>
      </c>
    </row>
    <row r="70" spans="1:4">
      <c r="A70" s="3">
        <v>192</v>
      </c>
      <c r="B70" s="4" t="s">
        <v>847</v>
      </c>
      <c r="C70" s="4" t="s">
        <v>93</v>
      </c>
      <c r="D70" s="39" t="b">
        <f>+A70='[2]PT CUT Bs'!$C80</f>
        <v>0</v>
      </c>
    </row>
    <row r="71" spans="1:4">
      <c r="A71" s="3">
        <v>197</v>
      </c>
      <c r="B71" s="4" t="s">
        <v>848</v>
      </c>
      <c r="C71" s="4" t="s">
        <v>1355</v>
      </c>
      <c r="D71" s="39" t="b">
        <f>+A71='[2]PT CUT Bs'!$C81</f>
        <v>0</v>
      </c>
    </row>
    <row r="72" spans="1:4">
      <c r="A72" s="3">
        <v>200</v>
      </c>
      <c r="B72" s="4" t="s">
        <v>849</v>
      </c>
      <c r="C72" s="4" t="s">
        <v>94</v>
      </c>
      <c r="D72" s="39" t="b">
        <f>+A72='[2]PT CUT Bs'!$C82</f>
        <v>0</v>
      </c>
    </row>
    <row r="73" spans="1:4">
      <c r="A73" s="3">
        <v>201</v>
      </c>
      <c r="B73" s="4" t="s">
        <v>850</v>
      </c>
      <c r="C73" s="4" t="s">
        <v>95</v>
      </c>
      <c r="D73" s="39" t="b">
        <f>+A73='[2]PT CUT Bs'!$C83</f>
        <v>0</v>
      </c>
    </row>
    <row r="74" spans="1:4">
      <c r="A74" s="3">
        <v>203</v>
      </c>
      <c r="B74" s="4" t="s">
        <v>851</v>
      </c>
      <c r="C74" s="4" t="s">
        <v>96</v>
      </c>
      <c r="D74" s="39" t="b">
        <f>+A74='[2]PT CUT Bs'!$C84</f>
        <v>0</v>
      </c>
    </row>
    <row r="75" spans="1:4">
      <c r="A75" s="3">
        <v>206</v>
      </c>
      <c r="B75" s="4" t="s">
        <v>852</v>
      </c>
      <c r="C75" s="4" t="s">
        <v>97</v>
      </c>
      <c r="D75" s="39" t="b">
        <f>+A75='[2]PT CUT Bs'!$C85</f>
        <v>0</v>
      </c>
    </row>
    <row r="76" spans="1:4">
      <c r="A76" s="3">
        <v>210</v>
      </c>
      <c r="B76" s="4" t="s">
        <v>853</v>
      </c>
      <c r="C76" s="4" t="s">
        <v>99</v>
      </c>
      <c r="D76" s="39" t="b">
        <f>+A76='[2]PT CUT Bs'!$C87</f>
        <v>0</v>
      </c>
    </row>
    <row r="77" spans="1:4">
      <c r="A77" s="3">
        <v>212</v>
      </c>
      <c r="B77" s="4" t="s">
        <v>854</v>
      </c>
      <c r="C77" s="4" t="s">
        <v>100</v>
      </c>
      <c r="D77" s="39" t="b">
        <f>+A77='[2]PT CUT Bs'!$C88</f>
        <v>0</v>
      </c>
    </row>
    <row r="78" spans="1:4">
      <c r="A78" s="5">
        <v>213</v>
      </c>
      <c r="B78" s="6" t="s">
        <v>855</v>
      </c>
      <c r="C78" s="6" t="s">
        <v>101</v>
      </c>
      <c r="D78" s="39" t="b">
        <f>+A78='[2]PT CUT Bs'!$C89</f>
        <v>0</v>
      </c>
    </row>
    <row r="79" spans="1:4">
      <c r="A79" s="3">
        <v>221</v>
      </c>
      <c r="B79" s="4" t="s">
        <v>856</v>
      </c>
      <c r="C79" s="4" t="s">
        <v>102</v>
      </c>
      <c r="D79" s="39" t="b">
        <f>+A79='[2]PT CUT Bs'!$C90</f>
        <v>0</v>
      </c>
    </row>
    <row r="80" spans="1:4">
      <c r="A80" s="3">
        <v>222</v>
      </c>
      <c r="B80" s="4" t="s">
        <v>857</v>
      </c>
      <c r="C80" s="4" t="s">
        <v>103</v>
      </c>
      <c r="D80" s="39" t="b">
        <f>+A80='[2]PT CUT Bs'!$C91</f>
        <v>0</v>
      </c>
    </row>
    <row r="81" spans="1:4">
      <c r="A81" s="3">
        <v>223</v>
      </c>
      <c r="B81" s="4" t="s">
        <v>858</v>
      </c>
      <c r="C81" s="4" t="s">
        <v>104</v>
      </c>
      <c r="D81" s="39" t="b">
        <f>+A81='[2]PT CUT Bs'!$C92</f>
        <v>0</v>
      </c>
    </row>
    <row r="82" spans="1:4">
      <c r="A82" s="3">
        <v>224</v>
      </c>
      <c r="B82" s="4" t="s">
        <v>859</v>
      </c>
      <c r="C82" s="4" t="s">
        <v>105</v>
      </c>
      <c r="D82" s="39" t="b">
        <f>+A82='[2]PT CUT Bs'!$C93</f>
        <v>0</v>
      </c>
    </row>
    <row r="83" spans="1:4">
      <c r="A83" s="3">
        <v>225</v>
      </c>
      <c r="B83" s="4" t="s">
        <v>860</v>
      </c>
      <c r="C83" s="4" t="s">
        <v>106</v>
      </c>
      <c r="D83" s="39" t="b">
        <f>+A83='[2]PT CUT Bs'!$C94</f>
        <v>0</v>
      </c>
    </row>
    <row r="84" spans="1:4">
      <c r="A84" s="3">
        <v>226</v>
      </c>
      <c r="B84" s="4" t="s">
        <v>861</v>
      </c>
      <c r="C84" s="4" t="s">
        <v>107</v>
      </c>
      <c r="D84" s="39" t="b">
        <f>+A84='[2]PT CUT Bs'!$C95</f>
        <v>0</v>
      </c>
    </row>
    <row r="85" spans="1:4">
      <c r="A85" s="3">
        <v>227</v>
      </c>
      <c r="B85" s="4" t="s">
        <v>862</v>
      </c>
      <c r="C85" s="4" t="s">
        <v>108</v>
      </c>
      <c r="D85" s="39" t="b">
        <f>+A85='[2]PT CUT Bs'!$C96</f>
        <v>0</v>
      </c>
    </row>
    <row r="86" spans="1:4">
      <c r="A86" s="3">
        <v>234</v>
      </c>
      <c r="B86" s="4" t="s">
        <v>863</v>
      </c>
      <c r="C86" s="4" t="s">
        <v>644</v>
      </c>
      <c r="D86" s="39" t="b">
        <f>+A86='[2]PT CUT Bs'!$C97</f>
        <v>0</v>
      </c>
    </row>
    <row r="87" spans="1:4">
      <c r="A87" s="3">
        <v>243</v>
      </c>
      <c r="B87" s="4" t="s">
        <v>864</v>
      </c>
      <c r="C87" s="4" t="s">
        <v>109</v>
      </c>
      <c r="D87" s="39" t="b">
        <f>+A87='[2]PT CUT Bs'!$C99</f>
        <v>0</v>
      </c>
    </row>
    <row r="88" spans="1:4">
      <c r="A88" s="3">
        <v>244</v>
      </c>
      <c r="B88" s="4" t="s">
        <v>865</v>
      </c>
      <c r="C88" s="4" t="s">
        <v>110</v>
      </c>
      <c r="D88" s="39" t="b">
        <f>+A88='[2]PT CUT Bs'!$C100</f>
        <v>0</v>
      </c>
    </row>
    <row r="89" spans="1:4">
      <c r="A89" s="3">
        <v>245</v>
      </c>
      <c r="B89" s="4" t="s">
        <v>866</v>
      </c>
      <c r="C89" s="4" t="s">
        <v>111</v>
      </c>
      <c r="D89" s="39" t="b">
        <f>+A89='[2]PT CUT Bs'!$C101</f>
        <v>0</v>
      </c>
    </row>
    <row r="90" spans="1:4">
      <c r="A90" s="3">
        <v>249</v>
      </c>
      <c r="B90" s="4" t="s">
        <v>867</v>
      </c>
      <c r="C90" s="4" t="s">
        <v>112</v>
      </c>
      <c r="D90" s="39" t="b">
        <f>+A90='[2]PT CUT Bs'!$C104</f>
        <v>0</v>
      </c>
    </row>
    <row r="91" spans="1:4">
      <c r="A91" s="3">
        <v>251</v>
      </c>
      <c r="B91" s="4" t="s">
        <v>868</v>
      </c>
      <c r="C91" s="4" t="s">
        <v>113</v>
      </c>
      <c r="D91" s="39" t="b">
        <f>+A91='[2]PT CUT Bs'!$C106</f>
        <v>0</v>
      </c>
    </row>
    <row r="92" spans="1:4">
      <c r="A92" s="3">
        <v>253</v>
      </c>
      <c r="B92" s="4" t="s">
        <v>869</v>
      </c>
      <c r="C92" s="4" t="s">
        <v>114</v>
      </c>
      <c r="D92" s="39" t="b">
        <f>+A92='[2]PT CUT Bs'!$C107</f>
        <v>0</v>
      </c>
    </row>
    <row r="93" spans="1:4">
      <c r="A93" s="3">
        <v>254</v>
      </c>
      <c r="B93" s="4" t="s">
        <v>870</v>
      </c>
      <c r="C93" s="4" t="s">
        <v>115</v>
      </c>
      <c r="D93" s="39" t="b">
        <f>+A93='[2]PT CUT Bs'!$C108</f>
        <v>0</v>
      </c>
    </row>
    <row r="94" spans="1:4">
      <c r="A94" s="3">
        <v>265</v>
      </c>
      <c r="B94" s="4" t="s">
        <v>871</v>
      </c>
      <c r="C94" s="4" t="s">
        <v>116</v>
      </c>
      <c r="D94" s="39" t="b">
        <f>+A94='[2]PT CUT Bs'!$C109</f>
        <v>0</v>
      </c>
    </row>
    <row r="95" spans="1:4">
      <c r="A95" s="3">
        <v>266</v>
      </c>
      <c r="B95" s="4" t="s">
        <v>872</v>
      </c>
      <c r="C95" s="4" t="s">
        <v>1356</v>
      </c>
      <c r="D95" s="39" t="b">
        <f>+A95='[2]PT CUT Bs'!$C110</f>
        <v>0</v>
      </c>
    </row>
    <row r="96" spans="1:4">
      <c r="A96" s="3">
        <v>267</v>
      </c>
      <c r="B96" s="4" t="s">
        <v>873</v>
      </c>
      <c r="C96" s="4" t="s">
        <v>117</v>
      </c>
      <c r="D96" s="39" t="b">
        <f>+A96='[2]PT CUT Bs'!$C111</f>
        <v>0</v>
      </c>
    </row>
    <row r="97" spans="1:4">
      <c r="A97" s="3">
        <v>268</v>
      </c>
      <c r="B97" s="4" t="s">
        <v>874</v>
      </c>
      <c r="C97" s="4" t="s">
        <v>118</v>
      </c>
      <c r="D97" s="39" t="b">
        <f>+A97='[2]PT CUT Bs'!$C112</f>
        <v>0</v>
      </c>
    </row>
    <row r="98" spans="1:4">
      <c r="A98" s="3">
        <v>269</v>
      </c>
      <c r="B98" s="4" t="s">
        <v>875</v>
      </c>
      <c r="C98" s="4" t="s">
        <v>119</v>
      </c>
      <c r="D98" s="39" t="b">
        <f>+A98='[2]PT CUT Bs'!$C113</f>
        <v>0</v>
      </c>
    </row>
    <row r="99" spans="1:4">
      <c r="A99" s="3">
        <v>270</v>
      </c>
      <c r="B99" s="4" t="s">
        <v>876</v>
      </c>
      <c r="C99" s="4" t="s">
        <v>120</v>
      </c>
      <c r="D99" s="39" t="b">
        <f>+A99='[2]PT CUT Bs'!$C114</f>
        <v>0</v>
      </c>
    </row>
    <row r="100" spans="1:4">
      <c r="A100" s="5">
        <v>271</v>
      </c>
      <c r="B100" s="6" t="s">
        <v>877</v>
      </c>
      <c r="C100" s="6" t="s">
        <v>121</v>
      </c>
      <c r="D100" s="39" t="b">
        <f>+A100='[2]PT CUT Bs'!$C115</f>
        <v>0</v>
      </c>
    </row>
    <row r="101" spans="1:4">
      <c r="A101" s="1">
        <v>272</v>
      </c>
      <c r="B101" s="2" t="s">
        <v>878</v>
      </c>
      <c r="C101" s="2" t="s">
        <v>122</v>
      </c>
      <c r="D101" s="39" t="b">
        <f>+A101='[2]PT CUT Bs'!$C116</f>
        <v>0</v>
      </c>
    </row>
    <row r="102" spans="1:4">
      <c r="A102" s="3">
        <v>273</v>
      </c>
      <c r="B102" s="4" t="s">
        <v>879</v>
      </c>
      <c r="C102" s="4" t="s">
        <v>123</v>
      </c>
      <c r="D102" s="39" t="b">
        <f>+A102='[2]PT CUT Bs'!$C117</f>
        <v>0</v>
      </c>
    </row>
    <row r="103" spans="1:4">
      <c r="A103" s="3">
        <v>281</v>
      </c>
      <c r="B103" s="4" t="s">
        <v>880</v>
      </c>
      <c r="C103" s="4" t="s">
        <v>124</v>
      </c>
      <c r="D103" s="39" t="b">
        <f>+A103='[2]PT CUT Bs'!$C118</f>
        <v>0</v>
      </c>
    </row>
    <row r="104" spans="1:4">
      <c r="A104" s="3">
        <v>283</v>
      </c>
      <c r="B104" s="4" t="s">
        <v>881</v>
      </c>
      <c r="C104" s="4" t="s">
        <v>125</v>
      </c>
      <c r="D104" s="39" t="b">
        <f>+A104='[2]PT CUT Bs'!$C119</f>
        <v>0</v>
      </c>
    </row>
    <row r="105" spans="1:4">
      <c r="A105" s="3">
        <v>287</v>
      </c>
      <c r="B105" s="4" t="s">
        <v>882</v>
      </c>
      <c r="C105" s="4" t="s">
        <v>126</v>
      </c>
      <c r="D105" s="39" t="b">
        <f>+A105='[2]PT CUT Bs'!$C120</f>
        <v>0</v>
      </c>
    </row>
    <row r="106" spans="1:4">
      <c r="A106" s="3">
        <v>288</v>
      </c>
      <c r="B106" s="4" t="s">
        <v>883</v>
      </c>
      <c r="C106" s="4" t="s">
        <v>127</v>
      </c>
      <c r="D106" s="39" t="b">
        <f>+A106='[2]PT CUT Bs'!$C121</f>
        <v>0</v>
      </c>
    </row>
    <row r="107" spans="1:4">
      <c r="A107" s="3">
        <v>290</v>
      </c>
      <c r="B107" s="4" t="s">
        <v>884</v>
      </c>
      <c r="C107" s="4" t="s">
        <v>128</v>
      </c>
      <c r="D107" s="39" t="b">
        <f>+A107='[2]PT CUT Bs'!$C123</f>
        <v>0</v>
      </c>
    </row>
    <row r="108" spans="1:4">
      <c r="A108" s="3">
        <v>291</v>
      </c>
      <c r="B108" s="4" t="s">
        <v>885</v>
      </c>
      <c r="C108" s="4" t="s">
        <v>129</v>
      </c>
      <c r="D108" s="39" t="b">
        <f>+A108='[2]PT CUT Bs'!$C124</f>
        <v>0</v>
      </c>
    </row>
    <row r="109" spans="1:4">
      <c r="A109" s="3">
        <v>292</v>
      </c>
      <c r="B109" s="4" t="s">
        <v>886</v>
      </c>
      <c r="C109" s="4" t="s">
        <v>130</v>
      </c>
      <c r="D109" s="39" t="b">
        <f>+A109='[2]PT CUT Bs'!$C125</f>
        <v>0</v>
      </c>
    </row>
    <row r="110" spans="1:4">
      <c r="A110" s="3">
        <v>293</v>
      </c>
      <c r="B110" s="4" t="s">
        <v>887</v>
      </c>
      <c r="C110" s="4" t="s">
        <v>131</v>
      </c>
      <c r="D110" s="39" t="b">
        <f>+A110='[2]PT CUT Bs'!$C126</f>
        <v>0</v>
      </c>
    </row>
    <row r="111" spans="1:4">
      <c r="A111" s="3">
        <v>294</v>
      </c>
      <c r="B111" s="4" t="s">
        <v>888</v>
      </c>
      <c r="C111" s="4" t="s">
        <v>132</v>
      </c>
      <c r="D111" s="39" t="b">
        <f>+A111='[2]PT CUT Bs'!$C127</f>
        <v>0</v>
      </c>
    </row>
    <row r="112" spans="1:4">
      <c r="A112" s="3">
        <v>295</v>
      </c>
      <c r="B112" s="4" t="s">
        <v>889</v>
      </c>
      <c r="C112" s="4" t="s">
        <v>133</v>
      </c>
      <c r="D112" s="39" t="b">
        <f>+A112='[2]PT CUT Bs'!$C128</f>
        <v>0</v>
      </c>
    </row>
    <row r="113" spans="1:4">
      <c r="A113" s="3">
        <v>296</v>
      </c>
      <c r="B113" s="4" t="s">
        <v>890</v>
      </c>
      <c r="C113" s="4" t="s">
        <v>134</v>
      </c>
      <c r="D113" s="39" t="b">
        <f>+A113='[2]PT CUT Bs'!$C129</f>
        <v>0</v>
      </c>
    </row>
    <row r="114" spans="1:4">
      <c r="A114" s="3">
        <v>298</v>
      </c>
      <c r="B114" s="4" t="s">
        <v>891</v>
      </c>
      <c r="C114" s="4" t="s">
        <v>135</v>
      </c>
      <c r="D114" s="39" t="b">
        <f>+A114='[2]PT CUT Bs'!$C131</f>
        <v>0</v>
      </c>
    </row>
    <row r="115" spans="1:4">
      <c r="A115" s="3">
        <v>299</v>
      </c>
      <c r="B115" s="4" t="s">
        <v>892</v>
      </c>
      <c r="C115" s="4" t="s">
        <v>136</v>
      </c>
      <c r="D115" s="39" t="b">
        <f>+A115='[2]PT CUT Bs'!$C132</f>
        <v>0</v>
      </c>
    </row>
    <row r="116" spans="1:4">
      <c r="A116" s="3">
        <v>300</v>
      </c>
      <c r="B116" s="4" t="s">
        <v>893</v>
      </c>
      <c r="C116" s="4" t="s">
        <v>137</v>
      </c>
      <c r="D116" s="39" t="b">
        <f>+A116='[2]PT CUT Bs'!$C133</f>
        <v>0</v>
      </c>
    </row>
    <row r="117" spans="1:4">
      <c r="A117" s="3">
        <v>301</v>
      </c>
      <c r="B117" s="4" t="s">
        <v>894</v>
      </c>
      <c r="C117" s="4" t="s">
        <v>138</v>
      </c>
      <c r="D117" s="39" t="b">
        <f>+A117='[2]PT CUT Bs'!$C134</f>
        <v>0</v>
      </c>
    </row>
    <row r="118" spans="1:4">
      <c r="A118" s="3">
        <v>302</v>
      </c>
      <c r="B118" s="4" t="s">
        <v>895</v>
      </c>
      <c r="C118" s="4" t="s">
        <v>139</v>
      </c>
      <c r="D118" s="39" t="b">
        <f>+A118='[2]PT CUT Bs'!$C135</f>
        <v>0</v>
      </c>
    </row>
    <row r="119" spans="1:4">
      <c r="A119" s="3">
        <v>303</v>
      </c>
      <c r="B119" s="4" t="s">
        <v>896</v>
      </c>
      <c r="C119" s="4" t="s">
        <v>140</v>
      </c>
      <c r="D119" s="39" t="b">
        <f>+A119='[2]PT CUT Bs'!$C136</f>
        <v>0</v>
      </c>
    </row>
    <row r="120" spans="1:4">
      <c r="A120" s="3">
        <v>309</v>
      </c>
      <c r="B120" s="4" t="s">
        <v>897</v>
      </c>
      <c r="C120" s="4" t="s">
        <v>1357</v>
      </c>
      <c r="D120" s="39" t="b">
        <f>+A120='[2]PT CUT Bs'!$C140</f>
        <v>0</v>
      </c>
    </row>
    <row r="121" spans="1:4">
      <c r="A121" s="3">
        <v>310</v>
      </c>
      <c r="B121" s="4" t="s">
        <v>898</v>
      </c>
      <c r="C121" s="4" t="s">
        <v>141</v>
      </c>
      <c r="D121" s="39" t="b">
        <f>+A121='[2]PT CUT Bs'!$C141</f>
        <v>0</v>
      </c>
    </row>
    <row r="122" spans="1:4">
      <c r="A122" s="3">
        <v>311</v>
      </c>
      <c r="B122" s="4" t="s">
        <v>899</v>
      </c>
      <c r="C122" s="4" t="s">
        <v>142</v>
      </c>
      <c r="D122" s="39" t="b">
        <f>+A122='[2]PT CUT Bs'!$C142</f>
        <v>0</v>
      </c>
    </row>
    <row r="123" spans="1:4">
      <c r="A123" s="3">
        <v>312</v>
      </c>
      <c r="B123" s="4" t="s">
        <v>900</v>
      </c>
      <c r="C123" s="4" t="s">
        <v>143</v>
      </c>
      <c r="D123" s="39" t="b">
        <f>+A123='[2]PT CUT Bs'!$C143</f>
        <v>0</v>
      </c>
    </row>
    <row r="124" spans="1:4">
      <c r="A124" s="3">
        <v>313</v>
      </c>
      <c r="B124" s="4" t="s">
        <v>901</v>
      </c>
      <c r="C124" s="4" t="s">
        <v>144</v>
      </c>
      <c r="D124" s="39" t="b">
        <f>+A124='[2]PT CUT Bs'!$C144</f>
        <v>0</v>
      </c>
    </row>
    <row r="125" spans="1:4">
      <c r="A125" s="3">
        <v>314</v>
      </c>
      <c r="B125" s="4" t="s">
        <v>902</v>
      </c>
      <c r="C125" s="4" t="s">
        <v>145</v>
      </c>
      <c r="D125" s="39" t="b">
        <f>+A125='[2]PT CUT Bs'!$C145</f>
        <v>0</v>
      </c>
    </row>
    <row r="126" spans="1:4">
      <c r="A126" s="3">
        <v>315</v>
      </c>
      <c r="B126" s="4" t="s">
        <v>903</v>
      </c>
      <c r="C126" s="4" t="s">
        <v>1358</v>
      </c>
      <c r="D126" s="39" t="b">
        <f>+A126='[2]PT CUT Bs'!$C146</f>
        <v>0</v>
      </c>
    </row>
    <row r="127" spans="1:4">
      <c r="A127" s="3">
        <v>324</v>
      </c>
      <c r="B127" s="4" t="s">
        <v>904</v>
      </c>
      <c r="C127" s="4" t="s">
        <v>146</v>
      </c>
      <c r="D127" s="39" t="b">
        <f>+A127='[2]PT CUT Bs'!$C147</f>
        <v>0</v>
      </c>
    </row>
    <row r="128" spans="1:4">
      <c r="A128" s="3">
        <v>340</v>
      </c>
      <c r="B128" s="4" t="s">
        <v>905</v>
      </c>
      <c r="C128" s="4" t="s">
        <v>147</v>
      </c>
      <c r="D128" s="39" t="b">
        <f>+A128='[2]PT CUT Bs'!$C148</f>
        <v>0</v>
      </c>
    </row>
    <row r="129" spans="1:4">
      <c r="A129" s="5">
        <v>342</v>
      </c>
      <c r="B129" s="6" t="s">
        <v>906</v>
      </c>
      <c r="C129" s="6" t="s">
        <v>148</v>
      </c>
      <c r="D129" s="39" t="b">
        <f>+A129='[2]PT CUT Bs'!$C150</f>
        <v>0</v>
      </c>
    </row>
    <row r="130" spans="1:4">
      <c r="A130" s="3">
        <v>343</v>
      </c>
      <c r="B130" s="4" t="s">
        <v>907</v>
      </c>
      <c r="C130" s="4" t="s">
        <v>149</v>
      </c>
      <c r="D130" s="39" t="b">
        <f>+A130='[2]PT CUT Bs'!$C151</f>
        <v>0</v>
      </c>
    </row>
    <row r="131" spans="1:4">
      <c r="A131" s="3">
        <v>344</v>
      </c>
      <c r="B131" s="4" t="s">
        <v>908</v>
      </c>
      <c r="C131" s="4" t="s">
        <v>150</v>
      </c>
      <c r="D131" s="39" t="b">
        <f>+A131='[2]PT CUT Bs'!$C152</f>
        <v>0</v>
      </c>
    </row>
    <row r="132" spans="1:4">
      <c r="A132" s="3">
        <v>345</v>
      </c>
      <c r="B132" s="4" t="s">
        <v>909</v>
      </c>
      <c r="C132" s="4" t="s">
        <v>151</v>
      </c>
      <c r="D132" s="39" t="b">
        <f>+A132='[2]PT CUT Bs'!$C153</f>
        <v>0</v>
      </c>
    </row>
    <row r="133" spans="1:4">
      <c r="A133" s="3">
        <v>346</v>
      </c>
      <c r="B133" s="4" t="s">
        <v>910</v>
      </c>
      <c r="C133" s="4" t="s">
        <v>152</v>
      </c>
      <c r="D133" s="39" t="b">
        <f>+A133='[2]PT CUT Bs'!$C154</f>
        <v>0</v>
      </c>
    </row>
    <row r="134" spans="1:4">
      <c r="A134" s="5">
        <v>347</v>
      </c>
      <c r="B134" s="6" t="s">
        <v>911</v>
      </c>
      <c r="C134" s="6" t="s">
        <v>153</v>
      </c>
      <c r="D134" s="39" t="b">
        <f>+A134='[2]PT CUT Bs'!$C155</f>
        <v>0</v>
      </c>
    </row>
    <row r="135" spans="1:4">
      <c r="A135" s="3">
        <v>348</v>
      </c>
      <c r="B135" s="4" t="s">
        <v>912</v>
      </c>
      <c r="C135" s="4" t="s">
        <v>154</v>
      </c>
      <c r="D135" s="39" t="b">
        <f>+A135='[2]PT CUT Bs'!$C156</f>
        <v>0</v>
      </c>
    </row>
    <row r="136" spans="1:4">
      <c r="A136" s="3">
        <v>349</v>
      </c>
      <c r="B136" s="4" t="s">
        <v>913</v>
      </c>
      <c r="C136" s="4" t="s">
        <v>155</v>
      </c>
      <c r="D136" s="39" t="b">
        <f>+A136='[2]PT CUT Bs'!$C157</f>
        <v>0</v>
      </c>
    </row>
    <row r="137" spans="1:4">
      <c r="A137" s="3">
        <v>371</v>
      </c>
      <c r="B137" s="4" t="s">
        <v>914</v>
      </c>
      <c r="C137" s="4" t="s">
        <v>156</v>
      </c>
      <c r="D137" s="39" t="b">
        <f>+A137='[2]PT CUT Bs'!$C158</f>
        <v>0</v>
      </c>
    </row>
    <row r="138" spans="1:4">
      <c r="A138" s="3">
        <v>373</v>
      </c>
      <c r="B138" s="4" t="s">
        <v>915</v>
      </c>
      <c r="C138" s="4" t="s">
        <v>636</v>
      </c>
      <c r="D138" s="39" t="b">
        <f>+A138='[2]PT CUT Bs'!$C160</f>
        <v>0</v>
      </c>
    </row>
    <row r="139" spans="1:4">
      <c r="A139" s="3">
        <v>374</v>
      </c>
      <c r="B139" s="4" t="s">
        <v>916</v>
      </c>
      <c r="C139" s="4" t="s">
        <v>637</v>
      </c>
      <c r="D139" s="39" t="b">
        <f>+A139='[2]PT CUT Bs'!$C161</f>
        <v>0</v>
      </c>
    </row>
    <row r="140" spans="1:4">
      <c r="A140" s="3">
        <v>375</v>
      </c>
      <c r="B140" s="4" t="s">
        <v>917</v>
      </c>
      <c r="C140" s="4" t="s">
        <v>1359</v>
      </c>
      <c r="D140" s="39" t="b">
        <f>+A140='[2]PT CUT Bs'!$C162</f>
        <v>0</v>
      </c>
    </row>
    <row r="141" spans="1:4">
      <c r="A141" s="3">
        <v>376</v>
      </c>
      <c r="B141" s="4" t="s">
        <v>918</v>
      </c>
      <c r="C141" s="4" t="s">
        <v>638</v>
      </c>
      <c r="D141" s="39" t="b">
        <f>+A141='[2]PT CUT Bs'!$C163</f>
        <v>0</v>
      </c>
    </row>
    <row r="142" spans="1:4">
      <c r="A142" s="3">
        <v>378</v>
      </c>
      <c r="B142" s="4" t="s">
        <v>919</v>
      </c>
      <c r="C142" s="4" t="s">
        <v>639</v>
      </c>
      <c r="D142" s="39" t="b">
        <f>+A142='[2]PT CUT Bs'!$C165</f>
        <v>0</v>
      </c>
    </row>
    <row r="143" spans="1:4">
      <c r="A143" s="3">
        <v>379</v>
      </c>
      <c r="B143" s="4" t="s">
        <v>920</v>
      </c>
      <c r="C143" s="4" t="s">
        <v>1360</v>
      </c>
      <c r="D143" s="39" t="b">
        <f>+A143='[2]PT CUT Bs'!$C166</f>
        <v>0</v>
      </c>
    </row>
    <row r="144" spans="1:4">
      <c r="A144" s="3">
        <v>380</v>
      </c>
      <c r="B144" s="4" t="s">
        <v>921</v>
      </c>
      <c r="C144" s="4" t="s">
        <v>1361</v>
      </c>
      <c r="D144" s="39" t="b">
        <f>+A144='[2]PT CUT Bs'!$C167</f>
        <v>0</v>
      </c>
    </row>
    <row r="145" spans="1:4">
      <c r="A145" s="3">
        <v>382</v>
      </c>
      <c r="B145" s="4" t="s">
        <v>922</v>
      </c>
      <c r="C145" s="4" t="s">
        <v>1362</v>
      </c>
      <c r="D145" s="39" t="b">
        <f>+A145='[2]PT CUT Bs'!$C168</f>
        <v>0</v>
      </c>
    </row>
    <row r="146" spans="1:4">
      <c r="A146" s="3">
        <v>383</v>
      </c>
      <c r="B146" s="4" t="s">
        <v>923</v>
      </c>
      <c r="C146" s="4" t="s">
        <v>1363</v>
      </c>
      <c r="D146" s="39" t="b">
        <f>+A146='[2]PT CUT Bs'!$C169</f>
        <v>0</v>
      </c>
    </row>
    <row r="147" spans="1:4">
      <c r="A147" s="3">
        <v>384</v>
      </c>
      <c r="B147" s="4" t="s">
        <v>924</v>
      </c>
      <c r="C147" s="4" t="s">
        <v>1364</v>
      </c>
      <c r="D147" s="39" t="b">
        <f>+A147='[2]PT CUT Bs'!$C170</f>
        <v>0</v>
      </c>
    </row>
    <row r="148" spans="1:4">
      <c r="A148" s="3">
        <v>385</v>
      </c>
      <c r="B148" s="4" t="s">
        <v>925</v>
      </c>
      <c r="C148" s="4" t="s">
        <v>784</v>
      </c>
      <c r="D148" s="39" t="b">
        <f>+A148='[2]PT CUT Bs'!$C171</f>
        <v>0</v>
      </c>
    </row>
    <row r="149" spans="1:4">
      <c r="A149" s="3">
        <v>411</v>
      </c>
      <c r="B149" s="4" t="s">
        <v>926</v>
      </c>
      <c r="C149" s="4" t="s">
        <v>157</v>
      </c>
      <c r="D149" s="39" t="b">
        <f>+A149='[2]PT CUT Bs'!$C172</f>
        <v>0</v>
      </c>
    </row>
    <row r="150" spans="1:4">
      <c r="A150" s="3">
        <v>417</v>
      </c>
      <c r="B150" s="4" t="s">
        <v>927</v>
      </c>
      <c r="C150" s="4" t="s">
        <v>158</v>
      </c>
      <c r="D150" s="39" t="b">
        <f>+A150='[2]PT CUT Bs'!$C173</f>
        <v>0</v>
      </c>
    </row>
    <row r="151" spans="1:4">
      <c r="A151" s="3">
        <v>418</v>
      </c>
      <c r="B151" s="4" t="s">
        <v>928</v>
      </c>
      <c r="C151" s="4" t="s">
        <v>159</v>
      </c>
      <c r="D151" s="39" t="b">
        <f>+A151='[2]PT CUT Bs'!$C174</f>
        <v>0</v>
      </c>
    </row>
    <row r="152" spans="1:4">
      <c r="A152" s="3">
        <v>422</v>
      </c>
      <c r="B152" s="4" t="s">
        <v>929</v>
      </c>
      <c r="C152" s="4" t="s">
        <v>160</v>
      </c>
      <c r="D152" s="39" t="b">
        <f>+A152='[2]PT CUT Bs'!$C175</f>
        <v>0</v>
      </c>
    </row>
    <row r="153" spans="1:4">
      <c r="A153" s="3">
        <v>423</v>
      </c>
      <c r="B153" s="4" t="s">
        <v>930</v>
      </c>
      <c r="C153" s="4" t="s">
        <v>161</v>
      </c>
      <c r="D153" s="39" t="b">
        <f>+A153='[2]PT CUT Bs'!$C176</f>
        <v>0</v>
      </c>
    </row>
    <row r="154" spans="1:4">
      <c r="A154" s="3">
        <v>424</v>
      </c>
      <c r="B154" s="4" t="s">
        <v>931</v>
      </c>
      <c r="C154" s="4" t="s">
        <v>1365</v>
      </c>
      <c r="D154" s="39" t="b">
        <f>+A154='[2]PT CUT Bs'!$C177</f>
        <v>0</v>
      </c>
    </row>
    <row r="155" spans="1:4">
      <c r="A155" s="3">
        <v>425</v>
      </c>
      <c r="B155" s="4" t="s">
        <v>932</v>
      </c>
      <c r="C155" s="4" t="s">
        <v>162</v>
      </c>
      <c r="D155" s="39" t="b">
        <f>+A155='[2]PT CUT Bs'!$C178</f>
        <v>0</v>
      </c>
    </row>
    <row r="156" spans="1:4">
      <c r="A156" s="3">
        <v>426</v>
      </c>
      <c r="B156" s="4" t="s">
        <v>933</v>
      </c>
      <c r="C156" s="4" t="s">
        <v>163</v>
      </c>
      <c r="D156" s="39" t="b">
        <f>+A156='[2]PT CUT Bs'!$C179</f>
        <v>0</v>
      </c>
    </row>
    <row r="157" spans="1:4">
      <c r="A157" s="3">
        <v>427</v>
      </c>
      <c r="B157" s="4" t="s">
        <v>934</v>
      </c>
      <c r="C157" s="4" t="s">
        <v>164</v>
      </c>
      <c r="D157" s="39" t="b">
        <f>+A157='[2]PT CUT Bs'!$C180</f>
        <v>0</v>
      </c>
    </row>
    <row r="158" spans="1:4">
      <c r="A158" s="3">
        <v>428</v>
      </c>
      <c r="B158" s="4" t="s">
        <v>935</v>
      </c>
      <c r="C158" s="4" t="s">
        <v>165</v>
      </c>
      <c r="D158" s="39" t="b">
        <f>+A158='[2]PT CUT Bs'!$C181</f>
        <v>0</v>
      </c>
    </row>
    <row r="159" spans="1:4">
      <c r="A159" s="3">
        <v>429</v>
      </c>
      <c r="B159" s="39" t="s">
        <v>936</v>
      </c>
      <c r="C159" s="4" t="s">
        <v>166</v>
      </c>
      <c r="D159" s="39" t="b">
        <f>+A159='[2]PT CUT Bs'!$C182</f>
        <v>0</v>
      </c>
    </row>
    <row r="160" spans="1:4">
      <c r="A160" s="3">
        <v>432</v>
      </c>
      <c r="B160" s="4" t="s">
        <v>937</v>
      </c>
      <c r="C160" s="4" t="s">
        <v>167</v>
      </c>
      <c r="D160" s="39" t="b">
        <f>+A160='[2]PT CUT Bs'!$C183</f>
        <v>0</v>
      </c>
    </row>
    <row r="161" spans="1:4">
      <c r="A161" s="5">
        <v>433</v>
      </c>
      <c r="B161" s="6" t="s">
        <v>938</v>
      </c>
      <c r="C161" s="6" t="s">
        <v>168</v>
      </c>
      <c r="D161" s="39" t="b">
        <f>+A161='[2]PT CUT Bs'!$C184</f>
        <v>0</v>
      </c>
    </row>
    <row r="162" spans="1:4">
      <c r="A162" s="5">
        <v>434</v>
      </c>
      <c r="B162" s="6" t="s">
        <v>939</v>
      </c>
      <c r="C162" s="6" t="s">
        <v>169</v>
      </c>
      <c r="D162" s="39" t="b">
        <f>+A162='[2]PT CUT Bs'!$C185</f>
        <v>0</v>
      </c>
    </row>
    <row r="163" spans="1:4">
      <c r="A163" s="3">
        <v>435</v>
      </c>
      <c r="B163" s="4" t="s">
        <v>940</v>
      </c>
      <c r="C163" s="4" t="s">
        <v>170</v>
      </c>
      <c r="D163" s="39" t="b">
        <f>+A163='[2]PT CUT Bs'!$C186</f>
        <v>0</v>
      </c>
    </row>
    <row r="164" spans="1:4">
      <c r="A164" s="3">
        <v>512</v>
      </c>
      <c r="B164" s="4" t="s">
        <v>941</v>
      </c>
      <c r="C164" s="4" t="s">
        <v>785</v>
      </c>
      <c r="D164" s="39" t="b">
        <f>+A164='[2]PT CUT Bs'!$C187</f>
        <v>0</v>
      </c>
    </row>
    <row r="165" spans="1:4">
      <c r="A165" s="3">
        <v>513</v>
      </c>
      <c r="B165" s="4" t="s">
        <v>942</v>
      </c>
      <c r="C165" s="4" t="s">
        <v>171</v>
      </c>
      <c r="D165" s="39" t="b">
        <f>+A165='[2]PT CUT Bs'!$C188</f>
        <v>0</v>
      </c>
    </row>
    <row r="166" spans="1:4">
      <c r="A166" s="3">
        <v>514</v>
      </c>
      <c r="B166" s="4" t="s">
        <v>943</v>
      </c>
      <c r="C166" s="4" t="s">
        <v>172</v>
      </c>
      <c r="D166" s="39" t="b">
        <f>+A166='[2]PT CUT Bs'!$C189</f>
        <v>0</v>
      </c>
    </row>
    <row r="167" spans="1:4">
      <c r="A167" s="3">
        <v>517</v>
      </c>
      <c r="B167" s="4" t="s">
        <v>944</v>
      </c>
      <c r="C167" s="4" t="s">
        <v>173</v>
      </c>
      <c r="D167" s="39" t="b">
        <f>+A167='[2]PT CUT Bs'!$C190</f>
        <v>0</v>
      </c>
    </row>
    <row r="168" spans="1:4">
      <c r="A168" s="3">
        <v>520</v>
      </c>
      <c r="B168" s="4" t="s">
        <v>945</v>
      </c>
      <c r="C168" s="4" t="s">
        <v>609</v>
      </c>
      <c r="D168" s="39" t="b">
        <f>+A168='[2]PT CUT Bs'!$C191</f>
        <v>0</v>
      </c>
    </row>
    <row r="169" spans="1:4">
      <c r="A169" s="3">
        <v>522</v>
      </c>
      <c r="B169" s="4" t="s">
        <v>946</v>
      </c>
      <c r="C169" s="4" t="s">
        <v>174</v>
      </c>
      <c r="D169" s="39" t="b">
        <f>+A169='[2]PT CUT Bs'!$C192</f>
        <v>0</v>
      </c>
    </row>
    <row r="170" spans="1:4">
      <c r="A170" s="3">
        <v>523</v>
      </c>
      <c r="B170" s="4" t="s">
        <v>947</v>
      </c>
      <c r="C170" s="4" t="s">
        <v>1366</v>
      </c>
      <c r="D170" s="39" t="b">
        <f>+A170='[2]PT CUT Bs'!$C193</f>
        <v>0</v>
      </c>
    </row>
    <row r="171" spans="1:4">
      <c r="A171" s="3">
        <v>525</v>
      </c>
      <c r="B171" s="4" t="s">
        <v>948</v>
      </c>
      <c r="C171" s="4" t="s">
        <v>175</v>
      </c>
      <c r="D171" s="39" t="b">
        <f>+A171='[2]PT CUT Bs'!$C194</f>
        <v>0</v>
      </c>
    </row>
    <row r="172" spans="1:4">
      <c r="A172" s="3">
        <v>526</v>
      </c>
      <c r="B172" s="4" t="s">
        <v>949</v>
      </c>
      <c r="C172" s="4" t="s">
        <v>610</v>
      </c>
      <c r="D172" s="39" t="b">
        <f>+A172='[2]PT CUT Bs'!$C195</f>
        <v>0</v>
      </c>
    </row>
    <row r="173" spans="1:4">
      <c r="A173" s="3">
        <v>548</v>
      </c>
      <c r="B173" s="4" t="s">
        <v>950</v>
      </c>
      <c r="C173" s="4" t="s">
        <v>1367</v>
      </c>
      <c r="D173" s="39" t="b">
        <f>+A173='[2]PT CUT Bs'!$C196</f>
        <v>0</v>
      </c>
    </row>
    <row r="174" spans="1:4">
      <c r="A174" s="5">
        <v>551</v>
      </c>
      <c r="B174" s="6" t="s">
        <v>951</v>
      </c>
      <c r="C174" s="6" t="s">
        <v>176</v>
      </c>
      <c r="D174" s="39" t="b">
        <f>+A174='[2]PT CUT Bs'!$C197</f>
        <v>0</v>
      </c>
    </row>
    <row r="175" spans="1:4">
      <c r="A175" s="3">
        <v>572</v>
      </c>
      <c r="B175" s="4" t="s">
        <v>952</v>
      </c>
      <c r="C175" s="4" t="s">
        <v>177</v>
      </c>
      <c r="D175" s="39" t="b">
        <f>+A175='[2]PT CUT Bs'!$C198</f>
        <v>0</v>
      </c>
    </row>
    <row r="176" spans="1:4">
      <c r="A176" s="3">
        <v>573</v>
      </c>
      <c r="B176" s="4" t="s">
        <v>953</v>
      </c>
      <c r="C176" s="4" t="s">
        <v>178</v>
      </c>
      <c r="D176" s="39" t="b">
        <f>+A176='[2]PT CUT Bs'!$C199</f>
        <v>0</v>
      </c>
    </row>
    <row r="177" spans="1:4">
      <c r="A177" s="3">
        <v>574</v>
      </c>
      <c r="B177" s="4" t="s">
        <v>954</v>
      </c>
      <c r="C177" s="4" t="s">
        <v>1368</v>
      </c>
      <c r="D177" s="39" t="b">
        <f>+A177='[2]PT CUT Bs'!$C200</f>
        <v>0</v>
      </c>
    </row>
    <row r="178" spans="1:4">
      <c r="A178" s="3">
        <v>576</v>
      </c>
      <c r="B178" s="4" t="s">
        <v>955</v>
      </c>
      <c r="C178" s="4" t="s">
        <v>1369</v>
      </c>
      <c r="D178" s="39" t="b">
        <f>+A178='[2]PT CUT Bs'!$C202</f>
        <v>0</v>
      </c>
    </row>
    <row r="179" spans="1:4">
      <c r="A179" s="3">
        <v>578</v>
      </c>
      <c r="B179" s="4" t="s">
        <v>956</v>
      </c>
      <c r="C179" s="4" t="s">
        <v>179</v>
      </c>
      <c r="D179" s="39" t="b">
        <f>+A179='[2]PT CUT Bs'!$C203</f>
        <v>0</v>
      </c>
    </row>
    <row r="180" spans="1:4">
      <c r="A180" s="3">
        <v>580</v>
      </c>
      <c r="B180" s="4" t="s">
        <v>957</v>
      </c>
      <c r="C180" s="4" t="s">
        <v>180</v>
      </c>
      <c r="D180" s="39" t="b">
        <f>+A180='[2]PT CUT Bs'!$C205</f>
        <v>0</v>
      </c>
    </row>
    <row r="181" spans="1:4">
      <c r="A181" s="3">
        <v>582</v>
      </c>
      <c r="B181" s="4" t="s">
        <v>958</v>
      </c>
      <c r="C181" s="4" t="s">
        <v>181</v>
      </c>
      <c r="D181" s="39" t="b">
        <f>+A181='[2]PT CUT Bs'!$C207</f>
        <v>0</v>
      </c>
    </row>
    <row r="182" spans="1:4">
      <c r="A182" s="3">
        <v>584</v>
      </c>
      <c r="B182" s="4" t="s">
        <v>959</v>
      </c>
      <c r="C182" s="4" t="s">
        <v>182</v>
      </c>
      <c r="D182" s="39" t="b">
        <f>+A182='[2]PT CUT Bs'!$C208</f>
        <v>0</v>
      </c>
    </row>
    <row r="183" spans="1:4">
      <c r="A183" s="3">
        <v>585</v>
      </c>
      <c r="B183" s="4" t="s">
        <v>960</v>
      </c>
      <c r="C183" s="4" t="s">
        <v>183</v>
      </c>
      <c r="D183" s="39" t="b">
        <f>+A183='[2]PT CUT Bs'!$C209</f>
        <v>0</v>
      </c>
    </row>
    <row r="184" spans="1:4">
      <c r="A184" s="3">
        <v>586</v>
      </c>
      <c r="B184" s="4" t="s">
        <v>961</v>
      </c>
      <c r="C184" s="4" t="s">
        <v>184</v>
      </c>
      <c r="D184" s="39" t="b">
        <f>+A184='[2]PT CUT Bs'!$C210</f>
        <v>0</v>
      </c>
    </row>
    <row r="185" spans="1:4">
      <c r="A185" s="3">
        <v>587</v>
      </c>
      <c r="B185" s="4" t="s">
        <v>962</v>
      </c>
      <c r="C185" s="4" t="s">
        <v>730</v>
      </c>
      <c r="D185" s="39" t="b">
        <f>+A185='[2]PT CUT Bs'!$C211</f>
        <v>0</v>
      </c>
    </row>
    <row r="186" spans="1:4">
      <c r="A186" s="5">
        <v>590</v>
      </c>
      <c r="B186" s="6" t="s">
        <v>963</v>
      </c>
      <c r="C186" s="6" t="s">
        <v>611</v>
      </c>
      <c r="D186" s="39" t="b">
        <f>+A186='[2]PT CUT Bs'!$C214</f>
        <v>0</v>
      </c>
    </row>
    <row r="187" spans="1:4">
      <c r="A187" s="3">
        <v>591</v>
      </c>
      <c r="B187" s="4" t="s">
        <v>964</v>
      </c>
      <c r="C187" s="4" t="s">
        <v>1370</v>
      </c>
      <c r="D187" s="39" t="b">
        <f>+A187='[2]PT CUT Bs'!$C215</f>
        <v>0</v>
      </c>
    </row>
    <row r="188" spans="1:4">
      <c r="A188" s="3">
        <v>592</v>
      </c>
      <c r="B188" s="4" t="s">
        <v>965</v>
      </c>
      <c r="C188" s="4" t="s">
        <v>645</v>
      </c>
      <c r="D188" s="39" t="b">
        <f>+A188='[2]PT CUT Bs'!$C216</f>
        <v>0</v>
      </c>
    </row>
    <row r="189" spans="1:4">
      <c r="A189" s="3">
        <v>593</v>
      </c>
      <c r="B189" s="4" t="s">
        <v>966</v>
      </c>
      <c r="C189" s="4" t="s">
        <v>612</v>
      </c>
      <c r="D189" s="39" t="b">
        <f>+A189='[2]PT CUT Bs'!$C217</f>
        <v>0</v>
      </c>
    </row>
    <row r="190" spans="1:4">
      <c r="A190" s="3">
        <v>594</v>
      </c>
      <c r="B190" s="4" t="s">
        <v>967</v>
      </c>
      <c r="C190" s="4" t="s">
        <v>98</v>
      </c>
      <c r="D190" s="39" t="b">
        <f>+A190='[2]PT CUT Bs'!$C218</f>
        <v>0</v>
      </c>
    </row>
    <row r="191" spans="1:4">
      <c r="A191" s="3">
        <v>595</v>
      </c>
      <c r="B191" s="4" t="s">
        <v>968</v>
      </c>
      <c r="C191" s="4" t="s">
        <v>640</v>
      </c>
      <c r="D191" s="39" t="b">
        <f>+A191='[2]PT CUT Bs'!$C219</f>
        <v>0</v>
      </c>
    </row>
    <row r="192" spans="1:4">
      <c r="A192" s="3">
        <v>596</v>
      </c>
      <c r="B192" s="4" t="s">
        <v>969</v>
      </c>
      <c r="C192" s="4" t="s">
        <v>1371</v>
      </c>
      <c r="D192" s="39" t="b">
        <f>+A192='[2]PT CUT Bs'!$C220</f>
        <v>0</v>
      </c>
    </row>
    <row r="193" spans="1:4">
      <c r="A193" s="3">
        <v>597</v>
      </c>
      <c r="B193" s="4" t="s">
        <v>970</v>
      </c>
      <c r="C193" s="4" t="s">
        <v>734</v>
      </c>
      <c r="D193" s="39" t="b">
        <f>+A193='[2]PT CUT Bs'!$C221</f>
        <v>0</v>
      </c>
    </row>
    <row r="194" spans="1:4">
      <c r="A194" s="3">
        <v>598</v>
      </c>
      <c r="B194" s="4" t="s">
        <v>971</v>
      </c>
      <c r="C194" s="4" t="s">
        <v>727</v>
      </c>
      <c r="D194" s="39" t="b">
        <f>+A194='[2]PT CUT Bs'!$C222</f>
        <v>0</v>
      </c>
    </row>
    <row r="195" spans="1:4">
      <c r="A195" s="3">
        <v>599</v>
      </c>
      <c r="B195" s="4" t="s">
        <v>972</v>
      </c>
      <c r="C195" s="4" t="s">
        <v>1372</v>
      </c>
      <c r="D195" s="39" t="b">
        <f>+A195='[2]PT CUT Bs'!$C223</f>
        <v>0</v>
      </c>
    </row>
    <row r="196" spans="1:4">
      <c r="A196" s="5">
        <v>633</v>
      </c>
      <c r="B196" s="6" t="s">
        <v>973</v>
      </c>
      <c r="C196" s="6" t="s">
        <v>185</v>
      </c>
      <c r="D196" s="39" t="b">
        <f>+A196='[2]PT CUT Bs'!$C225</f>
        <v>0</v>
      </c>
    </row>
    <row r="197" spans="1:4">
      <c r="A197" s="5">
        <v>634</v>
      </c>
      <c r="B197" s="6" t="s">
        <v>974</v>
      </c>
      <c r="C197" s="6" t="s">
        <v>186</v>
      </c>
      <c r="D197" s="39" t="b">
        <f>+A197='[2]PT CUT Bs'!$C226</f>
        <v>0</v>
      </c>
    </row>
    <row r="198" spans="1:4">
      <c r="A198" s="5">
        <v>650</v>
      </c>
      <c r="B198" s="6" t="s">
        <v>975</v>
      </c>
      <c r="C198" s="6" t="s">
        <v>187</v>
      </c>
      <c r="D198" s="39" t="b">
        <f>+A198='[2]PT CUT Bs'!$C227</f>
        <v>0</v>
      </c>
    </row>
    <row r="199" spans="1:4">
      <c r="A199" s="3">
        <v>660</v>
      </c>
      <c r="B199" s="7" t="s">
        <v>976</v>
      </c>
      <c r="C199" s="7" t="s">
        <v>188</v>
      </c>
      <c r="D199" s="39" t="b">
        <f>+A199='[2]PT CUT Bs'!$C228</f>
        <v>0</v>
      </c>
    </row>
    <row r="200" spans="1:4">
      <c r="A200" s="3">
        <v>661</v>
      </c>
      <c r="B200" s="4" t="s">
        <v>977</v>
      </c>
      <c r="C200" s="4" t="s">
        <v>189</v>
      </c>
      <c r="D200" s="39" t="b">
        <f>+A200='[2]PT CUT Bs'!$C229</f>
        <v>0</v>
      </c>
    </row>
    <row r="201" spans="1:4">
      <c r="A201" s="3">
        <v>670</v>
      </c>
      <c r="B201" s="4" t="s">
        <v>978</v>
      </c>
      <c r="C201" s="4" t="s">
        <v>190</v>
      </c>
      <c r="D201" s="39" t="b">
        <f>+A201='[2]PT CUT Bs'!$C230</f>
        <v>0</v>
      </c>
    </row>
    <row r="202" spans="1:4">
      <c r="A202" s="3">
        <v>680</v>
      </c>
      <c r="B202" s="4" t="s">
        <v>979</v>
      </c>
      <c r="C202" s="4" t="s">
        <v>191</v>
      </c>
      <c r="D202" s="39" t="b">
        <f>+A202='[2]PT CUT Bs'!$C231</f>
        <v>0</v>
      </c>
    </row>
    <row r="203" spans="1:4">
      <c r="A203" s="3">
        <v>681</v>
      </c>
      <c r="B203" s="4" t="s">
        <v>980</v>
      </c>
      <c r="C203" s="4" t="s">
        <v>192</v>
      </c>
      <c r="D203" s="39" t="b">
        <f>+A203='[2]PT CUT Bs'!$C232</f>
        <v>0</v>
      </c>
    </row>
    <row r="204" spans="1:4">
      <c r="A204" s="3">
        <v>682</v>
      </c>
      <c r="B204" s="4" t="s">
        <v>981</v>
      </c>
      <c r="C204" s="4" t="s">
        <v>1373</v>
      </c>
      <c r="D204" s="39" t="b">
        <f>+A204='[2]PT CUT Bs'!$C233</f>
        <v>0</v>
      </c>
    </row>
    <row r="205" spans="1:4">
      <c r="A205" s="3">
        <v>683</v>
      </c>
      <c r="B205" s="4" t="s">
        <v>982</v>
      </c>
      <c r="C205" s="4" t="s">
        <v>1374</v>
      </c>
      <c r="D205" s="39" t="b">
        <f>+A205='[2]PT CUT Bs'!$C234</f>
        <v>0</v>
      </c>
    </row>
    <row r="206" spans="1:4">
      <c r="A206" s="3">
        <v>716</v>
      </c>
      <c r="B206" s="4" t="s">
        <v>983</v>
      </c>
      <c r="C206" s="4" t="s">
        <v>193</v>
      </c>
      <c r="D206" s="39" t="b">
        <f>+A206='[2]PT CUT Bs'!$C235</f>
        <v>0</v>
      </c>
    </row>
    <row r="207" spans="1:4">
      <c r="A207" s="3">
        <v>761</v>
      </c>
      <c r="B207" s="4" t="s">
        <v>984</v>
      </c>
      <c r="C207" s="4" t="s">
        <v>194</v>
      </c>
      <c r="D207" s="39" t="b">
        <f>+A207='[2]PT CUT Bs'!$C237</f>
        <v>0</v>
      </c>
    </row>
    <row r="208" spans="1:4">
      <c r="A208" s="3">
        <v>781</v>
      </c>
      <c r="B208" s="4" t="s">
        <v>985</v>
      </c>
      <c r="C208" s="4" t="s">
        <v>195</v>
      </c>
      <c r="D208" s="39" t="b">
        <f>+A208='[2]PT CUT Bs'!$C238</f>
        <v>0</v>
      </c>
    </row>
    <row r="209" spans="1:4">
      <c r="A209" s="3">
        <v>802</v>
      </c>
      <c r="B209" s="4" t="s">
        <v>986</v>
      </c>
      <c r="C209" s="4" t="s">
        <v>196</v>
      </c>
      <c r="D209" s="39" t="b">
        <f>+A209='[2]PT CUT Bs'!$C239</f>
        <v>0</v>
      </c>
    </row>
    <row r="210" spans="1:4">
      <c r="A210" s="3">
        <v>821</v>
      </c>
      <c r="B210" s="4" t="s">
        <v>987</v>
      </c>
      <c r="C210" s="4" t="s">
        <v>197</v>
      </c>
      <c r="D210" s="39" t="b">
        <f>+A210='[2]PT CUT Bs'!$C240</f>
        <v>0</v>
      </c>
    </row>
    <row r="211" spans="1:4">
      <c r="A211" s="3">
        <v>831</v>
      </c>
      <c r="B211" s="4" t="s">
        <v>988</v>
      </c>
      <c r="C211" s="4" t="s">
        <v>198</v>
      </c>
      <c r="D211" s="39" t="b">
        <f>+A211='[2]PT CUT Bs'!$C241</f>
        <v>0</v>
      </c>
    </row>
    <row r="212" spans="1:4">
      <c r="A212" s="3">
        <v>862</v>
      </c>
      <c r="B212" s="4" t="s">
        <v>989</v>
      </c>
      <c r="C212" s="4" t="s">
        <v>199</v>
      </c>
      <c r="D212" s="39" t="b">
        <f>+A212='[2]PT CUT Bs'!$C242</f>
        <v>0</v>
      </c>
    </row>
    <row r="213" spans="1:4">
      <c r="A213" s="3">
        <v>865</v>
      </c>
      <c r="B213" s="4" t="s">
        <v>990</v>
      </c>
      <c r="C213" s="4" t="s">
        <v>200</v>
      </c>
      <c r="D213" s="39" t="b">
        <f>+A213='[2]PT CUT Bs'!$C243</f>
        <v>0</v>
      </c>
    </row>
    <row r="214" spans="1:4">
      <c r="A214" s="3">
        <v>867</v>
      </c>
      <c r="B214" s="4" t="s">
        <v>991</v>
      </c>
      <c r="C214" s="4" t="s">
        <v>201</v>
      </c>
      <c r="D214" s="39" t="b">
        <f>+A214='[2]PT CUT Bs'!$C245</f>
        <v>0</v>
      </c>
    </row>
    <row r="215" spans="1:4">
      <c r="A215" s="3">
        <v>901</v>
      </c>
      <c r="B215" s="4" t="s">
        <v>992</v>
      </c>
      <c r="C215" s="64" t="s">
        <v>202</v>
      </c>
      <c r="D215" s="39" t="b">
        <f>+A215='[2]PT CUT Bs'!$C246</f>
        <v>0</v>
      </c>
    </row>
    <row r="216" spans="1:4">
      <c r="A216" s="3">
        <v>902</v>
      </c>
      <c r="B216" s="4" t="s">
        <v>993</v>
      </c>
      <c r="C216" s="4" t="s">
        <v>203</v>
      </c>
      <c r="D216" s="39" t="b">
        <f>+A216='[2]PT CUT Bs'!$C247</f>
        <v>0</v>
      </c>
    </row>
    <row r="217" spans="1:4">
      <c r="A217" s="3">
        <v>903</v>
      </c>
      <c r="B217" s="4" t="s">
        <v>994</v>
      </c>
      <c r="C217" s="4" t="s">
        <v>204</v>
      </c>
      <c r="D217" s="39" t="b">
        <f>+A217='[2]PT CUT Bs'!$C248</f>
        <v>0</v>
      </c>
    </row>
    <row r="218" spans="1:4">
      <c r="A218" s="3">
        <v>904</v>
      </c>
      <c r="B218" s="4" t="s">
        <v>995</v>
      </c>
      <c r="C218" s="4" t="s">
        <v>205</v>
      </c>
      <c r="D218" s="39" t="b">
        <f>+A218='[2]PT CUT Bs'!$C249</f>
        <v>0</v>
      </c>
    </row>
    <row r="219" spans="1:4">
      <c r="A219" s="3">
        <v>905</v>
      </c>
      <c r="B219" s="4" t="s">
        <v>996</v>
      </c>
      <c r="C219" s="4" t="s">
        <v>206</v>
      </c>
      <c r="D219" s="39" t="b">
        <f>+A219='[2]PT CUT Bs'!$C250</f>
        <v>0</v>
      </c>
    </row>
    <row r="220" spans="1:4">
      <c r="A220" s="3">
        <v>906</v>
      </c>
      <c r="B220" s="4" t="s">
        <v>997</v>
      </c>
      <c r="C220" s="4" t="s">
        <v>207</v>
      </c>
      <c r="D220" s="39" t="b">
        <f>+A220='[2]PT CUT Bs'!$C251</f>
        <v>0</v>
      </c>
    </row>
    <row r="221" spans="1:4">
      <c r="A221" s="3">
        <v>907</v>
      </c>
      <c r="B221" s="4" t="s">
        <v>998</v>
      </c>
      <c r="C221" s="4" t="s">
        <v>208</v>
      </c>
      <c r="D221" s="39" t="b">
        <f>+A221='[2]PT CUT Bs'!$C252</f>
        <v>0</v>
      </c>
    </row>
    <row r="222" spans="1:4">
      <c r="A222" s="3">
        <v>908</v>
      </c>
      <c r="B222" s="4" t="s">
        <v>999</v>
      </c>
      <c r="C222" s="4" t="s">
        <v>209</v>
      </c>
      <c r="D222" s="39" t="b">
        <f>+A222='[2]PT CUT Bs'!$C253</f>
        <v>0</v>
      </c>
    </row>
    <row r="223" spans="1:4">
      <c r="A223" s="3">
        <v>909</v>
      </c>
      <c r="B223" s="4" t="s">
        <v>1000</v>
      </c>
      <c r="C223" s="4" t="s">
        <v>210</v>
      </c>
      <c r="D223" s="39" t="b">
        <f>+A223='[2]PT CUT Bs'!$C254</f>
        <v>0</v>
      </c>
    </row>
    <row r="224" spans="1:4">
      <c r="A224" s="3">
        <v>951</v>
      </c>
      <c r="B224" s="4" t="s">
        <v>1001</v>
      </c>
      <c r="C224" s="4" t="s">
        <v>211</v>
      </c>
      <c r="D224" s="39" t="b">
        <f>+A224='[2]PT CUT Bs'!$C256</f>
        <v>0</v>
      </c>
    </row>
    <row r="225" spans="1:4">
      <c r="A225" s="3">
        <v>999</v>
      </c>
      <c r="B225" s="4" t="s">
        <v>1406</v>
      </c>
      <c r="C225" s="4" t="s">
        <v>212</v>
      </c>
      <c r="D225" s="39" t="b">
        <f>+A225='[2]PT CUT Bs'!$C257</f>
        <v>0</v>
      </c>
    </row>
    <row r="226" spans="1:4">
      <c r="A226" s="3">
        <v>1101</v>
      </c>
      <c r="B226" s="4" t="s">
        <v>1002</v>
      </c>
      <c r="C226" s="4" t="s">
        <v>213</v>
      </c>
      <c r="D226" s="39" t="b">
        <f>+A226='[2]PT CUT Bs'!$C258</f>
        <v>0</v>
      </c>
    </row>
    <row r="227" spans="1:4">
      <c r="A227" s="3">
        <v>1102</v>
      </c>
      <c r="B227" s="4" t="s">
        <v>1003</v>
      </c>
      <c r="C227" s="4" t="s">
        <v>214</v>
      </c>
      <c r="D227" s="39" t="b">
        <f>+A227='[2]PT CUT Bs'!$C259</f>
        <v>0</v>
      </c>
    </row>
    <row r="228" spans="1:4">
      <c r="A228" s="3">
        <v>1103</v>
      </c>
      <c r="B228" s="4" t="s">
        <v>1004</v>
      </c>
      <c r="C228" s="4" t="s">
        <v>215</v>
      </c>
      <c r="D228" s="39" t="b">
        <f>+A228='[2]PT CUT Bs'!$C260</f>
        <v>0</v>
      </c>
    </row>
    <row r="229" spans="1:4">
      <c r="A229" s="3">
        <v>1104</v>
      </c>
      <c r="B229" s="4" t="s">
        <v>1005</v>
      </c>
      <c r="C229" s="4" t="s">
        <v>216</v>
      </c>
      <c r="D229" s="39" t="b">
        <f>+A229='[2]PT CUT Bs'!$C261</f>
        <v>0</v>
      </c>
    </row>
    <row r="230" spans="1:4">
      <c r="A230" s="3">
        <v>1105</v>
      </c>
      <c r="B230" s="4" t="s">
        <v>1006</v>
      </c>
      <c r="C230" s="4" t="s">
        <v>217</v>
      </c>
      <c r="D230" s="39" t="b">
        <f>+A230='[2]PT CUT Bs'!$C262</f>
        <v>0</v>
      </c>
    </row>
    <row r="231" spans="1:4">
      <c r="A231" s="3">
        <v>1106</v>
      </c>
      <c r="B231" s="4" t="s">
        <v>1007</v>
      </c>
      <c r="C231" s="4" t="s">
        <v>218</v>
      </c>
      <c r="D231" s="39" t="b">
        <f>+A231='[2]PT CUT Bs'!$C263</f>
        <v>0</v>
      </c>
    </row>
    <row r="232" spans="1:4">
      <c r="A232" s="3">
        <v>1107</v>
      </c>
      <c r="B232" s="4" t="s">
        <v>1008</v>
      </c>
      <c r="C232" s="4" t="s">
        <v>219</v>
      </c>
      <c r="D232" s="39" t="b">
        <f>+A232='[2]PT CUT Bs'!$C264</f>
        <v>0</v>
      </c>
    </row>
    <row r="233" spans="1:4">
      <c r="A233" s="3">
        <v>1108</v>
      </c>
      <c r="B233" s="4" t="s">
        <v>1009</v>
      </c>
      <c r="C233" s="4" t="s">
        <v>220</v>
      </c>
      <c r="D233" s="39" t="b">
        <f>+A233='[2]PT CUT Bs'!$C265</f>
        <v>0</v>
      </c>
    </row>
    <row r="234" spans="1:4">
      <c r="A234" s="3">
        <v>1109</v>
      </c>
      <c r="B234" s="4" t="s">
        <v>1010</v>
      </c>
      <c r="C234" s="4" t="s">
        <v>221</v>
      </c>
      <c r="D234" s="39" t="b">
        <f>+A234='[2]PT CUT Bs'!$C266</f>
        <v>0</v>
      </c>
    </row>
    <row r="235" spans="1:4">
      <c r="A235" s="3">
        <v>1110</v>
      </c>
      <c r="B235" s="4" t="s">
        <v>1011</v>
      </c>
      <c r="C235" s="4" t="s">
        <v>222</v>
      </c>
      <c r="D235" s="39" t="b">
        <f>+A235='[2]PT CUT Bs'!$C267</f>
        <v>0</v>
      </c>
    </row>
    <row r="236" spans="1:4">
      <c r="A236" s="3">
        <v>1111</v>
      </c>
      <c r="B236" s="4" t="s">
        <v>1012</v>
      </c>
      <c r="C236" s="4" t="s">
        <v>223</v>
      </c>
      <c r="D236" s="39" t="b">
        <f>+A236='[2]PT CUT Bs'!$C268</f>
        <v>0</v>
      </c>
    </row>
    <row r="237" spans="1:4">
      <c r="A237" s="3">
        <v>1112</v>
      </c>
      <c r="B237" s="4" t="s">
        <v>1013</v>
      </c>
      <c r="C237" s="4" t="s">
        <v>224</v>
      </c>
      <c r="D237" s="39" t="b">
        <f>+A237='[2]PT CUT Bs'!$C269</f>
        <v>0</v>
      </c>
    </row>
    <row r="238" spans="1:4">
      <c r="A238" s="3">
        <v>1113</v>
      </c>
      <c r="B238" s="4" t="s">
        <v>1014</v>
      </c>
      <c r="C238" s="4" t="s">
        <v>225</v>
      </c>
      <c r="D238" s="39" t="b">
        <f>+A238='[2]PT CUT Bs'!$C270</f>
        <v>0</v>
      </c>
    </row>
    <row r="239" spans="1:4">
      <c r="A239" s="3">
        <v>1114</v>
      </c>
      <c r="B239" s="4" t="s">
        <v>1015</v>
      </c>
      <c r="C239" s="4" t="s">
        <v>1375</v>
      </c>
      <c r="D239" s="39" t="b">
        <f>+A239='[2]PT CUT Bs'!$C271</f>
        <v>0</v>
      </c>
    </row>
    <row r="240" spans="1:4">
      <c r="A240" s="3">
        <v>1115</v>
      </c>
      <c r="B240" s="4" t="s">
        <v>1016</v>
      </c>
      <c r="C240" s="4" t="s">
        <v>226</v>
      </c>
      <c r="D240" s="39" t="b">
        <f>+A240='[2]PT CUT Bs'!$C272</f>
        <v>0</v>
      </c>
    </row>
    <row r="241" spans="1:4">
      <c r="A241" s="3">
        <v>1116</v>
      </c>
      <c r="B241" s="4" t="s">
        <v>1017</v>
      </c>
      <c r="C241" s="4" t="s">
        <v>227</v>
      </c>
      <c r="D241" s="39" t="b">
        <f>+A241='[2]PT CUT Bs'!$C273</f>
        <v>0</v>
      </c>
    </row>
    <row r="242" spans="1:4">
      <c r="A242" s="3">
        <v>1117</v>
      </c>
      <c r="B242" s="4" t="s">
        <v>1018</v>
      </c>
      <c r="C242" s="4" t="s">
        <v>228</v>
      </c>
      <c r="D242" s="39" t="b">
        <f>+A242='[2]PT CUT Bs'!$C274</f>
        <v>0</v>
      </c>
    </row>
    <row r="243" spans="1:4">
      <c r="A243" s="3">
        <v>1118</v>
      </c>
      <c r="B243" s="4" t="s">
        <v>1019</v>
      </c>
      <c r="C243" s="4" t="s">
        <v>229</v>
      </c>
      <c r="D243" s="39" t="b">
        <f>+A243='[2]PT CUT Bs'!$C275</f>
        <v>0</v>
      </c>
    </row>
    <row r="244" spans="1:4">
      <c r="A244" s="3">
        <v>1119</v>
      </c>
      <c r="B244" s="4" t="s">
        <v>1020</v>
      </c>
      <c r="C244" s="4" t="s">
        <v>230</v>
      </c>
      <c r="D244" s="39" t="b">
        <f>+A244='[2]PT CUT Bs'!$C276</f>
        <v>0</v>
      </c>
    </row>
    <row r="245" spans="1:4">
      <c r="A245" s="3">
        <v>1120</v>
      </c>
      <c r="B245" s="4" t="s">
        <v>1021</v>
      </c>
      <c r="C245" s="4" t="s">
        <v>231</v>
      </c>
      <c r="D245" s="39" t="b">
        <f>+A245='[2]PT CUT Bs'!$C277</f>
        <v>0</v>
      </c>
    </row>
    <row r="246" spans="1:4">
      <c r="A246" s="3">
        <v>1121</v>
      </c>
      <c r="B246" s="4" t="s">
        <v>1022</v>
      </c>
      <c r="C246" s="4" t="s">
        <v>232</v>
      </c>
      <c r="D246" s="39" t="b">
        <f>+A246='[2]PT CUT Bs'!$C278</f>
        <v>0</v>
      </c>
    </row>
    <row r="247" spans="1:4">
      <c r="A247" s="3">
        <v>1122</v>
      </c>
      <c r="B247" s="4" t="s">
        <v>1023</v>
      </c>
      <c r="C247" s="4" t="s">
        <v>233</v>
      </c>
      <c r="D247" s="39" t="b">
        <f>+A247='[2]PT CUT Bs'!$C279</f>
        <v>0</v>
      </c>
    </row>
    <row r="248" spans="1:4">
      <c r="A248" s="3">
        <v>1123</v>
      </c>
      <c r="B248" s="4" t="s">
        <v>1024</v>
      </c>
      <c r="C248" s="4" t="s">
        <v>234</v>
      </c>
      <c r="D248" s="39" t="b">
        <f>+A248='[2]PT CUT Bs'!$C280</f>
        <v>0</v>
      </c>
    </row>
    <row r="249" spans="1:4">
      <c r="A249" s="3">
        <v>1124</v>
      </c>
      <c r="B249" s="4" t="s">
        <v>1025</v>
      </c>
      <c r="C249" s="4" t="s">
        <v>235</v>
      </c>
      <c r="D249" s="39" t="b">
        <f>+A249='[2]PT CUT Bs'!$C281</f>
        <v>0</v>
      </c>
    </row>
    <row r="250" spans="1:4">
      <c r="A250" s="3">
        <v>1125</v>
      </c>
      <c r="B250" s="4" t="s">
        <v>1026</v>
      </c>
      <c r="C250" s="4" t="s">
        <v>236</v>
      </c>
      <c r="D250" s="39" t="b">
        <f>+A250='[2]PT CUT Bs'!$C282</f>
        <v>0</v>
      </c>
    </row>
    <row r="251" spans="1:4">
      <c r="A251" s="3">
        <v>1126</v>
      </c>
      <c r="B251" s="4" t="s">
        <v>1027</v>
      </c>
      <c r="C251" s="4" t="s">
        <v>237</v>
      </c>
      <c r="D251" s="39" t="b">
        <f>+A251='[2]PT CUT Bs'!$C283</f>
        <v>0</v>
      </c>
    </row>
    <row r="252" spans="1:4">
      <c r="A252" s="3">
        <v>1127</v>
      </c>
      <c r="B252" s="4" t="s">
        <v>1028</v>
      </c>
      <c r="C252" s="4" t="s">
        <v>238</v>
      </c>
      <c r="D252" s="39" t="b">
        <f>+A252='[2]PT CUT Bs'!$C284</f>
        <v>0</v>
      </c>
    </row>
    <row r="253" spans="1:4">
      <c r="A253" s="3">
        <v>1128</v>
      </c>
      <c r="B253" s="4" t="s">
        <v>1029</v>
      </c>
      <c r="C253" s="4" t="s">
        <v>239</v>
      </c>
      <c r="D253" s="39" t="b">
        <f>+A253='[2]PT CUT Bs'!$C285</f>
        <v>0</v>
      </c>
    </row>
    <row r="254" spans="1:4">
      <c r="A254" s="3">
        <v>1129</v>
      </c>
      <c r="B254" s="4" t="s">
        <v>1030</v>
      </c>
      <c r="C254" s="4" t="s">
        <v>240</v>
      </c>
      <c r="D254" s="39" t="b">
        <f>+A254='[2]PT CUT Bs'!$C286</f>
        <v>0</v>
      </c>
    </row>
    <row r="255" spans="1:4">
      <c r="A255" s="3">
        <v>1201</v>
      </c>
      <c r="B255" s="4" t="s">
        <v>1031</v>
      </c>
      <c r="C255" s="4" t="s">
        <v>241</v>
      </c>
      <c r="D255" s="39" t="b">
        <f>+A255='[2]PT CUT Bs'!$C287</f>
        <v>0</v>
      </c>
    </row>
    <row r="256" spans="1:4">
      <c r="A256" s="3">
        <v>1202</v>
      </c>
      <c r="B256" s="4" t="s">
        <v>1032</v>
      </c>
      <c r="C256" s="4" t="s">
        <v>242</v>
      </c>
      <c r="D256" s="39" t="b">
        <f>+A256='[2]PT CUT Bs'!$C288</f>
        <v>0</v>
      </c>
    </row>
    <row r="257" spans="1:4">
      <c r="A257" s="3">
        <v>1203</v>
      </c>
      <c r="B257" s="4" t="s">
        <v>1033</v>
      </c>
      <c r="C257" s="4" t="s">
        <v>243</v>
      </c>
      <c r="D257" s="39" t="b">
        <f>+A257='[2]PT CUT Bs'!$C289</f>
        <v>0</v>
      </c>
    </row>
    <row r="258" spans="1:4">
      <c r="A258" s="3">
        <v>1204</v>
      </c>
      <c r="B258" s="4" t="s">
        <v>1034</v>
      </c>
      <c r="C258" s="4" t="s">
        <v>244</v>
      </c>
      <c r="D258" s="39" t="b">
        <f>+A258='[2]PT CUT Bs'!$C290</f>
        <v>0</v>
      </c>
    </row>
    <row r="259" spans="1:4">
      <c r="A259" s="3">
        <v>1205</v>
      </c>
      <c r="B259" s="4" t="s">
        <v>1035</v>
      </c>
      <c r="C259" s="4" t="s">
        <v>245</v>
      </c>
      <c r="D259" s="39" t="b">
        <f>+A259='[2]PT CUT Bs'!$C291</f>
        <v>0</v>
      </c>
    </row>
    <row r="260" spans="1:4">
      <c r="A260" s="3">
        <v>1206</v>
      </c>
      <c r="B260" s="4" t="s">
        <v>1036</v>
      </c>
      <c r="C260" s="4" t="s">
        <v>246</v>
      </c>
      <c r="D260" s="39" t="b">
        <f>+A260='[2]PT CUT Bs'!$C292</f>
        <v>0</v>
      </c>
    </row>
    <row r="261" spans="1:4">
      <c r="A261" s="3">
        <v>1207</v>
      </c>
      <c r="B261" s="4" t="s">
        <v>1037</v>
      </c>
      <c r="C261" s="4" t="s">
        <v>247</v>
      </c>
      <c r="D261" s="39" t="b">
        <f>+A261='[2]PT CUT Bs'!$C293</f>
        <v>0</v>
      </c>
    </row>
    <row r="262" spans="1:4">
      <c r="A262" s="3">
        <v>1208</v>
      </c>
      <c r="B262" s="4" t="s">
        <v>1038</v>
      </c>
      <c r="C262" s="4" t="s">
        <v>248</v>
      </c>
      <c r="D262" s="39" t="b">
        <f>+A262='[2]PT CUT Bs'!$C294</f>
        <v>0</v>
      </c>
    </row>
    <row r="263" spans="1:4">
      <c r="A263" s="3">
        <v>1209</v>
      </c>
      <c r="B263" s="4" t="s">
        <v>1039</v>
      </c>
      <c r="C263" s="4" t="s">
        <v>249</v>
      </c>
      <c r="D263" s="39" t="b">
        <f>+A263='[2]PT CUT Bs'!$C295</f>
        <v>0</v>
      </c>
    </row>
    <row r="264" spans="1:4">
      <c r="A264" s="3">
        <v>1210</v>
      </c>
      <c r="B264" s="4" t="s">
        <v>1040</v>
      </c>
      <c r="C264" s="4" t="s">
        <v>250</v>
      </c>
      <c r="D264" s="39" t="b">
        <f>+A264='[2]PT CUT Bs'!$C296</f>
        <v>0</v>
      </c>
    </row>
    <row r="265" spans="1:4">
      <c r="A265" s="3">
        <v>1211</v>
      </c>
      <c r="B265" s="4" t="s">
        <v>1041</v>
      </c>
      <c r="C265" s="4" t="s">
        <v>251</v>
      </c>
      <c r="D265" s="39" t="b">
        <f>+A265='[2]PT CUT Bs'!$C297</f>
        <v>0</v>
      </c>
    </row>
    <row r="266" spans="1:4">
      <c r="A266" s="3">
        <v>1212</v>
      </c>
      <c r="B266" s="4" t="s">
        <v>1042</v>
      </c>
      <c r="C266" s="4" t="s">
        <v>252</v>
      </c>
      <c r="D266" s="39" t="b">
        <f>+A266='[2]PT CUT Bs'!$C298</f>
        <v>0</v>
      </c>
    </row>
    <row r="267" spans="1:4">
      <c r="A267" s="3">
        <v>1213</v>
      </c>
      <c r="B267" s="4" t="s">
        <v>1043</v>
      </c>
      <c r="C267" s="4" t="s">
        <v>253</v>
      </c>
      <c r="D267" s="39" t="b">
        <f>+A267='[2]PT CUT Bs'!$C299</f>
        <v>0</v>
      </c>
    </row>
    <row r="268" spans="1:4">
      <c r="A268" s="3">
        <v>1214</v>
      </c>
      <c r="B268" s="4" t="s">
        <v>1044</v>
      </c>
      <c r="C268" s="4" t="s">
        <v>254</v>
      </c>
      <c r="D268" s="39" t="b">
        <f>+A268='[2]PT CUT Bs'!$C300</f>
        <v>0</v>
      </c>
    </row>
    <row r="269" spans="1:4">
      <c r="A269" s="3">
        <v>1215</v>
      </c>
      <c r="B269" s="4" t="s">
        <v>1045</v>
      </c>
      <c r="C269" s="4" t="s">
        <v>255</v>
      </c>
      <c r="D269" s="39" t="b">
        <f>+A269='[2]PT CUT Bs'!$C301</f>
        <v>0</v>
      </c>
    </row>
    <row r="270" spans="1:4">
      <c r="A270" s="3">
        <v>1216</v>
      </c>
      <c r="B270" s="4" t="s">
        <v>1046</v>
      </c>
      <c r="C270" s="4" t="s">
        <v>256</v>
      </c>
      <c r="D270" s="39" t="b">
        <f>+A270='[2]PT CUT Bs'!$C302</f>
        <v>0</v>
      </c>
    </row>
    <row r="271" spans="1:4">
      <c r="A271" s="3">
        <v>1217</v>
      </c>
      <c r="B271" s="4" t="s">
        <v>1047</v>
      </c>
      <c r="C271" s="4" t="s">
        <v>257</v>
      </c>
      <c r="D271" s="39" t="b">
        <f>+A271='[2]PT CUT Bs'!$C303</f>
        <v>0</v>
      </c>
    </row>
    <row r="272" spans="1:4">
      <c r="A272" s="3">
        <v>1218</v>
      </c>
      <c r="B272" s="4" t="s">
        <v>1048</v>
      </c>
      <c r="C272" s="4" t="s">
        <v>258</v>
      </c>
      <c r="D272" s="39" t="b">
        <f>+A272='[2]PT CUT Bs'!$C304</f>
        <v>0</v>
      </c>
    </row>
    <row r="273" spans="1:4">
      <c r="A273" s="3">
        <v>1219</v>
      </c>
      <c r="B273" s="4" t="s">
        <v>1049</v>
      </c>
      <c r="C273" s="4" t="s">
        <v>259</v>
      </c>
      <c r="D273" s="39" t="b">
        <f>+A273='[2]PT CUT Bs'!$C305</f>
        <v>0</v>
      </c>
    </row>
    <row r="274" spans="1:4">
      <c r="A274" s="3">
        <v>1220</v>
      </c>
      <c r="B274" s="4" t="s">
        <v>1050</v>
      </c>
      <c r="C274" s="4" t="s">
        <v>260</v>
      </c>
      <c r="D274" s="39" t="b">
        <f>+A274='[2]PT CUT Bs'!$C306</f>
        <v>0</v>
      </c>
    </row>
    <row r="275" spans="1:4">
      <c r="A275" s="3">
        <v>1221</v>
      </c>
      <c r="B275" s="4" t="s">
        <v>1051</v>
      </c>
      <c r="C275" s="4" t="s">
        <v>261</v>
      </c>
      <c r="D275" s="39" t="b">
        <f>+A275='[2]PT CUT Bs'!$C307</f>
        <v>0</v>
      </c>
    </row>
    <row r="276" spans="1:4">
      <c r="A276" s="3">
        <v>1222</v>
      </c>
      <c r="B276" s="4" t="s">
        <v>1052</v>
      </c>
      <c r="C276" s="4" t="s">
        <v>262</v>
      </c>
      <c r="D276" s="39" t="b">
        <f>+A276='[2]PT CUT Bs'!$C308</f>
        <v>0</v>
      </c>
    </row>
    <row r="277" spans="1:4">
      <c r="A277" s="3">
        <v>1223</v>
      </c>
      <c r="B277" s="4" t="s">
        <v>1053</v>
      </c>
      <c r="C277" s="4" t="s">
        <v>263</v>
      </c>
      <c r="D277" s="39" t="b">
        <f>+A277='[2]PT CUT Bs'!$C309</f>
        <v>0</v>
      </c>
    </row>
    <row r="278" spans="1:4">
      <c r="A278" s="3">
        <v>1224</v>
      </c>
      <c r="B278" s="4" t="s">
        <v>1054</v>
      </c>
      <c r="C278" s="4" t="s">
        <v>264</v>
      </c>
      <c r="D278" s="39" t="b">
        <f>+A278='[2]PT CUT Bs'!$C310</f>
        <v>0</v>
      </c>
    </row>
    <row r="279" spans="1:4">
      <c r="A279" s="3">
        <v>1225</v>
      </c>
      <c r="B279" s="4" t="s">
        <v>1055</v>
      </c>
      <c r="C279" s="4" t="s">
        <v>265</v>
      </c>
      <c r="D279" s="39" t="b">
        <f>+A279='[2]PT CUT Bs'!$C311</f>
        <v>0</v>
      </c>
    </row>
    <row r="280" spans="1:4">
      <c r="A280" s="3">
        <v>1226</v>
      </c>
      <c r="B280" s="4" t="s">
        <v>1056</v>
      </c>
      <c r="C280" s="4" t="s">
        <v>266</v>
      </c>
      <c r="D280" s="39" t="b">
        <f>+A280='[2]PT CUT Bs'!$C312</f>
        <v>0</v>
      </c>
    </row>
    <row r="281" spans="1:4">
      <c r="A281" s="3">
        <v>1227</v>
      </c>
      <c r="B281" s="4" t="s">
        <v>1057</v>
      </c>
      <c r="C281" s="4" t="s">
        <v>267</v>
      </c>
      <c r="D281" s="39" t="b">
        <f>+A281='[2]PT CUT Bs'!$C313</f>
        <v>0</v>
      </c>
    </row>
    <row r="282" spans="1:4">
      <c r="A282" s="3">
        <v>1228</v>
      </c>
      <c r="B282" s="4" t="s">
        <v>1058</v>
      </c>
      <c r="C282" s="4" t="s">
        <v>268</v>
      </c>
      <c r="D282" s="39" t="b">
        <f>+A282='[2]PT CUT Bs'!$C314</f>
        <v>0</v>
      </c>
    </row>
    <row r="283" spans="1:4">
      <c r="A283" s="3">
        <v>1229</v>
      </c>
      <c r="B283" s="4" t="s">
        <v>1059</v>
      </c>
      <c r="C283" s="4" t="s">
        <v>269</v>
      </c>
      <c r="D283" s="39" t="b">
        <f>+A283='[2]PT CUT Bs'!$C315</f>
        <v>0</v>
      </c>
    </row>
    <row r="284" spans="1:4">
      <c r="A284" s="3">
        <v>1230</v>
      </c>
      <c r="B284" s="4" t="s">
        <v>1060</v>
      </c>
      <c r="C284" s="4" t="s">
        <v>270</v>
      </c>
      <c r="D284" s="39" t="b">
        <f>+A284='[2]PT CUT Bs'!$C316</f>
        <v>0</v>
      </c>
    </row>
    <row r="285" spans="1:4">
      <c r="A285" s="3">
        <v>1231</v>
      </c>
      <c r="B285" s="4" t="s">
        <v>1061</v>
      </c>
      <c r="C285" s="4" t="s">
        <v>271</v>
      </c>
      <c r="D285" s="39" t="b">
        <f>+A285='[2]PT CUT Bs'!$C317</f>
        <v>0</v>
      </c>
    </row>
    <row r="286" spans="1:4">
      <c r="A286" s="3">
        <v>1232</v>
      </c>
      <c r="B286" s="4" t="s">
        <v>1062</v>
      </c>
      <c r="C286" s="4" t="s">
        <v>272</v>
      </c>
      <c r="D286" s="39" t="b">
        <f>+A286='[2]PT CUT Bs'!$C318</f>
        <v>0</v>
      </c>
    </row>
    <row r="287" spans="1:4">
      <c r="A287" s="3">
        <v>1233</v>
      </c>
      <c r="B287" s="4" t="s">
        <v>1063</v>
      </c>
      <c r="C287" s="4" t="s">
        <v>273</v>
      </c>
      <c r="D287" s="39" t="b">
        <f>+A287='[2]PT CUT Bs'!$C319</f>
        <v>0</v>
      </c>
    </row>
    <row r="288" spans="1:4">
      <c r="A288" s="3">
        <v>1234</v>
      </c>
      <c r="B288" s="4" t="s">
        <v>1064</v>
      </c>
      <c r="C288" s="4" t="s">
        <v>274</v>
      </c>
      <c r="D288" s="39" t="b">
        <f>+A288='[2]PT CUT Bs'!$C320</f>
        <v>0</v>
      </c>
    </row>
    <row r="289" spans="1:4">
      <c r="A289" s="3">
        <v>1235</v>
      </c>
      <c r="B289" s="4" t="s">
        <v>1065</v>
      </c>
      <c r="C289" s="4" t="s">
        <v>275</v>
      </c>
      <c r="D289" s="39" t="b">
        <f>+A289='[2]PT CUT Bs'!$C321</f>
        <v>0</v>
      </c>
    </row>
    <row r="290" spans="1:4">
      <c r="A290" s="3">
        <v>1236</v>
      </c>
      <c r="B290" s="4" t="s">
        <v>1066</v>
      </c>
      <c r="C290" s="4" t="s">
        <v>276</v>
      </c>
      <c r="D290" s="39" t="b">
        <f>+A290='[2]PT CUT Bs'!$C322</f>
        <v>0</v>
      </c>
    </row>
    <row r="291" spans="1:4">
      <c r="A291" s="3">
        <v>1237</v>
      </c>
      <c r="B291" s="4" t="s">
        <v>1067</v>
      </c>
      <c r="C291" s="4" t="s">
        <v>277</v>
      </c>
      <c r="D291" s="39" t="b">
        <f>+A291='[2]PT CUT Bs'!$C323</f>
        <v>0</v>
      </c>
    </row>
    <row r="292" spans="1:4">
      <c r="A292" s="3">
        <v>1238</v>
      </c>
      <c r="B292" s="4" t="s">
        <v>1068</v>
      </c>
      <c r="C292" s="4" t="s">
        <v>278</v>
      </c>
      <c r="D292" s="39" t="b">
        <f>+A292='[2]PT CUT Bs'!$C324</f>
        <v>0</v>
      </c>
    </row>
    <row r="293" spans="1:4">
      <c r="A293" s="3">
        <v>1239</v>
      </c>
      <c r="B293" s="4" t="s">
        <v>1069</v>
      </c>
      <c r="C293" s="4" t="s">
        <v>279</v>
      </c>
      <c r="D293" s="39" t="b">
        <f>+A293='[2]PT CUT Bs'!$C325</f>
        <v>0</v>
      </c>
    </row>
    <row r="294" spans="1:4">
      <c r="A294" s="3">
        <v>1240</v>
      </c>
      <c r="B294" s="4" t="s">
        <v>1070</v>
      </c>
      <c r="C294" s="4" t="s">
        <v>280</v>
      </c>
      <c r="D294" s="39" t="b">
        <f>+A294='[2]PT CUT Bs'!$C326</f>
        <v>0</v>
      </c>
    </row>
    <row r="295" spans="1:4">
      <c r="A295" s="3">
        <v>1241</v>
      </c>
      <c r="B295" s="4" t="s">
        <v>1071</v>
      </c>
      <c r="C295" s="4" t="s">
        <v>281</v>
      </c>
      <c r="D295" s="39" t="b">
        <f>+A295='[2]PT CUT Bs'!$C327</f>
        <v>0</v>
      </c>
    </row>
    <row r="296" spans="1:4">
      <c r="A296" s="3">
        <v>1242</v>
      </c>
      <c r="B296" s="4" t="s">
        <v>1072</v>
      </c>
      <c r="C296" s="4" t="s">
        <v>282</v>
      </c>
      <c r="D296" s="39" t="b">
        <f>+A296='[2]PT CUT Bs'!$C328</f>
        <v>0</v>
      </c>
    </row>
    <row r="297" spans="1:4">
      <c r="A297" s="3">
        <v>1243</v>
      </c>
      <c r="B297" s="4" t="s">
        <v>1073</v>
      </c>
      <c r="C297" s="4" t="s">
        <v>283</v>
      </c>
      <c r="D297" s="39" t="b">
        <f>+A297='[2]PT CUT Bs'!$C329</f>
        <v>0</v>
      </c>
    </row>
    <row r="298" spans="1:4">
      <c r="A298" s="3">
        <v>1244</v>
      </c>
      <c r="B298" s="4" t="s">
        <v>1074</v>
      </c>
      <c r="C298" s="4" t="s">
        <v>284</v>
      </c>
      <c r="D298" s="39" t="b">
        <f>+A298='[2]PT CUT Bs'!$C330</f>
        <v>0</v>
      </c>
    </row>
    <row r="299" spans="1:4">
      <c r="A299" s="3">
        <v>1245</v>
      </c>
      <c r="B299" s="4" t="s">
        <v>1075</v>
      </c>
      <c r="C299" s="4" t="s">
        <v>285</v>
      </c>
      <c r="D299" s="39" t="b">
        <f>+A299='[2]PT CUT Bs'!$C331</f>
        <v>0</v>
      </c>
    </row>
    <row r="300" spans="1:4">
      <c r="A300" s="3">
        <v>1246</v>
      </c>
      <c r="B300" s="4" t="s">
        <v>1076</v>
      </c>
      <c r="C300" s="4" t="s">
        <v>286</v>
      </c>
      <c r="D300" s="39" t="b">
        <f>+A300='[2]PT CUT Bs'!$C332</f>
        <v>0</v>
      </c>
    </row>
    <row r="301" spans="1:4">
      <c r="A301" s="3">
        <v>1247</v>
      </c>
      <c r="B301" s="4" t="s">
        <v>1077</v>
      </c>
      <c r="C301" s="4" t="s">
        <v>287</v>
      </c>
      <c r="D301" s="39" t="b">
        <f>+A301='[2]PT CUT Bs'!$C333</f>
        <v>0</v>
      </c>
    </row>
    <row r="302" spans="1:4">
      <c r="A302" s="3">
        <v>1248</v>
      </c>
      <c r="B302" s="4" t="s">
        <v>1078</v>
      </c>
      <c r="C302" s="4" t="s">
        <v>288</v>
      </c>
      <c r="D302" s="39" t="b">
        <f>+A302='[2]PT CUT Bs'!$C334</f>
        <v>0</v>
      </c>
    </row>
    <row r="303" spans="1:4">
      <c r="A303" s="3">
        <v>1249</v>
      </c>
      <c r="B303" s="4" t="s">
        <v>1079</v>
      </c>
      <c r="C303" s="4" t="s">
        <v>289</v>
      </c>
      <c r="D303" s="39" t="b">
        <f>+A303='[2]PT CUT Bs'!$C335</f>
        <v>0</v>
      </c>
    </row>
    <row r="304" spans="1:4">
      <c r="A304" s="3">
        <v>1250</v>
      </c>
      <c r="B304" s="4" t="s">
        <v>1080</v>
      </c>
      <c r="C304" s="4" t="s">
        <v>290</v>
      </c>
      <c r="D304" s="39" t="b">
        <f>+A304='[2]PT CUT Bs'!$C336</f>
        <v>0</v>
      </c>
    </row>
    <row r="305" spans="1:4">
      <c r="A305" s="3">
        <v>1251</v>
      </c>
      <c r="B305" s="4" t="s">
        <v>1081</v>
      </c>
      <c r="C305" s="4" t="s">
        <v>291</v>
      </c>
      <c r="D305" s="39" t="b">
        <f>+A305='[2]PT CUT Bs'!$C337</f>
        <v>0</v>
      </c>
    </row>
    <row r="306" spans="1:4">
      <c r="A306" s="3">
        <v>1252</v>
      </c>
      <c r="B306" s="4" t="s">
        <v>1082</v>
      </c>
      <c r="C306" s="4" t="s">
        <v>292</v>
      </c>
      <c r="D306" s="39" t="b">
        <f>+A306='[2]PT CUT Bs'!$C338</f>
        <v>0</v>
      </c>
    </row>
    <row r="307" spans="1:4">
      <c r="A307" s="3">
        <v>1253</v>
      </c>
      <c r="B307" s="4" t="s">
        <v>1083</v>
      </c>
      <c r="C307" s="4" t="s">
        <v>293</v>
      </c>
      <c r="D307" s="39" t="b">
        <f>+A307='[2]PT CUT Bs'!$C339</f>
        <v>0</v>
      </c>
    </row>
    <row r="308" spans="1:4">
      <c r="A308" s="3">
        <v>1254</v>
      </c>
      <c r="B308" s="4" t="s">
        <v>1084</v>
      </c>
      <c r="C308" s="4" t="s">
        <v>294</v>
      </c>
      <c r="D308" s="39" t="b">
        <f>+A308='[2]PT CUT Bs'!$C340</f>
        <v>0</v>
      </c>
    </row>
    <row r="309" spans="1:4">
      <c r="A309" s="3">
        <v>1255</v>
      </c>
      <c r="B309" s="4" t="s">
        <v>1085</v>
      </c>
      <c r="C309" s="4" t="s">
        <v>295</v>
      </c>
      <c r="D309" s="39" t="b">
        <f>+A309='[2]PT CUT Bs'!$C341</f>
        <v>0</v>
      </c>
    </row>
    <row r="310" spans="1:4">
      <c r="A310" s="3">
        <v>1256</v>
      </c>
      <c r="B310" s="4" t="s">
        <v>1086</v>
      </c>
      <c r="C310" s="4" t="s">
        <v>296</v>
      </c>
      <c r="D310" s="39" t="b">
        <f>+A310='[2]PT CUT Bs'!$C342</f>
        <v>0</v>
      </c>
    </row>
    <row r="311" spans="1:4">
      <c r="A311" s="3">
        <v>1257</v>
      </c>
      <c r="B311" s="4" t="s">
        <v>1087</v>
      </c>
      <c r="C311" s="4" t="s">
        <v>297</v>
      </c>
      <c r="D311" s="39" t="b">
        <f>+A311='[2]PT CUT Bs'!$C343</f>
        <v>0</v>
      </c>
    </row>
    <row r="312" spans="1:4">
      <c r="A312" s="3">
        <v>1258</v>
      </c>
      <c r="B312" s="4" t="s">
        <v>1088</v>
      </c>
      <c r="C312" s="4" t="s">
        <v>298</v>
      </c>
      <c r="D312" s="39" t="b">
        <f>+A312='[2]PT CUT Bs'!$C344</f>
        <v>0</v>
      </c>
    </row>
    <row r="313" spans="1:4">
      <c r="A313" s="3">
        <v>1259</v>
      </c>
      <c r="B313" s="4" t="s">
        <v>1089</v>
      </c>
      <c r="C313" s="4" t="s">
        <v>299</v>
      </c>
      <c r="D313" s="39" t="b">
        <f>+A313='[2]PT CUT Bs'!$C345</f>
        <v>0</v>
      </c>
    </row>
    <row r="314" spans="1:4">
      <c r="A314" s="3">
        <v>1260</v>
      </c>
      <c r="B314" s="4" t="s">
        <v>1090</v>
      </c>
      <c r="C314" s="4" t="s">
        <v>300</v>
      </c>
      <c r="D314" s="39" t="b">
        <f>+A314='[2]PT CUT Bs'!$C346</f>
        <v>0</v>
      </c>
    </row>
    <row r="315" spans="1:4">
      <c r="A315" s="3">
        <v>1261</v>
      </c>
      <c r="B315" s="4" t="s">
        <v>1091</v>
      </c>
      <c r="C315" s="4" t="s">
        <v>301</v>
      </c>
      <c r="D315" s="39" t="b">
        <f>+A315='[2]PT CUT Bs'!$C347</f>
        <v>0</v>
      </c>
    </row>
    <row r="316" spans="1:4">
      <c r="A316" s="3">
        <v>1262</v>
      </c>
      <c r="B316" s="4" t="s">
        <v>1092</v>
      </c>
      <c r="C316" s="4" t="s">
        <v>302</v>
      </c>
      <c r="D316" s="39" t="b">
        <f>+A316='[2]PT CUT Bs'!$C348</f>
        <v>0</v>
      </c>
    </row>
    <row r="317" spans="1:4">
      <c r="A317" s="3">
        <v>1263</v>
      </c>
      <c r="B317" s="4" t="s">
        <v>1093</v>
      </c>
      <c r="C317" s="4" t="s">
        <v>303</v>
      </c>
      <c r="D317" s="39" t="b">
        <f>+A317='[2]PT CUT Bs'!$C349</f>
        <v>0</v>
      </c>
    </row>
    <row r="318" spans="1:4">
      <c r="A318" s="3">
        <v>1264</v>
      </c>
      <c r="B318" s="4" t="s">
        <v>1094</v>
      </c>
      <c r="C318" s="4" t="s">
        <v>304</v>
      </c>
      <c r="D318" s="39" t="b">
        <f>+A318='[2]PT CUT Bs'!$C350</f>
        <v>0</v>
      </c>
    </row>
    <row r="319" spans="1:4">
      <c r="A319" s="3">
        <v>1265</v>
      </c>
      <c r="B319" s="4" t="s">
        <v>1095</v>
      </c>
      <c r="C319" s="4" t="s">
        <v>305</v>
      </c>
      <c r="D319" s="39" t="b">
        <f>+A319='[2]PT CUT Bs'!$C351</f>
        <v>0</v>
      </c>
    </row>
    <row r="320" spans="1:4">
      <c r="A320" s="3">
        <v>1266</v>
      </c>
      <c r="B320" s="4" t="s">
        <v>1096</v>
      </c>
      <c r="C320" s="4" t="s">
        <v>306</v>
      </c>
      <c r="D320" s="39" t="b">
        <f>+A320='[2]PT CUT Bs'!$C352</f>
        <v>0</v>
      </c>
    </row>
    <row r="321" spans="1:4">
      <c r="A321" s="3">
        <v>1267</v>
      </c>
      <c r="B321" s="4" t="s">
        <v>1097</v>
      </c>
      <c r="C321" s="4" t="s">
        <v>307</v>
      </c>
      <c r="D321" s="39" t="b">
        <f>+A321='[2]PT CUT Bs'!$C353</f>
        <v>0</v>
      </c>
    </row>
    <row r="322" spans="1:4">
      <c r="A322" s="3">
        <v>1268</v>
      </c>
      <c r="B322" s="4" t="s">
        <v>1098</v>
      </c>
      <c r="C322" s="4" t="s">
        <v>308</v>
      </c>
      <c r="D322" s="39" t="b">
        <f>+A322='[2]PT CUT Bs'!$C354</f>
        <v>0</v>
      </c>
    </row>
    <row r="323" spans="1:4">
      <c r="A323" s="3">
        <v>1269</v>
      </c>
      <c r="B323" s="4" t="s">
        <v>1099</v>
      </c>
      <c r="C323" s="4" t="s">
        <v>309</v>
      </c>
      <c r="D323" s="39" t="b">
        <f>+A323='[2]PT CUT Bs'!$C355</f>
        <v>0</v>
      </c>
    </row>
    <row r="324" spans="1:4">
      <c r="A324" s="3">
        <v>1270</v>
      </c>
      <c r="B324" s="4" t="s">
        <v>1100</v>
      </c>
      <c r="C324" s="4" t="s">
        <v>310</v>
      </c>
      <c r="D324" s="39" t="b">
        <f>+A324='[2]PT CUT Bs'!$C356</f>
        <v>0</v>
      </c>
    </row>
    <row r="325" spans="1:4">
      <c r="A325" s="3">
        <v>1271</v>
      </c>
      <c r="B325" s="4" t="s">
        <v>1101</v>
      </c>
      <c r="C325" s="4" t="s">
        <v>311</v>
      </c>
      <c r="D325" s="39" t="b">
        <f>+A325='[2]PT CUT Bs'!$C357</f>
        <v>0</v>
      </c>
    </row>
    <row r="326" spans="1:4">
      <c r="A326" s="3">
        <v>1272</v>
      </c>
      <c r="B326" s="4" t="s">
        <v>1102</v>
      </c>
      <c r="C326" s="4" t="s">
        <v>312</v>
      </c>
      <c r="D326" s="39" t="b">
        <f>+A326='[2]PT CUT Bs'!$C358</f>
        <v>0</v>
      </c>
    </row>
    <row r="327" spans="1:4">
      <c r="A327" s="3">
        <v>1273</v>
      </c>
      <c r="B327" s="4" t="s">
        <v>1103</v>
      </c>
      <c r="C327" s="4" t="s">
        <v>313</v>
      </c>
      <c r="D327" s="39" t="b">
        <f>+A327='[2]PT CUT Bs'!$C359</f>
        <v>0</v>
      </c>
    </row>
    <row r="328" spans="1:4">
      <c r="A328" s="3">
        <v>1274</v>
      </c>
      <c r="B328" s="4" t="s">
        <v>1104</v>
      </c>
      <c r="C328" s="4" t="s">
        <v>314</v>
      </c>
      <c r="D328" s="39" t="b">
        <f>+A328='[2]PT CUT Bs'!$C360</f>
        <v>0</v>
      </c>
    </row>
    <row r="329" spans="1:4">
      <c r="A329" s="3">
        <v>1275</v>
      </c>
      <c r="B329" s="4" t="s">
        <v>1105</v>
      </c>
      <c r="C329" s="4" t="s">
        <v>315</v>
      </c>
      <c r="D329" s="39" t="b">
        <f>+A329='[2]PT CUT Bs'!$C361</f>
        <v>0</v>
      </c>
    </row>
    <row r="330" spans="1:4">
      <c r="A330" s="3">
        <v>1276</v>
      </c>
      <c r="B330" s="4" t="s">
        <v>1106</v>
      </c>
      <c r="C330" s="4" t="s">
        <v>316</v>
      </c>
      <c r="D330" s="39" t="b">
        <f>+A330='[2]PT CUT Bs'!$C362</f>
        <v>0</v>
      </c>
    </row>
    <row r="331" spans="1:4">
      <c r="A331" s="3">
        <v>1277</v>
      </c>
      <c r="B331" s="4" t="s">
        <v>1107</v>
      </c>
      <c r="C331" s="4" t="s">
        <v>317</v>
      </c>
      <c r="D331" s="39" t="b">
        <f>+A331='[2]PT CUT Bs'!$C363</f>
        <v>0</v>
      </c>
    </row>
    <row r="332" spans="1:4">
      <c r="A332" s="3">
        <v>1278</v>
      </c>
      <c r="B332" s="4" t="s">
        <v>1108</v>
      </c>
      <c r="C332" s="4" t="s">
        <v>318</v>
      </c>
      <c r="D332" s="39" t="b">
        <f>+A332='[2]PT CUT Bs'!$C364</f>
        <v>0</v>
      </c>
    </row>
    <row r="333" spans="1:4">
      <c r="A333" s="3">
        <v>1279</v>
      </c>
      <c r="B333" s="4" t="s">
        <v>1109</v>
      </c>
      <c r="C333" s="4" t="s">
        <v>319</v>
      </c>
      <c r="D333" s="39" t="b">
        <f>+A333='[2]PT CUT Bs'!$C365</f>
        <v>0</v>
      </c>
    </row>
    <row r="334" spans="1:4">
      <c r="A334" s="3">
        <v>1280</v>
      </c>
      <c r="B334" s="4" t="s">
        <v>1110</v>
      </c>
      <c r="C334" s="4" t="s">
        <v>320</v>
      </c>
      <c r="D334" s="39" t="b">
        <f>+A334='[2]PT CUT Bs'!$C366</f>
        <v>0</v>
      </c>
    </row>
    <row r="335" spans="1:4">
      <c r="A335" s="3">
        <v>1281</v>
      </c>
      <c r="B335" s="4" t="s">
        <v>1111</v>
      </c>
      <c r="C335" s="4" t="s">
        <v>321</v>
      </c>
      <c r="D335" s="39" t="b">
        <f>+A335='[2]PT CUT Bs'!$C367</f>
        <v>0</v>
      </c>
    </row>
    <row r="336" spans="1:4">
      <c r="A336" s="3">
        <v>1282</v>
      </c>
      <c r="B336" s="4" t="s">
        <v>1112</v>
      </c>
      <c r="C336" s="4" t="s">
        <v>322</v>
      </c>
      <c r="D336" s="39" t="b">
        <f>+A336='[2]PT CUT Bs'!$C368</f>
        <v>0</v>
      </c>
    </row>
    <row r="337" spans="1:4">
      <c r="A337" s="3">
        <v>1283</v>
      </c>
      <c r="B337" s="4" t="s">
        <v>1113</v>
      </c>
      <c r="C337" s="4" t="s">
        <v>323</v>
      </c>
      <c r="D337" s="39" t="b">
        <f>+A337='[2]PT CUT Bs'!$C369</f>
        <v>0</v>
      </c>
    </row>
    <row r="338" spans="1:4">
      <c r="A338" s="3">
        <v>1284</v>
      </c>
      <c r="B338" s="4" t="s">
        <v>1114</v>
      </c>
      <c r="C338" s="4" t="s">
        <v>324</v>
      </c>
      <c r="D338" s="39" t="b">
        <f>+A338='[2]PT CUT Bs'!$C370</f>
        <v>0</v>
      </c>
    </row>
    <row r="339" spans="1:4">
      <c r="A339" s="3">
        <v>1285</v>
      </c>
      <c r="B339" s="4" t="s">
        <v>1115</v>
      </c>
      <c r="C339" s="4" t="s">
        <v>325</v>
      </c>
      <c r="D339" s="39" t="b">
        <f>+A339='[2]PT CUT Bs'!$C371</f>
        <v>0</v>
      </c>
    </row>
    <row r="340" spans="1:4">
      <c r="A340" s="3">
        <v>1286</v>
      </c>
      <c r="B340" s="4" t="s">
        <v>1116</v>
      </c>
      <c r="C340" s="4" t="s">
        <v>326</v>
      </c>
      <c r="D340" s="39" t="b">
        <f>+A340='[2]PT CUT Bs'!$C372</f>
        <v>0</v>
      </c>
    </row>
    <row r="341" spans="1:4">
      <c r="A341" s="3">
        <v>1287</v>
      </c>
      <c r="B341" s="4" t="s">
        <v>1117</v>
      </c>
      <c r="C341" s="4" t="s">
        <v>327</v>
      </c>
      <c r="D341" s="39" t="b">
        <f>+A341='[2]PT CUT Bs'!$C373</f>
        <v>0</v>
      </c>
    </row>
    <row r="342" spans="1:4">
      <c r="A342" s="3">
        <v>1301</v>
      </c>
      <c r="B342" s="4" t="s">
        <v>1118</v>
      </c>
      <c r="C342" s="4" t="s">
        <v>328</v>
      </c>
      <c r="D342" s="39" t="b">
        <f>+A342='[2]PT CUT Bs'!$C374</f>
        <v>0</v>
      </c>
    </row>
    <row r="343" spans="1:4">
      <c r="A343" s="3">
        <v>1302</v>
      </c>
      <c r="B343" s="4" t="s">
        <v>1119</v>
      </c>
      <c r="C343" s="4" t="s">
        <v>329</v>
      </c>
      <c r="D343" s="39" t="b">
        <f>+A343='[2]PT CUT Bs'!$C375</f>
        <v>0</v>
      </c>
    </row>
    <row r="344" spans="1:4">
      <c r="A344" s="3">
        <v>1303</v>
      </c>
      <c r="B344" s="4" t="s">
        <v>1120</v>
      </c>
      <c r="C344" s="4" t="s">
        <v>330</v>
      </c>
      <c r="D344" s="39" t="b">
        <f>+A344='[2]PT CUT Bs'!$C376</f>
        <v>0</v>
      </c>
    </row>
    <row r="345" spans="1:4">
      <c r="A345" s="3">
        <v>1304</v>
      </c>
      <c r="B345" s="4" t="s">
        <v>1121</v>
      </c>
      <c r="C345" s="4" t="s">
        <v>331</v>
      </c>
      <c r="D345" s="39" t="b">
        <f>+A345='[2]PT CUT Bs'!$C377</f>
        <v>0</v>
      </c>
    </row>
    <row r="346" spans="1:4">
      <c r="A346" s="3">
        <v>1305</v>
      </c>
      <c r="B346" s="4" t="s">
        <v>1122</v>
      </c>
      <c r="C346" s="4" t="s">
        <v>332</v>
      </c>
      <c r="D346" s="39" t="b">
        <f>+A346='[2]PT CUT Bs'!$C378</f>
        <v>0</v>
      </c>
    </row>
    <row r="347" spans="1:4">
      <c r="A347" s="3">
        <v>1306</v>
      </c>
      <c r="B347" s="4" t="s">
        <v>1123</v>
      </c>
      <c r="C347" s="4" t="s">
        <v>333</v>
      </c>
      <c r="D347" s="39" t="b">
        <f>+A347='[2]PT CUT Bs'!$C379</f>
        <v>0</v>
      </c>
    </row>
    <row r="348" spans="1:4">
      <c r="A348" s="3">
        <v>1307</v>
      </c>
      <c r="B348" s="4" t="s">
        <v>1124</v>
      </c>
      <c r="C348" s="4" t="s">
        <v>334</v>
      </c>
      <c r="D348" s="39" t="b">
        <f>+A348='[2]PT CUT Bs'!$C380</f>
        <v>0</v>
      </c>
    </row>
    <row r="349" spans="1:4">
      <c r="A349" s="3">
        <v>1308</v>
      </c>
      <c r="B349" s="4" t="s">
        <v>1125</v>
      </c>
      <c r="C349" s="4" t="s">
        <v>335</v>
      </c>
      <c r="D349" s="39" t="b">
        <f>+A349='[2]PT CUT Bs'!$C381</f>
        <v>0</v>
      </c>
    </row>
    <row r="350" spans="1:4">
      <c r="A350" s="3">
        <v>1309</v>
      </c>
      <c r="B350" s="4" t="s">
        <v>1126</v>
      </c>
      <c r="C350" s="4" t="s">
        <v>336</v>
      </c>
      <c r="D350" s="39" t="b">
        <f>+A350='[2]PT CUT Bs'!$C382</f>
        <v>0</v>
      </c>
    </row>
    <row r="351" spans="1:4">
      <c r="A351" s="3">
        <v>1310</v>
      </c>
      <c r="B351" s="4" t="s">
        <v>1127</v>
      </c>
      <c r="C351" s="4" t="s">
        <v>337</v>
      </c>
      <c r="D351" s="39" t="b">
        <f>+A351='[2]PT CUT Bs'!$C383</f>
        <v>0</v>
      </c>
    </row>
    <row r="352" spans="1:4">
      <c r="A352" s="3">
        <v>1311</v>
      </c>
      <c r="B352" s="4" t="s">
        <v>1128</v>
      </c>
      <c r="C352" s="4" t="s">
        <v>338</v>
      </c>
      <c r="D352" s="39" t="b">
        <f>+A352='[2]PT CUT Bs'!$C384</f>
        <v>0</v>
      </c>
    </row>
    <row r="353" spans="1:4">
      <c r="A353" s="3">
        <v>1312</v>
      </c>
      <c r="B353" s="4" t="s">
        <v>1129</v>
      </c>
      <c r="C353" s="4" t="s">
        <v>339</v>
      </c>
      <c r="D353" s="39" t="b">
        <f>+A353='[2]PT CUT Bs'!$C385</f>
        <v>0</v>
      </c>
    </row>
    <row r="354" spans="1:4">
      <c r="A354" s="3">
        <v>1313</v>
      </c>
      <c r="B354" s="4" t="s">
        <v>1130</v>
      </c>
      <c r="C354" s="4" t="s">
        <v>340</v>
      </c>
      <c r="D354" s="39" t="b">
        <f>+A354='[2]PT CUT Bs'!$C386</f>
        <v>0</v>
      </c>
    </row>
    <row r="355" spans="1:4">
      <c r="A355" s="3">
        <v>1314</v>
      </c>
      <c r="B355" s="4" t="s">
        <v>1131</v>
      </c>
      <c r="C355" s="4" t="s">
        <v>341</v>
      </c>
      <c r="D355" s="39" t="b">
        <f>+A355='[2]PT CUT Bs'!$C387</f>
        <v>0</v>
      </c>
    </row>
    <row r="356" spans="1:4">
      <c r="A356" s="3">
        <v>1315</v>
      </c>
      <c r="B356" s="4" t="s">
        <v>1132</v>
      </c>
      <c r="C356" s="4" t="s">
        <v>342</v>
      </c>
      <c r="D356" s="39" t="b">
        <f>+A356='[2]PT CUT Bs'!$C388</f>
        <v>0</v>
      </c>
    </row>
    <row r="357" spans="1:4">
      <c r="A357" s="3">
        <v>1316</v>
      </c>
      <c r="B357" s="4" t="s">
        <v>1133</v>
      </c>
      <c r="C357" s="4" t="s">
        <v>343</v>
      </c>
      <c r="D357" s="39" t="b">
        <f>+A357='[2]PT CUT Bs'!$C389</f>
        <v>0</v>
      </c>
    </row>
    <row r="358" spans="1:4">
      <c r="A358" s="3">
        <v>1317</v>
      </c>
      <c r="B358" s="4" t="s">
        <v>1134</v>
      </c>
      <c r="C358" s="4" t="s">
        <v>344</v>
      </c>
      <c r="D358" s="39" t="b">
        <f>+A358='[2]PT CUT Bs'!$C390</f>
        <v>0</v>
      </c>
    </row>
    <row r="359" spans="1:4">
      <c r="A359" s="3">
        <v>1318</v>
      </c>
      <c r="B359" s="4" t="s">
        <v>1135</v>
      </c>
      <c r="C359" s="4" t="s">
        <v>345</v>
      </c>
      <c r="D359" s="39" t="b">
        <f>+A359='[2]PT CUT Bs'!$C391</f>
        <v>0</v>
      </c>
    </row>
    <row r="360" spans="1:4">
      <c r="A360" s="3">
        <v>1319</v>
      </c>
      <c r="B360" s="4" t="s">
        <v>1136</v>
      </c>
      <c r="C360" s="4" t="s">
        <v>346</v>
      </c>
      <c r="D360" s="39" t="b">
        <f>+A360='[2]PT CUT Bs'!$C392</f>
        <v>0</v>
      </c>
    </row>
    <row r="361" spans="1:4">
      <c r="A361" s="3">
        <v>1320</v>
      </c>
      <c r="B361" s="4" t="s">
        <v>1137</v>
      </c>
      <c r="C361" s="4" t="s">
        <v>347</v>
      </c>
      <c r="D361" s="39" t="b">
        <f>+A361='[2]PT CUT Bs'!$C393</f>
        <v>0</v>
      </c>
    </row>
    <row r="362" spans="1:4">
      <c r="A362" s="3">
        <v>1321</v>
      </c>
      <c r="B362" s="4" t="s">
        <v>1138</v>
      </c>
      <c r="C362" s="4" t="s">
        <v>348</v>
      </c>
      <c r="D362" s="39" t="b">
        <f>+A362='[2]PT CUT Bs'!$C394</f>
        <v>0</v>
      </c>
    </row>
    <row r="363" spans="1:4">
      <c r="A363" s="3">
        <v>1322</v>
      </c>
      <c r="B363" s="4" t="s">
        <v>1139</v>
      </c>
      <c r="C363" s="4" t="s">
        <v>349</v>
      </c>
      <c r="D363" s="39" t="b">
        <f>+A363='[2]PT CUT Bs'!$C395</f>
        <v>0</v>
      </c>
    </row>
    <row r="364" spans="1:4">
      <c r="A364" s="3">
        <v>1323</v>
      </c>
      <c r="B364" s="4" t="s">
        <v>1140</v>
      </c>
      <c r="C364" s="4" t="s">
        <v>350</v>
      </c>
      <c r="D364" s="39" t="b">
        <f>+A364='[2]PT CUT Bs'!$C396</f>
        <v>0</v>
      </c>
    </row>
    <row r="365" spans="1:4">
      <c r="A365" s="3">
        <v>1324</v>
      </c>
      <c r="B365" s="4" t="s">
        <v>1141</v>
      </c>
      <c r="C365" s="4" t="s">
        <v>351</v>
      </c>
      <c r="D365" s="39" t="b">
        <f>+A365='[2]PT CUT Bs'!$C397</f>
        <v>0</v>
      </c>
    </row>
    <row r="366" spans="1:4">
      <c r="A366" s="3">
        <v>1325</v>
      </c>
      <c r="B366" s="4" t="s">
        <v>1142</v>
      </c>
      <c r="C366" s="4" t="s">
        <v>352</v>
      </c>
      <c r="D366" s="39" t="b">
        <f>+A366='[2]PT CUT Bs'!$C398</f>
        <v>0</v>
      </c>
    </row>
    <row r="367" spans="1:4">
      <c r="A367" s="3">
        <v>1326</v>
      </c>
      <c r="B367" s="4" t="s">
        <v>1143</v>
      </c>
      <c r="C367" s="4" t="s">
        <v>353</v>
      </c>
      <c r="D367" s="39" t="b">
        <f>+A367='[2]PT CUT Bs'!$C399</f>
        <v>0</v>
      </c>
    </row>
    <row r="368" spans="1:4">
      <c r="A368" s="3">
        <v>1327</v>
      </c>
      <c r="B368" s="4" t="s">
        <v>1144</v>
      </c>
      <c r="C368" s="4" t="s">
        <v>354</v>
      </c>
      <c r="D368" s="39" t="b">
        <f>+A368='[2]PT CUT Bs'!$C400</f>
        <v>0</v>
      </c>
    </row>
    <row r="369" spans="1:4">
      <c r="A369" s="3">
        <v>1328</v>
      </c>
      <c r="B369" s="4" t="s">
        <v>1145</v>
      </c>
      <c r="C369" s="4" t="s">
        <v>355</v>
      </c>
      <c r="D369" s="39" t="b">
        <f>+A369='[2]PT CUT Bs'!$C401</f>
        <v>0</v>
      </c>
    </row>
    <row r="370" spans="1:4">
      <c r="A370" s="3">
        <v>1329</v>
      </c>
      <c r="B370" s="4" t="s">
        <v>1146</v>
      </c>
      <c r="C370" s="4" t="s">
        <v>356</v>
      </c>
      <c r="D370" s="39" t="b">
        <f>+A370='[2]PT CUT Bs'!$C402</f>
        <v>0</v>
      </c>
    </row>
    <row r="371" spans="1:4">
      <c r="A371" s="3">
        <v>1330</v>
      </c>
      <c r="B371" s="4" t="s">
        <v>1147</v>
      </c>
      <c r="C371" s="4" t="s">
        <v>357</v>
      </c>
      <c r="D371" s="39" t="b">
        <f>+A371='[2]PT CUT Bs'!$C403</f>
        <v>0</v>
      </c>
    </row>
    <row r="372" spans="1:4">
      <c r="A372" s="3">
        <v>1331</v>
      </c>
      <c r="B372" s="4" t="s">
        <v>1148</v>
      </c>
      <c r="C372" s="4" t="s">
        <v>358</v>
      </c>
      <c r="D372" s="39" t="b">
        <f>+A372='[2]PT CUT Bs'!$C404</f>
        <v>0</v>
      </c>
    </row>
    <row r="373" spans="1:4">
      <c r="A373" s="3">
        <v>1332</v>
      </c>
      <c r="B373" s="4" t="s">
        <v>1149</v>
      </c>
      <c r="C373" s="4" t="s">
        <v>359</v>
      </c>
      <c r="D373" s="39" t="b">
        <f>+A373='[2]PT CUT Bs'!$C405</f>
        <v>0</v>
      </c>
    </row>
    <row r="374" spans="1:4">
      <c r="A374" s="3">
        <v>1333</v>
      </c>
      <c r="B374" s="4" t="s">
        <v>1150</v>
      </c>
      <c r="C374" s="4" t="s">
        <v>360</v>
      </c>
      <c r="D374" s="39" t="b">
        <f>+A374='[2]PT CUT Bs'!$C406</f>
        <v>0</v>
      </c>
    </row>
    <row r="375" spans="1:4">
      <c r="A375" s="3">
        <v>1334</v>
      </c>
      <c r="B375" s="4" t="s">
        <v>1151</v>
      </c>
      <c r="C375" s="4" t="s">
        <v>361</v>
      </c>
      <c r="D375" s="39" t="b">
        <f>+A375='[2]PT CUT Bs'!$C407</f>
        <v>0</v>
      </c>
    </row>
    <row r="376" spans="1:4">
      <c r="A376" s="3">
        <v>1335</v>
      </c>
      <c r="B376" s="4" t="s">
        <v>1152</v>
      </c>
      <c r="C376" s="4" t="s">
        <v>362</v>
      </c>
      <c r="D376" s="39" t="b">
        <f>+A376='[2]PT CUT Bs'!$C408</f>
        <v>0</v>
      </c>
    </row>
    <row r="377" spans="1:4">
      <c r="A377" s="3">
        <v>1336</v>
      </c>
      <c r="B377" s="4" t="s">
        <v>1153</v>
      </c>
      <c r="C377" s="4" t="s">
        <v>363</v>
      </c>
      <c r="D377" s="39" t="b">
        <f>+A377='[2]PT CUT Bs'!$C409</f>
        <v>0</v>
      </c>
    </row>
    <row r="378" spans="1:4">
      <c r="A378" s="3">
        <v>1337</v>
      </c>
      <c r="B378" s="4" t="s">
        <v>1154</v>
      </c>
      <c r="C378" s="4" t="s">
        <v>364</v>
      </c>
      <c r="D378" s="39" t="b">
        <f>+A378='[2]PT CUT Bs'!$C410</f>
        <v>0</v>
      </c>
    </row>
    <row r="379" spans="1:4">
      <c r="A379" s="3">
        <v>1338</v>
      </c>
      <c r="B379" s="4" t="s">
        <v>1155</v>
      </c>
      <c r="C379" s="4" t="s">
        <v>365</v>
      </c>
      <c r="D379" s="39" t="b">
        <f>+A379='[2]PT CUT Bs'!$C411</f>
        <v>0</v>
      </c>
    </row>
    <row r="380" spans="1:4">
      <c r="A380" s="3">
        <v>1339</v>
      </c>
      <c r="B380" s="4" t="s">
        <v>1156</v>
      </c>
      <c r="C380" s="4" t="s">
        <v>366</v>
      </c>
      <c r="D380" s="39" t="b">
        <f>+A380='[2]PT CUT Bs'!$C412</f>
        <v>0</v>
      </c>
    </row>
    <row r="381" spans="1:4">
      <c r="A381" s="3">
        <v>1340</v>
      </c>
      <c r="B381" s="4" t="s">
        <v>1157</v>
      </c>
      <c r="C381" s="4" t="s">
        <v>367</v>
      </c>
      <c r="D381" s="39" t="b">
        <f>+A381='[2]PT CUT Bs'!$C413</f>
        <v>0</v>
      </c>
    </row>
    <row r="382" spans="1:4">
      <c r="A382" s="3">
        <v>1341</v>
      </c>
      <c r="B382" s="4" t="s">
        <v>1158</v>
      </c>
      <c r="C382" s="4" t="s">
        <v>368</v>
      </c>
      <c r="D382" s="39" t="b">
        <f>+A382='[2]PT CUT Bs'!$C414</f>
        <v>0</v>
      </c>
    </row>
    <row r="383" spans="1:4">
      <c r="A383" s="3">
        <v>1342</v>
      </c>
      <c r="B383" s="4" t="s">
        <v>1159</v>
      </c>
      <c r="C383" s="4" t="s">
        <v>369</v>
      </c>
      <c r="D383" s="39" t="b">
        <f>+A383='[2]PT CUT Bs'!$C415</f>
        <v>0</v>
      </c>
    </row>
    <row r="384" spans="1:4">
      <c r="A384" s="3">
        <v>1343</v>
      </c>
      <c r="B384" s="4" t="s">
        <v>1160</v>
      </c>
      <c r="C384" s="4" t="s">
        <v>370</v>
      </c>
      <c r="D384" s="39" t="b">
        <f>+A384='[2]PT CUT Bs'!$C416</f>
        <v>0</v>
      </c>
    </row>
    <row r="385" spans="1:4">
      <c r="A385" s="3">
        <v>1344</v>
      </c>
      <c r="B385" s="4" t="s">
        <v>1161</v>
      </c>
      <c r="C385" s="4" t="s">
        <v>371</v>
      </c>
      <c r="D385" s="39" t="b">
        <f>+A385='[2]PT CUT Bs'!$C417</f>
        <v>0</v>
      </c>
    </row>
    <row r="386" spans="1:4">
      <c r="A386" s="3">
        <v>1345</v>
      </c>
      <c r="B386" s="4" t="s">
        <v>1162</v>
      </c>
      <c r="C386" s="4" t="s">
        <v>372</v>
      </c>
      <c r="D386" s="39" t="b">
        <f>+A386='[2]PT CUT Bs'!$C418</f>
        <v>0</v>
      </c>
    </row>
    <row r="387" spans="1:4">
      <c r="A387" s="3">
        <v>1346</v>
      </c>
      <c r="B387" s="4" t="s">
        <v>1163</v>
      </c>
      <c r="C387" s="4" t="s">
        <v>373</v>
      </c>
      <c r="D387" s="39" t="b">
        <f>+A387='[2]PT CUT Bs'!$C419</f>
        <v>0</v>
      </c>
    </row>
    <row r="388" spans="1:4">
      <c r="A388" s="3">
        <v>1347</v>
      </c>
      <c r="B388" s="4" t="s">
        <v>1164</v>
      </c>
      <c r="C388" s="4" t="s">
        <v>374</v>
      </c>
      <c r="D388" s="39" t="b">
        <f>+A388='[2]PT CUT Bs'!$C420</f>
        <v>0</v>
      </c>
    </row>
    <row r="389" spans="1:4">
      <c r="A389" s="3">
        <v>1401</v>
      </c>
      <c r="B389" s="4" t="s">
        <v>1165</v>
      </c>
      <c r="C389" s="4" t="s">
        <v>375</v>
      </c>
      <c r="D389" s="39" t="b">
        <f>+A389='[2]PT CUT Bs'!$C421</f>
        <v>0</v>
      </c>
    </row>
    <row r="390" spans="1:4">
      <c r="A390" s="3">
        <v>1402</v>
      </c>
      <c r="B390" s="4" t="s">
        <v>1166</v>
      </c>
      <c r="C390" s="4" t="s">
        <v>376</v>
      </c>
      <c r="D390" s="39" t="b">
        <f>+A390='[2]PT CUT Bs'!$C422</f>
        <v>0</v>
      </c>
    </row>
    <row r="391" spans="1:4">
      <c r="A391" s="3">
        <v>1403</v>
      </c>
      <c r="B391" s="4" t="s">
        <v>1167</v>
      </c>
      <c r="C391" s="4" t="s">
        <v>1376</v>
      </c>
      <c r="D391" s="39" t="b">
        <f>+A391='[2]PT CUT Bs'!$C423</f>
        <v>0</v>
      </c>
    </row>
    <row r="392" spans="1:4">
      <c r="A392" s="3">
        <v>1404</v>
      </c>
      <c r="B392" s="4" t="s">
        <v>1168</v>
      </c>
      <c r="C392" s="4" t="s">
        <v>377</v>
      </c>
      <c r="D392" s="39" t="b">
        <f>+A392='[2]PT CUT Bs'!$C424</f>
        <v>0</v>
      </c>
    </row>
    <row r="393" spans="1:4">
      <c r="A393" s="3">
        <v>1405</v>
      </c>
      <c r="B393" s="4" t="s">
        <v>1169</v>
      </c>
      <c r="C393" s="4" t="s">
        <v>378</v>
      </c>
      <c r="D393" s="39" t="b">
        <f>+A393='[2]PT CUT Bs'!$C425</f>
        <v>0</v>
      </c>
    </row>
    <row r="394" spans="1:4">
      <c r="A394" s="3">
        <v>1406</v>
      </c>
      <c r="B394" s="4" t="s">
        <v>1170</v>
      </c>
      <c r="C394" s="4" t="s">
        <v>379</v>
      </c>
      <c r="D394" s="39" t="b">
        <f>+A394='[2]PT CUT Bs'!$C426</f>
        <v>0</v>
      </c>
    </row>
    <row r="395" spans="1:4">
      <c r="A395" s="3">
        <v>1407</v>
      </c>
      <c r="B395" s="4" t="s">
        <v>1171</v>
      </c>
      <c r="C395" s="4" t="s">
        <v>380</v>
      </c>
      <c r="D395" s="39" t="b">
        <f>+A395='[2]PT CUT Bs'!$C427</f>
        <v>0</v>
      </c>
    </row>
    <row r="396" spans="1:4">
      <c r="A396" s="3">
        <v>1408</v>
      </c>
      <c r="B396" s="4" t="s">
        <v>1172</v>
      </c>
      <c r="C396" s="4" t="s">
        <v>381</v>
      </c>
      <c r="D396" s="39" t="b">
        <f>+A396='[2]PT CUT Bs'!$C428</f>
        <v>0</v>
      </c>
    </row>
    <row r="397" spans="1:4">
      <c r="A397" s="3">
        <v>1409</v>
      </c>
      <c r="B397" s="4" t="s">
        <v>1173</v>
      </c>
      <c r="C397" s="4" t="s">
        <v>382</v>
      </c>
      <c r="D397" s="39" t="b">
        <f>+A397='[2]PT CUT Bs'!$C429</f>
        <v>0</v>
      </c>
    </row>
    <row r="398" spans="1:4">
      <c r="A398" s="3">
        <v>1410</v>
      </c>
      <c r="B398" s="4" t="s">
        <v>1174</v>
      </c>
      <c r="C398" s="4" t="s">
        <v>383</v>
      </c>
      <c r="D398" s="39" t="b">
        <f>+A398='[2]PT CUT Bs'!$C430</f>
        <v>0</v>
      </c>
    </row>
    <row r="399" spans="1:4">
      <c r="A399" s="3">
        <v>1411</v>
      </c>
      <c r="B399" s="4" t="s">
        <v>1175</v>
      </c>
      <c r="C399" s="4" t="s">
        <v>384</v>
      </c>
      <c r="D399" s="39" t="b">
        <f>+A399='[2]PT CUT Bs'!$C431</f>
        <v>0</v>
      </c>
    </row>
    <row r="400" spans="1:4">
      <c r="A400" s="3">
        <v>1412</v>
      </c>
      <c r="B400" s="4" t="s">
        <v>1176</v>
      </c>
      <c r="C400" s="4" t="s">
        <v>385</v>
      </c>
      <c r="D400" s="39" t="b">
        <f>+A400='[2]PT CUT Bs'!$C432</f>
        <v>0</v>
      </c>
    </row>
    <row r="401" spans="1:4">
      <c r="A401" s="3">
        <v>1413</v>
      </c>
      <c r="B401" s="4" t="s">
        <v>1148</v>
      </c>
      <c r="C401" s="4" t="s">
        <v>358</v>
      </c>
      <c r="D401" s="39" t="b">
        <f>+A401='[2]PT CUT Bs'!$C433</f>
        <v>0</v>
      </c>
    </row>
    <row r="402" spans="1:4">
      <c r="A402" s="3">
        <v>1414</v>
      </c>
      <c r="B402" s="4" t="s">
        <v>1177</v>
      </c>
      <c r="C402" s="4" t="s">
        <v>386</v>
      </c>
      <c r="D402" s="39" t="b">
        <f>+A402='[2]PT CUT Bs'!$C434</f>
        <v>0</v>
      </c>
    </row>
    <row r="403" spans="1:4">
      <c r="A403" s="3">
        <v>1415</v>
      </c>
      <c r="B403" s="4" t="s">
        <v>1178</v>
      </c>
      <c r="C403" s="4" t="s">
        <v>387</v>
      </c>
      <c r="D403" s="39" t="b">
        <f>+A403='[2]PT CUT Bs'!$C435</f>
        <v>0</v>
      </c>
    </row>
    <row r="404" spans="1:4">
      <c r="A404" s="3">
        <v>1416</v>
      </c>
      <c r="B404" s="4" t="s">
        <v>1179</v>
      </c>
      <c r="C404" s="4" t="s">
        <v>388</v>
      </c>
      <c r="D404" s="39" t="b">
        <f>+A404='[2]PT CUT Bs'!$C436</f>
        <v>0</v>
      </c>
    </row>
    <row r="405" spans="1:4">
      <c r="A405" s="3">
        <v>1417</v>
      </c>
      <c r="B405" s="4" t="s">
        <v>1180</v>
      </c>
      <c r="C405" s="4" t="s">
        <v>389</v>
      </c>
      <c r="D405" s="39" t="b">
        <f>+A405='[2]PT CUT Bs'!$C437</f>
        <v>0</v>
      </c>
    </row>
    <row r="406" spans="1:4">
      <c r="A406" s="3">
        <v>1418</v>
      </c>
      <c r="B406" s="4" t="s">
        <v>1181</v>
      </c>
      <c r="C406" s="4" t="s">
        <v>390</v>
      </c>
      <c r="D406" s="39" t="b">
        <f>+A406='[2]PT CUT Bs'!$C438</f>
        <v>0</v>
      </c>
    </row>
    <row r="407" spans="1:4">
      <c r="A407" s="3">
        <v>1419</v>
      </c>
      <c r="B407" s="4" t="s">
        <v>1182</v>
      </c>
      <c r="C407" s="4" t="s">
        <v>391</v>
      </c>
      <c r="D407" s="39" t="b">
        <f>+A407='[2]PT CUT Bs'!$C439</f>
        <v>0</v>
      </c>
    </row>
    <row r="408" spans="1:4">
      <c r="A408" s="3">
        <v>1420</v>
      </c>
      <c r="B408" s="4" t="s">
        <v>1183</v>
      </c>
      <c r="C408" s="4" t="s">
        <v>392</v>
      </c>
      <c r="D408" s="39" t="b">
        <f>+A408='[2]PT CUT Bs'!$C440</f>
        <v>0</v>
      </c>
    </row>
    <row r="409" spans="1:4">
      <c r="A409" s="3">
        <v>1421</v>
      </c>
      <c r="B409" s="4" t="s">
        <v>1184</v>
      </c>
      <c r="C409" s="4" t="s">
        <v>393</v>
      </c>
      <c r="D409" s="39" t="b">
        <f>+A409='[2]PT CUT Bs'!$C441</f>
        <v>0</v>
      </c>
    </row>
    <row r="410" spans="1:4">
      <c r="A410" s="3">
        <v>1422</v>
      </c>
      <c r="B410" s="4" t="s">
        <v>1185</v>
      </c>
      <c r="C410" s="4" t="s">
        <v>394</v>
      </c>
      <c r="D410" s="39" t="b">
        <f>+A410='[2]PT CUT Bs'!$C442</f>
        <v>0</v>
      </c>
    </row>
    <row r="411" spans="1:4">
      <c r="A411" s="3">
        <v>1423</v>
      </c>
      <c r="B411" s="4" t="s">
        <v>1186</v>
      </c>
      <c r="C411" s="4" t="s">
        <v>395</v>
      </c>
      <c r="D411" s="39" t="b">
        <f>+A411='[2]PT CUT Bs'!$C443</f>
        <v>0</v>
      </c>
    </row>
    <row r="412" spans="1:4">
      <c r="A412" s="3">
        <v>1424</v>
      </c>
      <c r="B412" s="4" t="s">
        <v>1187</v>
      </c>
      <c r="C412" s="4" t="s">
        <v>396</v>
      </c>
      <c r="D412" s="39" t="b">
        <f>+A412='[2]PT CUT Bs'!$C444</f>
        <v>0</v>
      </c>
    </row>
    <row r="413" spans="1:4">
      <c r="A413" s="3">
        <v>1425</v>
      </c>
      <c r="B413" s="4" t="s">
        <v>1188</v>
      </c>
      <c r="C413" s="4" t="s">
        <v>397</v>
      </c>
      <c r="D413" s="39" t="b">
        <f>+A413='[2]PT CUT Bs'!$C445</f>
        <v>0</v>
      </c>
    </row>
    <row r="414" spans="1:4">
      <c r="A414" s="3">
        <v>1426</v>
      </c>
      <c r="B414" s="4" t="s">
        <v>1189</v>
      </c>
      <c r="C414" s="4" t="s">
        <v>398</v>
      </c>
      <c r="D414" s="39" t="b">
        <f>+A414='[2]PT CUT Bs'!$C446</f>
        <v>0</v>
      </c>
    </row>
    <row r="415" spans="1:4">
      <c r="A415" s="3">
        <v>1427</v>
      </c>
      <c r="B415" s="4" t="s">
        <v>1190</v>
      </c>
      <c r="C415" s="4" t="s">
        <v>399</v>
      </c>
      <c r="D415" s="39" t="b">
        <f>+A415='[2]PT CUT Bs'!$C447</f>
        <v>0</v>
      </c>
    </row>
    <row r="416" spans="1:4">
      <c r="A416" s="3">
        <v>1428</v>
      </c>
      <c r="B416" s="4" t="s">
        <v>1191</v>
      </c>
      <c r="C416" s="4" t="s">
        <v>1377</v>
      </c>
      <c r="D416" s="39" t="b">
        <f>+A416='[2]PT CUT Bs'!$C448</f>
        <v>0</v>
      </c>
    </row>
    <row r="417" spans="1:4">
      <c r="A417" s="3">
        <v>1429</v>
      </c>
      <c r="B417" s="4" t="s">
        <v>1192</v>
      </c>
      <c r="C417" s="4" t="s">
        <v>400</v>
      </c>
      <c r="D417" s="39" t="b">
        <f>+A417='[2]PT CUT Bs'!$C449</f>
        <v>0</v>
      </c>
    </row>
    <row r="418" spans="1:4">
      <c r="A418" s="3">
        <v>1430</v>
      </c>
      <c r="B418" s="4" t="s">
        <v>1193</v>
      </c>
      <c r="C418" s="4" t="s">
        <v>401</v>
      </c>
      <c r="D418" s="39" t="b">
        <f>+A418='[2]PT CUT Bs'!$C450</f>
        <v>0</v>
      </c>
    </row>
    <row r="419" spans="1:4">
      <c r="A419" s="3">
        <v>1431</v>
      </c>
      <c r="B419" s="4" t="s">
        <v>1194</v>
      </c>
      <c r="C419" s="4" t="s">
        <v>402</v>
      </c>
      <c r="D419" s="39" t="b">
        <f>+A419='[2]PT CUT Bs'!$C451</f>
        <v>0</v>
      </c>
    </row>
    <row r="420" spans="1:4">
      <c r="A420" s="3">
        <v>1432</v>
      </c>
      <c r="B420" s="4" t="s">
        <v>1195</v>
      </c>
      <c r="C420" s="4" t="s">
        <v>403</v>
      </c>
      <c r="D420" s="39" t="b">
        <f>+A420='[2]PT CUT Bs'!$C452</f>
        <v>0</v>
      </c>
    </row>
    <row r="421" spans="1:4">
      <c r="A421" s="3">
        <v>1433</v>
      </c>
      <c r="B421" s="4" t="s">
        <v>1196</v>
      </c>
      <c r="C421" s="4" t="s">
        <v>404</v>
      </c>
      <c r="D421" s="39" t="b">
        <f>+A421='[2]PT CUT Bs'!$C453</f>
        <v>0</v>
      </c>
    </row>
    <row r="422" spans="1:4">
      <c r="A422" s="3">
        <v>1434</v>
      </c>
      <c r="B422" s="4" t="s">
        <v>1197</v>
      </c>
      <c r="C422" s="4" t="s">
        <v>405</v>
      </c>
      <c r="D422" s="39" t="b">
        <f>+A422='[2]PT CUT Bs'!$C454</f>
        <v>0</v>
      </c>
    </row>
    <row r="423" spans="1:4">
      <c r="A423" s="3">
        <v>1435</v>
      </c>
      <c r="B423" s="4" t="s">
        <v>1198</v>
      </c>
      <c r="C423" s="4" t="s">
        <v>406</v>
      </c>
      <c r="D423" s="39" t="b">
        <f>+A423='[2]PT CUT Bs'!$C455</f>
        <v>0</v>
      </c>
    </row>
    <row r="424" spans="1:4">
      <c r="A424" s="3">
        <v>1501</v>
      </c>
      <c r="B424" s="4" t="s">
        <v>1199</v>
      </c>
      <c r="C424" s="4" t="s">
        <v>407</v>
      </c>
      <c r="D424" s="39" t="b">
        <f>+A424='[2]PT CUT Bs'!$C456</f>
        <v>0</v>
      </c>
    </row>
    <row r="425" spans="1:4">
      <c r="A425" s="3">
        <v>1502</v>
      </c>
      <c r="B425" s="4" t="s">
        <v>1200</v>
      </c>
      <c r="C425" s="4" t="s">
        <v>408</v>
      </c>
      <c r="D425" s="39" t="b">
        <f>+A425='[2]PT CUT Bs'!$C457</f>
        <v>0</v>
      </c>
    </row>
    <row r="426" spans="1:4">
      <c r="A426" s="3">
        <v>1503</v>
      </c>
      <c r="B426" s="4" t="s">
        <v>1201</v>
      </c>
      <c r="C426" s="4" t="s">
        <v>409</v>
      </c>
      <c r="D426" s="39" t="b">
        <f>+A426='[2]PT CUT Bs'!$C458</f>
        <v>0</v>
      </c>
    </row>
    <row r="427" spans="1:4">
      <c r="A427" s="3">
        <v>1504</v>
      </c>
      <c r="B427" s="4" t="s">
        <v>1202</v>
      </c>
      <c r="C427" s="4" t="s">
        <v>410</v>
      </c>
      <c r="D427" s="39" t="b">
        <f>+A427='[2]PT CUT Bs'!$C459</f>
        <v>0</v>
      </c>
    </row>
    <row r="428" spans="1:4">
      <c r="A428" s="3">
        <v>1505</v>
      </c>
      <c r="B428" s="4" t="s">
        <v>1203</v>
      </c>
      <c r="C428" s="4" t="s">
        <v>411</v>
      </c>
      <c r="D428" s="39" t="b">
        <f>+A428='[2]PT CUT Bs'!$C460</f>
        <v>0</v>
      </c>
    </row>
    <row r="429" spans="1:4">
      <c r="A429" s="3">
        <v>1506</v>
      </c>
      <c r="B429" s="4" t="s">
        <v>1204</v>
      </c>
      <c r="C429" s="4" t="s">
        <v>412</v>
      </c>
      <c r="D429" s="39" t="b">
        <f>+A429='[2]PT CUT Bs'!$C461</f>
        <v>0</v>
      </c>
    </row>
    <row r="430" spans="1:4">
      <c r="A430" s="3">
        <v>1507</v>
      </c>
      <c r="B430" s="4" t="s">
        <v>1205</v>
      </c>
      <c r="C430" s="4" t="s">
        <v>413</v>
      </c>
      <c r="D430" s="39" t="b">
        <f>+A430='[2]PT CUT Bs'!$C462</f>
        <v>0</v>
      </c>
    </row>
    <row r="431" spans="1:4">
      <c r="A431" s="3">
        <v>1508</v>
      </c>
      <c r="B431" s="4" t="s">
        <v>1206</v>
      </c>
      <c r="C431" s="4" t="s">
        <v>414</v>
      </c>
      <c r="D431" s="39" t="b">
        <f>+A431='[2]PT CUT Bs'!$C463</f>
        <v>0</v>
      </c>
    </row>
    <row r="432" spans="1:4">
      <c r="A432" s="3">
        <v>1509</v>
      </c>
      <c r="B432" s="4" t="s">
        <v>1207</v>
      </c>
      <c r="C432" s="4" t="s">
        <v>415</v>
      </c>
      <c r="D432" s="39" t="b">
        <f>+A432='[2]PT CUT Bs'!$C464</f>
        <v>0</v>
      </c>
    </row>
    <row r="433" spans="1:4">
      <c r="A433" s="3">
        <v>1510</v>
      </c>
      <c r="B433" s="4" t="s">
        <v>1208</v>
      </c>
      <c r="C433" s="4" t="s">
        <v>416</v>
      </c>
      <c r="D433" s="39" t="b">
        <f>+A433='[2]PT CUT Bs'!$C465</f>
        <v>0</v>
      </c>
    </row>
    <row r="434" spans="1:4">
      <c r="A434" s="3">
        <v>1511</v>
      </c>
      <c r="B434" s="4" t="s">
        <v>1209</v>
      </c>
      <c r="C434" s="4" t="s">
        <v>417</v>
      </c>
      <c r="D434" s="39" t="b">
        <f>+A434='[2]PT CUT Bs'!$C466</f>
        <v>0</v>
      </c>
    </row>
    <row r="435" spans="1:4">
      <c r="A435" s="3">
        <v>1512</v>
      </c>
      <c r="B435" s="4" t="s">
        <v>1210</v>
      </c>
      <c r="C435" s="4" t="s">
        <v>418</v>
      </c>
      <c r="D435" s="39" t="b">
        <f>+A435='[2]PT CUT Bs'!$C467</f>
        <v>0</v>
      </c>
    </row>
    <row r="436" spans="1:4">
      <c r="A436" s="3">
        <v>1513</v>
      </c>
      <c r="B436" s="4" t="s">
        <v>1211</v>
      </c>
      <c r="C436" s="4" t="s">
        <v>419</v>
      </c>
      <c r="D436" s="39" t="b">
        <f>+A436='[2]PT CUT Bs'!$C468</f>
        <v>0</v>
      </c>
    </row>
    <row r="437" spans="1:4">
      <c r="A437" s="3">
        <v>1514</v>
      </c>
      <c r="B437" s="4" t="s">
        <v>1212</v>
      </c>
      <c r="C437" s="4" t="s">
        <v>420</v>
      </c>
      <c r="D437" s="39" t="b">
        <f>+A437='[2]PT CUT Bs'!$C469</f>
        <v>0</v>
      </c>
    </row>
    <row r="438" spans="1:4">
      <c r="A438" s="3">
        <v>1515</v>
      </c>
      <c r="B438" s="4" t="s">
        <v>1213</v>
      </c>
      <c r="C438" s="4" t="s">
        <v>421</v>
      </c>
      <c r="D438" s="39" t="b">
        <f>+A438='[2]PT CUT Bs'!$C470</f>
        <v>0</v>
      </c>
    </row>
    <row r="439" spans="1:4">
      <c r="A439" s="3">
        <v>1516</v>
      </c>
      <c r="B439" s="4" t="s">
        <v>1214</v>
      </c>
      <c r="C439" s="4" t="s">
        <v>422</v>
      </c>
      <c r="D439" s="39" t="b">
        <f>+A439='[2]PT CUT Bs'!$C471</f>
        <v>0</v>
      </c>
    </row>
    <row r="440" spans="1:4">
      <c r="A440" s="3">
        <v>1517</v>
      </c>
      <c r="B440" s="4" t="s">
        <v>1215</v>
      </c>
      <c r="C440" s="4" t="s">
        <v>423</v>
      </c>
      <c r="D440" s="39" t="b">
        <f>+A440='[2]PT CUT Bs'!$C472</f>
        <v>0</v>
      </c>
    </row>
    <row r="441" spans="1:4">
      <c r="A441" s="3">
        <v>1518</v>
      </c>
      <c r="B441" s="4" t="s">
        <v>1216</v>
      </c>
      <c r="C441" s="4" t="s">
        <v>424</v>
      </c>
      <c r="D441" s="39" t="b">
        <f>+A441='[2]PT CUT Bs'!$C473</f>
        <v>0</v>
      </c>
    </row>
    <row r="442" spans="1:4">
      <c r="A442" s="3">
        <v>1519</v>
      </c>
      <c r="B442" s="4" t="s">
        <v>1217</v>
      </c>
      <c r="C442" s="4" t="s">
        <v>425</v>
      </c>
      <c r="D442" s="39" t="b">
        <f>+A442='[2]PT CUT Bs'!$C474</f>
        <v>0</v>
      </c>
    </row>
    <row r="443" spans="1:4">
      <c r="A443" s="3">
        <v>1520</v>
      </c>
      <c r="B443" s="4" t="s">
        <v>1218</v>
      </c>
      <c r="C443" s="4" t="s">
        <v>426</v>
      </c>
      <c r="D443" s="39" t="b">
        <f>+A443='[2]PT CUT Bs'!$C475</f>
        <v>0</v>
      </c>
    </row>
    <row r="444" spans="1:4">
      <c r="A444" s="3">
        <v>1521</v>
      </c>
      <c r="B444" s="4" t="s">
        <v>1219</v>
      </c>
      <c r="C444" s="4" t="s">
        <v>427</v>
      </c>
      <c r="D444" s="39" t="b">
        <f>+A444='[2]PT CUT Bs'!$C476</f>
        <v>0</v>
      </c>
    </row>
    <row r="445" spans="1:4">
      <c r="A445" s="3">
        <v>1522</v>
      </c>
      <c r="B445" s="4" t="s">
        <v>1220</v>
      </c>
      <c r="C445" s="4" t="s">
        <v>428</v>
      </c>
      <c r="D445" s="39" t="b">
        <f>+A445='[2]PT CUT Bs'!$C477</f>
        <v>0</v>
      </c>
    </row>
    <row r="446" spans="1:4">
      <c r="A446" s="3">
        <v>1523</v>
      </c>
      <c r="B446" s="4" t="s">
        <v>1221</v>
      </c>
      <c r="C446" s="4" t="s">
        <v>429</v>
      </c>
      <c r="D446" s="39" t="b">
        <f>+A446='[2]PT CUT Bs'!$C478</f>
        <v>0</v>
      </c>
    </row>
    <row r="447" spans="1:4">
      <c r="A447" s="3">
        <v>1524</v>
      </c>
      <c r="B447" s="4" t="s">
        <v>1222</v>
      </c>
      <c r="C447" s="4" t="s">
        <v>430</v>
      </c>
      <c r="D447" s="39" t="b">
        <f>+A447='[2]PT CUT Bs'!$C479</f>
        <v>0</v>
      </c>
    </row>
    <row r="448" spans="1:4">
      <c r="A448" s="3">
        <v>1525</v>
      </c>
      <c r="B448" s="4" t="s">
        <v>1223</v>
      </c>
      <c r="C448" s="4" t="s">
        <v>431</v>
      </c>
      <c r="D448" s="39" t="b">
        <f>+A448='[2]PT CUT Bs'!$C480</f>
        <v>0</v>
      </c>
    </row>
    <row r="449" spans="1:4">
      <c r="A449" s="3">
        <v>1526</v>
      </c>
      <c r="B449" s="4" t="s">
        <v>1224</v>
      </c>
      <c r="C449" s="4" t="s">
        <v>432</v>
      </c>
      <c r="D449" s="39" t="b">
        <f>+A449='[2]PT CUT Bs'!$C481</f>
        <v>0</v>
      </c>
    </row>
    <row r="450" spans="1:4">
      <c r="A450" s="3">
        <v>1527</v>
      </c>
      <c r="B450" s="4" t="s">
        <v>1225</v>
      </c>
      <c r="C450" s="4" t="s">
        <v>433</v>
      </c>
      <c r="D450" s="39" t="b">
        <f>+A450='[2]PT CUT Bs'!$C482</f>
        <v>0</v>
      </c>
    </row>
    <row r="451" spans="1:4">
      <c r="A451" s="3">
        <v>1528</v>
      </c>
      <c r="B451" s="4" t="s">
        <v>1226</v>
      </c>
      <c r="C451" s="4" t="s">
        <v>434</v>
      </c>
      <c r="D451" s="39" t="b">
        <f>+A451='[2]PT CUT Bs'!$C483</f>
        <v>0</v>
      </c>
    </row>
    <row r="452" spans="1:4">
      <c r="A452" s="3">
        <v>1529</v>
      </c>
      <c r="B452" s="4" t="s">
        <v>1227</v>
      </c>
      <c r="C452" s="4" t="s">
        <v>435</v>
      </c>
      <c r="D452" s="39" t="b">
        <f>+A452='[2]PT CUT Bs'!$C484</f>
        <v>0</v>
      </c>
    </row>
    <row r="453" spans="1:4">
      <c r="A453" s="3">
        <v>1530</v>
      </c>
      <c r="B453" s="4" t="s">
        <v>1228</v>
      </c>
      <c r="C453" s="4" t="s">
        <v>436</v>
      </c>
      <c r="D453" s="39" t="b">
        <f>+A453='[2]PT CUT Bs'!$C485</f>
        <v>0</v>
      </c>
    </row>
    <row r="454" spans="1:4">
      <c r="A454" s="3">
        <v>1531</v>
      </c>
      <c r="B454" s="4" t="s">
        <v>1229</v>
      </c>
      <c r="C454" s="4" t="s">
        <v>437</v>
      </c>
      <c r="D454" s="39" t="b">
        <f>+A454='[2]PT CUT Bs'!$C486</f>
        <v>0</v>
      </c>
    </row>
    <row r="455" spans="1:4">
      <c r="A455" s="3">
        <v>1532</v>
      </c>
      <c r="B455" s="4" t="s">
        <v>1230</v>
      </c>
      <c r="C455" s="4" t="s">
        <v>438</v>
      </c>
      <c r="D455" s="39" t="b">
        <f>+A455='[2]PT CUT Bs'!$C487</f>
        <v>0</v>
      </c>
    </row>
    <row r="456" spans="1:4">
      <c r="A456" s="3">
        <v>1533</v>
      </c>
      <c r="B456" s="4" t="s">
        <v>1231</v>
      </c>
      <c r="C456" s="4" t="s">
        <v>439</v>
      </c>
      <c r="D456" s="39" t="b">
        <f>+A456='[2]PT CUT Bs'!$C488</f>
        <v>0</v>
      </c>
    </row>
    <row r="457" spans="1:4">
      <c r="A457" s="3">
        <v>1534</v>
      </c>
      <c r="B457" s="4" t="s">
        <v>1232</v>
      </c>
      <c r="C457" s="4" t="s">
        <v>440</v>
      </c>
      <c r="D457" s="39" t="b">
        <f>+A457='[2]PT CUT Bs'!$C489</f>
        <v>0</v>
      </c>
    </row>
    <row r="458" spans="1:4">
      <c r="A458" s="3">
        <v>1535</v>
      </c>
      <c r="B458" s="4" t="s">
        <v>1233</v>
      </c>
      <c r="C458" s="4" t="s">
        <v>441</v>
      </c>
      <c r="D458" s="39" t="b">
        <f>+A458='[2]PT CUT Bs'!$C490</f>
        <v>0</v>
      </c>
    </row>
    <row r="459" spans="1:4">
      <c r="A459" s="3">
        <v>1536</v>
      </c>
      <c r="B459" s="4" t="s">
        <v>1234</v>
      </c>
      <c r="C459" s="4" t="s">
        <v>442</v>
      </c>
      <c r="D459" s="39" t="b">
        <f>+A459='[2]PT CUT Bs'!$C491</f>
        <v>0</v>
      </c>
    </row>
    <row r="460" spans="1:4">
      <c r="A460" s="3">
        <v>1537</v>
      </c>
      <c r="B460" s="4" t="s">
        <v>1235</v>
      </c>
      <c r="C460" s="4" t="s">
        <v>443</v>
      </c>
      <c r="D460" s="39" t="b">
        <f>+A460='[2]PT CUT Bs'!$C492</f>
        <v>0</v>
      </c>
    </row>
    <row r="461" spans="1:4">
      <c r="A461" s="3">
        <v>1538</v>
      </c>
      <c r="B461" s="4" t="s">
        <v>1236</v>
      </c>
      <c r="C461" s="4" t="s">
        <v>444</v>
      </c>
      <c r="D461" s="39" t="b">
        <f>+A461='[2]PT CUT Bs'!$C493</f>
        <v>0</v>
      </c>
    </row>
    <row r="462" spans="1:4">
      <c r="A462" s="3">
        <v>1539</v>
      </c>
      <c r="B462" s="4" t="s">
        <v>1237</v>
      </c>
      <c r="C462" s="4" t="s">
        <v>445</v>
      </c>
      <c r="D462" s="39" t="b">
        <f>+A462='[2]PT CUT Bs'!$C494</f>
        <v>0</v>
      </c>
    </row>
    <row r="463" spans="1:4">
      <c r="A463" s="3">
        <v>1540</v>
      </c>
      <c r="B463" s="4" t="s">
        <v>1238</v>
      </c>
      <c r="C463" s="4" t="s">
        <v>1378</v>
      </c>
      <c r="D463" s="39" t="b">
        <f>+A463='[2]PT CUT Bs'!$C495</f>
        <v>0</v>
      </c>
    </row>
    <row r="464" spans="1:4">
      <c r="A464" s="3">
        <v>1601</v>
      </c>
      <c r="B464" s="4" t="s">
        <v>1239</v>
      </c>
      <c r="C464" s="4" t="s">
        <v>446</v>
      </c>
      <c r="D464" s="39" t="b">
        <f>+A464='[2]PT CUT Bs'!$C496</f>
        <v>0</v>
      </c>
    </row>
    <row r="465" spans="1:4">
      <c r="A465" s="3">
        <v>1602</v>
      </c>
      <c r="B465" s="4" t="s">
        <v>1240</v>
      </c>
      <c r="C465" s="4" t="s">
        <v>447</v>
      </c>
      <c r="D465" s="39" t="b">
        <f>+A465='[2]PT CUT Bs'!$C497</f>
        <v>0</v>
      </c>
    </row>
    <row r="466" spans="1:4">
      <c r="A466" s="3">
        <v>1603</v>
      </c>
      <c r="B466" s="4" t="s">
        <v>1241</v>
      </c>
      <c r="C466" s="4" t="s">
        <v>448</v>
      </c>
      <c r="D466" s="39" t="b">
        <f>+A466='[2]PT CUT Bs'!$C498</f>
        <v>0</v>
      </c>
    </row>
    <row r="467" spans="1:4">
      <c r="A467" s="3">
        <v>1604</v>
      </c>
      <c r="B467" s="4" t="s">
        <v>1242</v>
      </c>
      <c r="C467" s="4" t="s">
        <v>449</v>
      </c>
      <c r="D467" s="39" t="b">
        <f>+A467='[2]PT CUT Bs'!$C499</f>
        <v>0</v>
      </c>
    </row>
    <row r="468" spans="1:4">
      <c r="A468" s="3">
        <v>1605</v>
      </c>
      <c r="B468" s="4" t="s">
        <v>1243</v>
      </c>
      <c r="C468" s="4" t="s">
        <v>450</v>
      </c>
      <c r="D468" s="39" t="b">
        <f>+A468='[2]PT CUT Bs'!$C500</f>
        <v>0</v>
      </c>
    </row>
    <row r="469" spans="1:4">
      <c r="A469" s="3">
        <v>1606</v>
      </c>
      <c r="B469" s="4" t="s">
        <v>1244</v>
      </c>
      <c r="C469" s="4" t="s">
        <v>451</v>
      </c>
      <c r="D469" s="39" t="b">
        <f>+A469='[2]PT CUT Bs'!$C501</f>
        <v>0</v>
      </c>
    </row>
    <row r="470" spans="1:4">
      <c r="A470" s="3">
        <v>1607</v>
      </c>
      <c r="B470" s="4" t="s">
        <v>1245</v>
      </c>
      <c r="C470" s="4" t="s">
        <v>452</v>
      </c>
      <c r="D470" s="39" t="b">
        <f>+A470='[2]PT CUT Bs'!$C502</f>
        <v>0</v>
      </c>
    </row>
    <row r="471" spans="1:4">
      <c r="A471" s="3">
        <v>1608</v>
      </c>
      <c r="B471" s="4" t="s">
        <v>1246</v>
      </c>
      <c r="C471" s="4" t="s">
        <v>453</v>
      </c>
      <c r="D471" s="39" t="b">
        <f>+A471='[2]PT CUT Bs'!$C503</f>
        <v>0</v>
      </c>
    </row>
    <row r="472" spans="1:4">
      <c r="A472" s="3">
        <v>1609</v>
      </c>
      <c r="B472" s="4" t="s">
        <v>1247</v>
      </c>
      <c r="C472" s="4" t="s">
        <v>454</v>
      </c>
      <c r="D472" s="39" t="b">
        <f>+A472='[2]PT CUT Bs'!$C504</f>
        <v>0</v>
      </c>
    </row>
    <row r="473" spans="1:4">
      <c r="A473" s="3">
        <v>1610</v>
      </c>
      <c r="B473" s="4" t="s">
        <v>1248</v>
      </c>
      <c r="C473" s="4" t="s">
        <v>1379</v>
      </c>
      <c r="D473" s="39" t="b">
        <f>+A473='[2]PT CUT Bs'!$C505</f>
        <v>0</v>
      </c>
    </row>
    <row r="474" spans="1:4">
      <c r="A474" s="3">
        <v>1611</v>
      </c>
      <c r="B474" s="4" t="s">
        <v>1249</v>
      </c>
      <c r="C474" s="4" t="s">
        <v>455</v>
      </c>
      <c r="D474" s="39" t="b">
        <f>+A474='[2]PT CUT Bs'!$C506</f>
        <v>0</v>
      </c>
    </row>
    <row r="475" spans="1:4">
      <c r="A475" s="3">
        <v>1701</v>
      </c>
      <c r="B475" s="4" t="s">
        <v>1250</v>
      </c>
      <c r="C475" s="4" t="s">
        <v>1380</v>
      </c>
      <c r="D475" s="39" t="b">
        <f>+A475='[2]PT CUT Bs'!$C507</f>
        <v>0</v>
      </c>
    </row>
    <row r="476" spans="1:4">
      <c r="A476" s="3">
        <v>1702</v>
      </c>
      <c r="B476" s="4" t="s">
        <v>1251</v>
      </c>
      <c r="C476" s="4" t="s">
        <v>456</v>
      </c>
      <c r="D476" s="39" t="b">
        <f>+A476='[2]PT CUT Bs'!$C508</f>
        <v>0</v>
      </c>
    </row>
    <row r="477" spans="1:4">
      <c r="A477" s="3">
        <v>1703</v>
      </c>
      <c r="B477" s="4" t="s">
        <v>1252</v>
      </c>
      <c r="C477" s="4" t="s">
        <v>457</v>
      </c>
      <c r="D477" s="39" t="b">
        <f>+A477='[2]PT CUT Bs'!$C509</f>
        <v>0</v>
      </c>
    </row>
    <row r="478" spans="1:4">
      <c r="A478" s="3">
        <v>1704</v>
      </c>
      <c r="B478" s="4" t="s">
        <v>1253</v>
      </c>
      <c r="C478" s="4" t="s">
        <v>1381</v>
      </c>
      <c r="D478" s="39" t="b">
        <f>+A478='[2]PT CUT Bs'!$C510</f>
        <v>0</v>
      </c>
    </row>
    <row r="479" spans="1:4">
      <c r="A479" s="3">
        <v>1705</v>
      </c>
      <c r="B479" s="4" t="s">
        <v>1254</v>
      </c>
      <c r="C479" s="4" t="s">
        <v>1382</v>
      </c>
      <c r="D479" s="39" t="b">
        <f>+A479='[2]PT CUT Bs'!$C511</f>
        <v>0</v>
      </c>
    </row>
    <row r="480" spans="1:4">
      <c r="A480" s="3">
        <v>1706</v>
      </c>
      <c r="B480" s="4" t="s">
        <v>1255</v>
      </c>
      <c r="C480" s="4" t="s">
        <v>458</v>
      </c>
      <c r="D480" s="39" t="b">
        <f>+A480='[2]PT CUT Bs'!$C512</f>
        <v>0</v>
      </c>
    </row>
    <row r="481" spans="1:4">
      <c r="A481" s="3">
        <v>1707</v>
      </c>
      <c r="B481" s="4" t="s">
        <v>1256</v>
      </c>
      <c r="C481" s="4" t="s">
        <v>459</v>
      </c>
      <c r="D481" s="39" t="b">
        <f>+A481='[2]PT CUT Bs'!$C513</f>
        <v>0</v>
      </c>
    </row>
    <row r="482" spans="1:4">
      <c r="A482" s="3">
        <v>1708</v>
      </c>
      <c r="B482" s="4" t="s">
        <v>1257</v>
      </c>
      <c r="C482" s="4" t="s">
        <v>460</v>
      </c>
      <c r="D482" s="39" t="b">
        <f>+A482='[2]PT CUT Bs'!$C514</f>
        <v>0</v>
      </c>
    </row>
    <row r="483" spans="1:4">
      <c r="A483" s="3">
        <v>1709</v>
      </c>
      <c r="B483" s="4" t="s">
        <v>1258</v>
      </c>
      <c r="C483" s="4" t="s">
        <v>461</v>
      </c>
      <c r="D483" s="39" t="b">
        <f>+A483='[2]PT CUT Bs'!$C515</f>
        <v>0</v>
      </c>
    </row>
    <row r="484" spans="1:4">
      <c r="A484" s="3">
        <v>1710</v>
      </c>
      <c r="B484" s="4" t="s">
        <v>1259</v>
      </c>
      <c r="C484" s="4" t="s">
        <v>462</v>
      </c>
      <c r="D484" s="39" t="b">
        <f>+A484='[2]PT CUT Bs'!$C516</f>
        <v>0</v>
      </c>
    </row>
    <row r="485" spans="1:4">
      <c r="A485" s="3">
        <v>1711</v>
      </c>
      <c r="B485" s="4" t="s">
        <v>1260</v>
      </c>
      <c r="C485" s="4" t="s">
        <v>463</v>
      </c>
      <c r="D485" s="39" t="b">
        <f>+A485='[2]PT CUT Bs'!$C517</f>
        <v>0</v>
      </c>
    </row>
    <row r="486" spans="1:4">
      <c r="A486" s="3">
        <v>1712</v>
      </c>
      <c r="B486" s="4" t="s">
        <v>1261</v>
      </c>
      <c r="C486" s="4" t="s">
        <v>464</v>
      </c>
      <c r="D486" s="39" t="b">
        <f>+A486='[2]PT CUT Bs'!$C518</f>
        <v>0</v>
      </c>
    </row>
    <row r="487" spans="1:4">
      <c r="A487" s="3">
        <v>1713</v>
      </c>
      <c r="B487" s="4" t="s">
        <v>1262</v>
      </c>
      <c r="C487" s="4" t="s">
        <v>465</v>
      </c>
      <c r="D487" s="39" t="b">
        <f>+A487='[2]PT CUT Bs'!$C519</f>
        <v>0</v>
      </c>
    </row>
    <row r="488" spans="1:4">
      <c r="A488" s="3">
        <v>1714</v>
      </c>
      <c r="B488" s="4" t="s">
        <v>1263</v>
      </c>
      <c r="C488" s="4" t="s">
        <v>466</v>
      </c>
      <c r="D488" s="39" t="b">
        <f>+A488='[2]PT CUT Bs'!$C520</f>
        <v>0</v>
      </c>
    </row>
    <row r="489" spans="1:4">
      <c r="A489" s="3">
        <v>1715</v>
      </c>
      <c r="B489" s="4" t="s">
        <v>1264</v>
      </c>
      <c r="C489" s="4" t="s">
        <v>467</v>
      </c>
      <c r="D489" s="39" t="b">
        <f>+A489='[2]PT CUT Bs'!$C521</f>
        <v>0</v>
      </c>
    </row>
    <row r="490" spans="1:4">
      <c r="A490" s="3">
        <v>1716</v>
      </c>
      <c r="B490" s="4" t="s">
        <v>1265</v>
      </c>
      <c r="C490" s="4" t="s">
        <v>468</v>
      </c>
      <c r="D490" s="39" t="b">
        <f>+A490='[2]PT CUT Bs'!$C522</f>
        <v>0</v>
      </c>
    </row>
    <row r="491" spans="1:4">
      <c r="A491" s="3">
        <v>1717</v>
      </c>
      <c r="B491" s="4" t="s">
        <v>1266</v>
      </c>
      <c r="C491" s="4" t="s">
        <v>469</v>
      </c>
      <c r="D491" s="39" t="b">
        <f>+A491='[2]PT CUT Bs'!$C523</f>
        <v>0</v>
      </c>
    </row>
    <row r="492" spans="1:4">
      <c r="A492" s="3">
        <v>1718</v>
      </c>
      <c r="B492" s="4" t="s">
        <v>1267</v>
      </c>
      <c r="C492" s="4" t="s">
        <v>470</v>
      </c>
      <c r="D492" s="39" t="b">
        <f>+A492='[2]PT CUT Bs'!$C524</f>
        <v>0</v>
      </c>
    </row>
    <row r="493" spans="1:4">
      <c r="A493" s="3">
        <v>1720</v>
      </c>
      <c r="B493" s="4" t="s">
        <v>1268</v>
      </c>
      <c r="C493" s="4" t="s">
        <v>471</v>
      </c>
      <c r="D493" s="39" t="b">
        <f>+A493='[2]PT CUT Bs'!$C526</f>
        <v>0</v>
      </c>
    </row>
    <row r="494" spans="1:4">
      <c r="A494" s="3">
        <v>1721</v>
      </c>
      <c r="B494" s="4" t="s">
        <v>1269</v>
      </c>
      <c r="C494" s="4" t="s">
        <v>472</v>
      </c>
      <c r="D494" s="39" t="b">
        <f>+A494='[2]PT CUT Bs'!$C527</f>
        <v>0</v>
      </c>
    </row>
    <row r="495" spans="1:4">
      <c r="A495" s="3">
        <v>1722</v>
      </c>
      <c r="B495" s="4" t="s">
        <v>1270</v>
      </c>
      <c r="C495" s="4" t="s">
        <v>473</v>
      </c>
      <c r="D495" s="39" t="b">
        <f>+A495='[2]PT CUT Bs'!$C528</f>
        <v>0</v>
      </c>
    </row>
    <row r="496" spans="1:4">
      <c r="A496" s="3">
        <v>1723</v>
      </c>
      <c r="B496" s="4" t="s">
        <v>1271</v>
      </c>
      <c r="C496" s="4" t="s">
        <v>474</v>
      </c>
      <c r="D496" s="39" t="b">
        <f>+A496='[2]PT CUT Bs'!$C529</f>
        <v>0</v>
      </c>
    </row>
    <row r="497" spans="1:4">
      <c r="A497" s="3">
        <v>1724</v>
      </c>
      <c r="B497" s="4" t="s">
        <v>1272</v>
      </c>
      <c r="C497" s="4" t="s">
        <v>475</v>
      </c>
      <c r="D497" s="39" t="b">
        <f>+A497='[2]PT CUT Bs'!$C530</f>
        <v>0</v>
      </c>
    </row>
    <row r="498" spans="1:4">
      <c r="A498" s="3">
        <v>1725</v>
      </c>
      <c r="B498" s="4" t="s">
        <v>1273</v>
      </c>
      <c r="C498" s="4" t="s">
        <v>476</v>
      </c>
      <c r="D498" s="39" t="b">
        <f>+A498='[2]PT CUT Bs'!$C531</f>
        <v>0</v>
      </c>
    </row>
    <row r="499" spans="1:4">
      <c r="A499" s="3">
        <v>1726</v>
      </c>
      <c r="B499" s="4" t="s">
        <v>1274</v>
      </c>
      <c r="C499" s="4" t="s">
        <v>477</v>
      </c>
      <c r="D499" s="39" t="b">
        <f>+A499='[2]PT CUT Bs'!$C532</f>
        <v>0</v>
      </c>
    </row>
    <row r="500" spans="1:4">
      <c r="A500" s="3">
        <v>1727</v>
      </c>
      <c r="B500" s="4" t="s">
        <v>1275</v>
      </c>
      <c r="C500" s="4" t="s">
        <v>478</v>
      </c>
      <c r="D500" s="39" t="b">
        <f>+A500='[2]PT CUT Bs'!$C533</f>
        <v>0</v>
      </c>
    </row>
    <row r="501" spans="1:4">
      <c r="A501" s="3">
        <v>1728</v>
      </c>
      <c r="B501" s="4" t="s">
        <v>1276</v>
      </c>
      <c r="C501" s="4" t="s">
        <v>479</v>
      </c>
      <c r="D501" s="39" t="b">
        <f>+A501='[2]PT CUT Bs'!$C534</f>
        <v>0</v>
      </c>
    </row>
    <row r="502" spans="1:4">
      <c r="A502" s="3">
        <v>1729</v>
      </c>
      <c r="B502" s="4" t="s">
        <v>1277</v>
      </c>
      <c r="C502" s="4" t="s">
        <v>480</v>
      </c>
      <c r="D502" s="39" t="b">
        <f>+A502='[2]PT CUT Bs'!$C535</f>
        <v>0</v>
      </c>
    </row>
    <row r="503" spans="1:4">
      <c r="A503" s="3">
        <v>1730</v>
      </c>
      <c r="B503" s="4" t="s">
        <v>1278</v>
      </c>
      <c r="C503" s="4" t="s">
        <v>481</v>
      </c>
      <c r="D503" s="39" t="b">
        <f>+A503='[2]PT CUT Bs'!$C536</f>
        <v>0</v>
      </c>
    </row>
    <row r="504" spans="1:4">
      <c r="A504" s="3">
        <v>1731</v>
      </c>
      <c r="B504" s="4" t="s">
        <v>1279</v>
      </c>
      <c r="C504" s="4" t="s">
        <v>482</v>
      </c>
      <c r="D504" s="39" t="b">
        <f>+A504='[2]PT CUT Bs'!$C537</f>
        <v>0</v>
      </c>
    </row>
    <row r="505" spans="1:4">
      <c r="A505" s="3">
        <v>1732</v>
      </c>
      <c r="B505" s="4" t="s">
        <v>1280</v>
      </c>
      <c r="C505" s="4" t="s">
        <v>483</v>
      </c>
      <c r="D505" s="39" t="b">
        <f>+A505='[2]PT CUT Bs'!$C538</f>
        <v>0</v>
      </c>
    </row>
    <row r="506" spans="1:4">
      <c r="A506" s="3">
        <v>1733</v>
      </c>
      <c r="B506" s="4" t="s">
        <v>1281</v>
      </c>
      <c r="C506" s="4" t="s">
        <v>484</v>
      </c>
      <c r="D506" s="39" t="b">
        <f>+A506='[2]PT CUT Bs'!$C539</f>
        <v>0</v>
      </c>
    </row>
    <row r="507" spans="1:4">
      <c r="A507" s="3">
        <v>1734</v>
      </c>
      <c r="B507" s="4" t="s">
        <v>1282</v>
      </c>
      <c r="C507" s="4" t="s">
        <v>485</v>
      </c>
      <c r="D507" s="39" t="b">
        <f>+A507='[2]PT CUT Bs'!$C540</f>
        <v>0</v>
      </c>
    </row>
    <row r="508" spans="1:4">
      <c r="A508" s="3">
        <v>1735</v>
      </c>
      <c r="B508" s="4" t="s">
        <v>1283</v>
      </c>
      <c r="C508" s="4" t="s">
        <v>486</v>
      </c>
      <c r="D508" s="39" t="b">
        <f>+A508='[2]PT CUT Bs'!$C541</f>
        <v>0</v>
      </c>
    </row>
    <row r="509" spans="1:4">
      <c r="A509" s="3">
        <v>1736</v>
      </c>
      <c r="B509" s="4" t="s">
        <v>1284</v>
      </c>
      <c r="C509" s="4" t="s">
        <v>487</v>
      </c>
      <c r="D509" s="39" t="b">
        <f>+A509='[2]PT CUT Bs'!$C542</f>
        <v>0</v>
      </c>
    </row>
    <row r="510" spans="1:4">
      <c r="A510" s="3">
        <v>1737</v>
      </c>
      <c r="B510" s="4" t="s">
        <v>1285</v>
      </c>
      <c r="C510" s="4" t="s">
        <v>488</v>
      </c>
      <c r="D510" s="39" t="b">
        <f>+A510='[2]PT CUT Bs'!$C543</f>
        <v>0</v>
      </c>
    </row>
    <row r="511" spans="1:4">
      <c r="A511" s="3">
        <v>1738</v>
      </c>
      <c r="B511" s="4" t="s">
        <v>1286</v>
      </c>
      <c r="C511" s="4" t="s">
        <v>489</v>
      </c>
      <c r="D511" s="39" t="b">
        <f>+A511='[2]PT CUT Bs'!$C544</f>
        <v>0</v>
      </c>
    </row>
    <row r="512" spans="1:4">
      <c r="A512" s="3">
        <v>1739</v>
      </c>
      <c r="B512" s="4" t="s">
        <v>1287</v>
      </c>
      <c r="C512" s="4" t="s">
        <v>490</v>
      </c>
      <c r="D512" s="39" t="b">
        <f>+A512='[2]PT CUT Bs'!$C545</f>
        <v>0</v>
      </c>
    </row>
    <row r="513" spans="1:4">
      <c r="A513" s="3">
        <v>1740</v>
      </c>
      <c r="B513" s="4" t="s">
        <v>1288</v>
      </c>
      <c r="C513" s="4" t="s">
        <v>491</v>
      </c>
      <c r="D513" s="39" t="b">
        <f>+A513='[2]PT CUT Bs'!$C546</f>
        <v>0</v>
      </c>
    </row>
    <row r="514" spans="1:4">
      <c r="A514" s="3">
        <v>1741</v>
      </c>
      <c r="B514" s="4" t="s">
        <v>1289</v>
      </c>
      <c r="C514" s="4" t="s">
        <v>492</v>
      </c>
      <c r="D514" s="39" t="b">
        <f>+A514='[2]PT CUT Bs'!$C547</f>
        <v>0</v>
      </c>
    </row>
    <row r="515" spans="1:4">
      <c r="A515" s="3">
        <v>1742</v>
      </c>
      <c r="B515" s="4" t="s">
        <v>1290</v>
      </c>
      <c r="C515" s="4" t="s">
        <v>493</v>
      </c>
      <c r="D515" s="39" t="b">
        <f>+A515='[2]PT CUT Bs'!$C548</f>
        <v>0</v>
      </c>
    </row>
    <row r="516" spans="1:4">
      <c r="A516" s="3">
        <v>1743</v>
      </c>
      <c r="B516" s="4" t="s">
        <v>1291</v>
      </c>
      <c r="C516" s="4" t="s">
        <v>494</v>
      </c>
      <c r="D516" s="39" t="b">
        <f>+A516='[2]PT CUT Bs'!$C549</f>
        <v>0</v>
      </c>
    </row>
    <row r="517" spans="1:4">
      <c r="A517" s="3">
        <v>1744</v>
      </c>
      <c r="B517" s="4" t="s">
        <v>1292</v>
      </c>
      <c r="C517" s="4" t="s">
        <v>495</v>
      </c>
      <c r="D517" s="39" t="b">
        <f>+A517='[2]PT CUT Bs'!$C550</f>
        <v>0</v>
      </c>
    </row>
    <row r="518" spans="1:4">
      <c r="A518" s="3">
        <v>1745</v>
      </c>
      <c r="B518" s="4" t="s">
        <v>1293</v>
      </c>
      <c r="C518" s="4" t="s">
        <v>496</v>
      </c>
      <c r="D518" s="39" t="b">
        <f>+A518='[2]PT CUT Bs'!$C551</f>
        <v>0</v>
      </c>
    </row>
    <row r="519" spans="1:4">
      <c r="A519" s="3">
        <v>1746</v>
      </c>
      <c r="B519" s="4" t="s">
        <v>1294</v>
      </c>
      <c r="C519" s="4" t="s">
        <v>497</v>
      </c>
      <c r="D519" s="39" t="b">
        <f>+A519='[2]PT CUT Bs'!$C552</f>
        <v>0</v>
      </c>
    </row>
    <row r="520" spans="1:4">
      <c r="A520" s="3">
        <v>1747</v>
      </c>
      <c r="B520" s="4" t="s">
        <v>1248</v>
      </c>
      <c r="C520" s="4" t="s">
        <v>1379</v>
      </c>
      <c r="D520" s="39" t="b">
        <f>+A520='[2]PT CUT Bs'!$C553</f>
        <v>0</v>
      </c>
    </row>
    <row r="521" spans="1:4">
      <c r="A521" s="3">
        <v>1748</v>
      </c>
      <c r="B521" s="4" t="s">
        <v>1295</v>
      </c>
      <c r="C521" s="4" t="s">
        <v>498</v>
      </c>
      <c r="D521" s="39" t="b">
        <f>+A521='[2]PT CUT Bs'!$C554</f>
        <v>0</v>
      </c>
    </row>
    <row r="522" spans="1:4">
      <c r="A522" s="3">
        <v>1749</v>
      </c>
      <c r="B522" s="4" t="s">
        <v>1296</v>
      </c>
      <c r="C522" s="4" t="s">
        <v>499</v>
      </c>
      <c r="D522" s="39" t="b">
        <f>+A522='[2]PT CUT Bs'!$C555</f>
        <v>0</v>
      </c>
    </row>
    <row r="523" spans="1:4">
      <c r="A523" s="3">
        <v>1750</v>
      </c>
      <c r="B523" s="4" t="s">
        <v>1297</v>
      </c>
      <c r="C523" s="4" t="s">
        <v>500</v>
      </c>
      <c r="D523" s="39" t="b">
        <f>+A523='[2]PT CUT Bs'!$C556</f>
        <v>0</v>
      </c>
    </row>
    <row r="524" spans="1:4">
      <c r="A524" s="3">
        <v>1751</v>
      </c>
      <c r="B524" s="4" t="s">
        <v>1298</v>
      </c>
      <c r="C524" s="4" t="s">
        <v>501</v>
      </c>
      <c r="D524" s="39" t="b">
        <f>+A524='[2]PT CUT Bs'!$C557</f>
        <v>0</v>
      </c>
    </row>
    <row r="525" spans="1:4">
      <c r="A525" s="3">
        <v>1752</v>
      </c>
      <c r="B525" s="4" t="s">
        <v>1299</v>
      </c>
      <c r="C525" s="4" t="s">
        <v>502</v>
      </c>
      <c r="D525" s="39" t="b">
        <f>+A525='[2]PT CUT Bs'!$C558</f>
        <v>0</v>
      </c>
    </row>
    <row r="526" spans="1:4">
      <c r="A526" s="3">
        <v>1753</v>
      </c>
      <c r="B526" s="4" t="s">
        <v>1300</v>
      </c>
      <c r="C526" s="4" t="s">
        <v>503</v>
      </c>
      <c r="D526" s="39" t="b">
        <f>+A526='[2]PT CUT Bs'!$C559</f>
        <v>0</v>
      </c>
    </row>
    <row r="527" spans="1:4">
      <c r="A527" s="3">
        <v>1754</v>
      </c>
      <c r="B527" s="4" t="s">
        <v>1301</v>
      </c>
      <c r="C527" s="4" t="s">
        <v>504</v>
      </c>
      <c r="D527" s="39" t="b">
        <f>+A527='[2]PT CUT Bs'!$C560</f>
        <v>0</v>
      </c>
    </row>
    <row r="528" spans="1:4">
      <c r="A528" s="3">
        <v>1755</v>
      </c>
      <c r="B528" s="4" t="s">
        <v>1302</v>
      </c>
      <c r="C528" s="4" t="s">
        <v>505</v>
      </c>
      <c r="D528" s="39" t="b">
        <f>+A528='[2]PT CUT Bs'!$C561</f>
        <v>0</v>
      </c>
    </row>
    <row r="529" spans="1:4">
      <c r="A529" s="3">
        <v>1756</v>
      </c>
      <c r="B529" s="4" t="s">
        <v>1303</v>
      </c>
      <c r="C529" s="4" t="s">
        <v>506</v>
      </c>
      <c r="D529" s="39" t="b">
        <f>+A529='[2]PT CUT Bs'!$C562</f>
        <v>0</v>
      </c>
    </row>
    <row r="530" spans="1:4">
      <c r="A530" s="3">
        <v>1801</v>
      </c>
      <c r="B530" s="4" t="s">
        <v>1304</v>
      </c>
      <c r="C530" s="4" t="s">
        <v>507</v>
      </c>
      <c r="D530" s="39" t="b">
        <f>+A530='[2]PT CUT Bs'!$C563</f>
        <v>0</v>
      </c>
    </row>
    <row r="531" spans="1:4">
      <c r="A531" s="3">
        <v>1802</v>
      </c>
      <c r="B531" s="4" t="s">
        <v>1286</v>
      </c>
      <c r="C531" s="4" t="s">
        <v>489</v>
      </c>
      <c r="D531" s="39" t="b">
        <f>+A531='[2]PT CUT Bs'!$C564</f>
        <v>0</v>
      </c>
    </row>
    <row r="532" spans="1:4">
      <c r="A532" s="3">
        <v>1803</v>
      </c>
      <c r="B532" s="4" t="s">
        <v>1305</v>
      </c>
      <c r="C532" s="4" t="s">
        <v>508</v>
      </c>
      <c r="D532" s="39" t="b">
        <f>+A532='[2]PT CUT Bs'!$C565</f>
        <v>0</v>
      </c>
    </row>
    <row r="533" spans="1:4">
      <c r="A533" s="3">
        <v>1805</v>
      </c>
      <c r="B533" s="4" t="s">
        <v>1306</v>
      </c>
      <c r="C533" s="4" t="s">
        <v>509</v>
      </c>
      <c r="D533" s="39" t="b">
        <f>+A533='[2]PT CUT Bs'!$C566</f>
        <v>0</v>
      </c>
    </row>
    <row r="534" spans="1:4">
      <c r="A534" s="3">
        <v>1806</v>
      </c>
      <c r="B534" s="4" t="s">
        <v>1307</v>
      </c>
      <c r="C534" s="4" t="s">
        <v>510</v>
      </c>
      <c r="D534" s="39" t="b">
        <f>+A534='[2]PT CUT Bs'!$C567</f>
        <v>0</v>
      </c>
    </row>
    <row r="535" spans="1:4">
      <c r="A535" s="3">
        <v>1807</v>
      </c>
      <c r="B535" s="4" t="s">
        <v>1308</v>
      </c>
      <c r="C535" s="4" t="s">
        <v>511</v>
      </c>
      <c r="D535" s="39" t="b">
        <f>+A535='[2]PT CUT Bs'!$C568</f>
        <v>0</v>
      </c>
    </row>
    <row r="536" spans="1:4">
      <c r="A536" s="3">
        <v>1808</v>
      </c>
      <c r="B536" s="4" t="s">
        <v>1309</v>
      </c>
      <c r="C536" s="4" t="s">
        <v>512</v>
      </c>
      <c r="D536" s="39" t="b">
        <f>+A536='[2]PT CUT Bs'!$C569</f>
        <v>0</v>
      </c>
    </row>
    <row r="537" spans="1:4">
      <c r="A537" s="3">
        <v>1809</v>
      </c>
      <c r="B537" s="4" t="s">
        <v>1310</v>
      </c>
      <c r="C537" s="4" t="s">
        <v>513</v>
      </c>
      <c r="D537" s="39" t="b">
        <f>+A537='[2]PT CUT Bs'!$C570</f>
        <v>0</v>
      </c>
    </row>
    <row r="538" spans="1:4">
      <c r="A538" s="3">
        <v>1810</v>
      </c>
      <c r="B538" s="4" t="s">
        <v>1311</v>
      </c>
      <c r="C538" s="4" t="s">
        <v>514</v>
      </c>
      <c r="D538" s="39" t="b">
        <f>+A538='[2]PT CUT Bs'!$C571</f>
        <v>0</v>
      </c>
    </row>
    <row r="539" spans="1:4">
      <c r="A539" s="3">
        <v>1811</v>
      </c>
      <c r="B539" s="4" t="s">
        <v>1312</v>
      </c>
      <c r="C539" s="4" t="s">
        <v>515</v>
      </c>
      <c r="D539" s="39" t="b">
        <f>+A539='[2]PT CUT Bs'!$C572</f>
        <v>0</v>
      </c>
    </row>
    <row r="540" spans="1:4">
      <c r="A540" s="3">
        <v>1812</v>
      </c>
      <c r="B540" s="4" t="s">
        <v>1313</v>
      </c>
      <c r="C540" s="4" t="s">
        <v>516</v>
      </c>
      <c r="D540" s="39" t="b">
        <f>+A540='[2]PT CUT Bs'!$C573</f>
        <v>0</v>
      </c>
    </row>
    <row r="541" spans="1:4">
      <c r="A541" s="3">
        <v>1813</v>
      </c>
      <c r="B541" s="4" t="s">
        <v>1314</v>
      </c>
      <c r="C541" s="4" t="s">
        <v>517</v>
      </c>
      <c r="D541" s="39" t="b">
        <f>+A541='[2]PT CUT Bs'!$C574</f>
        <v>0</v>
      </c>
    </row>
    <row r="542" spans="1:4">
      <c r="A542" s="3">
        <v>1814</v>
      </c>
      <c r="B542" s="4" t="s">
        <v>1315</v>
      </c>
      <c r="C542" s="4" t="s">
        <v>518</v>
      </c>
      <c r="D542" s="39" t="b">
        <f>+A542='[2]PT CUT Bs'!$C575</f>
        <v>0</v>
      </c>
    </row>
    <row r="543" spans="1:4">
      <c r="A543" s="3">
        <v>1815</v>
      </c>
      <c r="B543" s="4" t="s">
        <v>1297</v>
      </c>
      <c r="C543" s="4" t="s">
        <v>500</v>
      </c>
      <c r="D543" s="39" t="b">
        <f>+A543='[2]PT CUT Bs'!$C576</f>
        <v>0</v>
      </c>
    </row>
    <row r="544" spans="1:4">
      <c r="A544" s="3">
        <v>1816</v>
      </c>
      <c r="B544" s="4" t="s">
        <v>1316</v>
      </c>
      <c r="C544" s="4" t="s">
        <v>519</v>
      </c>
      <c r="D544" s="39" t="b">
        <f>+A544='[2]PT CUT Bs'!$C577</f>
        <v>0</v>
      </c>
    </row>
    <row r="545" spans="1:4">
      <c r="A545" s="3">
        <v>1817</v>
      </c>
      <c r="B545" s="4" t="s">
        <v>1317</v>
      </c>
      <c r="C545" s="4" t="s">
        <v>520</v>
      </c>
      <c r="D545" s="39" t="b">
        <f>+A545='[2]PT CUT Bs'!$C578</f>
        <v>0</v>
      </c>
    </row>
    <row r="546" spans="1:4">
      <c r="A546" s="3">
        <v>1818</v>
      </c>
      <c r="B546" s="4" t="s">
        <v>1318</v>
      </c>
      <c r="C546" s="4" t="s">
        <v>521</v>
      </c>
      <c r="D546" s="39" t="b">
        <f>+A546='[2]PT CUT Bs'!$C579</f>
        <v>0</v>
      </c>
    </row>
    <row r="547" spans="1:4">
      <c r="A547" s="3">
        <v>1819</v>
      </c>
      <c r="B547" s="4" t="s">
        <v>1319</v>
      </c>
      <c r="C547" s="4" t="s">
        <v>522</v>
      </c>
      <c r="D547" s="39" t="b">
        <f>+A547='[2]PT CUT Bs'!$C580</f>
        <v>0</v>
      </c>
    </row>
    <row r="548" spans="1:4">
      <c r="A548" s="3">
        <v>1820</v>
      </c>
      <c r="B548" s="4" t="s">
        <v>1320</v>
      </c>
      <c r="C548" s="4" t="s">
        <v>523</v>
      </c>
      <c r="D548" s="39" t="b">
        <f>+A548='[2]PT CUT Bs'!$C581</f>
        <v>0</v>
      </c>
    </row>
    <row r="549" spans="1:4">
      <c r="A549" s="3">
        <v>1901</v>
      </c>
      <c r="B549" s="4" t="s">
        <v>1321</v>
      </c>
      <c r="C549" s="4" t="s">
        <v>524</v>
      </c>
      <c r="D549" s="39" t="b">
        <f>+A549='[2]PT CUT Bs'!$C582</f>
        <v>0</v>
      </c>
    </row>
    <row r="550" spans="1:4">
      <c r="A550" s="3">
        <v>1902</v>
      </c>
      <c r="B550" s="4" t="s">
        <v>1322</v>
      </c>
      <c r="C550" s="4" t="s">
        <v>525</v>
      </c>
      <c r="D550" s="39" t="b">
        <f>+A550='[2]PT CUT Bs'!$C583</f>
        <v>0</v>
      </c>
    </row>
    <row r="551" spans="1:4">
      <c r="A551" s="3">
        <v>1903</v>
      </c>
      <c r="B551" s="4" t="s">
        <v>1323</v>
      </c>
      <c r="C551" s="4" t="s">
        <v>526</v>
      </c>
      <c r="D551" s="39" t="b">
        <f>+A551='[2]PT CUT Bs'!$C584</f>
        <v>0</v>
      </c>
    </row>
    <row r="552" spans="1:4">
      <c r="A552" s="3">
        <v>1904</v>
      </c>
      <c r="B552" s="4" t="s">
        <v>1324</v>
      </c>
      <c r="C552" s="4" t="s">
        <v>527</v>
      </c>
      <c r="D552" s="39" t="b">
        <f>+A552='[2]PT CUT Bs'!$C585</f>
        <v>0</v>
      </c>
    </row>
    <row r="553" spans="1:4">
      <c r="A553" s="3">
        <v>1905</v>
      </c>
      <c r="B553" s="4" t="s">
        <v>1325</v>
      </c>
      <c r="C553" s="4" t="s">
        <v>528</v>
      </c>
      <c r="D553" s="39" t="b">
        <f>+A553='[2]PT CUT Bs'!$C586</f>
        <v>0</v>
      </c>
    </row>
    <row r="554" spans="1:4">
      <c r="A554" s="3">
        <v>1906</v>
      </c>
      <c r="B554" s="4" t="s">
        <v>1301</v>
      </c>
      <c r="C554" s="4" t="s">
        <v>504</v>
      </c>
      <c r="D554" s="39" t="b">
        <f>+A554='[2]PT CUT Bs'!$C587</f>
        <v>0</v>
      </c>
    </row>
    <row r="555" spans="1:4">
      <c r="A555" s="3">
        <v>1907</v>
      </c>
      <c r="B555" s="4" t="s">
        <v>1326</v>
      </c>
      <c r="C555" s="4" t="s">
        <v>529</v>
      </c>
      <c r="D555" s="39" t="b">
        <f>+A555='[2]PT CUT Bs'!$C588</f>
        <v>0</v>
      </c>
    </row>
    <row r="556" spans="1:4">
      <c r="A556" s="3">
        <v>1908</v>
      </c>
      <c r="B556" s="4" t="s">
        <v>1327</v>
      </c>
      <c r="C556" s="4" t="s">
        <v>530</v>
      </c>
      <c r="D556" s="39" t="b">
        <f>+A556='[2]PT CUT Bs'!$C589</f>
        <v>0</v>
      </c>
    </row>
    <row r="557" spans="1:4">
      <c r="A557" s="3">
        <v>1909</v>
      </c>
      <c r="B557" s="4" t="s">
        <v>1247</v>
      </c>
      <c r="C557" s="4" t="s">
        <v>454</v>
      </c>
      <c r="D557" s="39" t="b">
        <f>+A557='[2]PT CUT Bs'!$C590</f>
        <v>0</v>
      </c>
    </row>
    <row r="558" spans="1:4">
      <c r="A558" s="3">
        <v>1910</v>
      </c>
      <c r="B558" s="4" t="s">
        <v>1328</v>
      </c>
      <c r="C558" s="4" t="s">
        <v>531</v>
      </c>
      <c r="D558" s="39" t="b">
        <f>+A558='[2]PT CUT Bs'!$C591</f>
        <v>0</v>
      </c>
    </row>
    <row r="559" spans="1:4">
      <c r="A559" s="3">
        <v>1911</v>
      </c>
      <c r="B559" s="4" t="s">
        <v>1329</v>
      </c>
      <c r="C559" s="4" t="s">
        <v>532</v>
      </c>
      <c r="D559" s="39" t="b">
        <f>+A559='[2]PT CUT Bs'!$C592</f>
        <v>0</v>
      </c>
    </row>
    <row r="560" spans="1:4">
      <c r="A560" s="3">
        <v>1912</v>
      </c>
      <c r="B560" s="4" t="s">
        <v>1330</v>
      </c>
      <c r="C560" s="4" t="s">
        <v>533</v>
      </c>
      <c r="D560" s="39" t="b">
        <f>+A560='[2]PT CUT Bs'!$C593</f>
        <v>0</v>
      </c>
    </row>
    <row r="561" spans="1:4">
      <c r="A561" s="3">
        <v>1913</v>
      </c>
      <c r="B561" s="4" t="s">
        <v>1331</v>
      </c>
      <c r="C561" s="4" t="s">
        <v>534</v>
      </c>
      <c r="D561" s="39" t="b">
        <f>+A561='[2]PT CUT Bs'!$C594</f>
        <v>0</v>
      </c>
    </row>
    <row r="562" spans="1:4">
      <c r="A562" s="3">
        <v>1914</v>
      </c>
      <c r="B562" s="4" t="s">
        <v>1332</v>
      </c>
      <c r="C562" s="4" t="s">
        <v>535</v>
      </c>
      <c r="D562" s="39" t="b">
        <f>+A562='[2]PT CUT Bs'!$C595</f>
        <v>0</v>
      </c>
    </row>
    <row r="563" spans="1:4">
      <c r="A563" s="3">
        <v>1915</v>
      </c>
      <c r="B563" s="4" t="s">
        <v>1333</v>
      </c>
      <c r="C563" s="4" t="s">
        <v>536</v>
      </c>
      <c r="D563" s="39" t="b">
        <f>+A563='[2]PT CUT Bs'!$C596</f>
        <v>0</v>
      </c>
    </row>
    <row r="564" spans="1:4">
      <c r="A564" s="3">
        <v>2301</v>
      </c>
      <c r="B564" s="4" t="s">
        <v>1334</v>
      </c>
      <c r="C564" s="4" t="s">
        <v>537</v>
      </c>
      <c r="D564" s="39" t="b">
        <f>+A564='[2]PT CUT Bs'!$C597</f>
        <v>0</v>
      </c>
    </row>
    <row r="565" spans="1:4">
      <c r="A565" s="3">
        <v>2302</v>
      </c>
      <c r="B565" s="4" t="s">
        <v>1335</v>
      </c>
      <c r="C565" s="4" t="s">
        <v>538</v>
      </c>
      <c r="D565" s="39" t="b">
        <f>+A565='[2]PT CUT Bs'!$C598</f>
        <v>0</v>
      </c>
    </row>
    <row r="566" spans="1:4">
      <c r="A566" s="3">
        <v>2303</v>
      </c>
      <c r="B566" s="4" t="s">
        <v>1336</v>
      </c>
      <c r="C566" s="4" t="s">
        <v>539</v>
      </c>
      <c r="D566" s="39" t="b">
        <f>+A566='[2]PT CUT Bs'!$C599</f>
        <v>0</v>
      </c>
    </row>
    <row r="567" spans="1:4">
      <c r="A567" s="3">
        <v>2311</v>
      </c>
      <c r="B567" s="4" t="s">
        <v>1337</v>
      </c>
      <c r="C567" s="4" t="s">
        <v>1383</v>
      </c>
      <c r="D567" s="39" t="b">
        <f>+A567='[2]PT CUT Bs'!$C600</f>
        <v>0</v>
      </c>
    </row>
    <row r="568" spans="1:4">
      <c r="A568" s="3">
        <v>2312</v>
      </c>
      <c r="B568" s="4" t="s">
        <v>540</v>
      </c>
      <c r="C568" s="4" t="s">
        <v>1384</v>
      </c>
      <c r="D568" s="39" t="b">
        <f>+A568='[2]PT CUT Bs'!$C601</f>
        <v>0</v>
      </c>
    </row>
    <row r="569" spans="1:4">
      <c r="A569" s="3">
        <v>2313</v>
      </c>
      <c r="B569" s="4" t="s">
        <v>541</v>
      </c>
      <c r="C569" s="4" t="s">
        <v>1385</v>
      </c>
      <c r="D569" s="39" t="b">
        <f>+A569='[2]PT CUT Bs'!$C602</f>
        <v>0</v>
      </c>
    </row>
    <row r="570" spans="1:4">
      <c r="A570" s="3">
        <v>2314</v>
      </c>
      <c r="B570" s="4" t="s">
        <v>542</v>
      </c>
      <c r="C570" s="4" t="s">
        <v>1386</v>
      </c>
      <c r="D570" s="39" t="e">
        <f>+A570='[2]PT CUT Bs'!#REF!</f>
        <v>#REF!</v>
      </c>
    </row>
    <row r="571" spans="1:4">
      <c r="A571" s="3">
        <v>2315</v>
      </c>
      <c r="B571" s="4" t="s">
        <v>1338</v>
      </c>
      <c r="C571" s="4" t="s">
        <v>543</v>
      </c>
      <c r="D571" s="39" t="e">
        <f>+A571='[2]PT CUT Bs'!#REF!</f>
        <v>#REF!</v>
      </c>
    </row>
    <row r="572" spans="1:4">
      <c r="A572" s="3">
        <v>2316</v>
      </c>
      <c r="B572" s="4" t="s">
        <v>1339</v>
      </c>
      <c r="C572" s="4" t="s">
        <v>544</v>
      </c>
      <c r="D572" s="39" t="e">
        <f>+A572='[2]PT CUT Bs'!#REF!</f>
        <v>#REF!</v>
      </c>
    </row>
    <row r="573" spans="1:4">
      <c r="A573" s="3">
        <v>2317</v>
      </c>
      <c r="B573" s="4" t="s">
        <v>1340</v>
      </c>
      <c r="C573" s="4" t="s">
        <v>545</v>
      </c>
      <c r="D573" s="39" t="e">
        <f>+A573='[2]PT CUT Bs'!#REF!</f>
        <v>#REF!</v>
      </c>
    </row>
    <row r="574" spans="1:4">
      <c r="A574" s="3">
        <v>2318</v>
      </c>
      <c r="B574" s="4" t="s">
        <v>1341</v>
      </c>
      <c r="C574" s="4" t="s">
        <v>613</v>
      </c>
      <c r="D574" s="39" t="e">
        <f>+A574='[2]PT CUT Bs'!#REF!</f>
        <v>#REF!</v>
      </c>
    </row>
    <row r="575" spans="1:4">
      <c r="A575" s="3">
        <v>2319</v>
      </c>
      <c r="B575" s="4" t="s">
        <v>546</v>
      </c>
      <c r="C575" s="4" t="s">
        <v>1387</v>
      </c>
      <c r="D575" s="39" t="e">
        <f>+A575='[2]PT CUT Bs'!#REF!</f>
        <v>#REF!</v>
      </c>
    </row>
    <row r="576" spans="1:4">
      <c r="A576" s="3">
        <v>2320</v>
      </c>
      <c r="B576" s="4" t="s">
        <v>547</v>
      </c>
      <c r="C576" s="4" t="s">
        <v>1388</v>
      </c>
      <c r="D576" s="39" t="e">
        <f>+A576='[2]PT CUT Bs'!#REF!</f>
        <v>#REF!</v>
      </c>
    </row>
    <row r="577" spans="1:4">
      <c r="A577" s="3">
        <v>2322</v>
      </c>
      <c r="B577" s="4" t="s">
        <v>548</v>
      </c>
      <c r="C577" s="4" t="s">
        <v>1389</v>
      </c>
      <c r="D577" s="39" t="e">
        <f>+A577='[2]PT CUT Bs'!#REF!</f>
        <v>#REF!</v>
      </c>
    </row>
    <row r="578" spans="1:4">
      <c r="A578" s="3">
        <v>2323</v>
      </c>
      <c r="B578" s="4" t="s">
        <v>549</v>
      </c>
      <c r="C578" s="4" t="s">
        <v>1390</v>
      </c>
      <c r="D578" s="39" t="e">
        <f>+A578='[2]PT CUT Bs'!#REF!</f>
        <v>#REF!</v>
      </c>
    </row>
    <row r="579" spans="1:4">
      <c r="A579" s="3">
        <v>2324</v>
      </c>
      <c r="B579" s="4" t="s">
        <v>550</v>
      </c>
      <c r="C579" s="4" t="s">
        <v>1391</v>
      </c>
      <c r="D579" s="39" t="e">
        <f>+A579='[2]PT CUT Bs'!#REF!</f>
        <v>#REF!</v>
      </c>
    </row>
    <row r="580" spans="1:4">
      <c r="A580" s="3">
        <v>2325</v>
      </c>
      <c r="B580" s="4" t="s">
        <v>551</v>
      </c>
      <c r="C580" s="4" t="s">
        <v>1392</v>
      </c>
      <c r="D580" s="39" t="e">
        <f>+A580='[2]PT CUT Bs'!#REF!</f>
        <v>#REF!</v>
      </c>
    </row>
    <row r="581" spans="1:4">
      <c r="A581" s="3">
        <v>2326</v>
      </c>
      <c r="B581" s="4" t="s">
        <v>552</v>
      </c>
      <c r="C581" s="4" t="s">
        <v>1393</v>
      </c>
      <c r="D581" s="39" t="e">
        <f>+A581='[2]PT CUT Bs'!#REF!</f>
        <v>#REF!</v>
      </c>
    </row>
    <row r="582" spans="1:4">
      <c r="A582" s="3">
        <v>2327</v>
      </c>
      <c r="B582" s="4" t="s">
        <v>553</v>
      </c>
      <c r="C582" s="4" t="s">
        <v>1394</v>
      </c>
      <c r="D582" s="39" t="e">
        <f>+A582='[2]PT CUT Bs'!#REF!</f>
        <v>#REF!</v>
      </c>
    </row>
    <row r="583" spans="1:4">
      <c r="A583" s="3">
        <v>2328</v>
      </c>
      <c r="B583" s="4" t="s">
        <v>641</v>
      </c>
      <c r="C583" s="4" t="s">
        <v>1395</v>
      </c>
      <c r="D583" s="39" t="e">
        <f>+A583='[2]PT CUT Bs'!#REF!</f>
        <v>#REF!</v>
      </c>
    </row>
    <row r="584" spans="1:4">
      <c r="A584" s="3">
        <v>2330</v>
      </c>
      <c r="B584" s="4" t="s">
        <v>1342</v>
      </c>
      <c r="C584" s="4" t="s">
        <v>1396</v>
      </c>
      <c r="D584" s="39" t="e">
        <f>+A584='[2]PT CUT Bs'!#REF!</f>
        <v>#REF!</v>
      </c>
    </row>
    <row r="585" spans="1:4">
      <c r="A585" s="3">
        <v>2331</v>
      </c>
      <c r="B585" s="4" t="s">
        <v>1343</v>
      </c>
      <c r="C585" s="4" t="s">
        <v>1397</v>
      </c>
      <c r="D585" s="39" t="e">
        <f>+A585='[2]PT CUT Bs'!#REF!</f>
        <v>#REF!</v>
      </c>
    </row>
    <row r="586" spans="1:4">
      <c r="A586" s="3">
        <v>2333</v>
      </c>
      <c r="B586" s="4" t="s">
        <v>1344</v>
      </c>
      <c r="C586" s="4" t="s">
        <v>1398</v>
      </c>
      <c r="D586" s="39" t="e">
        <f>+A586='[2]PT CUT Bs'!#REF!</f>
        <v>#REF!</v>
      </c>
    </row>
    <row r="587" spans="1:4">
      <c r="A587" s="3">
        <v>2334</v>
      </c>
      <c r="B587" s="4" t="s">
        <v>1345</v>
      </c>
      <c r="C587" s="4" t="s">
        <v>1399</v>
      </c>
      <c r="D587" s="39" t="b">
        <f>+A587='[2]PT CUT Bs'!$C603</f>
        <v>0</v>
      </c>
    </row>
    <row r="588" spans="1:4">
      <c r="A588" s="3">
        <v>2336</v>
      </c>
      <c r="B588" s="4" t="s">
        <v>1346</v>
      </c>
      <c r="C588" s="4" t="s">
        <v>1400</v>
      </c>
      <c r="D588" s="39" t="b">
        <f>+A588='[2]PT CUT Bs'!$C604</f>
        <v>0</v>
      </c>
    </row>
    <row r="589" spans="1:4">
      <c r="A589" s="3">
        <v>3301</v>
      </c>
      <c r="B589" s="4" t="s">
        <v>1347</v>
      </c>
      <c r="C589" s="4" t="s">
        <v>1401</v>
      </c>
      <c r="D589" s="39" t="b">
        <f>+A589='[2]PT CUT Bs'!$C605</f>
        <v>0</v>
      </c>
    </row>
    <row r="590" spans="1:4">
      <c r="A590" s="3">
        <v>3401</v>
      </c>
      <c r="B590" s="4" t="s">
        <v>1348</v>
      </c>
      <c r="C590" s="4" t="s">
        <v>1402</v>
      </c>
      <c r="D590" s="39" t="b">
        <f>+A590='[2]PT CUT Bs'!$C606</f>
        <v>0</v>
      </c>
    </row>
    <row r="591" spans="1:4">
      <c r="A591" s="3">
        <v>3701</v>
      </c>
      <c r="B591" s="4" t="s">
        <v>1349</v>
      </c>
      <c r="C591" s="4" t="s">
        <v>1403</v>
      </c>
      <c r="D591" s="39" t="b">
        <f>+A591='[2]PT CUT Bs'!$C607</f>
        <v>0</v>
      </c>
    </row>
    <row r="592" spans="1:4">
      <c r="A592" s="3">
        <v>4601</v>
      </c>
      <c r="B592" s="4" t="s">
        <v>1350</v>
      </c>
      <c r="C592" s="4" t="s">
        <v>1404</v>
      </c>
      <c r="D592" s="39" t="b">
        <f>+A592='[2]PT CUT Bs'!$C608</f>
        <v>0</v>
      </c>
    </row>
    <row r="593" spans="1:4">
      <c r="A593" s="3" t="s">
        <v>563</v>
      </c>
      <c r="B593" s="4" t="str">
        <f>UPPER(C593)</f>
        <v>ACREEDORES</v>
      </c>
      <c r="C593" s="4" t="s">
        <v>614</v>
      </c>
      <c r="D593" s="39" t="b">
        <f>+A593='[2]PT CUT Bs'!$C609</f>
        <v>0</v>
      </c>
    </row>
    <row r="594" spans="1:4">
      <c r="A594" s="3" t="s">
        <v>564</v>
      </c>
      <c r="B594" s="4" t="str">
        <f>UPPER(C594)</f>
        <v>ÁREA DE CONTABILIDAD</v>
      </c>
      <c r="C594" s="4" t="s">
        <v>1407</v>
      </c>
      <c r="D594" s="39" t="b">
        <f>+A594='[2]PT CUT Bs'!$C610</f>
        <v>0</v>
      </c>
    </row>
    <row r="595" spans="1:4">
      <c r="A595" s="3" t="s">
        <v>565</v>
      </c>
      <c r="B595" s="4" t="str">
        <f>UPPER(C595)</f>
        <v>NO IDENTIFICADO</v>
      </c>
      <c r="C595" s="4" t="s">
        <v>615</v>
      </c>
      <c r="D595" s="39" t="b">
        <f>+A595='[2]PT CUT Bs'!$C611</f>
        <v>1</v>
      </c>
    </row>
  </sheetData>
  <sheetProtection formatRows="0" selectLockedCells="1" sort="0" autoFilter="0"/>
  <autoFilter ref="A2:C59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C54"/>
  <sheetViews>
    <sheetView view="pageBreakPreview" zoomScale="115" zoomScaleNormal="100" zoomScaleSheetLayoutView="115" workbookViewId="0">
      <selection activeCell="B3" sqref="B3"/>
    </sheetView>
  </sheetViews>
  <sheetFormatPr baseColWidth="10" defaultRowHeight="15"/>
  <cols>
    <col min="1" max="1" width="3.28515625" customWidth="1"/>
    <col min="2" max="2" width="109.7109375" customWidth="1"/>
    <col min="3" max="3" width="2.85546875" customWidth="1"/>
  </cols>
  <sheetData>
    <row r="1" spans="1:3">
      <c r="A1" s="65"/>
      <c r="B1" s="66" t="s">
        <v>579</v>
      </c>
      <c r="C1" s="65"/>
    </row>
    <row r="2" spans="1:3" ht="5.25" customHeight="1">
      <c r="A2" s="65"/>
      <c r="B2" s="67"/>
      <c r="C2" s="65"/>
    </row>
    <row r="3" spans="1:3" ht="78.75">
      <c r="A3" s="65"/>
      <c r="B3" s="68" t="s">
        <v>676</v>
      </c>
      <c r="C3" s="65"/>
    </row>
    <row r="4" spans="1:3" ht="56.25">
      <c r="A4" s="65"/>
      <c r="B4" s="68" t="s">
        <v>1430</v>
      </c>
      <c r="C4" s="65"/>
    </row>
    <row r="5" spans="1:3" ht="22.5">
      <c r="A5" s="65"/>
      <c r="B5" s="68" t="s">
        <v>647</v>
      </c>
      <c r="C5" s="65"/>
    </row>
    <row r="6" spans="1:3" ht="15.75" thickBot="1">
      <c r="A6" s="65"/>
      <c r="B6" s="68" t="s">
        <v>661</v>
      </c>
      <c r="C6" s="65"/>
    </row>
    <row r="7" spans="1:3">
      <c r="A7" s="65"/>
      <c r="B7" s="69" t="s">
        <v>580</v>
      </c>
      <c r="C7" s="65"/>
    </row>
    <row r="8" spans="1:3">
      <c r="A8" s="65"/>
      <c r="B8" s="70" t="s">
        <v>581</v>
      </c>
      <c r="C8" s="65"/>
    </row>
    <row r="9" spans="1:3" ht="23.25" thickBot="1">
      <c r="A9" s="65"/>
      <c r="B9" s="71" t="s">
        <v>648</v>
      </c>
      <c r="C9" s="65"/>
    </row>
    <row r="10" spans="1:3">
      <c r="A10" s="65"/>
      <c r="B10" s="72" t="s">
        <v>582</v>
      </c>
      <c r="C10" s="65"/>
    </row>
    <row r="11" spans="1:3">
      <c r="A11" s="65"/>
      <c r="B11" s="70" t="s">
        <v>583</v>
      </c>
      <c r="C11" s="65"/>
    </row>
    <row r="12" spans="1:3" ht="57" thickBot="1">
      <c r="A12" s="65"/>
      <c r="B12" s="70" t="s">
        <v>584</v>
      </c>
      <c r="C12" s="65"/>
    </row>
    <row r="13" spans="1:3" ht="57" thickBot="1">
      <c r="A13" s="65"/>
      <c r="B13" s="73" t="s">
        <v>649</v>
      </c>
      <c r="C13" s="65"/>
    </row>
    <row r="14" spans="1:3" ht="34.5" hidden="1" thickBot="1">
      <c r="A14" s="65"/>
      <c r="B14" s="74" t="s">
        <v>665</v>
      </c>
      <c r="C14" s="65"/>
    </row>
    <row r="15" spans="1:3" ht="34.5" hidden="1" thickBot="1">
      <c r="A15" s="65"/>
      <c r="B15" s="75" t="s">
        <v>662</v>
      </c>
      <c r="C15" s="65"/>
    </row>
    <row r="16" spans="1:3" hidden="1">
      <c r="A16" s="65"/>
      <c r="B16" s="69" t="s">
        <v>585</v>
      </c>
      <c r="C16" s="65"/>
    </row>
    <row r="17" spans="1:3" hidden="1">
      <c r="A17" s="65"/>
      <c r="B17" s="70" t="s">
        <v>586</v>
      </c>
      <c r="C17" s="65"/>
    </row>
    <row r="18" spans="1:3" ht="15.75" hidden="1" thickBot="1">
      <c r="A18" s="65"/>
      <c r="B18" s="71" t="s">
        <v>587</v>
      </c>
      <c r="C18" s="65"/>
    </row>
    <row r="19" spans="1:3">
      <c r="A19" s="65"/>
      <c r="B19" s="72" t="s">
        <v>588</v>
      </c>
      <c r="C19" s="65"/>
    </row>
    <row r="20" spans="1:3">
      <c r="A20" s="65"/>
      <c r="B20" s="70" t="s">
        <v>650</v>
      </c>
      <c r="C20" s="65"/>
    </row>
    <row r="21" spans="1:3" ht="15.75" thickBot="1">
      <c r="A21" s="65"/>
      <c r="B21" s="71" t="s">
        <v>589</v>
      </c>
      <c r="C21" s="65"/>
    </row>
    <row r="22" spans="1:3">
      <c r="A22" s="65"/>
      <c r="B22" s="72" t="s">
        <v>590</v>
      </c>
      <c r="C22" s="65"/>
    </row>
    <row r="23" spans="1:3">
      <c r="A23" s="65"/>
      <c r="B23" s="70" t="s">
        <v>651</v>
      </c>
      <c r="C23" s="65"/>
    </row>
    <row r="24" spans="1:3" ht="23.25" thickBot="1">
      <c r="A24" s="65"/>
      <c r="B24" s="71" t="s">
        <v>591</v>
      </c>
      <c r="C24" s="65"/>
    </row>
    <row r="25" spans="1:3">
      <c r="A25" s="65"/>
      <c r="B25" s="72" t="s">
        <v>652</v>
      </c>
      <c r="C25" s="65"/>
    </row>
    <row r="26" spans="1:3">
      <c r="A26" s="65"/>
      <c r="B26" s="70" t="s">
        <v>592</v>
      </c>
      <c r="C26" s="65"/>
    </row>
    <row r="27" spans="1:3" ht="15.75" thickBot="1">
      <c r="A27" s="65"/>
      <c r="B27" s="71" t="s">
        <v>593</v>
      </c>
      <c r="C27" s="65"/>
    </row>
    <row r="28" spans="1:3">
      <c r="A28" s="65"/>
      <c r="B28" s="72" t="s">
        <v>594</v>
      </c>
      <c r="C28" s="65"/>
    </row>
    <row r="29" spans="1:3">
      <c r="A29" s="65"/>
      <c r="B29" s="70" t="s">
        <v>595</v>
      </c>
      <c r="C29" s="65"/>
    </row>
    <row r="30" spans="1:3" ht="15.75" thickBot="1">
      <c r="A30" s="65"/>
      <c r="B30" s="71" t="s">
        <v>596</v>
      </c>
      <c r="C30" s="65"/>
    </row>
    <row r="31" spans="1:3">
      <c r="A31" s="65"/>
      <c r="B31" s="72" t="s">
        <v>597</v>
      </c>
      <c r="C31" s="65"/>
    </row>
    <row r="32" spans="1:3">
      <c r="A32" s="65"/>
      <c r="B32" s="70" t="s">
        <v>598</v>
      </c>
      <c r="C32" s="65"/>
    </row>
    <row r="33" spans="1:3" ht="15.75" thickBot="1">
      <c r="A33" s="65"/>
      <c r="B33" s="71" t="s">
        <v>599</v>
      </c>
      <c r="C33" s="65"/>
    </row>
    <row r="34" spans="1:3">
      <c r="A34" s="65"/>
      <c r="B34" s="72" t="s">
        <v>653</v>
      </c>
      <c r="C34" s="65"/>
    </row>
    <row r="35" spans="1:3">
      <c r="A35" s="65"/>
      <c r="B35" s="70" t="s">
        <v>600</v>
      </c>
      <c r="C35" s="65"/>
    </row>
    <row r="36" spans="1:3" ht="15.75" thickBot="1">
      <c r="A36" s="65"/>
      <c r="B36" s="71" t="s">
        <v>599</v>
      </c>
      <c r="C36" s="65"/>
    </row>
    <row r="37" spans="1:3">
      <c r="A37" s="65"/>
      <c r="B37" s="72" t="s">
        <v>663</v>
      </c>
      <c r="C37" s="65"/>
    </row>
    <row r="38" spans="1:3">
      <c r="A38" s="65"/>
      <c r="B38" s="70" t="s">
        <v>654</v>
      </c>
      <c r="C38" s="65"/>
    </row>
    <row r="39" spans="1:3" ht="23.25" thickBot="1">
      <c r="A39" s="65"/>
      <c r="B39" s="71" t="s">
        <v>601</v>
      </c>
      <c r="C39" s="65"/>
    </row>
    <row r="40" spans="1:3">
      <c r="A40" s="65"/>
      <c r="B40" s="72" t="s">
        <v>602</v>
      </c>
      <c r="C40" s="65"/>
    </row>
    <row r="41" spans="1:3">
      <c r="A41" s="65"/>
      <c r="B41" s="70" t="s">
        <v>603</v>
      </c>
      <c r="C41" s="65"/>
    </row>
    <row r="42" spans="1:3">
      <c r="A42" s="65"/>
      <c r="B42" s="70" t="s">
        <v>604</v>
      </c>
      <c r="C42" s="65"/>
    </row>
    <row r="43" spans="1:3" ht="23.25" thickBot="1">
      <c r="A43" s="65"/>
      <c r="B43" s="71" t="s">
        <v>664</v>
      </c>
      <c r="C43" s="65"/>
    </row>
    <row r="44" spans="1:3">
      <c r="A44" s="65"/>
      <c r="B44" s="72" t="s">
        <v>605</v>
      </c>
      <c r="C44" s="65"/>
    </row>
    <row r="45" spans="1:3">
      <c r="A45" s="65"/>
      <c r="B45" s="70" t="s">
        <v>606</v>
      </c>
      <c r="C45" s="65"/>
    </row>
    <row r="46" spans="1:3">
      <c r="A46" s="65"/>
      <c r="B46" s="70" t="s">
        <v>655</v>
      </c>
      <c r="C46" s="65"/>
    </row>
    <row r="47" spans="1:3">
      <c r="A47" s="65"/>
      <c r="B47" s="70" t="s">
        <v>656</v>
      </c>
      <c r="C47" s="65"/>
    </row>
    <row r="48" spans="1:3" ht="23.25" thickBot="1">
      <c r="A48" s="65"/>
      <c r="B48" s="71" t="s">
        <v>657</v>
      </c>
      <c r="C48" s="65"/>
    </row>
    <row r="49" spans="1:3" ht="13.5" customHeight="1">
      <c r="A49" s="223"/>
      <c r="B49" s="224" t="s">
        <v>756</v>
      </c>
      <c r="C49" s="65"/>
    </row>
    <row r="50" spans="1:3" ht="22.5">
      <c r="A50" s="65"/>
      <c r="B50" s="70" t="s">
        <v>757</v>
      </c>
      <c r="C50" s="65"/>
    </row>
    <row r="51" spans="1:3" ht="23.25" thickBot="1">
      <c r="A51" s="65"/>
      <c r="B51" s="71" t="s">
        <v>755</v>
      </c>
      <c r="C51" s="65"/>
    </row>
    <row r="52" spans="1:3">
      <c r="A52" s="65"/>
      <c r="B52" s="222"/>
      <c r="C52" s="65"/>
    </row>
    <row r="53" spans="1:3" ht="22.5">
      <c r="A53" s="65"/>
      <c r="B53" s="76" t="s">
        <v>607</v>
      </c>
      <c r="C53" s="65"/>
    </row>
    <row r="54" spans="1:3">
      <c r="A54" s="65"/>
      <c r="B54" s="65"/>
      <c r="C54" s="65"/>
    </row>
  </sheetData>
  <pageMargins left="0.7" right="0.7" top="0.75" bottom="0.75" header="0.3" footer="0.3"/>
  <pageSetup scale="68"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A1:AR618"/>
  <sheetViews>
    <sheetView showGridLines="0" view="pageBreakPreview" zoomScale="85" zoomScaleNormal="70" zoomScaleSheetLayoutView="85" workbookViewId="0">
      <pane xSplit="3" ySplit="10" topLeftCell="D11" activePane="bottomRight" state="frozen"/>
      <selection activeCell="H15" sqref="H15:I15"/>
      <selection pane="topRight" activeCell="H15" sqref="H15:I15"/>
      <selection pane="bottomLeft" activeCell="H15" sqref="H15:I15"/>
      <selection pane="bottomRight" activeCell="D11" sqref="D11:AL602"/>
    </sheetView>
  </sheetViews>
  <sheetFormatPr baseColWidth="10" defaultRowHeight="15" outlineLevelCol="1"/>
  <cols>
    <col min="1" max="1" width="13" style="12" bestFit="1" customWidth="1"/>
    <col min="2" max="2" width="59.7109375" style="13" bestFit="1" customWidth="1"/>
    <col min="3" max="3" width="13.5703125" style="14" bestFit="1" customWidth="1"/>
    <col min="4" max="4" width="21.7109375" style="61" bestFit="1" customWidth="1" outlineLevel="1"/>
    <col min="5" max="5" width="21" style="61" bestFit="1" customWidth="1" outlineLevel="1"/>
    <col min="6" max="6" width="23.140625" style="61" bestFit="1" customWidth="1" outlineLevel="1"/>
    <col min="7" max="7" width="21" style="61" bestFit="1" customWidth="1" outlineLevel="1"/>
    <col min="8" max="8" width="20.42578125" style="61" bestFit="1" customWidth="1" outlineLevel="1"/>
    <col min="9" max="9" width="17.42578125" style="61" bestFit="1" customWidth="1" outlineLevel="1"/>
    <col min="10" max="10" width="23.140625" style="61" bestFit="1" customWidth="1" outlineLevel="1"/>
    <col min="11" max="11" width="13.42578125" style="61" bestFit="1" customWidth="1" outlineLevel="1"/>
    <col min="12" max="12" width="17.85546875" style="61" bestFit="1" customWidth="1" outlineLevel="1"/>
    <col min="13" max="13" width="19.28515625" style="61" bestFit="1" customWidth="1" outlineLevel="1"/>
    <col min="14" max="14" width="14" style="61" bestFit="1" customWidth="1" outlineLevel="1"/>
    <col min="15" max="15" width="21.42578125" style="61" bestFit="1" customWidth="1" outlineLevel="1"/>
    <col min="16" max="16" width="16" style="61" bestFit="1" customWidth="1" outlineLevel="1"/>
    <col min="17" max="17" width="21.7109375" style="61" bestFit="1" customWidth="1" outlineLevel="1"/>
    <col min="18" max="18" width="20.5703125" style="61" bestFit="1" customWidth="1" outlineLevel="1"/>
    <col min="19" max="19" width="15.28515625" style="61" bestFit="1" customWidth="1" outlineLevel="1"/>
    <col min="20" max="20" width="14.28515625" style="61" bestFit="1" customWidth="1" outlineLevel="1"/>
    <col min="21" max="21" width="13.140625" style="61" bestFit="1" customWidth="1" outlineLevel="1"/>
    <col min="22" max="22" width="16.85546875" style="61" customWidth="1" outlineLevel="1"/>
    <col min="23" max="24" width="19.7109375" style="61" bestFit="1" customWidth="1" outlineLevel="1" collapsed="1"/>
    <col min="25" max="25" width="18.7109375" style="61" bestFit="1" customWidth="1" outlineLevel="1" collapsed="1"/>
    <col min="26" max="26" width="13.5703125" style="61" bestFit="1" customWidth="1" outlineLevel="1"/>
    <col min="27" max="27" width="13.85546875" style="61" bestFit="1" customWidth="1" outlineLevel="1"/>
    <col min="28" max="28" width="24" style="61" bestFit="1" customWidth="1" outlineLevel="1" collapsed="1"/>
    <col min="29" max="29" width="24" style="61" customWidth="1" outlineLevel="1"/>
    <col min="30" max="30" width="17.42578125" style="61" bestFit="1" customWidth="1" outlineLevel="1"/>
    <col min="31" max="31" width="18.7109375" style="61" bestFit="1" customWidth="1" outlineLevel="1"/>
    <col min="32" max="32" width="15" style="61" bestFit="1" customWidth="1" outlineLevel="1"/>
    <col min="33" max="33" width="18.85546875" style="61" bestFit="1" customWidth="1" outlineLevel="1"/>
    <col min="34" max="34" width="21.42578125" style="61" bestFit="1" customWidth="1" outlineLevel="1"/>
    <col min="35" max="36" width="13.42578125" style="61" bestFit="1" customWidth="1" outlineLevel="1"/>
    <col min="37" max="37" width="13.140625" style="61" bestFit="1" customWidth="1" outlineLevel="1"/>
    <col min="38" max="38" width="13.42578125" style="61" bestFit="1" customWidth="1" outlineLevel="1"/>
    <col min="39" max="39" width="28.7109375" style="62" bestFit="1" customWidth="1"/>
    <col min="40" max="40" width="11.42578125" style="15"/>
    <col min="41" max="41" width="19.28515625" style="62" bestFit="1" customWidth="1"/>
    <col min="42" max="42" width="14.85546875" style="15" bestFit="1" customWidth="1"/>
    <col min="43" max="43" width="17.140625" style="15" customWidth="1"/>
    <col min="44" max="44" width="14.42578125" style="15" customWidth="1"/>
    <col min="45" max="16384" width="11.42578125" style="15"/>
  </cols>
  <sheetData>
    <row r="1" spans="1:44" s="22" customFormat="1">
      <c r="A1" s="19"/>
      <c r="B1" s="20"/>
      <c r="C1" s="21"/>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8"/>
      <c r="AO1" s="58"/>
    </row>
    <row r="2" spans="1:44" s="22" customFormat="1" ht="13.5" customHeight="1">
      <c r="A2" s="19"/>
      <c r="B2" s="20"/>
      <c r="C2" s="21"/>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8"/>
      <c r="AO2" s="58"/>
    </row>
    <row r="3" spans="1:44" s="22" customFormat="1">
      <c r="A3" s="19"/>
      <c r="B3" s="20"/>
      <c r="C3" s="21"/>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8"/>
      <c r="AO3" s="58"/>
    </row>
    <row r="4" spans="1:44" s="22" customFormat="1" ht="18" customHeight="1">
      <c r="A4" s="347" t="s">
        <v>572</v>
      </c>
      <c r="B4" s="347"/>
      <c r="C4" s="347"/>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O4" s="58"/>
    </row>
    <row r="5" spans="1:44" s="22" customFormat="1" ht="18.75">
      <c r="A5" s="347" t="str">
        <f>+'CUT MN'!A4</f>
        <v>CORRESPONDIENTE AL PERIODO DE ENERO A ABRIL DE 2019</v>
      </c>
      <c r="B5" s="347"/>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O5" s="58"/>
    </row>
    <row r="6" spans="1:44" s="22" customFormat="1" ht="18.75">
      <c r="A6" s="347" t="str">
        <f>+'CUT MN'!A5</f>
        <v>ACTUALIZADO AL : 7 de Mayo de 2019</v>
      </c>
      <c r="B6" s="347"/>
      <c r="C6" s="347"/>
      <c r="D6" s="347"/>
      <c r="E6" s="347"/>
      <c r="F6" s="347"/>
      <c r="G6" s="347"/>
      <c r="H6" s="347"/>
      <c r="I6" s="347"/>
      <c r="J6" s="347"/>
      <c r="K6" s="347"/>
      <c r="L6" s="347"/>
      <c r="M6" s="347"/>
      <c r="N6" s="347"/>
      <c r="O6" s="347"/>
      <c r="P6" s="347"/>
      <c r="Q6" s="347"/>
      <c r="R6" s="347"/>
      <c r="S6" s="347"/>
      <c r="T6" s="347"/>
      <c r="U6" s="347"/>
      <c r="V6" s="347"/>
      <c r="W6" s="347"/>
      <c r="X6" s="347"/>
      <c r="Y6" s="347"/>
      <c r="Z6" s="347"/>
      <c r="AA6" s="347"/>
      <c r="AB6" s="347"/>
      <c r="AC6" s="347"/>
      <c r="AD6" s="347"/>
      <c r="AE6" s="347"/>
      <c r="AF6" s="347"/>
      <c r="AG6" s="347"/>
      <c r="AH6" s="347"/>
      <c r="AI6" s="347"/>
      <c r="AJ6" s="347"/>
      <c r="AK6" s="347"/>
      <c r="AL6" s="347"/>
      <c r="AM6" s="347"/>
      <c r="AO6" s="58"/>
    </row>
    <row r="7" spans="1:44" s="22" customFormat="1" ht="18.75">
      <c r="A7" s="347" t="s">
        <v>573</v>
      </c>
      <c r="B7" s="347"/>
      <c r="C7" s="347"/>
      <c r="D7" s="347"/>
      <c r="E7" s="347"/>
      <c r="F7" s="347"/>
      <c r="G7" s="347"/>
      <c r="H7" s="347"/>
      <c r="I7" s="347"/>
      <c r="J7" s="347"/>
      <c r="K7" s="347"/>
      <c r="L7" s="347"/>
      <c r="M7" s="347"/>
      <c r="N7" s="347"/>
      <c r="O7" s="347"/>
      <c r="P7" s="347"/>
      <c r="Q7" s="347"/>
      <c r="R7" s="347"/>
      <c r="S7" s="347"/>
      <c r="T7" s="347"/>
      <c r="U7" s="347"/>
      <c r="V7" s="347"/>
      <c r="W7" s="347"/>
      <c r="X7" s="347"/>
      <c r="Y7" s="347"/>
      <c r="Z7" s="347"/>
      <c r="AA7" s="347"/>
      <c r="AB7" s="347"/>
      <c r="AC7" s="347"/>
      <c r="AD7" s="347"/>
      <c r="AE7" s="347"/>
      <c r="AF7" s="347"/>
      <c r="AG7" s="347"/>
      <c r="AH7" s="347"/>
      <c r="AI7" s="347"/>
      <c r="AJ7" s="347"/>
      <c r="AK7" s="347"/>
      <c r="AL7" s="347"/>
      <c r="AM7" s="347"/>
      <c r="AO7" s="58"/>
    </row>
    <row r="8" spans="1:44" s="22" customFormat="1">
      <c r="A8" s="19"/>
      <c r="B8" s="20"/>
      <c r="C8" s="21"/>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8"/>
      <c r="AO8" s="58"/>
    </row>
    <row r="9" spans="1:44" s="22" customFormat="1" ht="15" customHeight="1">
      <c r="A9" s="41"/>
      <c r="B9" s="23"/>
      <c r="C9" s="24"/>
      <c r="D9" s="351" t="s">
        <v>574</v>
      </c>
      <c r="E9" s="351"/>
      <c r="F9" s="351"/>
      <c r="G9" s="351"/>
      <c r="H9" s="351"/>
      <c r="I9" s="351"/>
      <c r="J9" s="351"/>
      <c r="K9" s="351"/>
      <c r="L9" s="351"/>
      <c r="M9" s="351"/>
      <c r="N9" s="351"/>
      <c r="O9" s="351"/>
      <c r="P9" s="351"/>
      <c r="Q9" s="351"/>
      <c r="R9" s="351"/>
      <c r="S9" s="351"/>
      <c r="T9" s="351"/>
      <c r="U9" s="351"/>
      <c r="V9" s="352"/>
      <c r="W9" s="348" t="s">
        <v>575</v>
      </c>
      <c r="X9" s="349"/>
      <c r="Y9" s="349"/>
      <c r="Z9" s="349"/>
      <c r="AA9" s="349"/>
      <c r="AB9" s="349"/>
      <c r="AC9" s="349"/>
      <c r="AD9" s="349"/>
      <c r="AE9" s="349"/>
      <c r="AF9" s="349"/>
      <c r="AG9" s="349"/>
      <c r="AH9" s="349"/>
      <c r="AI9" s="349"/>
      <c r="AJ9" s="349"/>
      <c r="AK9" s="349"/>
      <c r="AL9" s="350"/>
      <c r="AM9" s="58"/>
      <c r="AO9" s="58"/>
    </row>
    <row r="10" spans="1:44" s="141" customFormat="1" ht="34.5">
      <c r="A10" s="42" t="s">
        <v>576</v>
      </c>
      <c r="B10" s="43" t="s">
        <v>38</v>
      </c>
      <c r="C10" s="43" t="s">
        <v>577</v>
      </c>
      <c r="D10" s="59" t="s">
        <v>624</v>
      </c>
      <c r="E10" s="59" t="s">
        <v>623</v>
      </c>
      <c r="F10" s="60" t="s">
        <v>26</v>
      </c>
      <c r="G10" s="60" t="s">
        <v>3</v>
      </c>
      <c r="H10" s="60" t="s">
        <v>627</v>
      </c>
      <c r="I10" s="60" t="s">
        <v>11</v>
      </c>
      <c r="J10" s="60" t="s">
        <v>6</v>
      </c>
      <c r="K10" s="60" t="s">
        <v>672</v>
      </c>
      <c r="L10" s="60" t="s">
        <v>15</v>
      </c>
      <c r="M10" s="60" t="s">
        <v>628</v>
      </c>
      <c r="N10" s="60" t="s">
        <v>17</v>
      </c>
      <c r="O10" s="60" t="s">
        <v>13</v>
      </c>
      <c r="P10" s="60" t="s">
        <v>629</v>
      </c>
      <c r="Q10" s="60" t="s">
        <v>671</v>
      </c>
      <c r="R10" s="60" t="s">
        <v>20</v>
      </c>
      <c r="S10" s="60" t="s">
        <v>21</v>
      </c>
      <c r="T10" s="60" t="s">
        <v>8</v>
      </c>
      <c r="U10" s="60" t="s">
        <v>621</v>
      </c>
      <c r="V10" s="60" t="s">
        <v>753</v>
      </c>
      <c r="W10" s="59" t="s">
        <v>625</v>
      </c>
      <c r="X10" s="59" t="s">
        <v>626</v>
      </c>
      <c r="Y10" s="60" t="s">
        <v>3</v>
      </c>
      <c r="Z10" s="60" t="s">
        <v>566</v>
      </c>
      <c r="AA10" s="60" t="s">
        <v>11</v>
      </c>
      <c r="AB10" s="60" t="s">
        <v>6</v>
      </c>
      <c r="AC10" s="60" t="s">
        <v>15</v>
      </c>
      <c r="AD10" s="60" t="s">
        <v>17</v>
      </c>
      <c r="AE10" s="60" t="s">
        <v>13</v>
      </c>
      <c r="AF10" s="60" t="s">
        <v>629</v>
      </c>
      <c r="AG10" s="60" t="s">
        <v>671</v>
      </c>
      <c r="AH10" s="60" t="s">
        <v>20</v>
      </c>
      <c r="AI10" s="60" t="s">
        <v>21</v>
      </c>
      <c r="AJ10" s="60" t="s">
        <v>23</v>
      </c>
      <c r="AK10" s="60" t="s">
        <v>622</v>
      </c>
      <c r="AL10" s="60" t="s">
        <v>753</v>
      </c>
      <c r="AM10" s="59" t="s">
        <v>578</v>
      </c>
      <c r="AO10" s="196"/>
    </row>
    <row r="11" spans="1:44" ht="33" customHeight="1">
      <c r="A11" s="54">
        <v>6</v>
      </c>
      <c r="B11" s="55" t="s">
        <v>40</v>
      </c>
      <c r="C11" s="56" t="s">
        <v>677</v>
      </c>
      <c r="D11" s="79">
        <v>0</v>
      </c>
      <c r="E11" s="79">
        <v>0</v>
      </c>
      <c r="F11" s="79">
        <v>0</v>
      </c>
      <c r="G11" s="79">
        <v>0.09</v>
      </c>
      <c r="H11" s="79">
        <v>0</v>
      </c>
      <c r="I11" s="79">
        <v>0</v>
      </c>
      <c r="J11" s="79">
        <v>0</v>
      </c>
      <c r="K11" s="79">
        <v>0</v>
      </c>
      <c r="L11" s="79">
        <v>668.82999999999993</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K11" s="79">
        <v>0</v>
      </c>
      <c r="AL11" s="79">
        <v>0</v>
      </c>
      <c r="AM11" s="79">
        <f t="shared" ref="AM11:AM74" si="0">SUM(D11:AL11)</f>
        <v>668.92</v>
      </c>
      <c r="AP11" s="45"/>
    </row>
    <row r="12" spans="1:44" ht="33" customHeight="1">
      <c r="A12" s="54">
        <v>10</v>
      </c>
      <c r="B12" s="55" t="s">
        <v>41</v>
      </c>
      <c r="C12" s="80" t="s">
        <v>726</v>
      </c>
      <c r="D12" s="79">
        <v>355511.54</v>
      </c>
      <c r="E12" s="79">
        <v>0</v>
      </c>
      <c r="F12" s="79">
        <v>1779.08</v>
      </c>
      <c r="G12" s="79">
        <v>74122.51999999999</v>
      </c>
      <c r="H12" s="79">
        <v>0</v>
      </c>
      <c r="I12" s="79">
        <v>0</v>
      </c>
      <c r="J12" s="79">
        <v>13615584.399999999</v>
      </c>
      <c r="K12" s="79">
        <v>0</v>
      </c>
      <c r="L12" s="79">
        <v>186023.36000000004</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K12" s="79">
        <v>0</v>
      </c>
      <c r="AL12" s="79">
        <v>0</v>
      </c>
      <c r="AM12" s="79">
        <f t="shared" si="0"/>
        <v>14233020.899999999</v>
      </c>
      <c r="AP12" s="45"/>
    </row>
    <row r="13" spans="1:44" ht="33" customHeight="1">
      <c r="A13" s="54">
        <v>15</v>
      </c>
      <c r="B13" s="55" t="s">
        <v>42</v>
      </c>
      <c r="C13" s="56" t="s">
        <v>679</v>
      </c>
      <c r="D13" s="79">
        <v>0</v>
      </c>
      <c r="E13" s="79">
        <v>18053437.379999999</v>
      </c>
      <c r="F13" s="79">
        <v>40181150.909999996</v>
      </c>
      <c r="G13" s="79">
        <v>2725794.600000001</v>
      </c>
      <c r="H13" s="79">
        <v>0</v>
      </c>
      <c r="I13" s="79">
        <v>50</v>
      </c>
      <c r="J13" s="79">
        <v>1700000</v>
      </c>
      <c r="K13" s="79">
        <v>0</v>
      </c>
      <c r="L13" s="79">
        <v>2522.6099999999997</v>
      </c>
      <c r="M13" s="79">
        <v>0</v>
      </c>
      <c r="N13" s="79">
        <v>0</v>
      </c>
      <c r="O13" s="79">
        <v>54.31</v>
      </c>
      <c r="P13" s="79">
        <v>35742.379999999997</v>
      </c>
      <c r="Q13" s="79">
        <v>0</v>
      </c>
      <c r="R13" s="79">
        <v>0</v>
      </c>
      <c r="S13" s="79">
        <v>0</v>
      </c>
      <c r="T13" s="79">
        <v>0</v>
      </c>
      <c r="U13" s="79">
        <v>0</v>
      </c>
      <c r="V13" s="79">
        <v>0</v>
      </c>
      <c r="W13" s="79">
        <v>18053437.3726</v>
      </c>
      <c r="X13" s="79">
        <v>0</v>
      </c>
      <c r="Y13" s="79">
        <v>0</v>
      </c>
      <c r="Z13" s="79">
        <v>0</v>
      </c>
      <c r="AA13" s="79">
        <v>0</v>
      </c>
      <c r="AB13" s="79">
        <v>0</v>
      </c>
      <c r="AC13" s="79">
        <v>0</v>
      </c>
      <c r="AD13" s="79">
        <v>0</v>
      </c>
      <c r="AE13" s="79">
        <v>0</v>
      </c>
      <c r="AF13" s="79">
        <v>0</v>
      </c>
      <c r="AG13" s="79">
        <v>0</v>
      </c>
      <c r="AH13" s="79">
        <v>0</v>
      </c>
      <c r="AI13" s="79">
        <v>0</v>
      </c>
      <c r="AJ13" s="79">
        <v>0</v>
      </c>
      <c r="AK13" s="79">
        <v>0</v>
      </c>
      <c r="AL13" s="79">
        <v>0</v>
      </c>
      <c r="AM13" s="79">
        <f t="shared" si="0"/>
        <v>80752189.562600002</v>
      </c>
      <c r="AP13" s="45"/>
    </row>
    <row r="14" spans="1:44" ht="33" customHeight="1">
      <c r="A14" s="54">
        <v>16</v>
      </c>
      <c r="B14" s="55" t="s">
        <v>43</v>
      </c>
      <c r="C14" s="56" t="s">
        <v>680</v>
      </c>
      <c r="D14" s="79">
        <v>0</v>
      </c>
      <c r="E14" s="79">
        <v>0</v>
      </c>
      <c r="F14" s="79">
        <v>6570489.2699999996</v>
      </c>
      <c r="G14" s="79">
        <v>2428950.9899999993</v>
      </c>
      <c r="H14" s="79">
        <v>0</v>
      </c>
      <c r="I14" s="79">
        <v>100</v>
      </c>
      <c r="J14" s="79">
        <v>1539930</v>
      </c>
      <c r="K14" s="79">
        <v>0</v>
      </c>
      <c r="L14" s="79">
        <v>304.64</v>
      </c>
      <c r="M14" s="79">
        <v>0</v>
      </c>
      <c r="N14" s="79">
        <v>0</v>
      </c>
      <c r="O14" s="79">
        <v>19.399999999999999</v>
      </c>
      <c r="P14" s="79">
        <v>0</v>
      </c>
      <c r="Q14" s="79">
        <v>0</v>
      </c>
      <c r="R14" s="79">
        <v>0</v>
      </c>
      <c r="S14" s="79">
        <v>0</v>
      </c>
      <c r="T14" s="79">
        <v>0</v>
      </c>
      <c r="U14" s="79">
        <v>0</v>
      </c>
      <c r="V14" s="79">
        <v>712482.67999999993</v>
      </c>
      <c r="W14" s="79">
        <v>0</v>
      </c>
      <c r="X14" s="79">
        <v>0</v>
      </c>
      <c r="Y14" s="79">
        <v>0</v>
      </c>
      <c r="Z14" s="79">
        <v>0</v>
      </c>
      <c r="AA14" s="79">
        <v>0</v>
      </c>
      <c r="AB14" s="79">
        <v>481705.77</v>
      </c>
      <c r="AC14" s="79">
        <v>0</v>
      </c>
      <c r="AD14" s="79">
        <v>0</v>
      </c>
      <c r="AE14" s="79">
        <v>0</v>
      </c>
      <c r="AF14" s="79">
        <v>0</v>
      </c>
      <c r="AG14" s="79">
        <v>33677.18</v>
      </c>
      <c r="AH14" s="79">
        <v>0</v>
      </c>
      <c r="AI14" s="79">
        <v>0</v>
      </c>
      <c r="AJ14" s="79">
        <v>0</v>
      </c>
      <c r="AK14" s="79">
        <v>0</v>
      </c>
      <c r="AL14" s="79">
        <v>0</v>
      </c>
      <c r="AM14" s="79">
        <f t="shared" si="0"/>
        <v>11767659.929999998</v>
      </c>
      <c r="AP14" s="45"/>
      <c r="AR14" s="16"/>
    </row>
    <row r="15" spans="1:44" ht="33" customHeight="1">
      <c r="A15" s="54">
        <v>20</v>
      </c>
      <c r="B15" s="55" t="s">
        <v>44</v>
      </c>
      <c r="C15" s="80" t="s">
        <v>678</v>
      </c>
      <c r="D15" s="79">
        <v>0</v>
      </c>
      <c r="E15" s="79">
        <v>848022</v>
      </c>
      <c r="F15" s="79">
        <v>25019168.479999997</v>
      </c>
      <c r="G15" s="79">
        <v>170212.45999999988</v>
      </c>
      <c r="H15" s="79">
        <v>0</v>
      </c>
      <c r="I15" s="79">
        <v>11983.24</v>
      </c>
      <c r="J15" s="79">
        <v>908596.45</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K15" s="79">
        <v>0</v>
      </c>
      <c r="AL15" s="79">
        <v>0</v>
      </c>
      <c r="AM15" s="79">
        <f t="shared" si="0"/>
        <v>26957982.629999995</v>
      </c>
      <c r="AP15" s="45"/>
      <c r="AQ15" s="16"/>
      <c r="AR15" s="16"/>
    </row>
    <row r="16" spans="1:44" ht="33" customHeight="1">
      <c r="A16" s="54">
        <v>25</v>
      </c>
      <c r="B16" s="55" t="s">
        <v>45</v>
      </c>
      <c r="C16" s="56" t="s">
        <v>680</v>
      </c>
      <c r="D16" s="79">
        <v>0</v>
      </c>
      <c r="E16" s="79">
        <v>0</v>
      </c>
      <c r="F16" s="79">
        <v>0</v>
      </c>
      <c r="G16" s="79">
        <v>2032416.32</v>
      </c>
      <c r="H16" s="79">
        <v>0</v>
      </c>
      <c r="I16" s="79">
        <v>0</v>
      </c>
      <c r="J16" s="79">
        <v>975950.24</v>
      </c>
      <c r="K16" s="79">
        <v>0</v>
      </c>
      <c r="L16" s="79">
        <v>11614.66</v>
      </c>
      <c r="M16" s="79">
        <v>0</v>
      </c>
      <c r="N16" s="79">
        <v>0</v>
      </c>
      <c r="O16" s="79">
        <v>0</v>
      </c>
      <c r="P16" s="79">
        <v>11413.97</v>
      </c>
      <c r="Q16" s="79">
        <v>348254666.39000016</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K16" s="79">
        <v>0</v>
      </c>
      <c r="AL16" s="79">
        <v>0</v>
      </c>
      <c r="AM16" s="79">
        <f t="shared" si="0"/>
        <v>351286061.58000016</v>
      </c>
      <c r="AP16" s="45"/>
      <c r="AQ16" s="16"/>
      <c r="AR16" s="16"/>
    </row>
    <row r="17" spans="1:42" ht="33" customHeight="1">
      <c r="A17" s="54">
        <v>30</v>
      </c>
      <c r="B17" s="55" t="s">
        <v>675</v>
      </c>
      <c r="C17" s="56" t="s">
        <v>679</v>
      </c>
      <c r="D17" s="79">
        <v>0</v>
      </c>
      <c r="E17" s="79">
        <v>0</v>
      </c>
      <c r="F17" s="79">
        <v>0</v>
      </c>
      <c r="G17" s="79">
        <v>28920.639999999999</v>
      </c>
      <c r="H17" s="79">
        <v>0</v>
      </c>
      <c r="I17" s="79">
        <v>0</v>
      </c>
      <c r="J17" s="79">
        <v>0</v>
      </c>
      <c r="K17" s="79">
        <v>0</v>
      </c>
      <c r="L17" s="79">
        <v>0</v>
      </c>
      <c r="M17" s="79">
        <v>0</v>
      </c>
      <c r="N17" s="79">
        <v>0</v>
      </c>
      <c r="O17" s="79">
        <v>0</v>
      </c>
      <c r="P17" s="79">
        <v>0</v>
      </c>
      <c r="Q17" s="79">
        <v>0</v>
      </c>
      <c r="R17" s="79">
        <v>0</v>
      </c>
      <c r="S17" s="79">
        <v>0</v>
      </c>
      <c r="T17" s="79">
        <v>0</v>
      </c>
      <c r="U17" s="79">
        <v>0</v>
      </c>
      <c r="V17" s="79">
        <v>0</v>
      </c>
      <c r="W17" s="79">
        <v>0</v>
      </c>
      <c r="X17" s="79">
        <v>0</v>
      </c>
      <c r="Y17" s="79">
        <v>0</v>
      </c>
      <c r="Z17" s="79">
        <v>0</v>
      </c>
      <c r="AA17" s="79">
        <v>0</v>
      </c>
      <c r="AB17" s="79">
        <v>0</v>
      </c>
      <c r="AC17" s="79">
        <v>0</v>
      </c>
      <c r="AD17" s="79">
        <v>0</v>
      </c>
      <c r="AE17" s="79">
        <v>0</v>
      </c>
      <c r="AF17" s="79">
        <v>0</v>
      </c>
      <c r="AG17" s="79">
        <v>0</v>
      </c>
      <c r="AH17" s="79">
        <v>0</v>
      </c>
      <c r="AI17" s="79">
        <v>0</v>
      </c>
      <c r="AJ17" s="79">
        <v>0</v>
      </c>
      <c r="AK17" s="79">
        <v>0</v>
      </c>
      <c r="AL17" s="79">
        <v>0</v>
      </c>
      <c r="AM17" s="79">
        <f t="shared" si="0"/>
        <v>28920.639999999999</v>
      </c>
      <c r="AP17" s="45"/>
    </row>
    <row r="18" spans="1:42" ht="33" customHeight="1">
      <c r="A18" s="54">
        <v>35</v>
      </c>
      <c r="B18" s="55" t="s">
        <v>46</v>
      </c>
      <c r="C18" s="56" t="s">
        <v>681</v>
      </c>
      <c r="D18" s="79">
        <v>0</v>
      </c>
      <c r="E18" s="79">
        <v>0</v>
      </c>
      <c r="F18" s="79">
        <v>0</v>
      </c>
      <c r="G18" s="79">
        <v>1294860.3099999998</v>
      </c>
      <c r="H18" s="79">
        <v>0</v>
      </c>
      <c r="I18" s="79">
        <v>100</v>
      </c>
      <c r="J18" s="79">
        <v>21174.190000000002</v>
      </c>
      <c r="K18" s="79">
        <v>0</v>
      </c>
      <c r="L18" s="79">
        <v>865.03</v>
      </c>
      <c r="M18" s="79">
        <v>0</v>
      </c>
      <c r="N18" s="79">
        <v>0</v>
      </c>
      <c r="O18" s="79">
        <v>125.84</v>
      </c>
      <c r="P18" s="79">
        <v>0</v>
      </c>
      <c r="Q18" s="79">
        <v>5432237.2200000007</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K18" s="79">
        <v>0</v>
      </c>
      <c r="AL18" s="79">
        <v>0</v>
      </c>
      <c r="AM18" s="79">
        <f t="shared" si="0"/>
        <v>6749362.5900000008</v>
      </c>
      <c r="AP18" s="45"/>
    </row>
    <row r="19" spans="1:42" ht="33" customHeight="1">
      <c r="A19" s="54">
        <v>41</v>
      </c>
      <c r="B19" s="55" t="s">
        <v>47</v>
      </c>
      <c r="C19" s="80" t="s">
        <v>678</v>
      </c>
      <c r="D19" s="79">
        <v>0</v>
      </c>
      <c r="E19" s="79">
        <v>0</v>
      </c>
      <c r="F19" s="79">
        <v>0</v>
      </c>
      <c r="G19" s="79">
        <v>2795100.1500000004</v>
      </c>
      <c r="H19" s="79">
        <v>0</v>
      </c>
      <c r="I19" s="79">
        <v>50</v>
      </c>
      <c r="J19" s="79">
        <v>3675457.49</v>
      </c>
      <c r="K19" s="79">
        <v>0</v>
      </c>
      <c r="L19" s="79">
        <v>1487.8200000000002</v>
      </c>
      <c r="M19" s="79">
        <v>3682521.83</v>
      </c>
      <c r="N19" s="79">
        <v>0</v>
      </c>
      <c r="O19" s="79">
        <v>314.87</v>
      </c>
      <c r="P19" s="79">
        <v>1473.3200000000002</v>
      </c>
      <c r="Q19" s="79">
        <v>128851.99999999999</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K19" s="79">
        <v>0</v>
      </c>
      <c r="AL19" s="79">
        <v>0</v>
      </c>
      <c r="AM19" s="79">
        <f t="shared" si="0"/>
        <v>10285257.48</v>
      </c>
      <c r="AP19" s="45"/>
    </row>
    <row r="20" spans="1:42" ht="33" customHeight="1">
      <c r="A20" s="54">
        <v>46</v>
      </c>
      <c r="B20" s="55" t="s">
        <v>48</v>
      </c>
      <c r="C20" s="56" t="s">
        <v>682</v>
      </c>
      <c r="D20" s="79">
        <v>5135692.7699999996</v>
      </c>
      <c r="E20" s="79">
        <v>5000000</v>
      </c>
      <c r="F20" s="79">
        <v>10164710.050000001</v>
      </c>
      <c r="G20" s="79">
        <v>1647828.49</v>
      </c>
      <c r="H20" s="79">
        <v>0</v>
      </c>
      <c r="I20" s="79">
        <v>0</v>
      </c>
      <c r="J20" s="79">
        <v>10059978.309999999</v>
      </c>
      <c r="K20" s="79">
        <v>0</v>
      </c>
      <c r="L20" s="79">
        <v>48061.33</v>
      </c>
      <c r="M20" s="79">
        <v>0</v>
      </c>
      <c r="N20" s="79">
        <v>0</v>
      </c>
      <c r="O20" s="79">
        <v>0</v>
      </c>
      <c r="P20" s="79">
        <v>0</v>
      </c>
      <c r="Q20" s="79">
        <v>24728</v>
      </c>
      <c r="R20" s="79">
        <v>0</v>
      </c>
      <c r="S20" s="79">
        <v>0</v>
      </c>
      <c r="T20" s="79">
        <v>0</v>
      </c>
      <c r="U20" s="79">
        <v>0</v>
      </c>
      <c r="V20" s="79">
        <v>1232322.17</v>
      </c>
      <c r="W20" s="79">
        <v>0</v>
      </c>
      <c r="X20" s="79">
        <v>0</v>
      </c>
      <c r="Y20" s="79">
        <v>0</v>
      </c>
      <c r="Z20" s="79">
        <v>0</v>
      </c>
      <c r="AA20" s="79">
        <v>0</v>
      </c>
      <c r="AB20" s="79">
        <v>0</v>
      </c>
      <c r="AC20" s="79">
        <v>0</v>
      </c>
      <c r="AD20" s="79">
        <v>0</v>
      </c>
      <c r="AE20" s="79">
        <v>0</v>
      </c>
      <c r="AF20" s="79">
        <v>0</v>
      </c>
      <c r="AG20" s="79">
        <v>0</v>
      </c>
      <c r="AH20" s="79">
        <v>0</v>
      </c>
      <c r="AI20" s="79">
        <v>0</v>
      </c>
      <c r="AJ20" s="79">
        <v>0</v>
      </c>
      <c r="AK20" s="79">
        <v>0</v>
      </c>
      <c r="AL20" s="79">
        <v>0</v>
      </c>
      <c r="AM20" s="79">
        <f t="shared" si="0"/>
        <v>33313321.119999997</v>
      </c>
      <c r="AP20" s="45"/>
    </row>
    <row r="21" spans="1:42" ht="33" customHeight="1">
      <c r="A21" s="54">
        <v>47</v>
      </c>
      <c r="B21" s="55" t="s">
        <v>49</v>
      </c>
      <c r="C21" s="56" t="s">
        <v>683</v>
      </c>
      <c r="D21" s="79">
        <v>544945.79</v>
      </c>
      <c r="E21" s="79">
        <v>9763.19</v>
      </c>
      <c r="F21" s="79">
        <v>3201703.76</v>
      </c>
      <c r="G21" s="79">
        <v>68347.92</v>
      </c>
      <c r="H21" s="79">
        <v>0</v>
      </c>
      <c r="I21" s="79">
        <v>33309.57</v>
      </c>
      <c r="J21" s="79">
        <v>1322733.1800000002</v>
      </c>
      <c r="K21" s="79">
        <v>0</v>
      </c>
      <c r="L21" s="79">
        <v>1676.5</v>
      </c>
      <c r="M21" s="79">
        <v>0</v>
      </c>
      <c r="N21" s="79">
        <v>0</v>
      </c>
      <c r="O21" s="79">
        <v>196.14</v>
      </c>
      <c r="P21" s="79">
        <v>12514.859999999999</v>
      </c>
      <c r="Q21" s="79">
        <v>0</v>
      </c>
      <c r="R21" s="79">
        <v>0</v>
      </c>
      <c r="S21" s="79">
        <v>0</v>
      </c>
      <c r="T21" s="79">
        <v>0</v>
      </c>
      <c r="U21" s="79">
        <v>0</v>
      </c>
      <c r="V21" s="79">
        <v>0</v>
      </c>
      <c r="W21" s="79">
        <v>0</v>
      </c>
      <c r="X21" s="79">
        <v>0</v>
      </c>
      <c r="Y21" s="79">
        <v>236173.54</v>
      </c>
      <c r="Z21" s="79">
        <v>0</v>
      </c>
      <c r="AA21" s="79">
        <v>0</v>
      </c>
      <c r="AB21" s="79">
        <v>13943690.4</v>
      </c>
      <c r="AC21" s="79">
        <v>0</v>
      </c>
      <c r="AD21" s="79">
        <v>0</v>
      </c>
      <c r="AE21" s="79">
        <v>0</v>
      </c>
      <c r="AF21" s="79">
        <v>0</v>
      </c>
      <c r="AG21" s="79">
        <v>0</v>
      </c>
      <c r="AH21" s="79">
        <v>0</v>
      </c>
      <c r="AI21" s="79">
        <v>0</v>
      </c>
      <c r="AJ21" s="79">
        <v>0</v>
      </c>
      <c r="AK21" s="79">
        <v>0</v>
      </c>
      <c r="AL21" s="79">
        <v>0</v>
      </c>
      <c r="AM21" s="79">
        <f t="shared" si="0"/>
        <v>19375054.850000001</v>
      </c>
      <c r="AP21" s="45"/>
    </row>
    <row r="22" spans="1:42" ht="33" customHeight="1">
      <c r="A22" s="54">
        <v>48</v>
      </c>
      <c r="B22" s="55" t="s">
        <v>50</v>
      </c>
      <c r="C22" s="56" t="s">
        <v>725</v>
      </c>
      <c r="D22" s="79">
        <v>0</v>
      </c>
      <c r="E22" s="79">
        <v>20000000</v>
      </c>
      <c r="F22" s="79">
        <v>1498178.06</v>
      </c>
      <c r="G22" s="79">
        <v>57277.279999999999</v>
      </c>
      <c r="H22" s="79">
        <v>0</v>
      </c>
      <c r="I22" s="79">
        <v>0</v>
      </c>
      <c r="J22" s="79">
        <v>0</v>
      </c>
      <c r="K22" s="79">
        <v>0</v>
      </c>
      <c r="L22" s="79">
        <v>0</v>
      </c>
      <c r="M22" s="79">
        <v>0</v>
      </c>
      <c r="N22" s="79">
        <v>0</v>
      </c>
      <c r="O22" s="79">
        <v>0</v>
      </c>
      <c r="P22" s="79">
        <v>0</v>
      </c>
      <c r="Q22" s="79">
        <v>0</v>
      </c>
      <c r="R22" s="79">
        <v>0</v>
      </c>
      <c r="S22" s="79">
        <v>0</v>
      </c>
      <c r="T22" s="79">
        <v>0</v>
      </c>
      <c r="U22" s="79">
        <v>0</v>
      </c>
      <c r="V22" s="79">
        <v>0</v>
      </c>
      <c r="W22" s="79">
        <v>0</v>
      </c>
      <c r="X22" s="79">
        <v>0</v>
      </c>
      <c r="Y22" s="79">
        <v>0</v>
      </c>
      <c r="Z22" s="79">
        <v>0</v>
      </c>
      <c r="AA22" s="79">
        <v>0</v>
      </c>
      <c r="AB22" s="79">
        <v>0</v>
      </c>
      <c r="AC22" s="79">
        <v>0</v>
      </c>
      <c r="AD22" s="79">
        <v>0</v>
      </c>
      <c r="AE22" s="79">
        <v>0</v>
      </c>
      <c r="AF22" s="79">
        <v>0</v>
      </c>
      <c r="AG22" s="79">
        <v>0</v>
      </c>
      <c r="AH22" s="79">
        <v>0</v>
      </c>
      <c r="AI22" s="79">
        <v>0</v>
      </c>
      <c r="AJ22" s="79">
        <v>0</v>
      </c>
      <c r="AK22" s="79">
        <v>0</v>
      </c>
      <c r="AL22" s="79">
        <v>0</v>
      </c>
      <c r="AM22" s="79">
        <f t="shared" si="0"/>
        <v>21555455.34</v>
      </c>
      <c r="AP22" s="45"/>
    </row>
    <row r="23" spans="1:42" ht="33" customHeight="1">
      <c r="A23" s="54">
        <v>52</v>
      </c>
      <c r="B23" s="55" t="s">
        <v>51</v>
      </c>
      <c r="C23" s="80" t="s">
        <v>726</v>
      </c>
      <c r="D23" s="79">
        <v>0</v>
      </c>
      <c r="E23" s="79">
        <v>0</v>
      </c>
      <c r="F23" s="79">
        <v>10863.8</v>
      </c>
      <c r="G23" s="79">
        <v>8010.69</v>
      </c>
      <c r="H23" s="79">
        <v>0</v>
      </c>
      <c r="I23" s="79">
        <v>0</v>
      </c>
      <c r="J23" s="79">
        <v>0</v>
      </c>
      <c r="K23" s="79">
        <v>0</v>
      </c>
      <c r="L23" s="79">
        <v>655.52</v>
      </c>
      <c r="M23" s="79">
        <v>0</v>
      </c>
      <c r="N23" s="79">
        <v>0</v>
      </c>
      <c r="O23" s="79">
        <v>0</v>
      </c>
      <c r="P23" s="79">
        <v>0</v>
      </c>
      <c r="Q23" s="79">
        <v>102262.5</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K23" s="79">
        <v>0</v>
      </c>
      <c r="AL23" s="79">
        <v>0</v>
      </c>
      <c r="AM23" s="79">
        <f t="shared" si="0"/>
        <v>121792.51</v>
      </c>
      <c r="AP23" s="45"/>
    </row>
    <row r="24" spans="1:42" ht="33" customHeight="1">
      <c r="A24" s="54">
        <v>66</v>
      </c>
      <c r="B24" s="55" t="s">
        <v>52</v>
      </c>
      <c r="C24" s="56" t="s">
        <v>684</v>
      </c>
      <c r="D24" s="79">
        <v>23567385.530000001</v>
      </c>
      <c r="E24" s="79">
        <v>0</v>
      </c>
      <c r="F24" s="79">
        <v>10440</v>
      </c>
      <c r="G24" s="79">
        <v>3717.5299999999997</v>
      </c>
      <c r="H24" s="79">
        <v>0</v>
      </c>
      <c r="I24" s="79">
        <v>0</v>
      </c>
      <c r="J24" s="79">
        <v>2511.0699999999997</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50.01</v>
      </c>
      <c r="AB24" s="79">
        <v>2552103.23</v>
      </c>
      <c r="AC24" s="79">
        <v>0</v>
      </c>
      <c r="AD24" s="79">
        <v>0</v>
      </c>
      <c r="AE24" s="79">
        <v>0</v>
      </c>
      <c r="AF24" s="79">
        <v>0</v>
      </c>
      <c r="AG24" s="79">
        <v>0</v>
      </c>
      <c r="AH24" s="79">
        <v>0</v>
      </c>
      <c r="AI24" s="79">
        <v>0</v>
      </c>
      <c r="AJ24" s="79">
        <v>0</v>
      </c>
      <c r="AK24" s="79">
        <v>0</v>
      </c>
      <c r="AL24" s="79">
        <v>0</v>
      </c>
      <c r="AM24" s="79">
        <f t="shared" si="0"/>
        <v>26136207.370000005</v>
      </c>
      <c r="AP24" s="45"/>
    </row>
    <row r="25" spans="1:42" ht="33" customHeight="1">
      <c r="A25" s="54">
        <v>70</v>
      </c>
      <c r="B25" s="55" t="s">
        <v>53</v>
      </c>
      <c r="C25" s="56" t="s">
        <v>684</v>
      </c>
      <c r="D25" s="79">
        <v>0</v>
      </c>
      <c r="E25" s="79">
        <v>0</v>
      </c>
      <c r="F25" s="79">
        <v>2271</v>
      </c>
      <c r="G25" s="79">
        <v>57522.27</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50.01</v>
      </c>
      <c r="AB25" s="79">
        <v>12282269.880000001</v>
      </c>
      <c r="AC25" s="79">
        <v>0</v>
      </c>
      <c r="AD25" s="79">
        <v>0</v>
      </c>
      <c r="AE25" s="79">
        <v>0</v>
      </c>
      <c r="AF25" s="79">
        <v>0</v>
      </c>
      <c r="AG25" s="79">
        <v>0</v>
      </c>
      <c r="AH25" s="79">
        <v>0</v>
      </c>
      <c r="AI25" s="79">
        <v>0</v>
      </c>
      <c r="AJ25" s="79">
        <v>0</v>
      </c>
      <c r="AK25" s="79">
        <v>0</v>
      </c>
      <c r="AL25" s="79">
        <v>0</v>
      </c>
      <c r="AM25" s="79">
        <f t="shared" si="0"/>
        <v>12342113.16</v>
      </c>
      <c r="AP25" s="45"/>
    </row>
    <row r="26" spans="1:42" ht="33" customHeight="1">
      <c r="A26" s="54">
        <v>76</v>
      </c>
      <c r="B26" s="55" t="s">
        <v>54</v>
      </c>
      <c r="C26" s="56" t="s">
        <v>677</v>
      </c>
      <c r="D26" s="79">
        <v>0</v>
      </c>
      <c r="E26" s="79">
        <v>0</v>
      </c>
      <c r="F26" s="79">
        <v>0</v>
      </c>
      <c r="G26" s="79">
        <v>15804.82</v>
      </c>
      <c r="H26" s="79">
        <v>0</v>
      </c>
      <c r="I26" s="79">
        <v>0</v>
      </c>
      <c r="J26" s="79">
        <v>0</v>
      </c>
      <c r="K26" s="79">
        <v>0</v>
      </c>
      <c r="L26" s="79">
        <v>0</v>
      </c>
      <c r="M26" s="79">
        <v>0</v>
      </c>
      <c r="N26" s="79">
        <v>0</v>
      </c>
      <c r="O26" s="79">
        <v>0</v>
      </c>
      <c r="P26" s="79">
        <v>0</v>
      </c>
      <c r="Q26" s="79">
        <v>16465895.42</v>
      </c>
      <c r="R26" s="79">
        <v>0</v>
      </c>
      <c r="S26" s="79">
        <v>0</v>
      </c>
      <c r="T26" s="79">
        <v>0</v>
      </c>
      <c r="U26" s="79">
        <v>0</v>
      </c>
      <c r="V26" s="79">
        <v>1000</v>
      </c>
      <c r="W26" s="79">
        <v>0</v>
      </c>
      <c r="X26" s="79">
        <v>0</v>
      </c>
      <c r="Y26" s="79">
        <v>0</v>
      </c>
      <c r="Z26" s="79">
        <v>0</v>
      </c>
      <c r="AA26" s="79">
        <v>0</v>
      </c>
      <c r="AB26" s="79">
        <v>0</v>
      </c>
      <c r="AC26" s="79">
        <v>0</v>
      </c>
      <c r="AD26" s="79">
        <v>0</v>
      </c>
      <c r="AE26" s="79">
        <v>0</v>
      </c>
      <c r="AF26" s="79">
        <v>0</v>
      </c>
      <c r="AG26" s="79">
        <v>0</v>
      </c>
      <c r="AH26" s="79">
        <v>0</v>
      </c>
      <c r="AI26" s="79">
        <v>0</v>
      </c>
      <c r="AJ26" s="79">
        <v>0</v>
      </c>
      <c r="AK26" s="79">
        <v>0</v>
      </c>
      <c r="AL26" s="79">
        <v>0</v>
      </c>
      <c r="AM26" s="79">
        <f t="shared" si="0"/>
        <v>16482700.24</v>
      </c>
      <c r="AP26" s="45"/>
    </row>
    <row r="27" spans="1:42" ht="33" customHeight="1">
      <c r="A27" s="54">
        <v>78</v>
      </c>
      <c r="B27" s="55" t="s">
        <v>674</v>
      </c>
      <c r="C27" s="56" t="s">
        <v>679</v>
      </c>
      <c r="D27" s="79">
        <v>0</v>
      </c>
      <c r="E27" s="79">
        <v>0</v>
      </c>
      <c r="F27" s="79">
        <v>1149304.99</v>
      </c>
      <c r="G27" s="79">
        <v>72561.63</v>
      </c>
      <c r="H27" s="79">
        <v>0</v>
      </c>
      <c r="I27" s="79">
        <v>15777.050000000001</v>
      </c>
      <c r="J27" s="79">
        <v>666947</v>
      </c>
      <c r="K27" s="79">
        <v>0</v>
      </c>
      <c r="L27" s="79">
        <v>418.45</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K27" s="79">
        <v>0</v>
      </c>
      <c r="AL27" s="79">
        <v>0</v>
      </c>
      <c r="AM27" s="79">
        <f t="shared" si="0"/>
        <v>1905009.12</v>
      </c>
      <c r="AP27" s="45"/>
    </row>
    <row r="28" spans="1:42" ht="33" customHeight="1">
      <c r="A28" s="54">
        <v>81</v>
      </c>
      <c r="B28" s="55" t="s">
        <v>55</v>
      </c>
      <c r="C28" s="56" t="s">
        <v>677</v>
      </c>
      <c r="D28" s="79">
        <v>5072396.5999999996</v>
      </c>
      <c r="E28" s="79">
        <v>1821783.99</v>
      </c>
      <c r="F28" s="79">
        <v>25477</v>
      </c>
      <c r="G28" s="79">
        <v>25506.199999999997</v>
      </c>
      <c r="H28" s="79">
        <v>0</v>
      </c>
      <c r="I28" s="79">
        <v>0</v>
      </c>
      <c r="J28" s="79">
        <v>33510194.210000001</v>
      </c>
      <c r="K28" s="79">
        <v>0</v>
      </c>
      <c r="L28" s="79">
        <v>0</v>
      </c>
      <c r="M28" s="79">
        <v>0</v>
      </c>
      <c r="N28" s="79">
        <v>0</v>
      </c>
      <c r="O28" s="79">
        <v>0</v>
      </c>
      <c r="P28" s="79">
        <v>0</v>
      </c>
      <c r="Q28" s="79">
        <v>0</v>
      </c>
      <c r="R28" s="79">
        <v>0</v>
      </c>
      <c r="S28" s="79">
        <v>0</v>
      </c>
      <c r="T28" s="79">
        <v>0</v>
      </c>
      <c r="U28" s="79">
        <v>0</v>
      </c>
      <c r="V28" s="79">
        <v>1472243.34</v>
      </c>
      <c r="W28" s="79">
        <v>0</v>
      </c>
      <c r="X28" s="79">
        <v>0</v>
      </c>
      <c r="Y28" s="79">
        <v>0</v>
      </c>
      <c r="Z28" s="79">
        <v>0</v>
      </c>
      <c r="AA28" s="79">
        <v>0</v>
      </c>
      <c r="AB28" s="79">
        <v>3766964.9799999977</v>
      </c>
      <c r="AC28" s="79">
        <v>0</v>
      </c>
      <c r="AD28" s="79">
        <v>0</v>
      </c>
      <c r="AE28" s="79">
        <v>0</v>
      </c>
      <c r="AF28" s="79">
        <v>0</v>
      </c>
      <c r="AG28" s="79">
        <v>0</v>
      </c>
      <c r="AH28" s="79">
        <v>0</v>
      </c>
      <c r="AI28" s="79">
        <v>0</v>
      </c>
      <c r="AJ28" s="79">
        <v>0</v>
      </c>
      <c r="AK28" s="79">
        <v>0</v>
      </c>
      <c r="AL28" s="79">
        <v>0</v>
      </c>
      <c r="AM28" s="79">
        <f t="shared" si="0"/>
        <v>45694566.32</v>
      </c>
      <c r="AP28" s="45"/>
    </row>
    <row r="29" spans="1:42" ht="33" customHeight="1">
      <c r="A29" s="54">
        <v>85</v>
      </c>
      <c r="B29" s="55" t="s">
        <v>735</v>
      </c>
      <c r="C29" s="56" t="s">
        <v>679</v>
      </c>
      <c r="D29" s="79">
        <v>0</v>
      </c>
      <c r="E29" s="79">
        <v>0</v>
      </c>
      <c r="F29" s="79">
        <v>0</v>
      </c>
      <c r="G29" s="79">
        <v>28564.01</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150.03</v>
      </c>
      <c r="AB29" s="79">
        <v>7181732.29</v>
      </c>
      <c r="AC29" s="79">
        <v>0</v>
      </c>
      <c r="AD29" s="79">
        <v>0</v>
      </c>
      <c r="AE29" s="79">
        <v>0</v>
      </c>
      <c r="AF29" s="79">
        <v>0</v>
      </c>
      <c r="AG29" s="79">
        <v>0</v>
      </c>
      <c r="AH29" s="79">
        <v>0</v>
      </c>
      <c r="AI29" s="79">
        <v>0</v>
      </c>
      <c r="AJ29" s="79">
        <v>0</v>
      </c>
      <c r="AK29" s="79">
        <v>0</v>
      </c>
      <c r="AL29" s="79">
        <v>0</v>
      </c>
      <c r="AM29" s="79">
        <f t="shared" si="0"/>
        <v>7210446.3300000001</v>
      </c>
      <c r="AP29" s="45"/>
    </row>
    <row r="30" spans="1:42" ht="33" customHeight="1">
      <c r="A30" s="54">
        <v>86</v>
      </c>
      <c r="B30" s="55" t="s">
        <v>56</v>
      </c>
      <c r="C30" s="80" t="s">
        <v>680</v>
      </c>
      <c r="D30" s="79">
        <v>0</v>
      </c>
      <c r="E30" s="79">
        <v>3567385.53</v>
      </c>
      <c r="F30" s="79">
        <v>1103203.22</v>
      </c>
      <c r="G30" s="79">
        <v>32975125.02</v>
      </c>
      <c r="H30" s="79">
        <v>0</v>
      </c>
      <c r="I30" s="79">
        <v>0</v>
      </c>
      <c r="J30" s="79">
        <v>5490489.3100000005</v>
      </c>
      <c r="K30" s="79">
        <v>0</v>
      </c>
      <c r="L30" s="79">
        <v>0</v>
      </c>
      <c r="M30" s="79">
        <v>0</v>
      </c>
      <c r="N30" s="79">
        <v>0</v>
      </c>
      <c r="O30" s="79">
        <v>0</v>
      </c>
      <c r="P30" s="79">
        <v>0</v>
      </c>
      <c r="Q30" s="79">
        <v>0</v>
      </c>
      <c r="R30" s="79">
        <v>0</v>
      </c>
      <c r="S30" s="79">
        <v>0</v>
      </c>
      <c r="T30" s="79">
        <v>0</v>
      </c>
      <c r="U30" s="79">
        <v>0</v>
      </c>
      <c r="V30" s="79">
        <v>17178022.329999998</v>
      </c>
      <c r="W30" s="79">
        <v>0</v>
      </c>
      <c r="X30" s="79">
        <v>0</v>
      </c>
      <c r="Y30" s="79">
        <v>0</v>
      </c>
      <c r="Z30" s="79">
        <v>0</v>
      </c>
      <c r="AA30" s="79">
        <v>150.03</v>
      </c>
      <c r="AB30" s="79">
        <v>787749.37000000011</v>
      </c>
      <c r="AC30" s="79">
        <v>0</v>
      </c>
      <c r="AD30" s="79">
        <v>0</v>
      </c>
      <c r="AE30" s="79">
        <v>0</v>
      </c>
      <c r="AF30" s="79">
        <v>0</v>
      </c>
      <c r="AG30" s="79">
        <v>0</v>
      </c>
      <c r="AH30" s="79">
        <v>0</v>
      </c>
      <c r="AI30" s="79">
        <v>0</v>
      </c>
      <c r="AJ30" s="79">
        <v>0</v>
      </c>
      <c r="AK30" s="79">
        <v>0</v>
      </c>
      <c r="AL30" s="79">
        <v>0</v>
      </c>
      <c r="AM30" s="79">
        <f t="shared" si="0"/>
        <v>61102124.809999995</v>
      </c>
      <c r="AP30" s="45"/>
    </row>
    <row r="31" spans="1:42" ht="33" customHeight="1">
      <c r="A31" s="54">
        <v>87</v>
      </c>
      <c r="B31" s="205" t="s">
        <v>57</v>
      </c>
      <c r="C31" s="56" t="s">
        <v>684</v>
      </c>
      <c r="D31" s="79">
        <v>0</v>
      </c>
      <c r="E31" s="79">
        <v>0</v>
      </c>
      <c r="F31" s="79">
        <v>0</v>
      </c>
      <c r="G31" s="79">
        <v>136198.54</v>
      </c>
      <c r="H31" s="79">
        <v>0</v>
      </c>
      <c r="I31" s="79">
        <v>0</v>
      </c>
      <c r="J31" s="79">
        <v>0</v>
      </c>
      <c r="K31" s="79">
        <v>0</v>
      </c>
      <c r="L31" s="79">
        <v>0</v>
      </c>
      <c r="M31" s="79">
        <v>0</v>
      </c>
      <c r="N31" s="79">
        <v>0</v>
      </c>
      <c r="O31" s="79">
        <v>0</v>
      </c>
      <c r="P31" s="79">
        <v>0</v>
      </c>
      <c r="Q31" s="79">
        <v>0</v>
      </c>
      <c r="R31" s="79">
        <v>0</v>
      </c>
      <c r="S31" s="79">
        <v>0</v>
      </c>
      <c r="T31" s="79">
        <v>0</v>
      </c>
      <c r="U31" s="79">
        <v>0</v>
      </c>
      <c r="V31" s="79">
        <v>0</v>
      </c>
      <c r="W31" s="79">
        <v>0</v>
      </c>
      <c r="X31" s="79">
        <v>0</v>
      </c>
      <c r="Y31" s="79">
        <v>0</v>
      </c>
      <c r="Z31" s="79">
        <v>0</v>
      </c>
      <c r="AA31" s="79">
        <v>0</v>
      </c>
      <c r="AB31" s="79">
        <v>0</v>
      </c>
      <c r="AC31" s="79">
        <v>0</v>
      </c>
      <c r="AD31" s="79">
        <v>0</v>
      </c>
      <c r="AE31" s="79">
        <v>0</v>
      </c>
      <c r="AF31" s="79">
        <v>0</v>
      </c>
      <c r="AG31" s="79">
        <v>0</v>
      </c>
      <c r="AH31" s="79">
        <v>0</v>
      </c>
      <c r="AI31" s="79">
        <v>0</v>
      </c>
      <c r="AJ31" s="79">
        <v>0</v>
      </c>
      <c r="AK31" s="79">
        <v>0</v>
      </c>
      <c r="AL31" s="79">
        <v>0</v>
      </c>
      <c r="AM31" s="79">
        <f t="shared" si="0"/>
        <v>136198.54</v>
      </c>
      <c r="AP31" s="45"/>
    </row>
    <row r="32" spans="1:42" ht="33" customHeight="1">
      <c r="A32" s="54">
        <v>95</v>
      </c>
      <c r="B32" s="55" t="s">
        <v>58</v>
      </c>
      <c r="C32" s="56" t="s">
        <v>725</v>
      </c>
      <c r="D32" s="79">
        <v>0</v>
      </c>
      <c r="E32" s="79">
        <v>0</v>
      </c>
      <c r="F32" s="79">
        <v>0</v>
      </c>
      <c r="G32" s="79">
        <v>0</v>
      </c>
      <c r="H32" s="79">
        <v>0</v>
      </c>
      <c r="I32" s="79">
        <v>0</v>
      </c>
      <c r="J32" s="79">
        <v>0</v>
      </c>
      <c r="K32" s="79">
        <v>0</v>
      </c>
      <c r="L32" s="79">
        <v>0</v>
      </c>
      <c r="M32" s="79">
        <v>0</v>
      </c>
      <c r="N32" s="79">
        <v>0</v>
      </c>
      <c r="O32" s="79">
        <v>0</v>
      </c>
      <c r="P32" s="79">
        <v>0</v>
      </c>
      <c r="Q32" s="79">
        <v>0</v>
      </c>
      <c r="R32" s="79">
        <v>0</v>
      </c>
      <c r="S32" s="79">
        <v>0</v>
      </c>
      <c r="T32" s="79">
        <v>0</v>
      </c>
      <c r="U32" s="79">
        <v>0</v>
      </c>
      <c r="V32" s="79">
        <v>0</v>
      </c>
      <c r="W32" s="79">
        <v>0</v>
      </c>
      <c r="X32" s="79">
        <v>0</v>
      </c>
      <c r="Y32" s="79">
        <v>0</v>
      </c>
      <c r="Z32" s="79">
        <v>0</v>
      </c>
      <c r="AA32" s="79">
        <v>0</v>
      </c>
      <c r="AB32" s="79">
        <v>0</v>
      </c>
      <c r="AC32" s="79">
        <v>0</v>
      </c>
      <c r="AD32" s="79">
        <v>0</v>
      </c>
      <c r="AE32" s="79">
        <v>0</v>
      </c>
      <c r="AF32" s="79">
        <v>0</v>
      </c>
      <c r="AG32" s="79">
        <v>0</v>
      </c>
      <c r="AH32" s="79">
        <v>0</v>
      </c>
      <c r="AI32" s="79">
        <v>0</v>
      </c>
      <c r="AJ32" s="79">
        <v>0</v>
      </c>
      <c r="AK32" s="79">
        <v>0</v>
      </c>
      <c r="AL32" s="79">
        <v>0</v>
      </c>
      <c r="AM32" s="79">
        <f t="shared" si="0"/>
        <v>0</v>
      </c>
      <c r="AP32" s="45"/>
    </row>
    <row r="33" spans="1:42" ht="33" customHeight="1">
      <c r="A33" s="54" t="s">
        <v>554</v>
      </c>
      <c r="B33" s="55" t="s">
        <v>616</v>
      </c>
      <c r="C33" s="56" t="s">
        <v>682</v>
      </c>
      <c r="D33" s="79">
        <v>606341.62</v>
      </c>
      <c r="E33" s="79">
        <v>4832447.2899999991</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K33" s="79">
        <v>0</v>
      </c>
      <c r="AL33" s="79">
        <v>0</v>
      </c>
      <c r="AM33" s="79">
        <f t="shared" si="0"/>
        <v>5438788.9099999992</v>
      </c>
      <c r="AP33" s="45"/>
    </row>
    <row r="34" spans="1:42" ht="33" customHeight="1">
      <c r="A34" s="54" t="s">
        <v>556</v>
      </c>
      <c r="B34" s="55" t="s">
        <v>616</v>
      </c>
      <c r="C34" s="56" t="s">
        <v>682</v>
      </c>
      <c r="D34" s="79">
        <v>19896489.030000001</v>
      </c>
      <c r="E34" s="79">
        <v>677988.1</v>
      </c>
      <c r="F34" s="79">
        <v>68862743.679999992</v>
      </c>
      <c r="G34" s="79">
        <v>3213340.9200000004</v>
      </c>
      <c r="H34" s="79">
        <v>0</v>
      </c>
      <c r="I34" s="79">
        <v>850</v>
      </c>
      <c r="J34" s="79">
        <v>432010148.80999994</v>
      </c>
      <c r="K34" s="79">
        <v>0</v>
      </c>
      <c r="L34" s="79">
        <v>11983.29</v>
      </c>
      <c r="M34" s="79">
        <v>0</v>
      </c>
      <c r="N34" s="79">
        <v>0</v>
      </c>
      <c r="O34" s="79">
        <v>9149.85</v>
      </c>
      <c r="P34" s="79">
        <v>0</v>
      </c>
      <c r="Q34" s="79">
        <v>22727.59</v>
      </c>
      <c r="R34" s="79">
        <v>0</v>
      </c>
      <c r="S34" s="79">
        <v>0</v>
      </c>
      <c r="T34" s="79">
        <v>0</v>
      </c>
      <c r="U34" s="79">
        <v>0</v>
      </c>
      <c r="V34" s="79">
        <v>20025.120000000003</v>
      </c>
      <c r="W34" s="79">
        <v>0</v>
      </c>
      <c r="X34" s="79">
        <v>18053437.3726</v>
      </c>
      <c r="Y34" s="79">
        <v>0</v>
      </c>
      <c r="Z34" s="79">
        <v>0</v>
      </c>
      <c r="AA34" s="79">
        <v>0</v>
      </c>
      <c r="AB34" s="79">
        <v>777345.98</v>
      </c>
      <c r="AC34" s="79">
        <v>0</v>
      </c>
      <c r="AD34" s="79">
        <v>0</v>
      </c>
      <c r="AE34" s="79">
        <v>411.6</v>
      </c>
      <c r="AF34" s="79">
        <v>3302.07</v>
      </c>
      <c r="AG34" s="79">
        <v>53230.649999999994</v>
      </c>
      <c r="AH34" s="79">
        <v>0</v>
      </c>
      <c r="AI34" s="79">
        <v>0</v>
      </c>
      <c r="AJ34" s="79">
        <v>0.64000000000000035</v>
      </c>
      <c r="AK34" s="79">
        <v>0</v>
      </c>
      <c r="AL34" s="79">
        <v>219245.49000000002</v>
      </c>
      <c r="AM34" s="79">
        <f t="shared" si="0"/>
        <v>543832420.19260001</v>
      </c>
      <c r="AP34" s="45"/>
    </row>
    <row r="35" spans="1:42" ht="33" customHeight="1">
      <c r="A35" s="54" t="s">
        <v>557</v>
      </c>
      <c r="B35" s="55" t="s">
        <v>783</v>
      </c>
      <c r="C35" s="56" t="s">
        <v>683</v>
      </c>
      <c r="D35" s="79">
        <v>0</v>
      </c>
      <c r="E35" s="79">
        <v>0</v>
      </c>
      <c r="F35" s="79">
        <v>0</v>
      </c>
      <c r="G35" s="79">
        <v>0</v>
      </c>
      <c r="H35" s="79">
        <v>0</v>
      </c>
      <c r="I35" s="79">
        <v>856630.29000000039</v>
      </c>
      <c r="J35" s="79">
        <v>25180318.819999997</v>
      </c>
      <c r="K35" s="79">
        <v>0</v>
      </c>
      <c r="L35" s="79">
        <v>189833.75</v>
      </c>
      <c r="M35" s="79">
        <v>0</v>
      </c>
      <c r="N35" s="79">
        <v>0</v>
      </c>
      <c r="O35" s="79">
        <v>82344269.559999987</v>
      </c>
      <c r="P35" s="79">
        <v>0</v>
      </c>
      <c r="Q35" s="79">
        <v>12351.65</v>
      </c>
      <c r="R35" s="79">
        <v>0</v>
      </c>
      <c r="S35" s="79">
        <v>22304200</v>
      </c>
      <c r="T35" s="79">
        <v>0</v>
      </c>
      <c r="U35" s="79">
        <v>0</v>
      </c>
      <c r="V35" s="79">
        <v>0</v>
      </c>
      <c r="W35" s="79">
        <v>0</v>
      </c>
      <c r="X35" s="79">
        <v>0</v>
      </c>
      <c r="Y35" s="79">
        <v>0</v>
      </c>
      <c r="Z35" s="79">
        <v>0</v>
      </c>
      <c r="AA35" s="79">
        <v>0</v>
      </c>
      <c r="AB35" s="79">
        <v>7339262.8600000003</v>
      </c>
      <c r="AC35" s="79">
        <v>0</v>
      </c>
      <c r="AD35" s="79">
        <v>0</v>
      </c>
      <c r="AE35" s="79">
        <v>59988.159999999989</v>
      </c>
      <c r="AF35" s="79">
        <v>0</v>
      </c>
      <c r="AG35" s="79">
        <v>59393880</v>
      </c>
      <c r="AH35" s="79">
        <v>427265459.63999999</v>
      </c>
      <c r="AI35" s="79">
        <v>0</v>
      </c>
      <c r="AJ35" s="79">
        <v>0</v>
      </c>
      <c r="AK35" s="79">
        <v>0</v>
      </c>
      <c r="AL35" s="79">
        <v>0</v>
      </c>
      <c r="AM35" s="79">
        <f t="shared" si="0"/>
        <v>624946194.73000002</v>
      </c>
      <c r="AP35" s="45"/>
    </row>
    <row r="36" spans="1:42" ht="33" customHeight="1">
      <c r="A36" s="54" t="s">
        <v>559</v>
      </c>
      <c r="B36" s="55" t="s">
        <v>762</v>
      </c>
      <c r="C36" s="80" t="s">
        <v>725</v>
      </c>
      <c r="D36" s="79">
        <v>0</v>
      </c>
      <c r="E36" s="79">
        <v>0</v>
      </c>
      <c r="F36" s="79">
        <v>0</v>
      </c>
      <c r="G36" s="79">
        <v>240095.58</v>
      </c>
      <c r="H36" s="79">
        <v>0</v>
      </c>
      <c r="I36" s="79">
        <v>0</v>
      </c>
      <c r="J36" s="79">
        <v>10197456.720000001</v>
      </c>
      <c r="K36" s="79">
        <v>0</v>
      </c>
      <c r="L36" s="79">
        <v>0</v>
      </c>
      <c r="M36" s="79">
        <v>519093.58</v>
      </c>
      <c r="N36" s="79">
        <v>0</v>
      </c>
      <c r="O36" s="79">
        <v>0</v>
      </c>
      <c r="P36" s="79">
        <v>0</v>
      </c>
      <c r="Q36" s="79">
        <v>51531633.75</v>
      </c>
      <c r="R36" s="79">
        <v>0</v>
      </c>
      <c r="S36" s="79">
        <v>0</v>
      </c>
      <c r="T36" s="79">
        <v>0</v>
      </c>
      <c r="U36" s="79">
        <v>0</v>
      </c>
      <c r="V36" s="79">
        <v>0</v>
      </c>
      <c r="W36" s="79">
        <v>0</v>
      </c>
      <c r="X36" s="79">
        <v>0</v>
      </c>
      <c r="Y36" s="79">
        <v>0</v>
      </c>
      <c r="Z36" s="79">
        <v>0</v>
      </c>
      <c r="AA36" s="79">
        <v>0</v>
      </c>
      <c r="AB36" s="79">
        <v>0</v>
      </c>
      <c r="AC36" s="79">
        <v>0</v>
      </c>
      <c r="AD36" s="79">
        <v>0</v>
      </c>
      <c r="AE36" s="79">
        <v>0</v>
      </c>
      <c r="AF36" s="79">
        <v>0</v>
      </c>
      <c r="AG36" s="79">
        <v>0</v>
      </c>
      <c r="AH36" s="79">
        <v>0</v>
      </c>
      <c r="AI36" s="79">
        <v>0</v>
      </c>
      <c r="AJ36" s="79">
        <v>0</v>
      </c>
      <c r="AK36" s="79">
        <v>0</v>
      </c>
      <c r="AL36" s="79">
        <v>0</v>
      </c>
      <c r="AM36" s="79">
        <f t="shared" si="0"/>
        <v>62488279.630000003</v>
      </c>
      <c r="AP36" s="45"/>
    </row>
    <row r="37" spans="1:42" ht="33" customHeight="1">
      <c r="A37" s="54" t="s">
        <v>561</v>
      </c>
      <c r="B37" s="55" t="s">
        <v>1351</v>
      </c>
      <c r="C37" s="80" t="s">
        <v>725</v>
      </c>
      <c r="D37" s="79">
        <v>0</v>
      </c>
      <c r="E37" s="79">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K37" s="79">
        <v>0</v>
      </c>
      <c r="AL37" s="79">
        <v>0</v>
      </c>
      <c r="AM37" s="79">
        <f t="shared" si="0"/>
        <v>0</v>
      </c>
      <c r="AP37" s="45"/>
    </row>
    <row r="38" spans="1:42" ht="33" customHeight="1">
      <c r="A38" s="54">
        <v>108</v>
      </c>
      <c r="B38" s="55" t="s">
        <v>59</v>
      </c>
      <c r="C38" s="80" t="s">
        <v>681</v>
      </c>
      <c r="D38" s="79">
        <v>0</v>
      </c>
      <c r="E38" s="79">
        <v>0</v>
      </c>
      <c r="F38" s="79">
        <v>24025</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K38" s="79">
        <v>0</v>
      </c>
      <c r="AL38" s="79">
        <v>0</v>
      </c>
      <c r="AM38" s="79">
        <f t="shared" si="0"/>
        <v>24025</v>
      </c>
      <c r="AP38" s="45"/>
    </row>
    <row r="39" spans="1:42" ht="33" customHeight="1">
      <c r="A39" s="54">
        <v>109</v>
      </c>
      <c r="B39" s="55" t="s">
        <v>643</v>
      </c>
      <c r="C39" s="80" t="s">
        <v>681</v>
      </c>
      <c r="D39" s="79">
        <v>0</v>
      </c>
      <c r="E39" s="79">
        <v>0</v>
      </c>
      <c r="F39" s="79">
        <v>232511</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K39" s="79">
        <v>0</v>
      </c>
      <c r="AL39" s="79">
        <v>0</v>
      </c>
      <c r="AM39" s="79">
        <f t="shared" si="0"/>
        <v>232511</v>
      </c>
      <c r="AP39" s="45"/>
    </row>
    <row r="40" spans="1:42" ht="33" customHeight="1">
      <c r="A40" s="54">
        <v>111</v>
      </c>
      <c r="B40" s="55" t="s">
        <v>60</v>
      </c>
      <c r="C40" s="80" t="s">
        <v>682</v>
      </c>
      <c r="D40" s="79">
        <v>0</v>
      </c>
      <c r="E40" s="79">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K40" s="79">
        <v>0</v>
      </c>
      <c r="AL40" s="79">
        <v>0</v>
      </c>
      <c r="AM40" s="79">
        <f t="shared" si="0"/>
        <v>0</v>
      </c>
      <c r="AP40" s="45"/>
    </row>
    <row r="41" spans="1:42" ht="33" customHeight="1">
      <c r="A41" s="54">
        <v>112</v>
      </c>
      <c r="B41" s="55" t="s">
        <v>61</v>
      </c>
      <c r="C41" s="56" t="s">
        <v>682</v>
      </c>
      <c r="D41" s="79">
        <v>0</v>
      </c>
      <c r="E41" s="79">
        <v>0</v>
      </c>
      <c r="F41" s="79">
        <v>0</v>
      </c>
      <c r="G41" s="79">
        <v>0</v>
      </c>
      <c r="H41" s="79">
        <v>0</v>
      </c>
      <c r="I41" s="79">
        <v>0</v>
      </c>
      <c r="J41" s="79">
        <v>0</v>
      </c>
      <c r="K41" s="79">
        <v>0</v>
      </c>
      <c r="L41" s="79">
        <v>0</v>
      </c>
      <c r="M41" s="79">
        <v>0</v>
      </c>
      <c r="N41" s="79">
        <v>0</v>
      </c>
      <c r="O41" s="79">
        <v>0</v>
      </c>
      <c r="P41" s="79">
        <v>0</v>
      </c>
      <c r="Q41" s="79">
        <v>0</v>
      </c>
      <c r="R41" s="79">
        <v>0</v>
      </c>
      <c r="S41" s="79">
        <v>0</v>
      </c>
      <c r="T41" s="79">
        <v>0</v>
      </c>
      <c r="U41" s="79">
        <v>0</v>
      </c>
      <c r="V41" s="79">
        <v>0</v>
      </c>
      <c r="W41" s="79">
        <v>0</v>
      </c>
      <c r="X41" s="79">
        <v>0</v>
      </c>
      <c r="Y41" s="79">
        <v>0</v>
      </c>
      <c r="Z41" s="79">
        <v>0</v>
      </c>
      <c r="AA41" s="79">
        <v>0</v>
      </c>
      <c r="AB41" s="79">
        <v>0</v>
      </c>
      <c r="AC41" s="79">
        <v>0</v>
      </c>
      <c r="AD41" s="79">
        <v>0</v>
      </c>
      <c r="AE41" s="79">
        <v>0</v>
      </c>
      <c r="AF41" s="79">
        <v>0</v>
      </c>
      <c r="AG41" s="79">
        <v>0</v>
      </c>
      <c r="AH41" s="79">
        <v>0</v>
      </c>
      <c r="AI41" s="79">
        <v>0</v>
      </c>
      <c r="AJ41" s="79">
        <v>0</v>
      </c>
      <c r="AK41" s="79">
        <v>0</v>
      </c>
      <c r="AL41" s="79">
        <v>0</v>
      </c>
      <c r="AM41" s="79">
        <f t="shared" si="0"/>
        <v>0</v>
      </c>
      <c r="AP41" s="45"/>
    </row>
    <row r="42" spans="1:42" ht="33" customHeight="1">
      <c r="A42" s="54">
        <v>117</v>
      </c>
      <c r="B42" s="55" t="s">
        <v>62</v>
      </c>
      <c r="C42" s="56" t="s">
        <v>684</v>
      </c>
      <c r="D42" s="79">
        <v>0</v>
      </c>
      <c r="E42" s="79">
        <v>0</v>
      </c>
      <c r="F42" s="79">
        <v>3610627.85</v>
      </c>
      <c r="G42" s="79">
        <v>2793.5</v>
      </c>
      <c r="H42" s="79">
        <v>0</v>
      </c>
      <c r="I42" s="79">
        <v>5850</v>
      </c>
      <c r="J42" s="79">
        <v>0</v>
      </c>
      <c r="K42" s="79">
        <v>0</v>
      </c>
      <c r="L42" s="79">
        <v>2804.79</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K42" s="79">
        <v>0</v>
      </c>
      <c r="AL42" s="79">
        <v>0</v>
      </c>
      <c r="AM42" s="79">
        <f t="shared" si="0"/>
        <v>3622076.14</v>
      </c>
      <c r="AP42" s="45"/>
    </row>
    <row r="43" spans="1:42" ht="33" customHeight="1">
      <c r="A43" s="54">
        <v>119</v>
      </c>
      <c r="B43" s="55" t="s">
        <v>63</v>
      </c>
      <c r="C43" s="56" t="s">
        <v>684</v>
      </c>
      <c r="D43" s="79">
        <v>0</v>
      </c>
      <c r="E43" s="79">
        <v>0</v>
      </c>
      <c r="F43" s="79">
        <v>0</v>
      </c>
      <c r="G43" s="79">
        <v>16933.46</v>
      </c>
      <c r="H43" s="79">
        <v>0</v>
      </c>
      <c r="I43" s="79">
        <v>1950</v>
      </c>
      <c r="J43" s="79">
        <v>0</v>
      </c>
      <c r="K43" s="79">
        <v>0</v>
      </c>
      <c r="L43" s="79">
        <v>562.64</v>
      </c>
      <c r="M43" s="79">
        <v>0</v>
      </c>
      <c r="N43" s="79">
        <v>0</v>
      </c>
      <c r="O43" s="79">
        <v>50</v>
      </c>
      <c r="P43" s="79">
        <v>0</v>
      </c>
      <c r="Q43" s="79">
        <v>0</v>
      </c>
      <c r="R43" s="79">
        <v>0</v>
      </c>
      <c r="S43" s="79">
        <v>0</v>
      </c>
      <c r="T43" s="79">
        <v>0</v>
      </c>
      <c r="U43" s="79">
        <v>0</v>
      </c>
      <c r="V43" s="79">
        <v>1266447.01</v>
      </c>
      <c r="W43" s="79">
        <v>0</v>
      </c>
      <c r="X43" s="79">
        <v>0</v>
      </c>
      <c r="Y43" s="79">
        <v>0</v>
      </c>
      <c r="Z43" s="79">
        <v>0</v>
      </c>
      <c r="AA43" s="79">
        <v>0</v>
      </c>
      <c r="AB43" s="79">
        <v>0</v>
      </c>
      <c r="AC43" s="79">
        <v>0</v>
      </c>
      <c r="AD43" s="79">
        <v>0</v>
      </c>
      <c r="AE43" s="79">
        <v>0</v>
      </c>
      <c r="AF43" s="79">
        <v>0</v>
      </c>
      <c r="AG43" s="79">
        <v>0</v>
      </c>
      <c r="AH43" s="79">
        <v>0</v>
      </c>
      <c r="AI43" s="79">
        <v>0</v>
      </c>
      <c r="AJ43" s="79">
        <v>0</v>
      </c>
      <c r="AK43" s="79">
        <v>0</v>
      </c>
      <c r="AL43" s="79">
        <v>0</v>
      </c>
      <c r="AM43" s="79">
        <f t="shared" si="0"/>
        <v>1285943.1100000001</v>
      </c>
      <c r="AP43" s="45"/>
    </row>
    <row r="44" spans="1:42" ht="33" customHeight="1">
      <c r="A44" s="54">
        <v>121</v>
      </c>
      <c r="B44" s="55" t="s">
        <v>64</v>
      </c>
      <c r="C44" s="56" t="s">
        <v>726</v>
      </c>
      <c r="D44" s="79">
        <v>0</v>
      </c>
      <c r="E44" s="79">
        <v>0</v>
      </c>
      <c r="F44" s="79">
        <v>19550</v>
      </c>
      <c r="G44" s="79">
        <v>1876</v>
      </c>
      <c r="H44" s="79">
        <v>0</v>
      </c>
      <c r="I44" s="79">
        <v>0</v>
      </c>
      <c r="J44" s="79">
        <v>0</v>
      </c>
      <c r="K44" s="79">
        <v>0</v>
      </c>
      <c r="L44" s="79">
        <v>0</v>
      </c>
      <c r="M44" s="79">
        <v>0</v>
      </c>
      <c r="N44" s="79">
        <v>0</v>
      </c>
      <c r="O44" s="79">
        <v>0</v>
      </c>
      <c r="P44" s="79">
        <v>0</v>
      </c>
      <c r="Q44" s="79">
        <v>0</v>
      </c>
      <c r="R44" s="79">
        <v>0</v>
      </c>
      <c r="S44" s="79">
        <v>0</v>
      </c>
      <c r="T44" s="79">
        <v>0</v>
      </c>
      <c r="U44" s="79">
        <v>0</v>
      </c>
      <c r="V44" s="79">
        <v>0</v>
      </c>
      <c r="W44" s="79">
        <v>0</v>
      </c>
      <c r="X44" s="79">
        <v>0</v>
      </c>
      <c r="Y44" s="79">
        <v>0</v>
      </c>
      <c r="Z44" s="79">
        <v>0</v>
      </c>
      <c r="AA44" s="79">
        <v>0</v>
      </c>
      <c r="AB44" s="79">
        <v>0</v>
      </c>
      <c r="AC44" s="79">
        <v>0</v>
      </c>
      <c r="AD44" s="79">
        <v>0</v>
      </c>
      <c r="AE44" s="79">
        <v>0</v>
      </c>
      <c r="AF44" s="79">
        <v>0</v>
      </c>
      <c r="AG44" s="79">
        <v>0</v>
      </c>
      <c r="AH44" s="79">
        <v>0</v>
      </c>
      <c r="AI44" s="79">
        <v>0</v>
      </c>
      <c r="AJ44" s="79">
        <v>0</v>
      </c>
      <c r="AK44" s="79">
        <v>0</v>
      </c>
      <c r="AL44" s="79">
        <v>0</v>
      </c>
      <c r="AM44" s="79">
        <f t="shared" si="0"/>
        <v>21426</v>
      </c>
      <c r="AP44" s="45"/>
    </row>
    <row r="45" spans="1:42" ht="33" customHeight="1">
      <c r="A45" s="54">
        <v>124</v>
      </c>
      <c r="B45" s="55" t="s">
        <v>65</v>
      </c>
      <c r="C45" s="80" t="s">
        <v>681</v>
      </c>
      <c r="D45" s="79">
        <v>0</v>
      </c>
      <c r="E45" s="79">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20400</v>
      </c>
      <c r="W45" s="79">
        <v>0</v>
      </c>
      <c r="X45" s="79">
        <v>0</v>
      </c>
      <c r="Y45" s="79">
        <v>0</v>
      </c>
      <c r="Z45" s="79">
        <v>0</v>
      </c>
      <c r="AA45" s="79">
        <v>0</v>
      </c>
      <c r="AB45" s="79">
        <v>0</v>
      </c>
      <c r="AC45" s="79">
        <v>0</v>
      </c>
      <c r="AD45" s="79">
        <v>0</v>
      </c>
      <c r="AE45" s="79">
        <v>0</v>
      </c>
      <c r="AF45" s="79">
        <v>0</v>
      </c>
      <c r="AG45" s="79">
        <v>0</v>
      </c>
      <c r="AH45" s="79">
        <v>0</v>
      </c>
      <c r="AI45" s="79">
        <v>0</v>
      </c>
      <c r="AJ45" s="79">
        <v>0</v>
      </c>
      <c r="AK45" s="79">
        <v>0</v>
      </c>
      <c r="AL45" s="79">
        <v>0</v>
      </c>
      <c r="AM45" s="79">
        <f t="shared" si="0"/>
        <v>20400</v>
      </c>
      <c r="AP45" s="45"/>
    </row>
    <row r="46" spans="1:42" ht="33" customHeight="1">
      <c r="A46" s="54">
        <v>129</v>
      </c>
      <c r="B46" s="55" t="s">
        <v>66</v>
      </c>
      <c r="C46" s="56" t="s">
        <v>725</v>
      </c>
      <c r="D46" s="79">
        <v>0</v>
      </c>
      <c r="E46" s="79">
        <v>0</v>
      </c>
      <c r="F46" s="79">
        <v>702511.5</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K46" s="79">
        <v>0</v>
      </c>
      <c r="AL46" s="79">
        <v>0</v>
      </c>
      <c r="AM46" s="79">
        <f t="shared" si="0"/>
        <v>702511.5</v>
      </c>
      <c r="AP46" s="45"/>
    </row>
    <row r="47" spans="1:42" ht="33" customHeight="1">
      <c r="A47" s="54">
        <v>130</v>
      </c>
      <c r="B47" s="55" t="s">
        <v>67</v>
      </c>
      <c r="C47" s="56" t="s">
        <v>677</v>
      </c>
      <c r="D47" s="79">
        <v>0</v>
      </c>
      <c r="E47" s="79">
        <v>0</v>
      </c>
      <c r="F47" s="79">
        <v>1482222.98</v>
      </c>
      <c r="G47" s="79">
        <v>705914</v>
      </c>
      <c r="H47" s="79">
        <v>0</v>
      </c>
      <c r="I47" s="79">
        <v>0</v>
      </c>
      <c r="J47" s="79">
        <v>200000</v>
      </c>
      <c r="K47" s="79">
        <v>0</v>
      </c>
      <c r="L47" s="79">
        <v>0</v>
      </c>
      <c r="M47" s="79">
        <v>0</v>
      </c>
      <c r="N47" s="79">
        <v>0</v>
      </c>
      <c r="O47" s="79">
        <v>0</v>
      </c>
      <c r="P47" s="79">
        <v>0</v>
      </c>
      <c r="Q47" s="79">
        <v>0</v>
      </c>
      <c r="R47" s="79">
        <v>0</v>
      </c>
      <c r="S47" s="79">
        <v>0</v>
      </c>
      <c r="T47" s="79">
        <v>0</v>
      </c>
      <c r="U47" s="79">
        <v>0</v>
      </c>
      <c r="V47" s="79">
        <v>0</v>
      </c>
      <c r="W47" s="79">
        <v>0</v>
      </c>
      <c r="X47" s="79">
        <v>0</v>
      </c>
      <c r="Y47" s="79">
        <v>0</v>
      </c>
      <c r="Z47" s="79">
        <v>0</v>
      </c>
      <c r="AA47" s="79">
        <v>0</v>
      </c>
      <c r="AB47" s="79">
        <v>0</v>
      </c>
      <c r="AC47" s="79">
        <v>0</v>
      </c>
      <c r="AD47" s="79">
        <v>0</v>
      </c>
      <c r="AE47" s="79">
        <v>0</v>
      </c>
      <c r="AF47" s="79">
        <v>0</v>
      </c>
      <c r="AG47" s="79">
        <v>0</v>
      </c>
      <c r="AH47" s="79">
        <v>0</v>
      </c>
      <c r="AI47" s="79">
        <v>0</v>
      </c>
      <c r="AJ47" s="79">
        <v>0</v>
      </c>
      <c r="AK47" s="79">
        <v>0</v>
      </c>
      <c r="AL47" s="79">
        <v>0</v>
      </c>
      <c r="AM47" s="79">
        <f t="shared" si="0"/>
        <v>2388136.98</v>
      </c>
      <c r="AP47" s="45"/>
    </row>
    <row r="48" spans="1:42" ht="33" customHeight="1">
      <c r="A48" s="54">
        <v>132</v>
      </c>
      <c r="B48" s="55" t="s">
        <v>68</v>
      </c>
      <c r="C48" s="56" t="s">
        <v>678</v>
      </c>
      <c r="D48" s="79">
        <v>0</v>
      </c>
      <c r="E48" s="79">
        <v>0</v>
      </c>
      <c r="F48" s="79">
        <v>5000222</v>
      </c>
      <c r="G48" s="79">
        <v>182905.02000000002</v>
      </c>
      <c r="H48" s="79">
        <v>0</v>
      </c>
      <c r="I48" s="79">
        <v>82407.8</v>
      </c>
      <c r="J48" s="79">
        <v>0</v>
      </c>
      <c r="K48" s="79">
        <v>0</v>
      </c>
      <c r="L48" s="79">
        <v>2698.12</v>
      </c>
      <c r="M48" s="79">
        <v>0</v>
      </c>
      <c r="N48" s="79">
        <v>0</v>
      </c>
      <c r="O48" s="79">
        <v>0</v>
      </c>
      <c r="P48" s="79">
        <v>0</v>
      </c>
      <c r="Q48" s="79">
        <v>0</v>
      </c>
      <c r="R48" s="79">
        <v>0</v>
      </c>
      <c r="S48" s="79">
        <v>0</v>
      </c>
      <c r="T48" s="79">
        <v>0</v>
      </c>
      <c r="U48" s="79">
        <v>0</v>
      </c>
      <c r="V48" s="79">
        <v>0</v>
      </c>
      <c r="W48" s="79">
        <v>0</v>
      </c>
      <c r="X48" s="79">
        <v>0</v>
      </c>
      <c r="Y48" s="79">
        <v>0</v>
      </c>
      <c r="Z48" s="79">
        <v>0</v>
      </c>
      <c r="AA48" s="79">
        <v>1377.56</v>
      </c>
      <c r="AB48" s="79">
        <v>142385604.34</v>
      </c>
      <c r="AC48" s="79">
        <v>0</v>
      </c>
      <c r="AD48" s="79">
        <v>0</v>
      </c>
      <c r="AE48" s="79">
        <v>0</v>
      </c>
      <c r="AF48" s="79">
        <v>0</v>
      </c>
      <c r="AG48" s="79">
        <v>0</v>
      </c>
      <c r="AH48" s="79">
        <v>0</v>
      </c>
      <c r="AI48" s="79">
        <v>0</v>
      </c>
      <c r="AJ48" s="79">
        <v>0</v>
      </c>
      <c r="AK48" s="79">
        <v>0</v>
      </c>
      <c r="AL48" s="79">
        <v>0</v>
      </c>
      <c r="AM48" s="79">
        <f t="shared" si="0"/>
        <v>147655214.84</v>
      </c>
      <c r="AP48" s="45"/>
    </row>
    <row r="49" spans="1:42" ht="33" customHeight="1">
      <c r="A49" s="54">
        <v>133</v>
      </c>
      <c r="B49" s="55" t="s">
        <v>69</v>
      </c>
      <c r="C49" s="56" t="s">
        <v>678</v>
      </c>
      <c r="D49" s="79">
        <v>0</v>
      </c>
      <c r="E49" s="79">
        <v>0</v>
      </c>
      <c r="F49" s="79">
        <v>1783839.65</v>
      </c>
      <c r="G49" s="79">
        <v>409795</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K49" s="79">
        <v>0</v>
      </c>
      <c r="AL49" s="79">
        <v>0</v>
      </c>
      <c r="AM49" s="79">
        <f t="shared" si="0"/>
        <v>2193634.65</v>
      </c>
      <c r="AP49" s="45"/>
    </row>
    <row r="50" spans="1:42" ht="33" customHeight="1">
      <c r="A50" s="54">
        <v>134</v>
      </c>
      <c r="B50" s="55" t="s">
        <v>70</v>
      </c>
      <c r="C50" s="56" t="s">
        <v>679</v>
      </c>
      <c r="D50" s="79">
        <v>0</v>
      </c>
      <c r="E50" s="79">
        <v>0</v>
      </c>
      <c r="F50" s="79">
        <v>63721309.349999987</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K50" s="79">
        <v>0</v>
      </c>
      <c r="AL50" s="79">
        <v>0</v>
      </c>
      <c r="AM50" s="79">
        <f t="shared" si="0"/>
        <v>63721309.349999987</v>
      </c>
      <c r="AP50" s="45"/>
    </row>
    <row r="51" spans="1:42" ht="33" customHeight="1">
      <c r="A51" s="54">
        <v>137</v>
      </c>
      <c r="B51" s="55" t="s">
        <v>71</v>
      </c>
      <c r="C51" s="80" t="s">
        <v>678</v>
      </c>
      <c r="D51" s="79">
        <v>0</v>
      </c>
      <c r="E51" s="7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K51" s="79">
        <v>0</v>
      </c>
      <c r="AL51" s="79">
        <v>0</v>
      </c>
      <c r="AM51" s="79">
        <f t="shared" si="0"/>
        <v>0</v>
      </c>
      <c r="AP51" s="45"/>
    </row>
    <row r="52" spans="1:42" ht="33" customHeight="1">
      <c r="A52" s="54">
        <v>138</v>
      </c>
      <c r="B52" s="55" t="s">
        <v>72</v>
      </c>
      <c r="C52" s="56">
        <v>0</v>
      </c>
      <c r="D52" s="79">
        <v>0</v>
      </c>
      <c r="E52" s="7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K52" s="79">
        <v>0</v>
      </c>
      <c r="AL52" s="79">
        <v>0</v>
      </c>
      <c r="AM52" s="79">
        <f t="shared" si="0"/>
        <v>0</v>
      </c>
      <c r="AP52" s="45"/>
    </row>
    <row r="53" spans="1:42" ht="33" customHeight="1">
      <c r="A53" s="54">
        <v>139</v>
      </c>
      <c r="B53" s="55" t="s">
        <v>73</v>
      </c>
      <c r="C53" s="80">
        <v>0</v>
      </c>
      <c r="D53" s="79">
        <v>0</v>
      </c>
      <c r="E53" s="7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K53" s="79">
        <v>0</v>
      </c>
      <c r="AL53" s="79">
        <v>0</v>
      </c>
      <c r="AM53" s="79">
        <f t="shared" si="0"/>
        <v>0</v>
      </c>
      <c r="AP53" s="45"/>
    </row>
    <row r="54" spans="1:42" ht="33" customHeight="1">
      <c r="A54" s="54">
        <v>140</v>
      </c>
      <c r="B54" s="55" t="s">
        <v>1352</v>
      </c>
      <c r="C54" s="80">
        <v>0</v>
      </c>
      <c r="D54" s="79">
        <v>0</v>
      </c>
      <c r="E54" s="7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K54" s="79">
        <v>0</v>
      </c>
      <c r="AL54" s="79">
        <v>0</v>
      </c>
      <c r="AM54" s="79">
        <f t="shared" si="0"/>
        <v>0</v>
      </c>
      <c r="AP54" s="45"/>
    </row>
    <row r="55" spans="1:42" ht="33" customHeight="1">
      <c r="A55" s="54">
        <v>141</v>
      </c>
      <c r="B55" s="55" t="s">
        <v>74</v>
      </c>
      <c r="C55" s="56">
        <v>0</v>
      </c>
      <c r="D55" s="79">
        <v>0</v>
      </c>
      <c r="E55" s="7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K55" s="79">
        <v>0</v>
      </c>
      <c r="AL55" s="79">
        <v>0</v>
      </c>
      <c r="AM55" s="79">
        <f t="shared" si="0"/>
        <v>0</v>
      </c>
      <c r="AP55" s="45"/>
    </row>
    <row r="56" spans="1:42" ht="33" customHeight="1">
      <c r="A56" s="54">
        <v>142</v>
      </c>
      <c r="B56" s="55" t="s">
        <v>75</v>
      </c>
      <c r="C56" s="56">
        <v>0</v>
      </c>
      <c r="D56" s="79">
        <v>0</v>
      </c>
      <c r="E56" s="79">
        <v>0</v>
      </c>
      <c r="F56" s="79">
        <v>0</v>
      </c>
      <c r="G56" s="79">
        <v>0</v>
      </c>
      <c r="H56" s="79">
        <v>0</v>
      </c>
      <c r="I56" s="79">
        <v>0</v>
      </c>
      <c r="J56" s="79">
        <v>0</v>
      </c>
      <c r="K56" s="79">
        <v>0</v>
      </c>
      <c r="L56" s="79">
        <v>0</v>
      </c>
      <c r="M56" s="79">
        <v>0</v>
      </c>
      <c r="N56" s="79">
        <v>0</v>
      </c>
      <c r="O56" s="79">
        <v>0</v>
      </c>
      <c r="P56" s="79">
        <v>0</v>
      </c>
      <c r="Q56" s="79">
        <v>0</v>
      </c>
      <c r="R56" s="79">
        <v>0</v>
      </c>
      <c r="S56" s="79">
        <v>0</v>
      </c>
      <c r="T56" s="79">
        <v>0</v>
      </c>
      <c r="U56" s="79">
        <v>0</v>
      </c>
      <c r="V56" s="79">
        <v>0</v>
      </c>
      <c r="W56" s="79">
        <v>0</v>
      </c>
      <c r="X56" s="79">
        <v>0</v>
      </c>
      <c r="Y56" s="79">
        <v>0</v>
      </c>
      <c r="Z56" s="79">
        <v>0</v>
      </c>
      <c r="AA56" s="79">
        <v>0</v>
      </c>
      <c r="AB56" s="79">
        <v>0</v>
      </c>
      <c r="AC56" s="79">
        <v>0</v>
      </c>
      <c r="AD56" s="79">
        <v>0</v>
      </c>
      <c r="AE56" s="79">
        <v>0</v>
      </c>
      <c r="AF56" s="79">
        <v>0</v>
      </c>
      <c r="AG56" s="79">
        <v>0</v>
      </c>
      <c r="AH56" s="79">
        <v>0</v>
      </c>
      <c r="AI56" s="79">
        <v>0</v>
      </c>
      <c r="AJ56" s="79">
        <v>0</v>
      </c>
      <c r="AK56" s="79">
        <v>0</v>
      </c>
      <c r="AL56" s="79">
        <v>0</v>
      </c>
      <c r="AM56" s="79">
        <f t="shared" si="0"/>
        <v>0</v>
      </c>
      <c r="AP56" s="45"/>
    </row>
    <row r="57" spans="1:42" ht="33" customHeight="1">
      <c r="A57" s="54">
        <v>143</v>
      </c>
      <c r="B57" s="55" t="s">
        <v>76</v>
      </c>
      <c r="C57" s="80">
        <v>0</v>
      </c>
      <c r="D57" s="79">
        <v>0</v>
      </c>
      <c r="E57" s="79">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K57" s="79">
        <v>0</v>
      </c>
      <c r="AL57" s="79">
        <v>0</v>
      </c>
      <c r="AM57" s="79">
        <f t="shared" si="0"/>
        <v>0</v>
      </c>
      <c r="AP57" s="45"/>
    </row>
    <row r="58" spans="1:42" ht="33" customHeight="1">
      <c r="A58" s="54">
        <v>144</v>
      </c>
      <c r="B58" s="55" t="s">
        <v>608</v>
      </c>
      <c r="C58" s="80">
        <v>0</v>
      </c>
      <c r="D58" s="79">
        <v>0</v>
      </c>
      <c r="E58" s="79">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K58" s="79">
        <v>0</v>
      </c>
      <c r="AL58" s="79">
        <v>0</v>
      </c>
      <c r="AM58" s="79">
        <f t="shared" si="0"/>
        <v>0</v>
      </c>
      <c r="AP58" s="45"/>
    </row>
    <row r="59" spans="1:42" ht="33" customHeight="1">
      <c r="A59" s="54">
        <v>145</v>
      </c>
      <c r="B59" s="55" t="s">
        <v>77</v>
      </c>
      <c r="C59" s="80">
        <v>0</v>
      </c>
      <c r="D59" s="79">
        <v>0</v>
      </c>
      <c r="E59" s="79">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K59" s="79">
        <v>0</v>
      </c>
      <c r="AL59" s="79">
        <v>0</v>
      </c>
      <c r="AM59" s="79">
        <f t="shared" si="0"/>
        <v>0</v>
      </c>
      <c r="AP59" s="45"/>
    </row>
    <row r="60" spans="1:42" ht="33" customHeight="1">
      <c r="A60" s="54">
        <v>146</v>
      </c>
      <c r="B60" s="55" t="s">
        <v>78</v>
      </c>
      <c r="C60" s="80">
        <v>0</v>
      </c>
      <c r="D60" s="79">
        <v>0</v>
      </c>
      <c r="E60" s="79">
        <v>0</v>
      </c>
      <c r="F60" s="79">
        <v>0</v>
      </c>
      <c r="G60" s="79">
        <v>0</v>
      </c>
      <c r="H60" s="79">
        <v>0</v>
      </c>
      <c r="I60" s="79">
        <v>0</v>
      </c>
      <c r="J60" s="79">
        <v>0</v>
      </c>
      <c r="K60" s="79">
        <v>0</v>
      </c>
      <c r="L60" s="79">
        <v>0</v>
      </c>
      <c r="M60" s="79">
        <v>0</v>
      </c>
      <c r="N60" s="79">
        <v>0</v>
      </c>
      <c r="O60" s="79">
        <v>0</v>
      </c>
      <c r="P60" s="79">
        <v>0</v>
      </c>
      <c r="Q60" s="79">
        <v>0</v>
      </c>
      <c r="R60" s="79">
        <v>0</v>
      </c>
      <c r="S60" s="79">
        <v>0</v>
      </c>
      <c r="T60" s="79">
        <v>0</v>
      </c>
      <c r="U60" s="79">
        <v>0</v>
      </c>
      <c r="V60" s="79">
        <v>0</v>
      </c>
      <c r="W60" s="79">
        <v>0</v>
      </c>
      <c r="X60" s="79">
        <v>0</v>
      </c>
      <c r="Y60" s="79">
        <v>0</v>
      </c>
      <c r="Z60" s="79">
        <v>0</v>
      </c>
      <c r="AA60" s="79">
        <v>0</v>
      </c>
      <c r="AB60" s="79">
        <v>0</v>
      </c>
      <c r="AC60" s="79">
        <v>0</v>
      </c>
      <c r="AD60" s="79">
        <v>0</v>
      </c>
      <c r="AE60" s="79">
        <v>0</v>
      </c>
      <c r="AF60" s="79">
        <v>0</v>
      </c>
      <c r="AG60" s="79">
        <v>0</v>
      </c>
      <c r="AH60" s="79">
        <v>0</v>
      </c>
      <c r="AI60" s="79">
        <v>0</v>
      </c>
      <c r="AJ60" s="79">
        <v>0</v>
      </c>
      <c r="AK60" s="79">
        <v>0</v>
      </c>
      <c r="AL60" s="79">
        <v>0</v>
      </c>
      <c r="AM60" s="79">
        <f t="shared" si="0"/>
        <v>0</v>
      </c>
      <c r="AP60" s="45"/>
    </row>
    <row r="61" spans="1:42" ht="33" customHeight="1">
      <c r="A61" s="54">
        <v>147</v>
      </c>
      <c r="B61" s="55" t="s">
        <v>1353</v>
      </c>
      <c r="C61" s="80">
        <v>0</v>
      </c>
      <c r="D61" s="79">
        <v>0</v>
      </c>
      <c r="E61" s="79">
        <v>0</v>
      </c>
      <c r="F61" s="79">
        <v>0</v>
      </c>
      <c r="G61" s="79">
        <v>0</v>
      </c>
      <c r="H61" s="79">
        <v>0</v>
      </c>
      <c r="I61" s="79">
        <v>0</v>
      </c>
      <c r="J61" s="79">
        <v>0</v>
      </c>
      <c r="K61" s="79">
        <v>0</v>
      </c>
      <c r="L61" s="79">
        <v>0</v>
      </c>
      <c r="M61" s="79">
        <v>0</v>
      </c>
      <c r="N61" s="79">
        <v>0</v>
      </c>
      <c r="O61" s="79">
        <v>0</v>
      </c>
      <c r="P61" s="79">
        <v>0</v>
      </c>
      <c r="Q61" s="79">
        <v>0</v>
      </c>
      <c r="R61" s="79">
        <v>0</v>
      </c>
      <c r="S61" s="79">
        <v>0</v>
      </c>
      <c r="T61" s="79">
        <v>0</v>
      </c>
      <c r="U61" s="79">
        <v>0</v>
      </c>
      <c r="V61" s="79">
        <v>0</v>
      </c>
      <c r="W61" s="79">
        <v>0</v>
      </c>
      <c r="X61" s="79">
        <v>0</v>
      </c>
      <c r="Y61" s="79">
        <v>0</v>
      </c>
      <c r="Z61" s="79">
        <v>0</v>
      </c>
      <c r="AA61" s="79">
        <v>0</v>
      </c>
      <c r="AB61" s="79">
        <v>0</v>
      </c>
      <c r="AC61" s="79">
        <v>0</v>
      </c>
      <c r="AD61" s="79">
        <v>0</v>
      </c>
      <c r="AE61" s="79">
        <v>0</v>
      </c>
      <c r="AF61" s="79">
        <v>0</v>
      </c>
      <c r="AG61" s="79">
        <v>0</v>
      </c>
      <c r="AH61" s="79">
        <v>0</v>
      </c>
      <c r="AI61" s="79">
        <v>0</v>
      </c>
      <c r="AJ61" s="79">
        <v>0</v>
      </c>
      <c r="AK61" s="79">
        <v>0</v>
      </c>
      <c r="AL61" s="79">
        <v>0</v>
      </c>
      <c r="AM61" s="79">
        <f t="shared" si="0"/>
        <v>0</v>
      </c>
      <c r="AP61" s="45"/>
    </row>
    <row r="62" spans="1:42" ht="33" customHeight="1">
      <c r="A62" s="54">
        <v>148</v>
      </c>
      <c r="B62" s="55" t="s">
        <v>79</v>
      </c>
      <c r="C62" s="80">
        <v>0</v>
      </c>
      <c r="D62" s="79">
        <v>0</v>
      </c>
      <c r="E62" s="79">
        <v>0</v>
      </c>
      <c r="F62" s="79">
        <v>0</v>
      </c>
      <c r="G62" s="79">
        <v>0</v>
      </c>
      <c r="H62" s="79">
        <v>0</v>
      </c>
      <c r="I62" s="79">
        <v>0</v>
      </c>
      <c r="J62" s="79">
        <v>0</v>
      </c>
      <c r="K62" s="79">
        <v>0</v>
      </c>
      <c r="L62" s="79">
        <v>0</v>
      </c>
      <c r="M62" s="79">
        <v>0</v>
      </c>
      <c r="N62" s="79">
        <v>0</v>
      </c>
      <c r="O62" s="79">
        <v>0</v>
      </c>
      <c r="P62" s="79">
        <v>0</v>
      </c>
      <c r="Q62" s="79">
        <v>0</v>
      </c>
      <c r="R62" s="79">
        <v>0</v>
      </c>
      <c r="S62" s="79">
        <v>0</v>
      </c>
      <c r="T62" s="79">
        <v>0</v>
      </c>
      <c r="U62" s="79">
        <v>0</v>
      </c>
      <c r="V62" s="79">
        <v>0</v>
      </c>
      <c r="W62" s="79">
        <v>0</v>
      </c>
      <c r="X62" s="79">
        <v>0</v>
      </c>
      <c r="Y62" s="79">
        <v>0</v>
      </c>
      <c r="Z62" s="79">
        <v>0</v>
      </c>
      <c r="AA62" s="79">
        <v>0</v>
      </c>
      <c r="AB62" s="79">
        <v>0</v>
      </c>
      <c r="AC62" s="79">
        <v>0</v>
      </c>
      <c r="AD62" s="79">
        <v>0</v>
      </c>
      <c r="AE62" s="79">
        <v>0</v>
      </c>
      <c r="AF62" s="79">
        <v>0</v>
      </c>
      <c r="AG62" s="79">
        <v>0</v>
      </c>
      <c r="AH62" s="79">
        <v>0</v>
      </c>
      <c r="AI62" s="79">
        <v>0</v>
      </c>
      <c r="AJ62" s="79">
        <v>0</v>
      </c>
      <c r="AK62" s="79">
        <v>0</v>
      </c>
      <c r="AL62" s="79">
        <v>0</v>
      </c>
      <c r="AM62" s="79">
        <f t="shared" si="0"/>
        <v>0</v>
      </c>
      <c r="AP62" s="45"/>
    </row>
    <row r="63" spans="1:42" ht="33" customHeight="1">
      <c r="A63" s="54">
        <v>149</v>
      </c>
      <c r="B63" s="55" t="s">
        <v>80</v>
      </c>
      <c r="C63" s="80" t="s">
        <v>681</v>
      </c>
      <c r="D63" s="79">
        <v>0</v>
      </c>
      <c r="E63" s="79">
        <v>0</v>
      </c>
      <c r="F63" s="79">
        <v>5916</v>
      </c>
      <c r="G63" s="79">
        <v>0</v>
      </c>
      <c r="H63" s="79">
        <v>0</v>
      </c>
      <c r="I63" s="79">
        <v>0</v>
      </c>
      <c r="J63" s="79">
        <v>0</v>
      </c>
      <c r="K63" s="79">
        <v>0</v>
      </c>
      <c r="L63" s="79">
        <v>0</v>
      </c>
      <c r="M63" s="79">
        <v>0</v>
      </c>
      <c r="N63" s="79">
        <v>0</v>
      </c>
      <c r="O63" s="79">
        <v>0</v>
      </c>
      <c r="P63" s="79">
        <v>0</v>
      </c>
      <c r="Q63" s="79">
        <v>0</v>
      </c>
      <c r="R63" s="79">
        <v>0</v>
      </c>
      <c r="S63" s="79">
        <v>0</v>
      </c>
      <c r="T63" s="79">
        <v>0</v>
      </c>
      <c r="U63" s="79">
        <v>0</v>
      </c>
      <c r="V63" s="79">
        <v>0</v>
      </c>
      <c r="W63" s="79">
        <v>0</v>
      </c>
      <c r="X63" s="79">
        <v>0</v>
      </c>
      <c r="Y63" s="79">
        <v>0</v>
      </c>
      <c r="Z63" s="79">
        <v>0</v>
      </c>
      <c r="AA63" s="79">
        <v>0</v>
      </c>
      <c r="AB63" s="79">
        <v>0</v>
      </c>
      <c r="AC63" s="79">
        <v>0</v>
      </c>
      <c r="AD63" s="79">
        <v>0</v>
      </c>
      <c r="AE63" s="79">
        <v>0</v>
      </c>
      <c r="AF63" s="79">
        <v>0</v>
      </c>
      <c r="AG63" s="79">
        <v>0</v>
      </c>
      <c r="AH63" s="79">
        <v>0</v>
      </c>
      <c r="AI63" s="79">
        <v>0</v>
      </c>
      <c r="AJ63" s="79">
        <v>0</v>
      </c>
      <c r="AK63" s="79">
        <v>0</v>
      </c>
      <c r="AL63" s="79">
        <v>0</v>
      </c>
      <c r="AM63" s="79">
        <f t="shared" si="0"/>
        <v>5916</v>
      </c>
      <c r="AP63" s="45"/>
    </row>
    <row r="64" spans="1:42" ht="33" customHeight="1">
      <c r="A64" s="54">
        <v>150</v>
      </c>
      <c r="B64" s="55" t="s">
        <v>81</v>
      </c>
      <c r="C64" s="80" t="s">
        <v>681</v>
      </c>
      <c r="D64" s="79">
        <v>0</v>
      </c>
      <c r="E64" s="79">
        <v>0</v>
      </c>
      <c r="F64" s="79">
        <v>0</v>
      </c>
      <c r="G64" s="79">
        <v>0</v>
      </c>
      <c r="H64" s="79">
        <v>0</v>
      </c>
      <c r="I64" s="79">
        <v>0</v>
      </c>
      <c r="J64" s="79">
        <v>395612.71</v>
      </c>
      <c r="K64" s="79">
        <v>0</v>
      </c>
      <c r="L64" s="79">
        <v>0</v>
      </c>
      <c r="M64" s="79">
        <v>0</v>
      </c>
      <c r="N64" s="79">
        <v>0</v>
      </c>
      <c r="O64" s="79">
        <v>0</v>
      </c>
      <c r="P64" s="79">
        <v>0</v>
      </c>
      <c r="Q64" s="79">
        <v>0</v>
      </c>
      <c r="R64" s="79">
        <v>0</v>
      </c>
      <c r="S64" s="79">
        <v>0</v>
      </c>
      <c r="T64" s="79">
        <v>0</v>
      </c>
      <c r="U64" s="79">
        <v>0</v>
      </c>
      <c r="V64" s="79">
        <v>0</v>
      </c>
      <c r="W64" s="79">
        <v>0</v>
      </c>
      <c r="X64" s="79">
        <v>0</v>
      </c>
      <c r="Y64" s="79">
        <v>0</v>
      </c>
      <c r="Z64" s="79">
        <v>0</v>
      </c>
      <c r="AA64" s="79">
        <v>0</v>
      </c>
      <c r="AB64" s="79">
        <v>0</v>
      </c>
      <c r="AC64" s="79">
        <v>0</v>
      </c>
      <c r="AD64" s="79">
        <v>0</v>
      </c>
      <c r="AE64" s="79">
        <v>0</v>
      </c>
      <c r="AF64" s="79">
        <v>0</v>
      </c>
      <c r="AG64" s="79">
        <v>0</v>
      </c>
      <c r="AH64" s="79">
        <v>0</v>
      </c>
      <c r="AI64" s="79">
        <v>0</v>
      </c>
      <c r="AJ64" s="79">
        <v>0</v>
      </c>
      <c r="AK64" s="79">
        <v>0</v>
      </c>
      <c r="AL64" s="79">
        <v>0</v>
      </c>
      <c r="AM64" s="79">
        <f t="shared" si="0"/>
        <v>395612.71</v>
      </c>
      <c r="AP64" s="45"/>
    </row>
    <row r="65" spans="1:42" ht="33" customHeight="1">
      <c r="A65" s="54">
        <v>152</v>
      </c>
      <c r="B65" s="55" t="s">
        <v>82</v>
      </c>
      <c r="C65" s="80" t="s">
        <v>678</v>
      </c>
      <c r="D65" s="79">
        <v>0</v>
      </c>
      <c r="E65" s="79">
        <v>0</v>
      </c>
      <c r="F65" s="79">
        <v>0</v>
      </c>
      <c r="G65" s="79">
        <v>152</v>
      </c>
      <c r="H65" s="79">
        <v>0</v>
      </c>
      <c r="I65" s="79">
        <v>0</v>
      </c>
      <c r="J65" s="79">
        <v>0</v>
      </c>
      <c r="K65" s="79">
        <v>0</v>
      </c>
      <c r="L65" s="79">
        <v>0</v>
      </c>
      <c r="M65" s="79">
        <v>0</v>
      </c>
      <c r="N65" s="79">
        <v>0</v>
      </c>
      <c r="O65" s="79">
        <v>0</v>
      </c>
      <c r="P65" s="79">
        <v>0</v>
      </c>
      <c r="Q65" s="79">
        <v>0</v>
      </c>
      <c r="R65" s="79">
        <v>0</v>
      </c>
      <c r="S65" s="79">
        <v>0</v>
      </c>
      <c r="T65" s="79">
        <v>0</v>
      </c>
      <c r="U65" s="79">
        <v>0</v>
      </c>
      <c r="V65" s="79">
        <v>0</v>
      </c>
      <c r="W65" s="79">
        <v>0</v>
      </c>
      <c r="X65" s="79">
        <v>0</v>
      </c>
      <c r="Y65" s="79">
        <v>0</v>
      </c>
      <c r="Z65" s="79">
        <v>0</v>
      </c>
      <c r="AA65" s="79">
        <v>0</v>
      </c>
      <c r="AB65" s="79">
        <v>0</v>
      </c>
      <c r="AC65" s="79">
        <v>0</v>
      </c>
      <c r="AD65" s="79">
        <v>0</v>
      </c>
      <c r="AE65" s="79">
        <v>0</v>
      </c>
      <c r="AF65" s="79">
        <v>0</v>
      </c>
      <c r="AG65" s="79">
        <v>0</v>
      </c>
      <c r="AH65" s="79">
        <v>0</v>
      </c>
      <c r="AI65" s="79">
        <v>0</v>
      </c>
      <c r="AJ65" s="79">
        <v>0</v>
      </c>
      <c r="AK65" s="79">
        <v>0</v>
      </c>
      <c r="AL65" s="79">
        <v>0</v>
      </c>
      <c r="AM65" s="79">
        <f t="shared" si="0"/>
        <v>152</v>
      </c>
      <c r="AP65" s="45"/>
    </row>
    <row r="66" spans="1:42" ht="33" customHeight="1">
      <c r="A66" s="54">
        <v>153</v>
      </c>
      <c r="B66" s="55" t="s">
        <v>83</v>
      </c>
      <c r="C66" s="80" t="s">
        <v>678</v>
      </c>
      <c r="D66" s="79">
        <v>0</v>
      </c>
      <c r="E66" s="79">
        <v>0</v>
      </c>
      <c r="F66" s="79">
        <v>0</v>
      </c>
      <c r="G66" s="79">
        <v>544</v>
      </c>
      <c r="H66" s="79">
        <v>0</v>
      </c>
      <c r="I66" s="79">
        <v>0</v>
      </c>
      <c r="J66" s="79">
        <v>0</v>
      </c>
      <c r="K66" s="79">
        <v>0</v>
      </c>
      <c r="L66" s="79">
        <v>0</v>
      </c>
      <c r="M66" s="79">
        <v>0</v>
      </c>
      <c r="N66" s="79">
        <v>0</v>
      </c>
      <c r="O66" s="79">
        <v>0</v>
      </c>
      <c r="P66" s="79">
        <v>0</v>
      </c>
      <c r="Q66" s="79">
        <v>0</v>
      </c>
      <c r="R66" s="79">
        <v>0</v>
      </c>
      <c r="S66" s="79">
        <v>0</v>
      </c>
      <c r="T66" s="79">
        <v>0</v>
      </c>
      <c r="U66" s="79">
        <v>0</v>
      </c>
      <c r="V66" s="79">
        <v>0</v>
      </c>
      <c r="W66" s="79">
        <v>0</v>
      </c>
      <c r="X66" s="79">
        <v>0</v>
      </c>
      <c r="Y66" s="79">
        <v>0</v>
      </c>
      <c r="Z66" s="79">
        <v>0</v>
      </c>
      <c r="AA66" s="79">
        <v>0</v>
      </c>
      <c r="AB66" s="79">
        <v>0</v>
      </c>
      <c r="AC66" s="79">
        <v>0</v>
      </c>
      <c r="AD66" s="79">
        <v>0</v>
      </c>
      <c r="AE66" s="79">
        <v>0</v>
      </c>
      <c r="AF66" s="79">
        <v>0</v>
      </c>
      <c r="AG66" s="79">
        <v>0</v>
      </c>
      <c r="AH66" s="79">
        <v>0</v>
      </c>
      <c r="AI66" s="79">
        <v>0</v>
      </c>
      <c r="AJ66" s="79">
        <v>0</v>
      </c>
      <c r="AK66" s="79">
        <v>0</v>
      </c>
      <c r="AL66" s="79">
        <v>0</v>
      </c>
      <c r="AM66" s="79">
        <f t="shared" si="0"/>
        <v>544</v>
      </c>
      <c r="AP66" s="45"/>
    </row>
    <row r="67" spans="1:42" ht="33" customHeight="1">
      <c r="A67" s="54">
        <v>154</v>
      </c>
      <c r="B67" s="55" t="s">
        <v>84</v>
      </c>
      <c r="C67" s="80" t="s">
        <v>678</v>
      </c>
      <c r="D67" s="79">
        <v>0</v>
      </c>
      <c r="E67" s="79">
        <v>0</v>
      </c>
      <c r="F67" s="79">
        <v>0</v>
      </c>
      <c r="G67" s="79">
        <v>0</v>
      </c>
      <c r="H67" s="79">
        <v>0</v>
      </c>
      <c r="I67" s="79">
        <v>0</v>
      </c>
      <c r="J67" s="79">
        <v>0</v>
      </c>
      <c r="K67" s="79">
        <v>0</v>
      </c>
      <c r="L67" s="79">
        <v>0</v>
      </c>
      <c r="M67" s="79">
        <v>0</v>
      </c>
      <c r="N67" s="79">
        <v>0</v>
      </c>
      <c r="O67" s="79">
        <v>0</v>
      </c>
      <c r="P67" s="79">
        <v>0</v>
      </c>
      <c r="Q67" s="79">
        <v>0</v>
      </c>
      <c r="R67" s="79">
        <v>0</v>
      </c>
      <c r="S67" s="79">
        <v>0</v>
      </c>
      <c r="T67" s="79">
        <v>0</v>
      </c>
      <c r="U67" s="79">
        <v>0</v>
      </c>
      <c r="V67" s="79">
        <v>0</v>
      </c>
      <c r="W67" s="79">
        <v>0</v>
      </c>
      <c r="X67" s="79">
        <v>0</v>
      </c>
      <c r="Y67" s="79">
        <v>0</v>
      </c>
      <c r="Z67" s="79">
        <v>0</v>
      </c>
      <c r="AA67" s="79">
        <v>0</v>
      </c>
      <c r="AB67" s="79">
        <v>0</v>
      </c>
      <c r="AC67" s="79">
        <v>0</v>
      </c>
      <c r="AD67" s="79">
        <v>0</v>
      </c>
      <c r="AE67" s="79">
        <v>0</v>
      </c>
      <c r="AF67" s="79">
        <v>0</v>
      </c>
      <c r="AG67" s="79">
        <v>0</v>
      </c>
      <c r="AH67" s="79">
        <v>0</v>
      </c>
      <c r="AI67" s="79">
        <v>0</v>
      </c>
      <c r="AJ67" s="79">
        <v>0</v>
      </c>
      <c r="AK67" s="79">
        <v>0</v>
      </c>
      <c r="AL67" s="79">
        <v>0</v>
      </c>
      <c r="AM67" s="79">
        <f t="shared" si="0"/>
        <v>0</v>
      </c>
      <c r="AP67" s="45"/>
    </row>
    <row r="68" spans="1:42" ht="33" customHeight="1">
      <c r="A68" s="54">
        <v>155</v>
      </c>
      <c r="B68" s="55" t="s">
        <v>85</v>
      </c>
      <c r="C68" s="56" t="s">
        <v>725</v>
      </c>
      <c r="D68" s="79">
        <v>0</v>
      </c>
      <c r="E68" s="79">
        <v>0</v>
      </c>
      <c r="F68" s="79">
        <v>0</v>
      </c>
      <c r="G68" s="79">
        <v>46058.889999999992</v>
      </c>
      <c r="H68" s="79">
        <v>0</v>
      </c>
      <c r="I68" s="79">
        <v>0</v>
      </c>
      <c r="J68" s="79">
        <v>103000</v>
      </c>
      <c r="K68" s="79">
        <v>0</v>
      </c>
      <c r="L68" s="79">
        <v>0</v>
      </c>
      <c r="M68" s="79">
        <v>0</v>
      </c>
      <c r="N68" s="79">
        <v>0</v>
      </c>
      <c r="O68" s="79">
        <v>0</v>
      </c>
      <c r="P68" s="79">
        <v>0</v>
      </c>
      <c r="Q68" s="79">
        <v>0</v>
      </c>
      <c r="R68" s="79">
        <v>0</v>
      </c>
      <c r="S68" s="79">
        <v>0</v>
      </c>
      <c r="T68" s="79">
        <v>0</v>
      </c>
      <c r="U68" s="79">
        <v>0</v>
      </c>
      <c r="V68" s="79">
        <v>0</v>
      </c>
      <c r="W68" s="79">
        <v>0</v>
      </c>
      <c r="X68" s="79">
        <v>0</v>
      </c>
      <c r="Y68" s="79">
        <v>0</v>
      </c>
      <c r="Z68" s="79">
        <v>0</v>
      </c>
      <c r="AA68" s="79">
        <v>0</v>
      </c>
      <c r="AB68" s="79">
        <v>0</v>
      </c>
      <c r="AC68" s="79">
        <v>0</v>
      </c>
      <c r="AD68" s="79">
        <v>0</v>
      </c>
      <c r="AE68" s="79">
        <v>0</v>
      </c>
      <c r="AF68" s="79">
        <v>0</v>
      </c>
      <c r="AG68" s="79">
        <v>0</v>
      </c>
      <c r="AH68" s="79">
        <v>0</v>
      </c>
      <c r="AI68" s="79">
        <v>0</v>
      </c>
      <c r="AJ68" s="79">
        <v>0</v>
      </c>
      <c r="AK68" s="79">
        <v>0</v>
      </c>
      <c r="AL68" s="79">
        <v>0</v>
      </c>
      <c r="AM68" s="79">
        <f t="shared" si="0"/>
        <v>149058.88999999998</v>
      </c>
      <c r="AP68" s="45"/>
    </row>
    <row r="69" spans="1:42" ht="33" customHeight="1">
      <c r="A69" s="54">
        <v>156</v>
      </c>
      <c r="B69" s="55" t="s">
        <v>86</v>
      </c>
      <c r="C69" s="56" t="s">
        <v>725</v>
      </c>
      <c r="D69" s="79">
        <v>0</v>
      </c>
      <c r="E69" s="79">
        <v>0</v>
      </c>
      <c r="F69" s="79">
        <v>0</v>
      </c>
      <c r="G69" s="79">
        <v>2038.8999999999999</v>
      </c>
      <c r="H69" s="79">
        <v>0</v>
      </c>
      <c r="I69" s="79">
        <v>0</v>
      </c>
      <c r="J69" s="79">
        <v>0</v>
      </c>
      <c r="K69" s="79">
        <v>0</v>
      </c>
      <c r="L69" s="79">
        <v>0</v>
      </c>
      <c r="M69" s="79">
        <v>0</v>
      </c>
      <c r="N69" s="79">
        <v>0</v>
      </c>
      <c r="O69" s="79">
        <v>0</v>
      </c>
      <c r="P69" s="79">
        <v>0</v>
      </c>
      <c r="Q69" s="79">
        <v>0</v>
      </c>
      <c r="R69" s="79">
        <v>0</v>
      </c>
      <c r="S69" s="79">
        <v>0</v>
      </c>
      <c r="T69" s="79">
        <v>0</v>
      </c>
      <c r="U69" s="79">
        <v>0</v>
      </c>
      <c r="V69" s="79">
        <v>0</v>
      </c>
      <c r="W69" s="79">
        <v>0</v>
      </c>
      <c r="X69" s="79">
        <v>0</v>
      </c>
      <c r="Y69" s="79">
        <v>0</v>
      </c>
      <c r="Z69" s="79">
        <v>0</v>
      </c>
      <c r="AA69" s="79">
        <v>0</v>
      </c>
      <c r="AB69" s="79">
        <v>0</v>
      </c>
      <c r="AC69" s="79">
        <v>0</v>
      </c>
      <c r="AD69" s="79">
        <v>0</v>
      </c>
      <c r="AE69" s="79">
        <v>0</v>
      </c>
      <c r="AF69" s="79">
        <v>0</v>
      </c>
      <c r="AG69" s="79">
        <v>0</v>
      </c>
      <c r="AH69" s="79">
        <v>0</v>
      </c>
      <c r="AI69" s="79">
        <v>0</v>
      </c>
      <c r="AJ69" s="79">
        <v>0</v>
      </c>
      <c r="AK69" s="79">
        <v>0</v>
      </c>
      <c r="AL69" s="79">
        <v>0</v>
      </c>
      <c r="AM69" s="79">
        <f t="shared" si="0"/>
        <v>2038.8999999999999</v>
      </c>
      <c r="AP69" s="45"/>
    </row>
    <row r="70" spans="1:42" ht="33" customHeight="1">
      <c r="A70" s="54">
        <v>157</v>
      </c>
      <c r="B70" s="55" t="s">
        <v>87</v>
      </c>
      <c r="C70" s="56" t="s">
        <v>725</v>
      </c>
      <c r="D70" s="79">
        <v>0</v>
      </c>
      <c r="E70" s="79">
        <v>0</v>
      </c>
      <c r="F70" s="79">
        <v>0</v>
      </c>
      <c r="G70" s="79">
        <v>0</v>
      </c>
      <c r="H70" s="79">
        <v>0</v>
      </c>
      <c r="I70" s="79">
        <v>0</v>
      </c>
      <c r="J70" s="79">
        <v>0</v>
      </c>
      <c r="K70" s="79">
        <v>0</v>
      </c>
      <c r="L70" s="79">
        <v>0</v>
      </c>
      <c r="M70" s="79">
        <v>0</v>
      </c>
      <c r="N70" s="79">
        <v>0</v>
      </c>
      <c r="O70" s="79">
        <v>0</v>
      </c>
      <c r="P70" s="79">
        <v>0</v>
      </c>
      <c r="Q70" s="79">
        <v>0</v>
      </c>
      <c r="R70" s="79">
        <v>0</v>
      </c>
      <c r="S70" s="79">
        <v>0</v>
      </c>
      <c r="T70" s="79">
        <v>0</v>
      </c>
      <c r="U70" s="79">
        <v>0</v>
      </c>
      <c r="V70" s="79">
        <v>0</v>
      </c>
      <c r="W70" s="79">
        <v>0</v>
      </c>
      <c r="X70" s="79">
        <v>0</v>
      </c>
      <c r="Y70" s="79">
        <v>0</v>
      </c>
      <c r="Z70" s="79">
        <v>0</v>
      </c>
      <c r="AA70" s="79">
        <v>0</v>
      </c>
      <c r="AB70" s="79">
        <v>0</v>
      </c>
      <c r="AC70" s="79">
        <v>0</v>
      </c>
      <c r="AD70" s="79">
        <v>0</v>
      </c>
      <c r="AE70" s="79">
        <v>0</v>
      </c>
      <c r="AF70" s="79">
        <v>0</v>
      </c>
      <c r="AG70" s="79">
        <v>0</v>
      </c>
      <c r="AH70" s="79">
        <v>0</v>
      </c>
      <c r="AI70" s="79">
        <v>0</v>
      </c>
      <c r="AJ70" s="79">
        <v>0</v>
      </c>
      <c r="AK70" s="79">
        <v>0</v>
      </c>
      <c r="AL70" s="79">
        <v>0</v>
      </c>
      <c r="AM70" s="79">
        <f t="shared" si="0"/>
        <v>0</v>
      </c>
      <c r="AP70" s="45"/>
    </row>
    <row r="71" spans="1:42" ht="33" customHeight="1">
      <c r="A71" s="54">
        <v>159</v>
      </c>
      <c r="B71" s="55" t="s">
        <v>1354</v>
      </c>
      <c r="C71" s="56" t="s">
        <v>725</v>
      </c>
      <c r="D71" s="79">
        <v>0</v>
      </c>
      <c r="E71" s="79">
        <v>0</v>
      </c>
      <c r="F71" s="79">
        <v>0</v>
      </c>
      <c r="G71" s="79">
        <v>0</v>
      </c>
      <c r="H71" s="79">
        <v>0</v>
      </c>
      <c r="I71" s="79">
        <v>0</v>
      </c>
      <c r="J71" s="79">
        <v>0</v>
      </c>
      <c r="K71" s="79">
        <v>0</v>
      </c>
      <c r="L71" s="79">
        <v>0</v>
      </c>
      <c r="M71" s="79">
        <v>0</v>
      </c>
      <c r="N71" s="79">
        <v>0</v>
      </c>
      <c r="O71" s="79">
        <v>0</v>
      </c>
      <c r="P71" s="79">
        <v>0</v>
      </c>
      <c r="Q71" s="79">
        <v>0</v>
      </c>
      <c r="R71" s="79">
        <v>0</v>
      </c>
      <c r="S71" s="79">
        <v>0</v>
      </c>
      <c r="T71" s="79">
        <v>0</v>
      </c>
      <c r="U71" s="79">
        <v>0</v>
      </c>
      <c r="V71" s="79">
        <v>0</v>
      </c>
      <c r="W71" s="79">
        <v>0</v>
      </c>
      <c r="X71" s="79">
        <v>0</v>
      </c>
      <c r="Y71" s="79">
        <v>0</v>
      </c>
      <c r="Z71" s="79">
        <v>0</v>
      </c>
      <c r="AA71" s="79">
        <v>0</v>
      </c>
      <c r="AB71" s="79">
        <v>0</v>
      </c>
      <c r="AC71" s="79">
        <v>0</v>
      </c>
      <c r="AD71" s="79">
        <v>0</v>
      </c>
      <c r="AE71" s="79">
        <v>0</v>
      </c>
      <c r="AF71" s="79">
        <v>0</v>
      </c>
      <c r="AG71" s="79">
        <v>0</v>
      </c>
      <c r="AH71" s="79">
        <v>0</v>
      </c>
      <c r="AI71" s="79">
        <v>0</v>
      </c>
      <c r="AJ71" s="79">
        <v>0</v>
      </c>
      <c r="AK71" s="79">
        <v>0</v>
      </c>
      <c r="AL71" s="79">
        <v>0</v>
      </c>
      <c r="AM71" s="79">
        <f t="shared" si="0"/>
        <v>0</v>
      </c>
      <c r="AP71" s="45"/>
    </row>
    <row r="72" spans="1:42" ht="33" customHeight="1">
      <c r="A72" s="54">
        <v>163</v>
      </c>
      <c r="B72" s="55" t="s">
        <v>88</v>
      </c>
      <c r="C72" s="56" t="s">
        <v>679</v>
      </c>
      <c r="D72" s="79">
        <v>0</v>
      </c>
      <c r="E72" s="79">
        <v>0</v>
      </c>
      <c r="F72" s="79">
        <v>1765453.61</v>
      </c>
      <c r="G72" s="79">
        <v>52728.71</v>
      </c>
      <c r="H72" s="79">
        <v>0</v>
      </c>
      <c r="I72" s="79">
        <v>0</v>
      </c>
      <c r="J72" s="79">
        <v>0</v>
      </c>
      <c r="K72" s="79">
        <v>0</v>
      </c>
      <c r="L72" s="79">
        <v>0</v>
      </c>
      <c r="M72" s="79">
        <v>0</v>
      </c>
      <c r="N72" s="79">
        <v>0</v>
      </c>
      <c r="O72" s="79">
        <v>0</v>
      </c>
      <c r="P72" s="79">
        <v>0</v>
      </c>
      <c r="Q72" s="79">
        <v>363993.99</v>
      </c>
      <c r="R72" s="79">
        <v>0</v>
      </c>
      <c r="S72" s="79">
        <v>0</v>
      </c>
      <c r="T72" s="79">
        <v>0</v>
      </c>
      <c r="U72" s="79">
        <v>0</v>
      </c>
      <c r="V72" s="79">
        <v>0</v>
      </c>
      <c r="W72" s="79">
        <v>0</v>
      </c>
      <c r="X72" s="79">
        <v>0</v>
      </c>
      <c r="Y72" s="79">
        <v>0</v>
      </c>
      <c r="Z72" s="79">
        <v>0</v>
      </c>
      <c r="AA72" s="79">
        <v>0</v>
      </c>
      <c r="AB72" s="79">
        <v>0</v>
      </c>
      <c r="AC72" s="79">
        <v>0</v>
      </c>
      <c r="AD72" s="79">
        <v>0</v>
      </c>
      <c r="AE72" s="79">
        <v>0</v>
      </c>
      <c r="AF72" s="79">
        <v>0</v>
      </c>
      <c r="AG72" s="79">
        <v>0</v>
      </c>
      <c r="AH72" s="79">
        <v>0</v>
      </c>
      <c r="AI72" s="79">
        <v>0</v>
      </c>
      <c r="AJ72" s="79">
        <v>0</v>
      </c>
      <c r="AK72" s="79">
        <v>0</v>
      </c>
      <c r="AL72" s="79">
        <v>0</v>
      </c>
      <c r="AM72" s="79">
        <f t="shared" si="0"/>
        <v>2182176.31</v>
      </c>
      <c r="AP72" s="45"/>
    </row>
    <row r="73" spans="1:42" ht="33" customHeight="1">
      <c r="A73" s="54">
        <v>169</v>
      </c>
      <c r="B73" s="55" t="s">
        <v>89</v>
      </c>
      <c r="C73" s="56" t="s">
        <v>726</v>
      </c>
      <c r="D73" s="79">
        <v>0</v>
      </c>
      <c r="E73" s="79">
        <v>57.28</v>
      </c>
      <c r="F73" s="79">
        <v>0</v>
      </c>
      <c r="G73" s="79">
        <v>399.04</v>
      </c>
      <c r="H73" s="79">
        <v>0</v>
      </c>
      <c r="I73" s="79">
        <v>0</v>
      </c>
      <c r="J73" s="79">
        <v>0</v>
      </c>
      <c r="K73" s="79">
        <v>0</v>
      </c>
      <c r="L73" s="79">
        <v>0</v>
      </c>
      <c r="M73" s="79">
        <v>0</v>
      </c>
      <c r="N73" s="79">
        <v>0</v>
      </c>
      <c r="O73" s="79">
        <v>0</v>
      </c>
      <c r="P73" s="79">
        <v>0</v>
      </c>
      <c r="Q73" s="79">
        <v>0</v>
      </c>
      <c r="R73" s="79">
        <v>0</v>
      </c>
      <c r="S73" s="79">
        <v>0</v>
      </c>
      <c r="T73" s="79">
        <v>0</v>
      </c>
      <c r="U73" s="79">
        <v>0</v>
      </c>
      <c r="V73" s="79">
        <v>0</v>
      </c>
      <c r="W73" s="79">
        <v>0</v>
      </c>
      <c r="X73" s="79">
        <v>0</v>
      </c>
      <c r="Y73" s="79">
        <v>0</v>
      </c>
      <c r="Z73" s="79">
        <v>0</v>
      </c>
      <c r="AA73" s="79">
        <v>0</v>
      </c>
      <c r="AB73" s="79">
        <v>0</v>
      </c>
      <c r="AC73" s="79">
        <v>0</v>
      </c>
      <c r="AD73" s="79">
        <v>0</v>
      </c>
      <c r="AE73" s="79">
        <v>0</v>
      </c>
      <c r="AF73" s="79">
        <v>0</v>
      </c>
      <c r="AG73" s="79">
        <v>0</v>
      </c>
      <c r="AH73" s="79">
        <v>0</v>
      </c>
      <c r="AI73" s="79">
        <v>0</v>
      </c>
      <c r="AJ73" s="79">
        <v>0</v>
      </c>
      <c r="AK73" s="79">
        <v>0</v>
      </c>
      <c r="AL73" s="79">
        <v>0</v>
      </c>
      <c r="AM73" s="79">
        <f t="shared" si="0"/>
        <v>456.32000000000005</v>
      </c>
      <c r="AP73" s="45"/>
    </row>
    <row r="74" spans="1:42" ht="33" customHeight="1">
      <c r="A74" s="54">
        <v>170</v>
      </c>
      <c r="B74" s="55" t="s">
        <v>90</v>
      </c>
      <c r="C74" s="56" t="s">
        <v>678</v>
      </c>
      <c r="D74" s="79">
        <v>0</v>
      </c>
      <c r="E74" s="79">
        <v>0</v>
      </c>
      <c r="F74" s="79">
        <v>0</v>
      </c>
      <c r="G74" s="79">
        <v>0</v>
      </c>
      <c r="H74" s="79">
        <v>0</v>
      </c>
      <c r="I74" s="79">
        <v>0</v>
      </c>
      <c r="J74" s="79">
        <v>0</v>
      </c>
      <c r="K74" s="79">
        <v>0</v>
      </c>
      <c r="L74" s="79">
        <v>0</v>
      </c>
      <c r="M74" s="79">
        <v>0</v>
      </c>
      <c r="N74" s="79">
        <v>0</v>
      </c>
      <c r="O74" s="79">
        <v>0</v>
      </c>
      <c r="P74" s="79">
        <v>0</v>
      </c>
      <c r="Q74" s="79">
        <v>0</v>
      </c>
      <c r="R74" s="79">
        <v>0</v>
      </c>
      <c r="S74" s="79">
        <v>0</v>
      </c>
      <c r="T74" s="79">
        <v>0</v>
      </c>
      <c r="U74" s="79">
        <v>0</v>
      </c>
      <c r="V74" s="79">
        <v>0</v>
      </c>
      <c r="W74" s="79">
        <v>0</v>
      </c>
      <c r="X74" s="79">
        <v>0</v>
      </c>
      <c r="Y74" s="79">
        <v>0</v>
      </c>
      <c r="Z74" s="79">
        <v>0</v>
      </c>
      <c r="AA74" s="79">
        <v>0</v>
      </c>
      <c r="AB74" s="79">
        <v>0</v>
      </c>
      <c r="AC74" s="79">
        <v>0</v>
      </c>
      <c r="AD74" s="79">
        <v>0</v>
      </c>
      <c r="AE74" s="79">
        <v>0</v>
      </c>
      <c r="AF74" s="79">
        <v>0</v>
      </c>
      <c r="AG74" s="79">
        <v>0</v>
      </c>
      <c r="AH74" s="79">
        <v>0</v>
      </c>
      <c r="AI74" s="79">
        <v>0</v>
      </c>
      <c r="AJ74" s="79">
        <v>0</v>
      </c>
      <c r="AK74" s="79">
        <v>0</v>
      </c>
      <c r="AL74" s="79">
        <v>0</v>
      </c>
      <c r="AM74" s="79">
        <f t="shared" si="0"/>
        <v>0</v>
      </c>
      <c r="AP74" s="45"/>
    </row>
    <row r="75" spans="1:42" ht="33" customHeight="1">
      <c r="A75" s="54">
        <v>171</v>
      </c>
      <c r="B75" s="55" t="s">
        <v>91</v>
      </c>
      <c r="C75" s="80">
        <v>0</v>
      </c>
      <c r="D75" s="79">
        <v>0</v>
      </c>
      <c r="E75" s="79">
        <v>0</v>
      </c>
      <c r="F75" s="79">
        <v>0</v>
      </c>
      <c r="G75" s="79">
        <v>0</v>
      </c>
      <c r="H75" s="79">
        <v>0</v>
      </c>
      <c r="I75" s="79">
        <v>0</v>
      </c>
      <c r="J75" s="79">
        <v>0</v>
      </c>
      <c r="K75" s="79">
        <v>0</v>
      </c>
      <c r="L75" s="79">
        <v>0</v>
      </c>
      <c r="M75" s="79">
        <v>0</v>
      </c>
      <c r="N75" s="79">
        <v>0</v>
      </c>
      <c r="O75" s="79">
        <v>0</v>
      </c>
      <c r="P75" s="79">
        <v>0</v>
      </c>
      <c r="Q75" s="79">
        <v>0</v>
      </c>
      <c r="R75" s="79">
        <v>0</v>
      </c>
      <c r="S75" s="79">
        <v>0</v>
      </c>
      <c r="T75" s="79">
        <v>0</v>
      </c>
      <c r="U75" s="79">
        <v>0</v>
      </c>
      <c r="V75" s="79">
        <v>0</v>
      </c>
      <c r="W75" s="79">
        <v>0</v>
      </c>
      <c r="X75" s="79">
        <v>0</v>
      </c>
      <c r="Y75" s="79">
        <v>0</v>
      </c>
      <c r="Z75" s="79">
        <v>0</v>
      </c>
      <c r="AA75" s="79">
        <v>0</v>
      </c>
      <c r="AB75" s="79">
        <v>0</v>
      </c>
      <c r="AC75" s="79">
        <v>0</v>
      </c>
      <c r="AD75" s="79">
        <v>0</v>
      </c>
      <c r="AE75" s="79">
        <v>0</v>
      </c>
      <c r="AF75" s="79">
        <v>0</v>
      </c>
      <c r="AG75" s="79">
        <v>0</v>
      </c>
      <c r="AH75" s="79">
        <v>0</v>
      </c>
      <c r="AI75" s="79">
        <v>0</v>
      </c>
      <c r="AJ75" s="79">
        <v>0</v>
      </c>
      <c r="AK75" s="79">
        <v>0</v>
      </c>
      <c r="AL75" s="79">
        <v>0</v>
      </c>
      <c r="AM75" s="79">
        <f t="shared" ref="AM75:AM138" si="1">SUM(D75:AL75)</f>
        <v>0</v>
      </c>
      <c r="AP75" s="45"/>
    </row>
    <row r="76" spans="1:42" ht="33" customHeight="1">
      <c r="A76" s="54">
        <v>190</v>
      </c>
      <c r="B76" s="55" t="s">
        <v>92</v>
      </c>
      <c r="C76" s="80" t="s">
        <v>677</v>
      </c>
      <c r="D76" s="79">
        <v>0</v>
      </c>
      <c r="E76" s="79">
        <v>0</v>
      </c>
      <c r="F76" s="79">
        <v>0</v>
      </c>
      <c r="G76" s="79">
        <v>7237.01</v>
      </c>
      <c r="H76" s="79">
        <v>0</v>
      </c>
      <c r="I76" s="79">
        <v>0</v>
      </c>
      <c r="J76" s="79">
        <v>0</v>
      </c>
      <c r="K76" s="79">
        <v>0</v>
      </c>
      <c r="L76" s="79">
        <v>0</v>
      </c>
      <c r="M76" s="79">
        <v>0</v>
      </c>
      <c r="N76" s="79">
        <v>0</v>
      </c>
      <c r="O76" s="79">
        <v>0</v>
      </c>
      <c r="P76" s="79">
        <v>0</v>
      </c>
      <c r="Q76" s="79">
        <v>0</v>
      </c>
      <c r="R76" s="79">
        <v>0</v>
      </c>
      <c r="S76" s="79">
        <v>0</v>
      </c>
      <c r="T76" s="79">
        <v>0</v>
      </c>
      <c r="U76" s="79">
        <v>0</v>
      </c>
      <c r="V76" s="79">
        <v>0</v>
      </c>
      <c r="W76" s="79">
        <v>0</v>
      </c>
      <c r="X76" s="79">
        <v>0</v>
      </c>
      <c r="Y76" s="79">
        <v>0</v>
      </c>
      <c r="Z76" s="79">
        <v>0</v>
      </c>
      <c r="AA76" s="79">
        <v>0</v>
      </c>
      <c r="AB76" s="79">
        <v>0</v>
      </c>
      <c r="AC76" s="79">
        <v>0</v>
      </c>
      <c r="AD76" s="79">
        <v>0</v>
      </c>
      <c r="AE76" s="79">
        <v>0</v>
      </c>
      <c r="AF76" s="79">
        <v>0</v>
      </c>
      <c r="AG76" s="79">
        <v>0</v>
      </c>
      <c r="AH76" s="79">
        <v>0</v>
      </c>
      <c r="AI76" s="79">
        <v>0</v>
      </c>
      <c r="AJ76" s="79">
        <v>0</v>
      </c>
      <c r="AK76" s="79">
        <v>0</v>
      </c>
      <c r="AL76" s="79">
        <v>0</v>
      </c>
      <c r="AM76" s="79">
        <f t="shared" si="1"/>
        <v>7237.01</v>
      </c>
      <c r="AP76" s="45"/>
    </row>
    <row r="77" spans="1:42" ht="33" customHeight="1">
      <c r="A77" s="54">
        <v>192</v>
      </c>
      <c r="B77" s="55" t="s">
        <v>93</v>
      </c>
      <c r="C77" s="56" t="s">
        <v>725</v>
      </c>
      <c r="D77" s="79">
        <v>0</v>
      </c>
      <c r="E77" s="79">
        <v>0</v>
      </c>
      <c r="F77" s="79">
        <v>0</v>
      </c>
      <c r="G77" s="79">
        <v>6000</v>
      </c>
      <c r="H77" s="79">
        <v>0</v>
      </c>
      <c r="I77" s="79">
        <v>0</v>
      </c>
      <c r="J77" s="79">
        <v>0</v>
      </c>
      <c r="K77" s="79">
        <v>0</v>
      </c>
      <c r="L77" s="79">
        <v>0</v>
      </c>
      <c r="M77" s="79">
        <v>0</v>
      </c>
      <c r="N77" s="79">
        <v>0</v>
      </c>
      <c r="O77" s="79">
        <v>0</v>
      </c>
      <c r="P77" s="79">
        <v>0</v>
      </c>
      <c r="Q77" s="79">
        <v>0</v>
      </c>
      <c r="R77" s="79">
        <v>0</v>
      </c>
      <c r="S77" s="79">
        <v>0</v>
      </c>
      <c r="T77" s="79">
        <v>0</v>
      </c>
      <c r="U77" s="79">
        <v>0</v>
      </c>
      <c r="V77" s="79">
        <v>0</v>
      </c>
      <c r="W77" s="79">
        <v>0</v>
      </c>
      <c r="X77" s="79">
        <v>0</v>
      </c>
      <c r="Y77" s="79">
        <v>0</v>
      </c>
      <c r="Z77" s="79">
        <v>0</v>
      </c>
      <c r="AA77" s="79">
        <v>0</v>
      </c>
      <c r="AB77" s="79">
        <v>0</v>
      </c>
      <c r="AC77" s="79">
        <v>0</v>
      </c>
      <c r="AD77" s="79">
        <v>0</v>
      </c>
      <c r="AE77" s="79">
        <v>0</v>
      </c>
      <c r="AF77" s="79">
        <v>0</v>
      </c>
      <c r="AG77" s="79">
        <v>0</v>
      </c>
      <c r="AH77" s="79">
        <v>0</v>
      </c>
      <c r="AI77" s="79">
        <v>0</v>
      </c>
      <c r="AJ77" s="79">
        <v>0</v>
      </c>
      <c r="AK77" s="79">
        <v>0</v>
      </c>
      <c r="AL77" s="79">
        <v>0</v>
      </c>
      <c r="AM77" s="79">
        <f t="shared" si="1"/>
        <v>6000</v>
      </c>
      <c r="AP77" s="45"/>
    </row>
    <row r="78" spans="1:42" ht="33" customHeight="1">
      <c r="A78" s="54">
        <v>197</v>
      </c>
      <c r="B78" s="55" t="s">
        <v>1355</v>
      </c>
      <c r="C78" s="56" t="s">
        <v>678</v>
      </c>
      <c r="D78" s="79">
        <v>0</v>
      </c>
      <c r="E78" s="79">
        <v>0</v>
      </c>
      <c r="F78" s="79">
        <v>0</v>
      </c>
      <c r="G78" s="79">
        <v>0</v>
      </c>
      <c r="H78" s="79">
        <v>0</v>
      </c>
      <c r="I78" s="79">
        <v>0</v>
      </c>
      <c r="J78" s="79">
        <v>0</v>
      </c>
      <c r="K78" s="79">
        <v>0</v>
      </c>
      <c r="L78" s="79">
        <v>1791.19</v>
      </c>
      <c r="M78" s="79">
        <v>0</v>
      </c>
      <c r="N78" s="79">
        <v>0</v>
      </c>
      <c r="O78" s="79">
        <v>0</v>
      </c>
      <c r="P78" s="79">
        <v>11954.26</v>
      </c>
      <c r="Q78" s="79">
        <v>0</v>
      </c>
      <c r="R78" s="79">
        <v>0</v>
      </c>
      <c r="S78" s="79">
        <v>0</v>
      </c>
      <c r="T78" s="79">
        <v>0</v>
      </c>
      <c r="U78" s="79">
        <v>0</v>
      </c>
      <c r="V78" s="79">
        <v>0</v>
      </c>
      <c r="W78" s="79">
        <v>0</v>
      </c>
      <c r="X78" s="79">
        <v>0</v>
      </c>
      <c r="Y78" s="79">
        <v>0</v>
      </c>
      <c r="Z78" s="79">
        <v>0</v>
      </c>
      <c r="AA78" s="79">
        <v>0</v>
      </c>
      <c r="AB78" s="79">
        <v>0</v>
      </c>
      <c r="AC78" s="79">
        <v>0</v>
      </c>
      <c r="AD78" s="79">
        <v>0</v>
      </c>
      <c r="AE78" s="79">
        <v>0</v>
      </c>
      <c r="AF78" s="79">
        <v>0</v>
      </c>
      <c r="AG78" s="79">
        <v>0</v>
      </c>
      <c r="AH78" s="79">
        <v>0</v>
      </c>
      <c r="AI78" s="79">
        <v>0</v>
      </c>
      <c r="AJ78" s="79">
        <v>0</v>
      </c>
      <c r="AK78" s="79">
        <v>0</v>
      </c>
      <c r="AL78" s="79">
        <v>0</v>
      </c>
      <c r="AM78" s="79">
        <f t="shared" si="1"/>
        <v>13745.45</v>
      </c>
      <c r="AP78" s="45"/>
    </row>
    <row r="79" spans="1:42" ht="33" customHeight="1">
      <c r="A79" s="54">
        <v>200</v>
      </c>
      <c r="B79" s="55" t="s">
        <v>94</v>
      </c>
      <c r="C79" s="56" t="s">
        <v>684</v>
      </c>
      <c r="D79" s="79">
        <v>0</v>
      </c>
      <c r="E79" s="79">
        <v>0</v>
      </c>
      <c r="F79" s="79">
        <v>0</v>
      </c>
      <c r="G79" s="79">
        <v>3550.03</v>
      </c>
      <c r="H79" s="79">
        <v>0</v>
      </c>
      <c r="I79" s="79">
        <v>0</v>
      </c>
      <c r="J79" s="79">
        <v>0</v>
      </c>
      <c r="K79" s="79">
        <v>0</v>
      </c>
      <c r="L79" s="79">
        <v>0</v>
      </c>
      <c r="M79" s="79">
        <v>0</v>
      </c>
      <c r="N79" s="79">
        <v>0</v>
      </c>
      <c r="O79" s="79">
        <v>0</v>
      </c>
      <c r="P79" s="79">
        <v>0</v>
      </c>
      <c r="Q79" s="79">
        <v>0</v>
      </c>
      <c r="R79" s="79">
        <v>0</v>
      </c>
      <c r="S79" s="79">
        <v>0</v>
      </c>
      <c r="T79" s="79">
        <v>0</v>
      </c>
      <c r="U79" s="79">
        <v>0</v>
      </c>
      <c r="V79" s="79">
        <v>0</v>
      </c>
      <c r="W79" s="79">
        <v>0</v>
      </c>
      <c r="X79" s="79">
        <v>0</v>
      </c>
      <c r="Y79" s="79">
        <v>0</v>
      </c>
      <c r="Z79" s="79">
        <v>0</v>
      </c>
      <c r="AA79" s="79">
        <v>0</v>
      </c>
      <c r="AB79" s="79">
        <v>0</v>
      </c>
      <c r="AC79" s="79">
        <v>0</v>
      </c>
      <c r="AD79" s="79">
        <v>0</v>
      </c>
      <c r="AE79" s="79">
        <v>0</v>
      </c>
      <c r="AF79" s="79">
        <v>0</v>
      </c>
      <c r="AG79" s="79">
        <v>0</v>
      </c>
      <c r="AH79" s="79">
        <v>0</v>
      </c>
      <c r="AI79" s="79">
        <v>0</v>
      </c>
      <c r="AJ79" s="79">
        <v>0</v>
      </c>
      <c r="AK79" s="79">
        <v>0</v>
      </c>
      <c r="AL79" s="79">
        <v>0</v>
      </c>
      <c r="AM79" s="79">
        <f t="shared" si="1"/>
        <v>3550.03</v>
      </c>
      <c r="AP79" s="45"/>
    </row>
    <row r="80" spans="1:42" ht="33" customHeight="1">
      <c r="A80" s="54">
        <v>201</v>
      </c>
      <c r="B80" s="55" t="s">
        <v>95</v>
      </c>
      <c r="C80" s="80" t="s">
        <v>678</v>
      </c>
      <c r="D80" s="79">
        <v>0</v>
      </c>
      <c r="E80" s="79">
        <v>0</v>
      </c>
      <c r="F80" s="79">
        <v>0</v>
      </c>
      <c r="G80" s="79">
        <v>0</v>
      </c>
      <c r="H80" s="79">
        <v>0</v>
      </c>
      <c r="I80" s="79">
        <v>0</v>
      </c>
      <c r="J80" s="79">
        <v>0</v>
      </c>
      <c r="K80" s="79">
        <v>0</v>
      </c>
      <c r="L80" s="79">
        <v>0</v>
      </c>
      <c r="M80" s="79">
        <v>0</v>
      </c>
      <c r="N80" s="79">
        <v>0</v>
      </c>
      <c r="O80" s="79">
        <v>0</v>
      </c>
      <c r="P80" s="79">
        <v>0</v>
      </c>
      <c r="Q80" s="79">
        <v>0</v>
      </c>
      <c r="R80" s="79">
        <v>0</v>
      </c>
      <c r="S80" s="79">
        <v>0</v>
      </c>
      <c r="T80" s="79">
        <v>0</v>
      </c>
      <c r="U80" s="79">
        <v>0</v>
      </c>
      <c r="V80" s="79">
        <v>0</v>
      </c>
      <c r="W80" s="79">
        <v>0</v>
      </c>
      <c r="X80" s="79">
        <v>0</v>
      </c>
      <c r="Y80" s="79">
        <v>0</v>
      </c>
      <c r="Z80" s="79">
        <v>0</v>
      </c>
      <c r="AA80" s="79">
        <v>0</v>
      </c>
      <c r="AB80" s="79">
        <v>0</v>
      </c>
      <c r="AC80" s="79">
        <v>0</v>
      </c>
      <c r="AD80" s="79">
        <v>0</v>
      </c>
      <c r="AE80" s="79">
        <v>0</v>
      </c>
      <c r="AF80" s="79">
        <v>0</v>
      </c>
      <c r="AG80" s="79">
        <v>0</v>
      </c>
      <c r="AH80" s="79">
        <v>0</v>
      </c>
      <c r="AI80" s="79">
        <v>0</v>
      </c>
      <c r="AJ80" s="79">
        <v>0</v>
      </c>
      <c r="AK80" s="79">
        <v>0</v>
      </c>
      <c r="AL80" s="79">
        <v>0</v>
      </c>
      <c r="AM80" s="79">
        <f t="shared" si="1"/>
        <v>0</v>
      </c>
      <c r="AP80" s="45"/>
    </row>
    <row r="81" spans="1:42" ht="33" customHeight="1">
      <c r="A81" s="54">
        <v>203</v>
      </c>
      <c r="B81" s="55" t="s">
        <v>96</v>
      </c>
      <c r="C81" s="80" t="s">
        <v>726</v>
      </c>
      <c r="D81" s="79">
        <v>0</v>
      </c>
      <c r="E81" s="79">
        <v>0</v>
      </c>
      <c r="F81" s="79">
        <v>27365711.460000001</v>
      </c>
      <c r="G81" s="79">
        <v>3496.05</v>
      </c>
      <c r="H81" s="79">
        <v>0</v>
      </c>
      <c r="I81" s="79">
        <v>0</v>
      </c>
      <c r="J81" s="79">
        <v>0</v>
      </c>
      <c r="K81" s="79">
        <v>0</v>
      </c>
      <c r="L81" s="79">
        <v>0</v>
      </c>
      <c r="M81" s="79">
        <v>0</v>
      </c>
      <c r="N81" s="79">
        <v>0</v>
      </c>
      <c r="O81" s="79">
        <v>0</v>
      </c>
      <c r="P81" s="79">
        <v>0</v>
      </c>
      <c r="Q81" s="79">
        <v>0</v>
      </c>
      <c r="R81" s="79">
        <v>0</v>
      </c>
      <c r="S81" s="79">
        <v>0</v>
      </c>
      <c r="T81" s="79">
        <v>0</v>
      </c>
      <c r="U81" s="79">
        <v>0</v>
      </c>
      <c r="V81" s="79">
        <v>0</v>
      </c>
      <c r="W81" s="79">
        <v>0</v>
      </c>
      <c r="X81" s="79">
        <v>0</v>
      </c>
      <c r="Y81" s="79">
        <v>0</v>
      </c>
      <c r="Z81" s="79">
        <v>0</v>
      </c>
      <c r="AA81" s="79">
        <v>0</v>
      </c>
      <c r="AB81" s="79">
        <v>0</v>
      </c>
      <c r="AC81" s="79">
        <v>0</v>
      </c>
      <c r="AD81" s="79">
        <v>0</v>
      </c>
      <c r="AE81" s="79">
        <v>0</v>
      </c>
      <c r="AF81" s="79">
        <v>0</v>
      </c>
      <c r="AG81" s="79">
        <v>0</v>
      </c>
      <c r="AH81" s="79">
        <v>0</v>
      </c>
      <c r="AI81" s="79">
        <v>0</v>
      </c>
      <c r="AJ81" s="79">
        <v>0</v>
      </c>
      <c r="AK81" s="79">
        <v>0</v>
      </c>
      <c r="AL81" s="79">
        <v>0</v>
      </c>
      <c r="AM81" s="79">
        <f t="shared" si="1"/>
        <v>27369207.510000002</v>
      </c>
      <c r="AP81" s="45"/>
    </row>
    <row r="82" spans="1:42" ht="33" customHeight="1">
      <c r="A82" s="54">
        <v>206</v>
      </c>
      <c r="B82" s="55" t="s">
        <v>97</v>
      </c>
      <c r="C82" s="56" t="s">
        <v>681</v>
      </c>
      <c r="D82" s="79">
        <v>0</v>
      </c>
      <c r="E82" s="79">
        <v>0</v>
      </c>
      <c r="F82" s="79">
        <v>0</v>
      </c>
      <c r="G82" s="79">
        <v>15031.320000000002</v>
      </c>
      <c r="H82" s="79">
        <v>0</v>
      </c>
      <c r="I82" s="79">
        <v>0</v>
      </c>
      <c r="J82" s="79">
        <v>0</v>
      </c>
      <c r="K82" s="79">
        <v>0</v>
      </c>
      <c r="L82" s="79">
        <v>0</v>
      </c>
      <c r="M82" s="79">
        <v>0</v>
      </c>
      <c r="N82" s="79">
        <v>0</v>
      </c>
      <c r="O82" s="79">
        <v>0</v>
      </c>
      <c r="P82" s="79">
        <v>0</v>
      </c>
      <c r="Q82" s="79">
        <v>158588.57</v>
      </c>
      <c r="R82" s="79">
        <v>0</v>
      </c>
      <c r="S82" s="79">
        <v>0</v>
      </c>
      <c r="T82" s="79">
        <v>0</v>
      </c>
      <c r="U82" s="79">
        <v>0</v>
      </c>
      <c r="V82" s="79">
        <v>0</v>
      </c>
      <c r="W82" s="79">
        <v>0</v>
      </c>
      <c r="X82" s="79">
        <v>0</v>
      </c>
      <c r="Y82" s="79">
        <v>0</v>
      </c>
      <c r="Z82" s="79">
        <v>0</v>
      </c>
      <c r="AA82" s="79">
        <v>0</v>
      </c>
      <c r="AB82" s="79">
        <v>0</v>
      </c>
      <c r="AC82" s="79">
        <v>0</v>
      </c>
      <c r="AD82" s="79">
        <v>0</v>
      </c>
      <c r="AE82" s="79">
        <v>0</v>
      </c>
      <c r="AF82" s="79">
        <v>0</v>
      </c>
      <c r="AG82" s="79">
        <v>0</v>
      </c>
      <c r="AH82" s="79">
        <v>0</v>
      </c>
      <c r="AI82" s="79">
        <v>0</v>
      </c>
      <c r="AJ82" s="79">
        <v>0</v>
      </c>
      <c r="AK82" s="79">
        <v>0</v>
      </c>
      <c r="AL82" s="79">
        <v>0</v>
      </c>
      <c r="AM82" s="79">
        <f t="shared" si="1"/>
        <v>173619.89</v>
      </c>
      <c r="AP82" s="45"/>
    </row>
    <row r="83" spans="1:42" ht="33" customHeight="1">
      <c r="A83" s="54">
        <v>210</v>
      </c>
      <c r="B83" s="55" t="s">
        <v>99</v>
      </c>
      <c r="C83" s="80" t="s">
        <v>726</v>
      </c>
      <c r="D83" s="79">
        <v>0</v>
      </c>
      <c r="E83" s="79">
        <v>0</v>
      </c>
      <c r="F83" s="79">
        <v>0</v>
      </c>
      <c r="G83" s="79">
        <v>0</v>
      </c>
      <c r="H83" s="79">
        <v>0</v>
      </c>
      <c r="I83" s="79">
        <v>0</v>
      </c>
      <c r="J83" s="79">
        <v>0</v>
      </c>
      <c r="K83" s="79">
        <v>0</v>
      </c>
      <c r="L83" s="79">
        <v>0</v>
      </c>
      <c r="M83" s="79">
        <v>0</v>
      </c>
      <c r="N83" s="79">
        <v>0</v>
      </c>
      <c r="O83" s="79">
        <v>0</v>
      </c>
      <c r="P83" s="79">
        <v>0</v>
      </c>
      <c r="Q83" s="79">
        <v>0</v>
      </c>
      <c r="R83" s="79">
        <v>0</v>
      </c>
      <c r="S83" s="79">
        <v>0</v>
      </c>
      <c r="T83" s="79">
        <v>0</v>
      </c>
      <c r="U83" s="79">
        <v>0</v>
      </c>
      <c r="V83" s="79">
        <v>0</v>
      </c>
      <c r="W83" s="79">
        <v>0</v>
      </c>
      <c r="X83" s="79">
        <v>0</v>
      </c>
      <c r="Y83" s="79">
        <v>0</v>
      </c>
      <c r="Z83" s="79">
        <v>0</v>
      </c>
      <c r="AA83" s="79">
        <v>0</v>
      </c>
      <c r="AB83" s="79">
        <v>0</v>
      </c>
      <c r="AC83" s="79">
        <v>0</v>
      </c>
      <c r="AD83" s="79">
        <v>0</v>
      </c>
      <c r="AE83" s="79">
        <v>0</v>
      </c>
      <c r="AF83" s="79">
        <v>0</v>
      </c>
      <c r="AG83" s="79">
        <v>0</v>
      </c>
      <c r="AH83" s="79">
        <v>0</v>
      </c>
      <c r="AI83" s="79">
        <v>0</v>
      </c>
      <c r="AJ83" s="79">
        <v>0</v>
      </c>
      <c r="AK83" s="79">
        <v>0</v>
      </c>
      <c r="AL83" s="79">
        <v>0</v>
      </c>
      <c r="AM83" s="79">
        <f t="shared" si="1"/>
        <v>0</v>
      </c>
      <c r="AP83" s="45"/>
    </row>
    <row r="84" spans="1:42" ht="33" customHeight="1">
      <c r="A84" s="54">
        <v>212</v>
      </c>
      <c r="B84" s="55" t="s">
        <v>100</v>
      </c>
      <c r="C84" s="80" t="s">
        <v>683</v>
      </c>
      <c r="D84" s="79">
        <v>0</v>
      </c>
      <c r="E84" s="79">
        <v>0</v>
      </c>
      <c r="F84" s="79">
        <v>0</v>
      </c>
      <c r="G84" s="79">
        <v>2366076.0700000003</v>
      </c>
      <c r="H84" s="79">
        <v>0</v>
      </c>
      <c r="I84" s="79">
        <v>0</v>
      </c>
      <c r="J84" s="79">
        <v>3876</v>
      </c>
      <c r="K84" s="79">
        <v>0</v>
      </c>
      <c r="L84" s="79">
        <v>0</v>
      </c>
      <c r="M84" s="79">
        <v>0</v>
      </c>
      <c r="N84" s="79">
        <v>0</v>
      </c>
      <c r="O84" s="79">
        <v>0</v>
      </c>
      <c r="P84" s="79">
        <v>0</v>
      </c>
      <c r="Q84" s="79">
        <v>0</v>
      </c>
      <c r="R84" s="79">
        <v>0</v>
      </c>
      <c r="S84" s="79">
        <v>0</v>
      </c>
      <c r="T84" s="79">
        <v>0</v>
      </c>
      <c r="U84" s="79">
        <v>0</v>
      </c>
      <c r="V84" s="79">
        <v>0</v>
      </c>
      <c r="W84" s="79">
        <v>0</v>
      </c>
      <c r="X84" s="79">
        <v>0</v>
      </c>
      <c r="Y84" s="79">
        <v>0</v>
      </c>
      <c r="Z84" s="79">
        <v>0</v>
      </c>
      <c r="AA84" s="79">
        <v>0</v>
      </c>
      <c r="AB84" s="79">
        <v>0</v>
      </c>
      <c r="AC84" s="79">
        <v>0</v>
      </c>
      <c r="AD84" s="79">
        <v>0</v>
      </c>
      <c r="AE84" s="79">
        <v>0</v>
      </c>
      <c r="AF84" s="79">
        <v>0</v>
      </c>
      <c r="AG84" s="79">
        <v>0</v>
      </c>
      <c r="AH84" s="79">
        <v>0</v>
      </c>
      <c r="AI84" s="79">
        <v>0</v>
      </c>
      <c r="AJ84" s="79">
        <v>0</v>
      </c>
      <c r="AK84" s="79">
        <v>0</v>
      </c>
      <c r="AL84" s="79">
        <v>0</v>
      </c>
      <c r="AM84" s="79">
        <f t="shared" si="1"/>
        <v>2369952.0700000003</v>
      </c>
      <c r="AP84" s="45"/>
    </row>
    <row r="85" spans="1:42" ht="33" customHeight="1">
      <c r="A85" s="54">
        <v>213</v>
      </c>
      <c r="B85" s="55" t="s">
        <v>101</v>
      </c>
      <c r="C85" s="56" t="s">
        <v>678</v>
      </c>
      <c r="D85" s="79">
        <v>0</v>
      </c>
      <c r="E85" s="79">
        <v>0</v>
      </c>
      <c r="F85" s="79">
        <v>0</v>
      </c>
      <c r="G85" s="79">
        <v>0</v>
      </c>
      <c r="H85" s="79">
        <v>0</v>
      </c>
      <c r="I85" s="79">
        <v>0</v>
      </c>
      <c r="J85" s="79">
        <v>0</v>
      </c>
      <c r="K85" s="79">
        <v>0</v>
      </c>
      <c r="L85" s="79">
        <v>0</v>
      </c>
      <c r="M85" s="79">
        <v>0</v>
      </c>
      <c r="N85" s="79">
        <v>0</v>
      </c>
      <c r="O85" s="79">
        <v>0</v>
      </c>
      <c r="P85" s="79">
        <v>0</v>
      </c>
      <c r="Q85" s="79">
        <v>0</v>
      </c>
      <c r="R85" s="79">
        <v>0</v>
      </c>
      <c r="S85" s="79">
        <v>0</v>
      </c>
      <c r="T85" s="79">
        <v>0</v>
      </c>
      <c r="U85" s="79">
        <v>0</v>
      </c>
      <c r="V85" s="79">
        <v>0</v>
      </c>
      <c r="W85" s="79">
        <v>0</v>
      </c>
      <c r="X85" s="79">
        <v>0</v>
      </c>
      <c r="Y85" s="79">
        <v>0</v>
      </c>
      <c r="Z85" s="79">
        <v>0</v>
      </c>
      <c r="AA85" s="79">
        <v>0</v>
      </c>
      <c r="AB85" s="79">
        <v>0</v>
      </c>
      <c r="AC85" s="79">
        <v>0</v>
      </c>
      <c r="AD85" s="79">
        <v>0</v>
      </c>
      <c r="AE85" s="79">
        <v>0</v>
      </c>
      <c r="AF85" s="79">
        <v>0</v>
      </c>
      <c r="AG85" s="79">
        <v>0</v>
      </c>
      <c r="AH85" s="79">
        <v>0</v>
      </c>
      <c r="AI85" s="79">
        <v>0</v>
      </c>
      <c r="AJ85" s="79">
        <v>0</v>
      </c>
      <c r="AK85" s="79">
        <v>0</v>
      </c>
      <c r="AL85" s="79">
        <v>0</v>
      </c>
      <c r="AM85" s="79">
        <f t="shared" si="1"/>
        <v>0</v>
      </c>
      <c r="AP85" s="45"/>
    </row>
    <row r="86" spans="1:42" ht="33" customHeight="1">
      <c r="A86" s="54">
        <v>221</v>
      </c>
      <c r="B86" s="55" t="s">
        <v>102</v>
      </c>
      <c r="C86" s="80" t="s">
        <v>725</v>
      </c>
      <c r="D86" s="79">
        <v>0</v>
      </c>
      <c r="E86" s="79">
        <v>0</v>
      </c>
      <c r="F86" s="79">
        <v>0</v>
      </c>
      <c r="G86" s="79">
        <v>47538.81</v>
      </c>
      <c r="H86" s="79">
        <v>0</v>
      </c>
      <c r="I86" s="79">
        <v>0</v>
      </c>
      <c r="J86" s="79">
        <v>0</v>
      </c>
      <c r="K86" s="79">
        <v>0</v>
      </c>
      <c r="L86" s="79">
        <v>0</v>
      </c>
      <c r="M86" s="79">
        <v>0</v>
      </c>
      <c r="N86" s="79">
        <v>0</v>
      </c>
      <c r="O86" s="79">
        <v>0</v>
      </c>
      <c r="P86" s="79">
        <v>0</v>
      </c>
      <c r="Q86" s="79">
        <v>0</v>
      </c>
      <c r="R86" s="79">
        <v>0</v>
      </c>
      <c r="S86" s="79">
        <v>0</v>
      </c>
      <c r="T86" s="79">
        <v>0</v>
      </c>
      <c r="U86" s="79">
        <v>0</v>
      </c>
      <c r="V86" s="79">
        <v>0</v>
      </c>
      <c r="W86" s="79">
        <v>0</v>
      </c>
      <c r="X86" s="79">
        <v>0</v>
      </c>
      <c r="Y86" s="79">
        <v>0</v>
      </c>
      <c r="Z86" s="79">
        <v>0</v>
      </c>
      <c r="AA86" s="79">
        <v>0</v>
      </c>
      <c r="AB86" s="79">
        <v>0</v>
      </c>
      <c r="AC86" s="79">
        <v>0</v>
      </c>
      <c r="AD86" s="79">
        <v>0</v>
      </c>
      <c r="AE86" s="79">
        <v>0</v>
      </c>
      <c r="AF86" s="79">
        <v>0</v>
      </c>
      <c r="AG86" s="79">
        <v>0</v>
      </c>
      <c r="AH86" s="79">
        <v>0</v>
      </c>
      <c r="AI86" s="79">
        <v>0</v>
      </c>
      <c r="AJ86" s="79">
        <v>0</v>
      </c>
      <c r="AK86" s="79">
        <v>0</v>
      </c>
      <c r="AL86" s="79">
        <v>0</v>
      </c>
      <c r="AM86" s="79">
        <f t="shared" si="1"/>
        <v>47538.81</v>
      </c>
      <c r="AP86" s="45"/>
    </row>
    <row r="87" spans="1:42" ht="33" customHeight="1">
      <c r="A87" s="54">
        <v>222</v>
      </c>
      <c r="B87" s="55" t="s">
        <v>103</v>
      </c>
      <c r="C87" s="56" t="s">
        <v>683</v>
      </c>
      <c r="D87" s="79">
        <v>0</v>
      </c>
      <c r="E87" s="79">
        <v>59.14</v>
      </c>
      <c r="F87" s="79">
        <v>3486954.2800000003</v>
      </c>
      <c r="G87" s="79">
        <v>44308.79</v>
      </c>
      <c r="H87" s="79">
        <v>0</v>
      </c>
      <c r="I87" s="79">
        <v>100</v>
      </c>
      <c r="J87" s="79">
        <v>59682</v>
      </c>
      <c r="K87" s="79">
        <v>0</v>
      </c>
      <c r="L87" s="79">
        <v>653.88</v>
      </c>
      <c r="M87" s="79">
        <v>0</v>
      </c>
      <c r="N87" s="79">
        <v>0</v>
      </c>
      <c r="O87" s="79">
        <v>0</v>
      </c>
      <c r="P87" s="79">
        <v>3465.74</v>
      </c>
      <c r="Q87" s="79">
        <v>0</v>
      </c>
      <c r="R87" s="79">
        <v>0</v>
      </c>
      <c r="S87" s="79">
        <v>0</v>
      </c>
      <c r="T87" s="79">
        <v>0</v>
      </c>
      <c r="U87" s="79">
        <v>0</v>
      </c>
      <c r="V87" s="79">
        <v>0</v>
      </c>
      <c r="W87" s="79">
        <v>0</v>
      </c>
      <c r="X87" s="79">
        <v>0</v>
      </c>
      <c r="Y87" s="79">
        <v>0</v>
      </c>
      <c r="Z87" s="79">
        <v>0</v>
      </c>
      <c r="AA87" s="79">
        <v>0</v>
      </c>
      <c r="AB87" s="79">
        <v>0</v>
      </c>
      <c r="AC87" s="79">
        <v>0</v>
      </c>
      <c r="AD87" s="79">
        <v>0</v>
      </c>
      <c r="AE87" s="79">
        <v>0</v>
      </c>
      <c r="AF87" s="79">
        <v>0</v>
      </c>
      <c r="AG87" s="79">
        <v>0</v>
      </c>
      <c r="AH87" s="79">
        <v>0</v>
      </c>
      <c r="AI87" s="79">
        <v>0</v>
      </c>
      <c r="AJ87" s="79">
        <v>0</v>
      </c>
      <c r="AK87" s="79">
        <v>0</v>
      </c>
      <c r="AL87" s="79">
        <v>0</v>
      </c>
      <c r="AM87" s="79">
        <f t="shared" si="1"/>
        <v>3595223.8300000005</v>
      </c>
      <c r="AP87" s="45"/>
    </row>
    <row r="88" spans="1:42" ht="33" customHeight="1">
      <c r="A88" s="54">
        <v>223</v>
      </c>
      <c r="B88" s="55" t="s">
        <v>104</v>
      </c>
      <c r="C88" s="56" t="s">
        <v>683</v>
      </c>
      <c r="D88" s="79">
        <v>0</v>
      </c>
      <c r="E88" s="79">
        <v>0</v>
      </c>
      <c r="F88" s="79">
        <v>0</v>
      </c>
      <c r="G88" s="79">
        <v>2341</v>
      </c>
      <c r="H88" s="79">
        <v>0</v>
      </c>
      <c r="I88" s="79">
        <v>0</v>
      </c>
      <c r="J88" s="79">
        <v>0</v>
      </c>
      <c r="K88" s="79">
        <v>0</v>
      </c>
      <c r="L88" s="79">
        <v>0</v>
      </c>
      <c r="M88" s="79">
        <v>0</v>
      </c>
      <c r="N88" s="79">
        <v>0</v>
      </c>
      <c r="O88" s="79">
        <v>0</v>
      </c>
      <c r="P88" s="79">
        <v>0</v>
      </c>
      <c r="Q88" s="79">
        <v>0</v>
      </c>
      <c r="R88" s="79">
        <v>0</v>
      </c>
      <c r="S88" s="79">
        <v>0</v>
      </c>
      <c r="T88" s="79">
        <v>0</v>
      </c>
      <c r="U88" s="79">
        <v>0</v>
      </c>
      <c r="V88" s="79">
        <v>0</v>
      </c>
      <c r="W88" s="79">
        <v>0</v>
      </c>
      <c r="X88" s="79">
        <v>0</v>
      </c>
      <c r="Y88" s="79">
        <v>0</v>
      </c>
      <c r="Z88" s="79">
        <v>0</v>
      </c>
      <c r="AA88" s="79">
        <v>0</v>
      </c>
      <c r="AB88" s="79">
        <v>0</v>
      </c>
      <c r="AC88" s="79">
        <v>0</v>
      </c>
      <c r="AD88" s="79">
        <v>0</v>
      </c>
      <c r="AE88" s="79">
        <v>0</v>
      </c>
      <c r="AF88" s="79">
        <v>0</v>
      </c>
      <c r="AG88" s="79">
        <v>0</v>
      </c>
      <c r="AH88" s="79">
        <v>0</v>
      </c>
      <c r="AI88" s="79">
        <v>0</v>
      </c>
      <c r="AJ88" s="79">
        <v>0</v>
      </c>
      <c r="AK88" s="79">
        <v>0</v>
      </c>
      <c r="AL88" s="79">
        <v>0</v>
      </c>
      <c r="AM88" s="79">
        <f t="shared" si="1"/>
        <v>2341</v>
      </c>
      <c r="AP88" s="45"/>
    </row>
    <row r="89" spans="1:42" ht="33" customHeight="1">
      <c r="A89" s="291">
        <v>224</v>
      </c>
      <c r="B89" s="55" t="s">
        <v>105</v>
      </c>
      <c r="C89" s="80" t="s">
        <v>677</v>
      </c>
      <c r="D89" s="79">
        <v>0</v>
      </c>
      <c r="E89" s="79">
        <v>0</v>
      </c>
      <c r="F89" s="79">
        <v>0</v>
      </c>
      <c r="G89" s="79">
        <v>26384.039999999997</v>
      </c>
      <c r="H89" s="79">
        <v>0</v>
      </c>
      <c r="I89" s="79">
        <v>931.03</v>
      </c>
      <c r="J89" s="79">
        <v>0</v>
      </c>
      <c r="K89" s="79">
        <v>0</v>
      </c>
      <c r="L89" s="79">
        <v>0</v>
      </c>
      <c r="M89" s="79">
        <v>0</v>
      </c>
      <c r="N89" s="79">
        <v>0</v>
      </c>
      <c r="O89" s="79">
        <v>0</v>
      </c>
      <c r="P89" s="79">
        <v>0</v>
      </c>
      <c r="Q89" s="79">
        <v>0</v>
      </c>
      <c r="R89" s="79">
        <v>0</v>
      </c>
      <c r="S89" s="79">
        <v>0</v>
      </c>
      <c r="T89" s="79">
        <v>0</v>
      </c>
      <c r="U89" s="79">
        <v>0</v>
      </c>
      <c r="V89" s="79">
        <v>0</v>
      </c>
      <c r="W89" s="79">
        <v>0</v>
      </c>
      <c r="X89" s="79">
        <v>0</v>
      </c>
      <c r="Y89" s="79">
        <v>0</v>
      </c>
      <c r="Z89" s="79">
        <v>0</v>
      </c>
      <c r="AA89" s="79">
        <v>0</v>
      </c>
      <c r="AB89" s="79">
        <v>0</v>
      </c>
      <c r="AC89" s="79">
        <v>0</v>
      </c>
      <c r="AD89" s="79">
        <v>0</v>
      </c>
      <c r="AE89" s="79">
        <v>0</v>
      </c>
      <c r="AF89" s="79">
        <v>0</v>
      </c>
      <c r="AG89" s="79">
        <v>0</v>
      </c>
      <c r="AH89" s="79">
        <v>0</v>
      </c>
      <c r="AI89" s="79">
        <v>0</v>
      </c>
      <c r="AJ89" s="79">
        <v>0</v>
      </c>
      <c r="AK89" s="79">
        <v>0</v>
      </c>
      <c r="AL89" s="79">
        <v>0</v>
      </c>
      <c r="AM89" s="79">
        <f t="shared" si="1"/>
        <v>27315.069999999996</v>
      </c>
      <c r="AP89" s="45"/>
    </row>
    <row r="90" spans="1:42" ht="33" customHeight="1">
      <c r="A90" s="292">
        <v>225</v>
      </c>
      <c r="B90" s="55" t="s">
        <v>106</v>
      </c>
      <c r="C90" s="56" t="s">
        <v>726</v>
      </c>
      <c r="D90" s="79">
        <v>0.09</v>
      </c>
      <c r="E90" s="79">
        <v>0</v>
      </c>
      <c r="F90" s="79">
        <v>718360</v>
      </c>
      <c r="G90" s="79">
        <v>666231.92000000004</v>
      </c>
      <c r="H90" s="79">
        <v>0</v>
      </c>
      <c r="I90" s="79">
        <v>0</v>
      </c>
      <c r="J90" s="79">
        <v>0</v>
      </c>
      <c r="K90" s="79">
        <v>0</v>
      </c>
      <c r="L90" s="79">
        <v>0</v>
      </c>
      <c r="M90" s="79">
        <v>0</v>
      </c>
      <c r="N90" s="79">
        <v>0</v>
      </c>
      <c r="O90" s="79">
        <v>0</v>
      </c>
      <c r="P90" s="79">
        <v>0</v>
      </c>
      <c r="Q90" s="79">
        <v>0</v>
      </c>
      <c r="R90" s="79">
        <v>0</v>
      </c>
      <c r="S90" s="79">
        <v>0</v>
      </c>
      <c r="T90" s="79">
        <v>0</v>
      </c>
      <c r="U90" s="79">
        <v>0</v>
      </c>
      <c r="V90" s="79">
        <v>0</v>
      </c>
      <c r="W90" s="79">
        <v>0</v>
      </c>
      <c r="X90" s="79">
        <v>0</v>
      </c>
      <c r="Y90" s="79">
        <v>0</v>
      </c>
      <c r="Z90" s="79">
        <v>0</v>
      </c>
      <c r="AA90" s="79">
        <v>0</v>
      </c>
      <c r="AB90" s="79">
        <v>0</v>
      </c>
      <c r="AC90" s="79">
        <v>0</v>
      </c>
      <c r="AD90" s="79">
        <v>0</v>
      </c>
      <c r="AE90" s="79">
        <v>0</v>
      </c>
      <c r="AF90" s="79">
        <v>0</v>
      </c>
      <c r="AG90" s="79">
        <v>0</v>
      </c>
      <c r="AH90" s="79">
        <v>0</v>
      </c>
      <c r="AI90" s="79">
        <v>0</v>
      </c>
      <c r="AJ90" s="79">
        <v>0</v>
      </c>
      <c r="AK90" s="79">
        <v>0</v>
      </c>
      <c r="AL90" s="79">
        <v>0</v>
      </c>
      <c r="AM90" s="79">
        <f t="shared" si="1"/>
        <v>1384592.01</v>
      </c>
      <c r="AP90" s="45"/>
    </row>
    <row r="91" spans="1:42" ht="33" customHeight="1">
      <c r="A91" s="54">
        <v>226</v>
      </c>
      <c r="B91" s="55" t="s">
        <v>107</v>
      </c>
      <c r="C91" s="56" t="s">
        <v>677</v>
      </c>
      <c r="D91" s="79">
        <v>0</v>
      </c>
      <c r="E91" s="79">
        <v>0</v>
      </c>
      <c r="F91" s="79">
        <v>0</v>
      </c>
      <c r="G91" s="79">
        <v>846.40000000000009</v>
      </c>
      <c r="H91" s="79">
        <v>0</v>
      </c>
      <c r="I91" s="79">
        <v>0</v>
      </c>
      <c r="J91" s="79">
        <v>0</v>
      </c>
      <c r="K91" s="79">
        <v>0</v>
      </c>
      <c r="L91" s="79">
        <v>0</v>
      </c>
      <c r="M91" s="79">
        <v>0</v>
      </c>
      <c r="N91" s="79">
        <v>0</v>
      </c>
      <c r="O91" s="79">
        <v>0</v>
      </c>
      <c r="P91" s="79">
        <v>0</v>
      </c>
      <c r="Q91" s="79">
        <v>0</v>
      </c>
      <c r="R91" s="79">
        <v>0</v>
      </c>
      <c r="S91" s="79">
        <v>0</v>
      </c>
      <c r="T91" s="79">
        <v>0</v>
      </c>
      <c r="U91" s="79">
        <v>0</v>
      </c>
      <c r="V91" s="79">
        <v>0</v>
      </c>
      <c r="W91" s="79">
        <v>0</v>
      </c>
      <c r="X91" s="79">
        <v>0</v>
      </c>
      <c r="Y91" s="79">
        <v>0</v>
      </c>
      <c r="Z91" s="79">
        <v>0</v>
      </c>
      <c r="AA91" s="79">
        <v>0</v>
      </c>
      <c r="AB91" s="79">
        <v>0</v>
      </c>
      <c r="AC91" s="79">
        <v>0</v>
      </c>
      <c r="AD91" s="79">
        <v>0</v>
      </c>
      <c r="AE91" s="79">
        <v>0</v>
      </c>
      <c r="AF91" s="79">
        <v>0</v>
      </c>
      <c r="AG91" s="79">
        <v>0</v>
      </c>
      <c r="AH91" s="79">
        <v>0</v>
      </c>
      <c r="AI91" s="79">
        <v>0</v>
      </c>
      <c r="AJ91" s="79">
        <v>0</v>
      </c>
      <c r="AK91" s="79">
        <v>0</v>
      </c>
      <c r="AL91" s="79">
        <v>0</v>
      </c>
      <c r="AM91" s="79">
        <f t="shared" si="1"/>
        <v>846.40000000000009</v>
      </c>
      <c r="AP91" s="45"/>
    </row>
    <row r="92" spans="1:42" ht="33" customHeight="1">
      <c r="A92" s="54">
        <v>227</v>
      </c>
      <c r="B92" s="55" t="s">
        <v>108</v>
      </c>
      <c r="C92" s="56" t="s">
        <v>678</v>
      </c>
      <c r="D92" s="79">
        <v>0</v>
      </c>
      <c r="E92" s="79">
        <v>0</v>
      </c>
      <c r="F92" s="79">
        <v>0</v>
      </c>
      <c r="G92" s="79">
        <v>0</v>
      </c>
      <c r="H92" s="79">
        <v>0</v>
      </c>
      <c r="I92" s="79">
        <v>0</v>
      </c>
      <c r="J92" s="79">
        <v>0</v>
      </c>
      <c r="K92" s="79">
        <v>0</v>
      </c>
      <c r="L92" s="79">
        <v>0</v>
      </c>
      <c r="M92" s="79">
        <v>0</v>
      </c>
      <c r="N92" s="79">
        <v>0</v>
      </c>
      <c r="O92" s="79">
        <v>0</v>
      </c>
      <c r="P92" s="79">
        <v>0</v>
      </c>
      <c r="Q92" s="79">
        <v>6000000</v>
      </c>
      <c r="R92" s="79">
        <v>0</v>
      </c>
      <c r="S92" s="79">
        <v>0</v>
      </c>
      <c r="T92" s="79">
        <v>0</v>
      </c>
      <c r="U92" s="79">
        <v>0</v>
      </c>
      <c r="V92" s="79">
        <v>0</v>
      </c>
      <c r="W92" s="79">
        <v>0</v>
      </c>
      <c r="X92" s="79">
        <v>0</v>
      </c>
      <c r="Y92" s="79">
        <v>0</v>
      </c>
      <c r="Z92" s="79">
        <v>0</v>
      </c>
      <c r="AA92" s="79">
        <v>0</v>
      </c>
      <c r="AB92" s="79">
        <v>0</v>
      </c>
      <c r="AC92" s="79">
        <v>0</v>
      </c>
      <c r="AD92" s="79">
        <v>0</v>
      </c>
      <c r="AE92" s="79">
        <v>0</v>
      </c>
      <c r="AF92" s="79">
        <v>0</v>
      </c>
      <c r="AG92" s="79">
        <v>0</v>
      </c>
      <c r="AH92" s="79">
        <v>0</v>
      </c>
      <c r="AI92" s="79">
        <v>0</v>
      </c>
      <c r="AJ92" s="79">
        <v>0</v>
      </c>
      <c r="AK92" s="79">
        <v>0</v>
      </c>
      <c r="AL92" s="79">
        <v>0</v>
      </c>
      <c r="AM92" s="79">
        <f t="shared" si="1"/>
        <v>6000000</v>
      </c>
      <c r="AP92" s="45"/>
    </row>
    <row r="93" spans="1:42" ht="33" customHeight="1">
      <c r="A93" s="54">
        <v>234</v>
      </c>
      <c r="B93" s="55" t="s">
        <v>644</v>
      </c>
      <c r="C93" s="80" t="s">
        <v>680</v>
      </c>
      <c r="D93" s="79">
        <v>0</v>
      </c>
      <c r="E93" s="79">
        <v>0</v>
      </c>
      <c r="F93" s="79">
        <v>327218.76</v>
      </c>
      <c r="G93" s="79">
        <v>3813.88</v>
      </c>
      <c r="H93" s="79">
        <v>0</v>
      </c>
      <c r="I93" s="79">
        <v>0</v>
      </c>
      <c r="J93" s="79">
        <v>0</v>
      </c>
      <c r="K93" s="79">
        <v>0</v>
      </c>
      <c r="L93" s="79">
        <v>0</v>
      </c>
      <c r="M93" s="79">
        <v>0</v>
      </c>
      <c r="N93" s="79">
        <v>0</v>
      </c>
      <c r="O93" s="79">
        <v>0</v>
      </c>
      <c r="P93" s="79">
        <v>0</v>
      </c>
      <c r="Q93" s="79">
        <v>0</v>
      </c>
      <c r="R93" s="79">
        <v>0</v>
      </c>
      <c r="S93" s="79">
        <v>0</v>
      </c>
      <c r="T93" s="79">
        <v>0</v>
      </c>
      <c r="U93" s="79">
        <v>0</v>
      </c>
      <c r="V93" s="79">
        <v>0</v>
      </c>
      <c r="W93" s="79">
        <v>0</v>
      </c>
      <c r="X93" s="79">
        <v>0</v>
      </c>
      <c r="Y93" s="79">
        <v>0</v>
      </c>
      <c r="Z93" s="79">
        <v>0</v>
      </c>
      <c r="AA93" s="79">
        <v>0</v>
      </c>
      <c r="AB93" s="79">
        <v>0</v>
      </c>
      <c r="AC93" s="79">
        <v>0</v>
      </c>
      <c r="AD93" s="79">
        <v>0</v>
      </c>
      <c r="AE93" s="79">
        <v>0</v>
      </c>
      <c r="AF93" s="79">
        <v>0</v>
      </c>
      <c r="AG93" s="79">
        <v>0</v>
      </c>
      <c r="AH93" s="79">
        <v>0</v>
      </c>
      <c r="AI93" s="79">
        <v>0</v>
      </c>
      <c r="AJ93" s="79">
        <v>0</v>
      </c>
      <c r="AK93" s="79">
        <v>0</v>
      </c>
      <c r="AL93" s="79">
        <v>0</v>
      </c>
      <c r="AM93" s="79">
        <f t="shared" si="1"/>
        <v>331032.64</v>
      </c>
      <c r="AP93" s="45"/>
    </row>
    <row r="94" spans="1:42" ht="33" customHeight="1">
      <c r="A94" s="54">
        <v>243</v>
      </c>
      <c r="B94" s="55" t="s">
        <v>109</v>
      </c>
      <c r="C94" s="56" t="s">
        <v>680</v>
      </c>
      <c r="D94" s="79">
        <v>0</v>
      </c>
      <c r="E94" s="79">
        <v>0</v>
      </c>
      <c r="F94" s="79">
        <v>0</v>
      </c>
      <c r="G94" s="79">
        <v>0</v>
      </c>
      <c r="H94" s="79">
        <v>0</v>
      </c>
      <c r="I94" s="79">
        <v>0</v>
      </c>
      <c r="J94" s="79">
        <v>0</v>
      </c>
      <c r="K94" s="79">
        <v>0</v>
      </c>
      <c r="L94" s="79">
        <v>0</v>
      </c>
      <c r="M94" s="79">
        <v>0</v>
      </c>
      <c r="N94" s="79">
        <v>0</v>
      </c>
      <c r="O94" s="79">
        <v>0</v>
      </c>
      <c r="P94" s="79">
        <v>0</v>
      </c>
      <c r="Q94" s="79">
        <v>0</v>
      </c>
      <c r="R94" s="79">
        <v>0</v>
      </c>
      <c r="S94" s="79">
        <v>0</v>
      </c>
      <c r="T94" s="79">
        <v>0</v>
      </c>
      <c r="U94" s="79">
        <v>0</v>
      </c>
      <c r="V94" s="79">
        <v>0</v>
      </c>
      <c r="W94" s="79">
        <v>0</v>
      </c>
      <c r="X94" s="79">
        <v>0</v>
      </c>
      <c r="Y94" s="79">
        <v>0</v>
      </c>
      <c r="Z94" s="79">
        <v>0</v>
      </c>
      <c r="AA94" s="79">
        <v>0</v>
      </c>
      <c r="AB94" s="79">
        <v>0</v>
      </c>
      <c r="AC94" s="79">
        <v>0</v>
      </c>
      <c r="AD94" s="79">
        <v>0</v>
      </c>
      <c r="AE94" s="79">
        <v>0</v>
      </c>
      <c r="AF94" s="79">
        <v>0</v>
      </c>
      <c r="AG94" s="79">
        <v>0</v>
      </c>
      <c r="AH94" s="79">
        <v>0</v>
      </c>
      <c r="AI94" s="79">
        <v>0</v>
      </c>
      <c r="AJ94" s="79">
        <v>0</v>
      </c>
      <c r="AK94" s="79">
        <v>0</v>
      </c>
      <c r="AL94" s="79">
        <v>0</v>
      </c>
      <c r="AM94" s="79">
        <f t="shared" si="1"/>
        <v>0</v>
      </c>
      <c r="AP94" s="45"/>
    </row>
    <row r="95" spans="1:42" ht="33" customHeight="1">
      <c r="A95" s="54">
        <v>244</v>
      </c>
      <c r="B95" s="55" t="s">
        <v>110</v>
      </c>
      <c r="C95" s="56" t="s">
        <v>684</v>
      </c>
      <c r="D95" s="79">
        <v>0</v>
      </c>
      <c r="E95" s="79">
        <v>0</v>
      </c>
      <c r="F95" s="79">
        <v>0</v>
      </c>
      <c r="G95" s="79">
        <v>2000</v>
      </c>
      <c r="H95" s="79">
        <v>0</v>
      </c>
      <c r="I95" s="79">
        <v>0</v>
      </c>
      <c r="J95" s="79">
        <v>0</v>
      </c>
      <c r="K95" s="79">
        <v>0</v>
      </c>
      <c r="L95" s="79">
        <v>270</v>
      </c>
      <c r="M95" s="79">
        <v>0</v>
      </c>
      <c r="N95" s="79">
        <v>0</v>
      </c>
      <c r="O95" s="79">
        <v>0</v>
      </c>
      <c r="P95" s="79">
        <v>0</v>
      </c>
      <c r="Q95" s="79">
        <v>0</v>
      </c>
      <c r="R95" s="79">
        <v>0</v>
      </c>
      <c r="S95" s="79">
        <v>0</v>
      </c>
      <c r="T95" s="79">
        <v>0</v>
      </c>
      <c r="U95" s="79">
        <v>0</v>
      </c>
      <c r="V95" s="79">
        <v>0</v>
      </c>
      <c r="W95" s="79">
        <v>0</v>
      </c>
      <c r="X95" s="79">
        <v>0</v>
      </c>
      <c r="Y95" s="79">
        <v>0</v>
      </c>
      <c r="Z95" s="79">
        <v>0</v>
      </c>
      <c r="AA95" s="79">
        <v>0</v>
      </c>
      <c r="AB95" s="79">
        <v>0</v>
      </c>
      <c r="AC95" s="79">
        <v>0</v>
      </c>
      <c r="AD95" s="79">
        <v>0</v>
      </c>
      <c r="AE95" s="79">
        <v>0</v>
      </c>
      <c r="AF95" s="79">
        <v>0</v>
      </c>
      <c r="AG95" s="79">
        <v>0</v>
      </c>
      <c r="AH95" s="79">
        <v>0</v>
      </c>
      <c r="AI95" s="79">
        <v>0</v>
      </c>
      <c r="AJ95" s="79">
        <v>0</v>
      </c>
      <c r="AK95" s="79">
        <v>0</v>
      </c>
      <c r="AL95" s="79">
        <v>0</v>
      </c>
      <c r="AM95" s="79">
        <f t="shared" si="1"/>
        <v>2270</v>
      </c>
      <c r="AP95" s="45"/>
    </row>
    <row r="96" spans="1:42" ht="33" customHeight="1">
      <c r="A96" s="54">
        <v>245</v>
      </c>
      <c r="B96" s="55" t="s">
        <v>111</v>
      </c>
      <c r="C96" s="56" t="s">
        <v>684</v>
      </c>
      <c r="D96" s="79">
        <v>0</v>
      </c>
      <c r="E96" s="79">
        <v>0</v>
      </c>
      <c r="F96" s="79">
        <v>0</v>
      </c>
      <c r="G96" s="79">
        <v>3135</v>
      </c>
      <c r="H96" s="79">
        <v>0</v>
      </c>
      <c r="I96" s="79">
        <v>0</v>
      </c>
      <c r="J96" s="79">
        <v>0</v>
      </c>
      <c r="K96" s="79">
        <v>0</v>
      </c>
      <c r="L96" s="79">
        <v>0</v>
      </c>
      <c r="M96" s="79">
        <v>0</v>
      </c>
      <c r="N96" s="79">
        <v>0</v>
      </c>
      <c r="O96" s="79">
        <v>0</v>
      </c>
      <c r="P96" s="79">
        <v>0</v>
      </c>
      <c r="Q96" s="79">
        <v>0</v>
      </c>
      <c r="R96" s="79">
        <v>0</v>
      </c>
      <c r="S96" s="79">
        <v>0</v>
      </c>
      <c r="T96" s="79">
        <v>0</v>
      </c>
      <c r="U96" s="79">
        <v>0</v>
      </c>
      <c r="V96" s="79">
        <v>0</v>
      </c>
      <c r="W96" s="79">
        <v>0</v>
      </c>
      <c r="X96" s="79">
        <v>0</v>
      </c>
      <c r="Y96" s="79">
        <v>0</v>
      </c>
      <c r="Z96" s="79">
        <v>0</v>
      </c>
      <c r="AA96" s="79">
        <v>0</v>
      </c>
      <c r="AB96" s="79">
        <v>0</v>
      </c>
      <c r="AC96" s="79">
        <v>0</v>
      </c>
      <c r="AD96" s="79">
        <v>0</v>
      </c>
      <c r="AE96" s="79">
        <v>0</v>
      </c>
      <c r="AF96" s="79">
        <v>0</v>
      </c>
      <c r="AG96" s="79">
        <v>0</v>
      </c>
      <c r="AH96" s="79">
        <v>0</v>
      </c>
      <c r="AI96" s="79">
        <v>0</v>
      </c>
      <c r="AJ96" s="79">
        <v>0</v>
      </c>
      <c r="AK96" s="79">
        <v>0</v>
      </c>
      <c r="AL96" s="79">
        <v>0</v>
      </c>
      <c r="AM96" s="79">
        <f t="shared" si="1"/>
        <v>3135</v>
      </c>
      <c r="AP96" s="45"/>
    </row>
    <row r="97" spans="1:42" ht="33" customHeight="1">
      <c r="A97" s="54">
        <v>249</v>
      </c>
      <c r="B97" s="55" t="s">
        <v>112</v>
      </c>
      <c r="C97" s="56" t="s">
        <v>682</v>
      </c>
      <c r="D97" s="79">
        <v>0</v>
      </c>
      <c r="E97" s="79">
        <v>0</v>
      </c>
      <c r="F97" s="79">
        <v>14847</v>
      </c>
      <c r="G97" s="79">
        <v>0</v>
      </c>
      <c r="H97" s="79">
        <v>0</v>
      </c>
      <c r="I97" s="79">
        <v>490</v>
      </c>
      <c r="J97" s="79">
        <v>0</v>
      </c>
      <c r="K97" s="79">
        <v>0</v>
      </c>
      <c r="L97" s="79">
        <v>4145.05</v>
      </c>
      <c r="M97" s="79">
        <v>0</v>
      </c>
      <c r="N97" s="79">
        <v>0</v>
      </c>
      <c r="O97" s="79">
        <v>0</v>
      </c>
      <c r="P97" s="79">
        <v>4045.1</v>
      </c>
      <c r="Q97" s="79">
        <v>0</v>
      </c>
      <c r="R97" s="79">
        <v>0</v>
      </c>
      <c r="S97" s="79">
        <v>0</v>
      </c>
      <c r="T97" s="79">
        <v>0</v>
      </c>
      <c r="U97" s="79">
        <v>0</v>
      </c>
      <c r="V97" s="79">
        <v>0</v>
      </c>
      <c r="W97" s="79">
        <v>0</v>
      </c>
      <c r="X97" s="79">
        <v>0</v>
      </c>
      <c r="Y97" s="79">
        <v>0</v>
      </c>
      <c r="Z97" s="79">
        <v>0</v>
      </c>
      <c r="AA97" s="79">
        <v>0</v>
      </c>
      <c r="AB97" s="79">
        <v>0</v>
      </c>
      <c r="AC97" s="79">
        <v>0</v>
      </c>
      <c r="AD97" s="79">
        <v>0</v>
      </c>
      <c r="AE97" s="79">
        <v>0</v>
      </c>
      <c r="AF97" s="79">
        <v>0</v>
      </c>
      <c r="AG97" s="79">
        <v>0</v>
      </c>
      <c r="AH97" s="79">
        <v>0</v>
      </c>
      <c r="AI97" s="79">
        <v>0</v>
      </c>
      <c r="AJ97" s="79">
        <v>0</v>
      </c>
      <c r="AK97" s="79">
        <v>0</v>
      </c>
      <c r="AL97" s="79">
        <v>0</v>
      </c>
      <c r="AM97" s="79">
        <f t="shared" si="1"/>
        <v>23527.149999999998</v>
      </c>
      <c r="AP97" s="45"/>
    </row>
    <row r="98" spans="1:42" ht="33" customHeight="1">
      <c r="A98" s="54">
        <v>251</v>
      </c>
      <c r="B98" s="55" t="s">
        <v>113</v>
      </c>
      <c r="C98" s="56" t="s">
        <v>682</v>
      </c>
      <c r="D98" s="79">
        <v>0</v>
      </c>
      <c r="E98" s="79">
        <v>0</v>
      </c>
      <c r="F98" s="79">
        <v>0</v>
      </c>
      <c r="G98" s="79">
        <v>0</v>
      </c>
      <c r="H98" s="79">
        <v>0</v>
      </c>
      <c r="I98" s="79">
        <v>0</v>
      </c>
      <c r="J98" s="79">
        <v>0</v>
      </c>
      <c r="K98" s="79">
        <v>0</v>
      </c>
      <c r="L98" s="79">
        <v>0</v>
      </c>
      <c r="M98" s="79">
        <v>0</v>
      </c>
      <c r="N98" s="79">
        <v>0</v>
      </c>
      <c r="O98" s="79">
        <v>0</v>
      </c>
      <c r="P98" s="79">
        <v>0</v>
      </c>
      <c r="Q98" s="79">
        <v>0</v>
      </c>
      <c r="R98" s="79">
        <v>0</v>
      </c>
      <c r="S98" s="79">
        <v>0</v>
      </c>
      <c r="T98" s="79">
        <v>0</v>
      </c>
      <c r="U98" s="79">
        <v>0</v>
      </c>
      <c r="V98" s="79">
        <v>0</v>
      </c>
      <c r="W98" s="79">
        <v>0</v>
      </c>
      <c r="X98" s="79">
        <v>0</v>
      </c>
      <c r="Y98" s="79">
        <v>0</v>
      </c>
      <c r="Z98" s="79">
        <v>0</v>
      </c>
      <c r="AA98" s="79">
        <v>0</v>
      </c>
      <c r="AB98" s="79">
        <v>0</v>
      </c>
      <c r="AC98" s="79">
        <v>0</v>
      </c>
      <c r="AD98" s="79">
        <v>0</v>
      </c>
      <c r="AE98" s="79">
        <v>0</v>
      </c>
      <c r="AF98" s="79">
        <v>0</v>
      </c>
      <c r="AG98" s="79">
        <v>0</v>
      </c>
      <c r="AH98" s="79">
        <v>0</v>
      </c>
      <c r="AI98" s="79">
        <v>0</v>
      </c>
      <c r="AJ98" s="79">
        <v>0</v>
      </c>
      <c r="AK98" s="79">
        <v>0</v>
      </c>
      <c r="AL98" s="79">
        <v>0</v>
      </c>
      <c r="AM98" s="79">
        <f t="shared" si="1"/>
        <v>0</v>
      </c>
      <c r="AP98" s="45"/>
    </row>
    <row r="99" spans="1:42" ht="33" customHeight="1">
      <c r="A99" s="54">
        <v>253</v>
      </c>
      <c r="B99" s="55" t="s">
        <v>114</v>
      </c>
      <c r="C99" s="56" t="s">
        <v>726</v>
      </c>
      <c r="D99" s="79">
        <v>0</v>
      </c>
      <c r="E99" s="79">
        <v>597057.34000000008</v>
      </c>
      <c r="F99" s="79">
        <v>937341.09</v>
      </c>
      <c r="G99" s="79">
        <v>26368856.150000002</v>
      </c>
      <c r="H99" s="79">
        <v>0</v>
      </c>
      <c r="I99" s="79">
        <v>0</v>
      </c>
      <c r="J99" s="79">
        <v>2276594.0499999998</v>
      </c>
      <c r="K99" s="79">
        <v>0</v>
      </c>
      <c r="L99" s="79">
        <v>0</v>
      </c>
      <c r="M99" s="79">
        <v>0</v>
      </c>
      <c r="N99" s="79">
        <v>0</v>
      </c>
      <c r="O99" s="79">
        <v>0</v>
      </c>
      <c r="P99" s="79">
        <v>0</v>
      </c>
      <c r="Q99" s="79">
        <v>0</v>
      </c>
      <c r="R99" s="79">
        <v>0</v>
      </c>
      <c r="S99" s="79">
        <v>0</v>
      </c>
      <c r="T99" s="79">
        <v>0</v>
      </c>
      <c r="U99" s="79">
        <v>0</v>
      </c>
      <c r="V99" s="79">
        <v>0</v>
      </c>
      <c r="W99" s="79">
        <v>0</v>
      </c>
      <c r="X99" s="79">
        <v>0</v>
      </c>
      <c r="Y99" s="79">
        <v>0</v>
      </c>
      <c r="Z99" s="79">
        <v>0</v>
      </c>
      <c r="AA99" s="79">
        <v>0</v>
      </c>
      <c r="AB99" s="79">
        <v>0</v>
      </c>
      <c r="AC99" s="79">
        <v>0</v>
      </c>
      <c r="AD99" s="79">
        <v>0</v>
      </c>
      <c r="AE99" s="79">
        <v>0</v>
      </c>
      <c r="AF99" s="79">
        <v>0</v>
      </c>
      <c r="AG99" s="79">
        <v>0</v>
      </c>
      <c r="AH99" s="79">
        <v>0</v>
      </c>
      <c r="AI99" s="79">
        <v>0</v>
      </c>
      <c r="AJ99" s="79">
        <v>0</v>
      </c>
      <c r="AK99" s="79">
        <v>0</v>
      </c>
      <c r="AL99" s="79">
        <v>0</v>
      </c>
      <c r="AM99" s="79">
        <f t="shared" si="1"/>
        <v>30179848.630000003</v>
      </c>
      <c r="AP99" s="45"/>
    </row>
    <row r="100" spans="1:42" ht="33" customHeight="1">
      <c r="A100" s="54">
        <v>254</v>
      </c>
      <c r="B100" s="55" t="s">
        <v>115</v>
      </c>
      <c r="C100" s="56" t="s">
        <v>677</v>
      </c>
      <c r="D100" s="79">
        <v>0</v>
      </c>
      <c r="E100" s="79">
        <v>0</v>
      </c>
      <c r="F100" s="79">
        <v>0</v>
      </c>
      <c r="G100" s="79">
        <v>200471.11</v>
      </c>
      <c r="H100" s="79">
        <v>0</v>
      </c>
      <c r="I100" s="79">
        <v>0</v>
      </c>
      <c r="J100" s="79">
        <v>0</v>
      </c>
      <c r="K100" s="79">
        <v>0</v>
      </c>
      <c r="L100" s="79">
        <v>0</v>
      </c>
      <c r="M100" s="79">
        <v>0</v>
      </c>
      <c r="N100" s="79">
        <v>0</v>
      </c>
      <c r="O100" s="79">
        <v>0</v>
      </c>
      <c r="P100" s="79">
        <v>0</v>
      </c>
      <c r="Q100" s="79">
        <v>0</v>
      </c>
      <c r="R100" s="79">
        <v>0</v>
      </c>
      <c r="S100" s="79">
        <v>0</v>
      </c>
      <c r="T100" s="79">
        <v>0</v>
      </c>
      <c r="U100" s="79">
        <v>0</v>
      </c>
      <c r="V100" s="79">
        <v>0</v>
      </c>
      <c r="W100" s="79">
        <v>0</v>
      </c>
      <c r="X100" s="79">
        <v>0</v>
      </c>
      <c r="Y100" s="79">
        <v>0</v>
      </c>
      <c r="Z100" s="79">
        <v>0</v>
      </c>
      <c r="AA100" s="79">
        <v>0</v>
      </c>
      <c r="AB100" s="79">
        <v>0</v>
      </c>
      <c r="AC100" s="79">
        <v>0</v>
      </c>
      <c r="AD100" s="79">
        <v>0</v>
      </c>
      <c r="AE100" s="79">
        <v>0</v>
      </c>
      <c r="AF100" s="79">
        <v>0</v>
      </c>
      <c r="AG100" s="79">
        <v>0</v>
      </c>
      <c r="AH100" s="79">
        <v>0</v>
      </c>
      <c r="AI100" s="79">
        <v>0</v>
      </c>
      <c r="AJ100" s="79">
        <v>0</v>
      </c>
      <c r="AK100" s="79">
        <v>0</v>
      </c>
      <c r="AL100" s="79">
        <v>0</v>
      </c>
      <c r="AM100" s="79">
        <f t="shared" si="1"/>
        <v>200471.11</v>
      </c>
      <c r="AP100" s="45"/>
    </row>
    <row r="101" spans="1:42" ht="33" customHeight="1">
      <c r="A101" s="54">
        <v>265</v>
      </c>
      <c r="B101" s="55" t="s">
        <v>116</v>
      </c>
      <c r="C101" s="80" t="s">
        <v>678</v>
      </c>
      <c r="D101" s="79">
        <v>0</v>
      </c>
      <c r="E101" s="79">
        <v>0</v>
      </c>
      <c r="F101" s="79">
        <v>5000</v>
      </c>
      <c r="G101" s="79">
        <v>610668.89</v>
      </c>
      <c r="H101" s="79">
        <v>0</v>
      </c>
      <c r="I101" s="79">
        <v>0</v>
      </c>
      <c r="J101" s="79">
        <v>0</v>
      </c>
      <c r="K101" s="79">
        <v>0</v>
      </c>
      <c r="L101" s="79">
        <v>0</v>
      </c>
      <c r="M101" s="79">
        <v>0</v>
      </c>
      <c r="N101" s="79">
        <v>0</v>
      </c>
      <c r="O101" s="79">
        <v>0</v>
      </c>
      <c r="P101" s="79">
        <v>0</v>
      </c>
      <c r="Q101" s="79">
        <v>0</v>
      </c>
      <c r="R101" s="79">
        <v>0</v>
      </c>
      <c r="S101" s="79">
        <v>0</v>
      </c>
      <c r="T101" s="79">
        <v>0</v>
      </c>
      <c r="U101" s="79">
        <v>0</v>
      </c>
      <c r="V101" s="79">
        <v>0</v>
      </c>
      <c r="W101" s="79">
        <v>0</v>
      </c>
      <c r="X101" s="79">
        <v>0</v>
      </c>
      <c r="Y101" s="79">
        <v>0</v>
      </c>
      <c r="Z101" s="79">
        <v>0</v>
      </c>
      <c r="AA101" s="79">
        <v>0</v>
      </c>
      <c r="AB101" s="79">
        <v>0</v>
      </c>
      <c r="AC101" s="79">
        <v>0</v>
      </c>
      <c r="AD101" s="79">
        <v>0</v>
      </c>
      <c r="AE101" s="79">
        <v>0</v>
      </c>
      <c r="AF101" s="79">
        <v>0</v>
      </c>
      <c r="AG101" s="79">
        <v>0</v>
      </c>
      <c r="AH101" s="79">
        <v>0</v>
      </c>
      <c r="AI101" s="79">
        <v>0</v>
      </c>
      <c r="AJ101" s="79">
        <v>0</v>
      </c>
      <c r="AK101" s="79">
        <v>0</v>
      </c>
      <c r="AL101" s="79">
        <v>0</v>
      </c>
      <c r="AM101" s="79">
        <f t="shared" si="1"/>
        <v>615668.89</v>
      </c>
      <c r="AP101" s="45"/>
    </row>
    <row r="102" spans="1:42" ht="33" customHeight="1">
      <c r="A102" s="54">
        <v>266</v>
      </c>
      <c r="B102" s="55" t="s">
        <v>1356</v>
      </c>
      <c r="C102" s="56" t="s">
        <v>678</v>
      </c>
      <c r="D102" s="79">
        <v>0</v>
      </c>
      <c r="E102" s="79">
        <v>0</v>
      </c>
      <c r="F102" s="79">
        <v>0</v>
      </c>
      <c r="G102" s="79">
        <v>486943.31</v>
      </c>
      <c r="H102" s="79">
        <v>0</v>
      </c>
      <c r="I102" s="79">
        <v>0</v>
      </c>
      <c r="J102" s="79">
        <v>0</v>
      </c>
      <c r="K102" s="79">
        <v>0</v>
      </c>
      <c r="L102" s="79">
        <v>0</v>
      </c>
      <c r="M102" s="79">
        <v>0</v>
      </c>
      <c r="N102" s="79">
        <v>0</v>
      </c>
      <c r="O102" s="79">
        <v>0</v>
      </c>
      <c r="P102" s="79">
        <v>0</v>
      </c>
      <c r="Q102" s="79">
        <v>0</v>
      </c>
      <c r="R102" s="79">
        <v>0</v>
      </c>
      <c r="S102" s="79">
        <v>0</v>
      </c>
      <c r="T102" s="79">
        <v>0</v>
      </c>
      <c r="U102" s="79">
        <v>0</v>
      </c>
      <c r="V102" s="79">
        <v>0</v>
      </c>
      <c r="W102" s="79">
        <v>0</v>
      </c>
      <c r="X102" s="79">
        <v>0</v>
      </c>
      <c r="Y102" s="79">
        <v>0</v>
      </c>
      <c r="Z102" s="79">
        <v>0</v>
      </c>
      <c r="AA102" s="79">
        <v>0</v>
      </c>
      <c r="AB102" s="79">
        <v>0</v>
      </c>
      <c r="AC102" s="79">
        <v>0</v>
      </c>
      <c r="AD102" s="79">
        <v>0</v>
      </c>
      <c r="AE102" s="79">
        <v>0</v>
      </c>
      <c r="AF102" s="79">
        <v>0</v>
      </c>
      <c r="AG102" s="79">
        <v>0</v>
      </c>
      <c r="AH102" s="79">
        <v>0</v>
      </c>
      <c r="AI102" s="79">
        <v>0</v>
      </c>
      <c r="AJ102" s="79">
        <v>0</v>
      </c>
      <c r="AK102" s="79">
        <v>0</v>
      </c>
      <c r="AL102" s="79">
        <v>0</v>
      </c>
      <c r="AM102" s="79">
        <f t="shared" si="1"/>
        <v>486943.31</v>
      </c>
      <c r="AP102" s="45"/>
    </row>
    <row r="103" spans="1:42" ht="33" customHeight="1">
      <c r="A103" s="54">
        <v>267</v>
      </c>
      <c r="B103" s="55" t="s">
        <v>117</v>
      </c>
      <c r="C103" s="56" t="s">
        <v>678</v>
      </c>
      <c r="D103" s="79">
        <v>0</v>
      </c>
      <c r="E103" s="79">
        <v>0</v>
      </c>
      <c r="F103" s="79">
        <v>0</v>
      </c>
      <c r="G103" s="79">
        <v>2192081.67</v>
      </c>
      <c r="H103" s="79">
        <v>0</v>
      </c>
      <c r="I103" s="79">
        <v>0</v>
      </c>
      <c r="J103" s="79">
        <v>0</v>
      </c>
      <c r="K103" s="79">
        <v>0</v>
      </c>
      <c r="L103" s="79">
        <v>0</v>
      </c>
      <c r="M103" s="79">
        <v>0</v>
      </c>
      <c r="N103" s="79">
        <v>0</v>
      </c>
      <c r="O103" s="79">
        <v>0</v>
      </c>
      <c r="P103" s="79">
        <v>0</v>
      </c>
      <c r="Q103" s="79">
        <v>0</v>
      </c>
      <c r="R103" s="79">
        <v>0</v>
      </c>
      <c r="S103" s="79">
        <v>0</v>
      </c>
      <c r="T103" s="79">
        <v>0</v>
      </c>
      <c r="U103" s="79">
        <v>0</v>
      </c>
      <c r="V103" s="79">
        <v>0</v>
      </c>
      <c r="W103" s="79">
        <v>0</v>
      </c>
      <c r="X103" s="79">
        <v>0</v>
      </c>
      <c r="Y103" s="79">
        <v>0</v>
      </c>
      <c r="Z103" s="79">
        <v>0</v>
      </c>
      <c r="AA103" s="79">
        <v>0</v>
      </c>
      <c r="AB103" s="79">
        <v>0</v>
      </c>
      <c r="AC103" s="79">
        <v>0</v>
      </c>
      <c r="AD103" s="79">
        <v>0</v>
      </c>
      <c r="AE103" s="79">
        <v>0</v>
      </c>
      <c r="AF103" s="79">
        <v>0</v>
      </c>
      <c r="AG103" s="79">
        <v>0</v>
      </c>
      <c r="AH103" s="79">
        <v>0</v>
      </c>
      <c r="AI103" s="79">
        <v>0</v>
      </c>
      <c r="AJ103" s="79">
        <v>0</v>
      </c>
      <c r="AK103" s="79">
        <v>0</v>
      </c>
      <c r="AL103" s="79">
        <v>0</v>
      </c>
      <c r="AM103" s="79">
        <f t="shared" si="1"/>
        <v>2192081.67</v>
      </c>
      <c r="AP103" s="45"/>
    </row>
    <row r="104" spans="1:42" ht="33" customHeight="1">
      <c r="A104" s="54">
        <v>268</v>
      </c>
      <c r="B104" s="55" t="s">
        <v>118</v>
      </c>
      <c r="C104" s="56" t="s">
        <v>678</v>
      </c>
      <c r="D104" s="79">
        <v>0</v>
      </c>
      <c r="E104" s="79">
        <v>0</v>
      </c>
      <c r="F104" s="79">
        <v>0</v>
      </c>
      <c r="G104" s="79">
        <v>0</v>
      </c>
      <c r="H104" s="79">
        <v>0</v>
      </c>
      <c r="I104" s="79">
        <v>0</v>
      </c>
      <c r="J104" s="79">
        <v>0</v>
      </c>
      <c r="K104" s="79">
        <v>0</v>
      </c>
      <c r="L104" s="79">
        <v>0</v>
      </c>
      <c r="M104" s="79">
        <v>0</v>
      </c>
      <c r="N104" s="79">
        <v>0</v>
      </c>
      <c r="O104" s="79">
        <v>0</v>
      </c>
      <c r="P104" s="79">
        <v>0</v>
      </c>
      <c r="Q104" s="79">
        <v>0</v>
      </c>
      <c r="R104" s="79">
        <v>0</v>
      </c>
      <c r="S104" s="79">
        <v>0</v>
      </c>
      <c r="T104" s="79">
        <v>0</v>
      </c>
      <c r="U104" s="79">
        <v>0</v>
      </c>
      <c r="V104" s="79">
        <v>0</v>
      </c>
      <c r="W104" s="79">
        <v>0</v>
      </c>
      <c r="X104" s="79">
        <v>0</v>
      </c>
      <c r="Y104" s="79">
        <v>0</v>
      </c>
      <c r="Z104" s="79">
        <v>0</v>
      </c>
      <c r="AA104" s="79">
        <v>0</v>
      </c>
      <c r="AB104" s="79">
        <v>0</v>
      </c>
      <c r="AC104" s="79">
        <v>0</v>
      </c>
      <c r="AD104" s="79">
        <v>0</v>
      </c>
      <c r="AE104" s="79">
        <v>0</v>
      </c>
      <c r="AF104" s="79">
        <v>0</v>
      </c>
      <c r="AG104" s="79">
        <v>0</v>
      </c>
      <c r="AH104" s="79">
        <v>0</v>
      </c>
      <c r="AI104" s="79">
        <v>0</v>
      </c>
      <c r="AJ104" s="79">
        <v>0</v>
      </c>
      <c r="AK104" s="79">
        <v>0</v>
      </c>
      <c r="AL104" s="79">
        <v>0</v>
      </c>
      <c r="AM104" s="79">
        <f t="shared" si="1"/>
        <v>0</v>
      </c>
      <c r="AP104" s="45"/>
    </row>
    <row r="105" spans="1:42" ht="33" customHeight="1">
      <c r="A105" s="54">
        <v>269</v>
      </c>
      <c r="B105" s="55" t="s">
        <v>119</v>
      </c>
      <c r="C105" s="56" t="s">
        <v>678</v>
      </c>
      <c r="D105" s="79">
        <v>0</v>
      </c>
      <c r="E105" s="79">
        <v>0</v>
      </c>
      <c r="F105" s="79">
        <v>57173.95</v>
      </c>
      <c r="G105" s="79">
        <v>65793.31</v>
      </c>
      <c r="H105" s="79">
        <v>0</v>
      </c>
      <c r="I105" s="79">
        <v>0</v>
      </c>
      <c r="J105" s="79">
        <v>0</v>
      </c>
      <c r="K105" s="79">
        <v>0</v>
      </c>
      <c r="L105" s="79">
        <v>0</v>
      </c>
      <c r="M105" s="79">
        <v>0</v>
      </c>
      <c r="N105" s="79">
        <v>0</v>
      </c>
      <c r="O105" s="79">
        <v>0</v>
      </c>
      <c r="P105" s="79">
        <v>0</v>
      </c>
      <c r="Q105" s="79">
        <v>0</v>
      </c>
      <c r="R105" s="79">
        <v>0</v>
      </c>
      <c r="S105" s="79">
        <v>0</v>
      </c>
      <c r="T105" s="79">
        <v>0</v>
      </c>
      <c r="U105" s="79">
        <v>0</v>
      </c>
      <c r="V105" s="79">
        <v>0</v>
      </c>
      <c r="W105" s="79">
        <v>0</v>
      </c>
      <c r="X105" s="79">
        <v>0</v>
      </c>
      <c r="Y105" s="79">
        <v>0</v>
      </c>
      <c r="Z105" s="79">
        <v>0</v>
      </c>
      <c r="AA105" s="79">
        <v>0</v>
      </c>
      <c r="AB105" s="79">
        <v>0</v>
      </c>
      <c r="AC105" s="79">
        <v>0</v>
      </c>
      <c r="AD105" s="79">
        <v>0</v>
      </c>
      <c r="AE105" s="79">
        <v>0</v>
      </c>
      <c r="AF105" s="79">
        <v>0</v>
      </c>
      <c r="AG105" s="79">
        <v>0</v>
      </c>
      <c r="AH105" s="79">
        <v>0</v>
      </c>
      <c r="AI105" s="79">
        <v>0</v>
      </c>
      <c r="AJ105" s="79">
        <v>0</v>
      </c>
      <c r="AK105" s="79">
        <v>0</v>
      </c>
      <c r="AL105" s="79">
        <v>0</v>
      </c>
      <c r="AM105" s="79">
        <f t="shared" si="1"/>
        <v>122967.26</v>
      </c>
      <c r="AP105" s="45"/>
    </row>
    <row r="106" spans="1:42" ht="33" customHeight="1">
      <c r="A106" s="54">
        <v>270</v>
      </c>
      <c r="B106" s="55" t="s">
        <v>120</v>
      </c>
      <c r="C106" s="80" t="s">
        <v>678</v>
      </c>
      <c r="D106" s="79">
        <v>0</v>
      </c>
      <c r="E106" s="79">
        <v>0</v>
      </c>
      <c r="F106" s="79">
        <v>0</v>
      </c>
      <c r="G106" s="79">
        <v>10492.619999999999</v>
      </c>
      <c r="H106" s="79">
        <v>0</v>
      </c>
      <c r="I106" s="79">
        <v>0</v>
      </c>
      <c r="J106" s="79">
        <v>0</v>
      </c>
      <c r="K106" s="79">
        <v>0</v>
      </c>
      <c r="L106" s="79">
        <v>0</v>
      </c>
      <c r="M106" s="79">
        <v>0</v>
      </c>
      <c r="N106" s="79">
        <v>0</v>
      </c>
      <c r="O106" s="79">
        <v>0</v>
      </c>
      <c r="P106" s="79">
        <v>0</v>
      </c>
      <c r="Q106" s="79">
        <v>0</v>
      </c>
      <c r="R106" s="79">
        <v>0</v>
      </c>
      <c r="S106" s="79">
        <v>0</v>
      </c>
      <c r="T106" s="79">
        <v>0</v>
      </c>
      <c r="U106" s="79">
        <v>0</v>
      </c>
      <c r="V106" s="79">
        <v>0</v>
      </c>
      <c r="W106" s="79">
        <v>0</v>
      </c>
      <c r="X106" s="79">
        <v>0</v>
      </c>
      <c r="Y106" s="79">
        <v>0</v>
      </c>
      <c r="Z106" s="79">
        <v>0</v>
      </c>
      <c r="AA106" s="79">
        <v>0</v>
      </c>
      <c r="AB106" s="79">
        <v>0</v>
      </c>
      <c r="AC106" s="79">
        <v>0</v>
      </c>
      <c r="AD106" s="79">
        <v>0</v>
      </c>
      <c r="AE106" s="79">
        <v>0</v>
      </c>
      <c r="AF106" s="79">
        <v>0</v>
      </c>
      <c r="AG106" s="79">
        <v>0</v>
      </c>
      <c r="AH106" s="79">
        <v>0</v>
      </c>
      <c r="AI106" s="79">
        <v>0</v>
      </c>
      <c r="AJ106" s="79">
        <v>0</v>
      </c>
      <c r="AK106" s="79">
        <v>0</v>
      </c>
      <c r="AL106" s="79">
        <v>0</v>
      </c>
      <c r="AM106" s="79">
        <f t="shared" si="1"/>
        <v>10492.619999999999</v>
      </c>
      <c r="AP106" s="45"/>
    </row>
    <row r="107" spans="1:42" ht="33" customHeight="1">
      <c r="A107" s="54">
        <v>271</v>
      </c>
      <c r="B107" s="55" t="s">
        <v>121</v>
      </c>
      <c r="C107" s="56" t="s">
        <v>678</v>
      </c>
      <c r="D107" s="79">
        <v>0</v>
      </c>
      <c r="E107" s="79">
        <v>0</v>
      </c>
      <c r="F107" s="79">
        <v>0</v>
      </c>
      <c r="G107" s="79">
        <v>65362.39</v>
      </c>
      <c r="H107" s="79">
        <v>0</v>
      </c>
      <c r="I107" s="79">
        <v>0</v>
      </c>
      <c r="J107" s="79">
        <v>0</v>
      </c>
      <c r="K107" s="79">
        <v>0</v>
      </c>
      <c r="L107" s="79">
        <v>0</v>
      </c>
      <c r="M107" s="79">
        <v>0</v>
      </c>
      <c r="N107" s="79">
        <v>0</v>
      </c>
      <c r="O107" s="79">
        <v>0</v>
      </c>
      <c r="P107" s="79">
        <v>0</v>
      </c>
      <c r="Q107" s="79">
        <v>0</v>
      </c>
      <c r="R107" s="79">
        <v>0</v>
      </c>
      <c r="S107" s="79">
        <v>0</v>
      </c>
      <c r="T107" s="79">
        <v>0</v>
      </c>
      <c r="U107" s="79">
        <v>0</v>
      </c>
      <c r="V107" s="79">
        <v>0</v>
      </c>
      <c r="W107" s="79">
        <v>0</v>
      </c>
      <c r="X107" s="79">
        <v>0</v>
      </c>
      <c r="Y107" s="79">
        <v>0</v>
      </c>
      <c r="Z107" s="79">
        <v>0</v>
      </c>
      <c r="AA107" s="79">
        <v>0</v>
      </c>
      <c r="AB107" s="79">
        <v>0</v>
      </c>
      <c r="AC107" s="79">
        <v>0</v>
      </c>
      <c r="AD107" s="79">
        <v>0</v>
      </c>
      <c r="AE107" s="79">
        <v>0</v>
      </c>
      <c r="AF107" s="79">
        <v>0</v>
      </c>
      <c r="AG107" s="79">
        <v>0</v>
      </c>
      <c r="AH107" s="79">
        <v>0</v>
      </c>
      <c r="AI107" s="79">
        <v>0</v>
      </c>
      <c r="AJ107" s="79">
        <v>0</v>
      </c>
      <c r="AK107" s="79">
        <v>0</v>
      </c>
      <c r="AL107" s="79">
        <v>0</v>
      </c>
      <c r="AM107" s="79">
        <f t="shared" si="1"/>
        <v>65362.39</v>
      </c>
      <c r="AP107" s="45"/>
    </row>
    <row r="108" spans="1:42" ht="33" customHeight="1">
      <c r="A108" s="54">
        <v>272</v>
      </c>
      <c r="B108" s="55" t="s">
        <v>122</v>
      </c>
      <c r="C108" s="80" t="s">
        <v>678</v>
      </c>
      <c r="D108" s="79">
        <v>0</v>
      </c>
      <c r="E108" s="79">
        <v>0</v>
      </c>
      <c r="F108" s="79">
        <v>0</v>
      </c>
      <c r="G108" s="79">
        <v>0</v>
      </c>
      <c r="H108" s="79">
        <v>0</v>
      </c>
      <c r="I108" s="79">
        <v>0</v>
      </c>
      <c r="J108" s="79">
        <v>0</v>
      </c>
      <c r="K108" s="79">
        <v>0</v>
      </c>
      <c r="L108" s="79">
        <v>0</v>
      </c>
      <c r="M108" s="79">
        <v>0</v>
      </c>
      <c r="N108" s="79">
        <v>0</v>
      </c>
      <c r="O108" s="79">
        <v>0</v>
      </c>
      <c r="P108" s="79">
        <v>0</v>
      </c>
      <c r="Q108" s="79">
        <v>0</v>
      </c>
      <c r="R108" s="79">
        <v>0</v>
      </c>
      <c r="S108" s="79">
        <v>0</v>
      </c>
      <c r="T108" s="79">
        <v>0</v>
      </c>
      <c r="U108" s="79">
        <v>0</v>
      </c>
      <c r="V108" s="79">
        <v>0</v>
      </c>
      <c r="W108" s="79">
        <v>0</v>
      </c>
      <c r="X108" s="79">
        <v>0</v>
      </c>
      <c r="Y108" s="79">
        <v>0</v>
      </c>
      <c r="Z108" s="79">
        <v>0</v>
      </c>
      <c r="AA108" s="79">
        <v>0</v>
      </c>
      <c r="AB108" s="79">
        <v>0</v>
      </c>
      <c r="AC108" s="79">
        <v>0</v>
      </c>
      <c r="AD108" s="79">
        <v>0</v>
      </c>
      <c r="AE108" s="79">
        <v>0</v>
      </c>
      <c r="AF108" s="79">
        <v>0</v>
      </c>
      <c r="AG108" s="79">
        <v>0</v>
      </c>
      <c r="AH108" s="79">
        <v>0</v>
      </c>
      <c r="AI108" s="79">
        <v>0</v>
      </c>
      <c r="AJ108" s="79">
        <v>0</v>
      </c>
      <c r="AK108" s="79">
        <v>0</v>
      </c>
      <c r="AL108" s="79">
        <v>0</v>
      </c>
      <c r="AM108" s="79">
        <f t="shared" si="1"/>
        <v>0</v>
      </c>
      <c r="AP108" s="45"/>
    </row>
    <row r="109" spans="1:42" ht="33" customHeight="1">
      <c r="A109" s="54">
        <v>273</v>
      </c>
      <c r="B109" s="55" t="s">
        <v>123</v>
      </c>
      <c r="C109" s="56" t="s">
        <v>678</v>
      </c>
      <c r="D109" s="79">
        <v>0</v>
      </c>
      <c r="E109" s="79">
        <v>0</v>
      </c>
      <c r="F109" s="79">
        <v>0</v>
      </c>
      <c r="G109" s="79">
        <v>0</v>
      </c>
      <c r="H109" s="79">
        <v>0</v>
      </c>
      <c r="I109" s="79">
        <v>0</v>
      </c>
      <c r="J109" s="79">
        <v>0</v>
      </c>
      <c r="K109" s="79">
        <v>0</v>
      </c>
      <c r="L109" s="79">
        <v>0</v>
      </c>
      <c r="M109" s="79">
        <v>0</v>
      </c>
      <c r="N109" s="79">
        <v>0</v>
      </c>
      <c r="O109" s="79">
        <v>0</v>
      </c>
      <c r="P109" s="79">
        <v>0</v>
      </c>
      <c r="Q109" s="79">
        <v>0</v>
      </c>
      <c r="R109" s="79">
        <v>0</v>
      </c>
      <c r="S109" s="79">
        <v>0</v>
      </c>
      <c r="T109" s="79">
        <v>0</v>
      </c>
      <c r="U109" s="79">
        <v>0</v>
      </c>
      <c r="V109" s="79">
        <v>0</v>
      </c>
      <c r="W109" s="79">
        <v>0</v>
      </c>
      <c r="X109" s="79">
        <v>0</v>
      </c>
      <c r="Y109" s="79">
        <v>0</v>
      </c>
      <c r="Z109" s="79">
        <v>0</v>
      </c>
      <c r="AA109" s="79">
        <v>0</v>
      </c>
      <c r="AB109" s="79">
        <v>0</v>
      </c>
      <c r="AC109" s="79">
        <v>0</v>
      </c>
      <c r="AD109" s="79">
        <v>0</v>
      </c>
      <c r="AE109" s="79">
        <v>0</v>
      </c>
      <c r="AF109" s="79">
        <v>0</v>
      </c>
      <c r="AG109" s="79">
        <v>0</v>
      </c>
      <c r="AH109" s="79">
        <v>0</v>
      </c>
      <c r="AI109" s="79">
        <v>0</v>
      </c>
      <c r="AJ109" s="79">
        <v>0</v>
      </c>
      <c r="AK109" s="79">
        <v>0</v>
      </c>
      <c r="AL109" s="79">
        <v>0</v>
      </c>
      <c r="AM109" s="79">
        <f t="shared" si="1"/>
        <v>0</v>
      </c>
      <c r="AP109" s="45"/>
    </row>
    <row r="110" spans="1:42" ht="33" customHeight="1">
      <c r="A110" s="54">
        <v>281</v>
      </c>
      <c r="B110" s="55" t="s">
        <v>124</v>
      </c>
      <c r="C110" s="56" t="s">
        <v>683</v>
      </c>
      <c r="D110" s="79">
        <v>0</v>
      </c>
      <c r="E110" s="79">
        <v>0</v>
      </c>
      <c r="F110" s="79">
        <v>0</v>
      </c>
      <c r="G110" s="79">
        <v>0</v>
      </c>
      <c r="H110" s="79">
        <v>0</v>
      </c>
      <c r="I110" s="79">
        <v>0</v>
      </c>
      <c r="J110" s="79">
        <v>0</v>
      </c>
      <c r="K110" s="79">
        <v>0</v>
      </c>
      <c r="L110" s="79">
        <v>0</v>
      </c>
      <c r="M110" s="79">
        <v>0</v>
      </c>
      <c r="N110" s="79">
        <v>0</v>
      </c>
      <c r="O110" s="79">
        <v>0</v>
      </c>
      <c r="P110" s="79">
        <v>0</v>
      </c>
      <c r="Q110" s="79">
        <v>0</v>
      </c>
      <c r="R110" s="79">
        <v>0</v>
      </c>
      <c r="S110" s="79">
        <v>0</v>
      </c>
      <c r="T110" s="79">
        <v>0</v>
      </c>
      <c r="U110" s="79">
        <v>0</v>
      </c>
      <c r="V110" s="79">
        <v>0</v>
      </c>
      <c r="W110" s="79">
        <v>0</v>
      </c>
      <c r="X110" s="79">
        <v>0</v>
      </c>
      <c r="Y110" s="79">
        <v>0</v>
      </c>
      <c r="Z110" s="79">
        <v>0</v>
      </c>
      <c r="AA110" s="79">
        <v>0</v>
      </c>
      <c r="AB110" s="79">
        <v>0</v>
      </c>
      <c r="AC110" s="79">
        <v>0</v>
      </c>
      <c r="AD110" s="79">
        <v>0</v>
      </c>
      <c r="AE110" s="79">
        <v>0</v>
      </c>
      <c r="AF110" s="79">
        <v>0</v>
      </c>
      <c r="AG110" s="79">
        <v>0</v>
      </c>
      <c r="AH110" s="79">
        <v>0</v>
      </c>
      <c r="AI110" s="79">
        <v>0</v>
      </c>
      <c r="AJ110" s="79">
        <v>0</v>
      </c>
      <c r="AK110" s="79">
        <v>0</v>
      </c>
      <c r="AL110" s="79">
        <v>0</v>
      </c>
      <c r="AM110" s="79">
        <f t="shared" si="1"/>
        <v>0</v>
      </c>
      <c r="AP110" s="45"/>
    </row>
    <row r="111" spans="1:42" ht="33" customHeight="1">
      <c r="A111" s="54">
        <v>283</v>
      </c>
      <c r="B111" s="55" t="s">
        <v>125</v>
      </c>
      <c r="C111" s="56" t="s">
        <v>678</v>
      </c>
      <c r="D111" s="79">
        <v>1695.59</v>
      </c>
      <c r="E111" s="79">
        <v>0</v>
      </c>
      <c r="F111" s="79">
        <v>1185217.72</v>
      </c>
      <c r="G111" s="79">
        <v>3377520.3100000005</v>
      </c>
      <c r="H111" s="79">
        <v>0</v>
      </c>
      <c r="I111" s="79">
        <v>0</v>
      </c>
      <c r="J111" s="79">
        <v>0</v>
      </c>
      <c r="K111" s="79">
        <v>0</v>
      </c>
      <c r="L111" s="79">
        <v>0</v>
      </c>
      <c r="M111" s="79">
        <v>0</v>
      </c>
      <c r="N111" s="79">
        <v>0</v>
      </c>
      <c r="O111" s="79">
        <v>0</v>
      </c>
      <c r="P111" s="79">
        <v>0</v>
      </c>
      <c r="Q111" s="79">
        <v>0</v>
      </c>
      <c r="R111" s="79">
        <v>0</v>
      </c>
      <c r="S111" s="79">
        <v>0</v>
      </c>
      <c r="T111" s="79">
        <v>0</v>
      </c>
      <c r="U111" s="79">
        <v>0</v>
      </c>
      <c r="V111" s="79">
        <v>0</v>
      </c>
      <c r="W111" s="79">
        <v>0</v>
      </c>
      <c r="X111" s="79">
        <v>0</v>
      </c>
      <c r="Y111" s="79">
        <v>0</v>
      </c>
      <c r="Z111" s="79">
        <v>0</v>
      </c>
      <c r="AA111" s="79">
        <v>0</v>
      </c>
      <c r="AB111" s="79">
        <v>0</v>
      </c>
      <c r="AC111" s="79">
        <v>0</v>
      </c>
      <c r="AD111" s="79">
        <v>0</v>
      </c>
      <c r="AE111" s="79">
        <v>0</v>
      </c>
      <c r="AF111" s="79">
        <v>0</v>
      </c>
      <c r="AG111" s="79">
        <v>0</v>
      </c>
      <c r="AH111" s="79">
        <v>0</v>
      </c>
      <c r="AI111" s="79">
        <v>0</v>
      </c>
      <c r="AJ111" s="79">
        <v>0</v>
      </c>
      <c r="AK111" s="79">
        <v>0</v>
      </c>
      <c r="AL111" s="79">
        <v>0</v>
      </c>
      <c r="AM111" s="79">
        <f t="shared" si="1"/>
        <v>4564433.620000001</v>
      </c>
      <c r="AP111" s="45"/>
    </row>
    <row r="112" spans="1:42" ht="33" customHeight="1">
      <c r="A112" s="54">
        <v>287</v>
      </c>
      <c r="B112" s="55" t="s">
        <v>126</v>
      </c>
      <c r="C112" s="80" t="s">
        <v>726</v>
      </c>
      <c r="D112" s="79">
        <v>0</v>
      </c>
      <c r="E112" s="79">
        <v>0</v>
      </c>
      <c r="F112" s="79">
        <v>0</v>
      </c>
      <c r="G112" s="79">
        <v>770633.43</v>
      </c>
      <c r="H112" s="79">
        <v>0</v>
      </c>
      <c r="I112" s="79">
        <v>450</v>
      </c>
      <c r="J112" s="79">
        <v>1165478</v>
      </c>
      <c r="K112" s="79">
        <v>0</v>
      </c>
      <c r="L112" s="79">
        <v>0</v>
      </c>
      <c r="M112" s="79">
        <v>0</v>
      </c>
      <c r="N112" s="79">
        <v>0</v>
      </c>
      <c r="O112" s="79">
        <v>50</v>
      </c>
      <c r="P112" s="79">
        <v>0</v>
      </c>
      <c r="Q112" s="79">
        <v>1925547.1</v>
      </c>
      <c r="R112" s="79">
        <v>0</v>
      </c>
      <c r="S112" s="79">
        <v>0</v>
      </c>
      <c r="T112" s="79">
        <v>0</v>
      </c>
      <c r="U112" s="79">
        <v>0</v>
      </c>
      <c r="V112" s="79">
        <v>1690584.87</v>
      </c>
      <c r="W112" s="79">
        <v>0</v>
      </c>
      <c r="X112" s="79">
        <v>0</v>
      </c>
      <c r="Y112" s="79">
        <v>0</v>
      </c>
      <c r="Z112" s="79">
        <v>0</v>
      </c>
      <c r="AA112" s="79">
        <v>0</v>
      </c>
      <c r="AB112" s="79">
        <v>196834940.40000001</v>
      </c>
      <c r="AC112" s="79">
        <v>0</v>
      </c>
      <c r="AD112" s="79">
        <v>0</v>
      </c>
      <c r="AE112" s="79">
        <v>0</v>
      </c>
      <c r="AF112" s="79">
        <v>0</v>
      </c>
      <c r="AG112" s="79">
        <v>0</v>
      </c>
      <c r="AH112" s="79">
        <v>0</v>
      </c>
      <c r="AI112" s="79">
        <v>0</v>
      </c>
      <c r="AJ112" s="79">
        <v>0</v>
      </c>
      <c r="AK112" s="79">
        <v>0</v>
      </c>
      <c r="AL112" s="79">
        <v>0</v>
      </c>
      <c r="AM112" s="79">
        <f t="shared" si="1"/>
        <v>202387683.80000001</v>
      </c>
      <c r="AP112" s="45"/>
    </row>
    <row r="113" spans="1:42" ht="33" customHeight="1">
      <c r="A113" s="54">
        <v>288</v>
      </c>
      <c r="B113" s="55" t="s">
        <v>127</v>
      </c>
      <c r="C113" s="80" t="s">
        <v>725</v>
      </c>
      <c r="D113" s="79">
        <v>0</v>
      </c>
      <c r="E113" s="79">
        <v>0</v>
      </c>
      <c r="F113" s="79">
        <v>0</v>
      </c>
      <c r="G113" s="79">
        <v>0</v>
      </c>
      <c r="H113" s="79">
        <v>0</v>
      </c>
      <c r="I113" s="79">
        <v>0</v>
      </c>
      <c r="J113" s="79">
        <v>0</v>
      </c>
      <c r="K113" s="79">
        <v>0</v>
      </c>
      <c r="L113" s="79">
        <v>0</v>
      </c>
      <c r="M113" s="79">
        <v>0</v>
      </c>
      <c r="N113" s="79">
        <v>0</v>
      </c>
      <c r="O113" s="79">
        <v>0</v>
      </c>
      <c r="P113" s="79">
        <v>0</v>
      </c>
      <c r="Q113" s="79">
        <v>0</v>
      </c>
      <c r="R113" s="79">
        <v>0</v>
      </c>
      <c r="S113" s="79">
        <v>0</v>
      </c>
      <c r="T113" s="79">
        <v>0</v>
      </c>
      <c r="U113" s="79">
        <v>0</v>
      </c>
      <c r="V113" s="79">
        <v>0</v>
      </c>
      <c r="W113" s="79">
        <v>0</v>
      </c>
      <c r="X113" s="79">
        <v>0</v>
      </c>
      <c r="Y113" s="79">
        <v>0</v>
      </c>
      <c r="Z113" s="79">
        <v>0</v>
      </c>
      <c r="AA113" s="79">
        <v>0</v>
      </c>
      <c r="AB113" s="79">
        <v>0</v>
      </c>
      <c r="AC113" s="79">
        <v>0</v>
      </c>
      <c r="AD113" s="79">
        <v>0</v>
      </c>
      <c r="AE113" s="79">
        <v>0</v>
      </c>
      <c r="AF113" s="79">
        <v>0</v>
      </c>
      <c r="AG113" s="79">
        <v>0</v>
      </c>
      <c r="AH113" s="79">
        <v>0</v>
      </c>
      <c r="AI113" s="79">
        <v>0</v>
      </c>
      <c r="AJ113" s="79">
        <v>0</v>
      </c>
      <c r="AK113" s="79">
        <v>0</v>
      </c>
      <c r="AL113" s="79">
        <v>0</v>
      </c>
      <c r="AM113" s="79">
        <f t="shared" si="1"/>
        <v>0</v>
      </c>
      <c r="AP113" s="45"/>
    </row>
    <row r="114" spans="1:42" ht="33" customHeight="1">
      <c r="A114" s="54">
        <v>290</v>
      </c>
      <c r="B114" s="55" t="s">
        <v>128</v>
      </c>
      <c r="C114" s="80" t="s">
        <v>678</v>
      </c>
      <c r="D114" s="79">
        <v>0</v>
      </c>
      <c r="E114" s="79">
        <v>0</v>
      </c>
      <c r="F114" s="79">
        <v>7542944.75</v>
      </c>
      <c r="G114" s="79">
        <v>64490.560000000005</v>
      </c>
      <c r="H114" s="79">
        <v>0</v>
      </c>
      <c r="I114" s="79">
        <v>0</v>
      </c>
      <c r="J114" s="79">
        <v>0</v>
      </c>
      <c r="K114" s="79">
        <v>0</v>
      </c>
      <c r="L114" s="79">
        <v>0</v>
      </c>
      <c r="M114" s="79">
        <v>0</v>
      </c>
      <c r="N114" s="79">
        <v>0</v>
      </c>
      <c r="O114" s="79">
        <v>0</v>
      </c>
      <c r="P114" s="79">
        <v>0</v>
      </c>
      <c r="Q114" s="79">
        <v>2523814.89</v>
      </c>
      <c r="R114" s="79">
        <v>0</v>
      </c>
      <c r="S114" s="79">
        <v>0</v>
      </c>
      <c r="T114" s="79">
        <v>0</v>
      </c>
      <c r="U114" s="79">
        <v>0</v>
      </c>
      <c r="V114" s="79">
        <v>0</v>
      </c>
      <c r="W114" s="79">
        <v>0</v>
      </c>
      <c r="X114" s="79">
        <v>0</v>
      </c>
      <c r="Y114" s="79">
        <v>0</v>
      </c>
      <c r="Z114" s="79">
        <v>0</v>
      </c>
      <c r="AA114" s="79">
        <v>0</v>
      </c>
      <c r="AB114" s="79">
        <v>0</v>
      </c>
      <c r="AC114" s="79">
        <v>0</v>
      </c>
      <c r="AD114" s="79">
        <v>0</v>
      </c>
      <c r="AE114" s="79">
        <v>0</v>
      </c>
      <c r="AF114" s="79">
        <v>0</v>
      </c>
      <c r="AG114" s="79">
        <v>0</v>
      </c>
      <c r="AH114" s="79">
        <v>0</v>
      </c>
      <c r="AI114" s="79">
        <v>0</v>
      </c>
      <c r="AJ114" s="79">
        <v>0</v>
      </c>
      <c r="AK114" s="79">
        <v>0</v>
      </c>
      <c r="AL114" s="79">
        <v>0</v>
      </c>
      <c r="AM114" s="79">
        <f t="shared" si="1"/>
        <v>10131250.199999999</v>
      </c>
      <c r="AP114" s="45"/>
    </row>
    <row r="115" spans="1:42" ht="33" customHeight="1">
      <c r="A115" s="54">
        <v>291</v>
      </c>
      <c r="B115" s="55" t="s">
        <v>129</v>
      </c>
      <c r="C115" s="80" t="s">
        <v>683</v>
      </c>
      <c r="D115" s="79">
        <v>0</v>
      </c>
      <c r="E115" s="79">
        <v>0</v>
      </c>
      <c r="F115" s="79">
        <v>65401503.590000004</v>
      </c>
      <c r="G115" s="79">
        <v>15288646</v>
      </c>
      <c r="H115" s="79">
        <v>0</v>
      </c>
      <c r="I115" s="79">
        <v>650</v>
      </c>
      <c r="J115" s="79">
        <v>47932734.5</v>
      </c>
      <c r="K115" s="79">
        <v>0</v>
      </c>
      <c r="L115" s="79">
        <v>0</v>
      </c>
      <c r="M115" s="79">
        <v>0</v>
      </c>
      <c r="N115" s="79">
        <v>0</v>
      </c>
      <c r="O115" s="79">
        <v>0</v>
      </c>
      <c r="P115" s="79">
        <v>0</v>
      </c>
      <c r="Q115" s="79">
        <v>0</v>
      </c>
      <c r="R115" s="79">
        <v>0</v>
      </c>
      <c r="S115" s="79">
        <v>0</v>
      </c>
      <c r="T115" s="79">
        <v>0</v>
      </c>
      <c r="U115" s="79">
        <v>0</v>
      </c>
      <c r="V115" s="79">
        <v>0</v>
      </c>
      <c r="W115" s="79">
        <v>0</v>
      </c>
      <c r="X115" s="79">
        <v>0</v>
      </c>
      <c r="Y115" s="79">
        <v>268912</v>
      </c>
      <c r="Z115" s="79">
        <v>0</v>
      </c>
      <c r="AA115" s="79">
        <v>0</v>
      </c>
      <c r="AB115" s="79">
        <v>399161437.01999998</v>
      </c>
      <c r="AC115" s="79">
        <v>0</v>
      </c>
      <c r="AD115" s="79">
        <v>0</v>
      </c>
      <c r="AE115" s="79">
        <v>0</v>
      </c>
      <c r="AF115" s="79">
        <v>0</v>
      </c>
      <c r="AG115" s="79">
        <v>0</v>
      </c>
      <c r="AH115" s="79">
        <v>0</v>
      </c>
      <c r="AI115" s="79">
        <v>0</v>
      </c>
      <c r="AJ115" s="79">
        <v>0</v>
      </c>
      <c r="AK115" s="79">
        <v>0</v>
      </c>
      <c r="AL115" s="79">
        <v>0</v>
      </c>
      <c r="AM115" s="79">
        <f t="shared" si="1"/>
        <v>528053883.11000001</v>
      </c>
      <c r="AP115" s="45"/>
    </row>
    <row r="116" spans="1:42" ht="33" customHeight="1">
      <c r="A116" s="54">
        <v>292</v>
      </c>
      <c r="B116" s="55" t="s">
        <v>130</v>
      </c>
      <c r="C116" s="80" t="s">
        <v>682</v>
      </c>
      <c r="D116" s="79">
        <v>0</v>
      </c>
      <c r="E116" s="79">
        <v>0</v>
      </c>
      <c r="F116" s="79">
        <v>2820</v>
      </c>
      <c r="G116" s="79">
        <v>1847.75</v>
      </c>
      <c r="H116" s="79">
        <v>0</v>
      </c>
      <c r="I116" s="79">
        <v>0</v>
      </c>
      <c r="J116" s="79">
        <v>0</v>
      </c>
      <c r="K116" s="79">
        <v>0</v>
      </c>
      <c r="L116" s="79">
        <v>0</v>
      </c>
      <c r="M116" s="79">
        <v>0</v>
      </c>
      <c r="N116" s="79">
        <v>0</v>
      </c>
      <c r="O116" s="79">
        <v>0</v>
      </c>
      <c r="P116" s="79">
        <v>0</v>
      </c>
      <c r="Q116" s="79">
        <v>0</v>
      </c>
      <c r="R116" s="79">
        <v>0</v>
      </c>
      <c r="S116" s="79">
        <v>0</v>
      </c>
      <c r="T116" s="79">
        <v>0</v>
      </c>
      <c r="U116" s="79">
        <v>0</v>
      </c>
      <c r="V116" s="79">
        <v>0</v>
      </c>
      <c r="W116" s="79">
        <v>0</v>
      </c>
      <c r="X116" s="79">
        <v>0</v>
      </c>
      <c r="Y116" s="79">
        <v>0</v>
      </c>
      <c r="Z116" s="79">
        <v>0</v>
      </c>
      <c r="AA116" s="79">
        <v>0</v>
      </c>
      <c r="AB116" s="79">
        <v>0</v>
      </c>
      <c r="AC116" s="79">
        <v>0</v>
      </c>
      <c r="AD116" s="79">
        <v>0</v>
      </c>
      <c r="AE116" s="79">
        <v>0</v>
      </c>
      <c r="AF116" s="79">
        <v>0</v>
      </c>
      <c r="AG116" s="79">
        <v>0</v>
      </c>
      <c r="AH116" s="79">
        <v>0</v>
      </c>
      <c r="AI116" s="79">
        <v>0</v>
      </c>
      <c r="AJ116" s="79">
        <v>0</v>
      </c>
      <c r="AK116" s="79">
        <v>0</v>
      </c>
      <c r="AL116" s="79">
        <v>0</v>
      </c>
      <c r="AM116" s="79">
        <f t="shared" si="1"/>
        <v>4667.75</v>
      </c>
      <c r="AP116" s="45"/>
    </row>
    <row r="117" spans="1:42" ht="33" customHeight="1">
      <c r="A117" s="54">
        <v>293</v>
      </c>
      <c r="B117" s="55" t="s">
        <v>131</v>
      </c>
      <c r="C117" s="80" t="s">
        <v>682</v>
      </c>
      <c r="D117" s="79">
        <v>0</v>
      </c>
      <c r="E117" s="79">
        <v>3006.98</v>
      </c>
      <c r="F117" s="79">
        <v>32987</v>
      </c>
      <c r="G117" s="79">
        <v>11403.130000000001</v>
      </c>
      <c r="H117" s="79">
        <v>0</v>
      </c>
      <c r="I117" s="79">
        <v>50</v>
      </c>
      <c r="J117" s="79">
        <v>15508269</v>
      </c>
      <c r="K117" s="79">
        <v>0</v>
      </c>
      <c r="L117" s="79">
        <v>566.83000000000004</v>
      </c>
      <c r="M117" s="79">
        <v>0</v>
      </c>
      <c r="N117" s="79">
        <v>0</v>
      </c>
      <c r="O117" s="79">
        <v>0</v>
      </c>
      <c r="P117" s="79">
        <v>0</v>
      </c>
      <c r="Q117" s="79">
        <v>0</v>
      </c>
      <c r="R117" s="79">
        <v>0</v>
      </c>
      <c r="S117" s="79">
        <v>0</v>
      </c>
      <c r="T117" s="79">
        <v>0</v>
      </c>
      <c r="U117" s="79">
        <v>0</v>
      </c>
      <c r="V117" s="79">
        <v>0</v>
      </c>
      <c r="W117" s="79">
        <v>0</v>
      </c>
      <c r="X117" s="79">
        <v>0</v>
      </c>
      <c r="Y117" s="79">
        <v>0</v>
      </c>
      <c r="Z117" s="79">
        <v>0</v>
      </c>
      <c r="AA117" s="79">
        <v>0</v>
      </c>
      <c r="AB117" s="79">
        <v>0</v>
      </c>
      <c r="AC117" s="79">
        <v>0</v>
      </c>
      <c r="AD117" s="79">
        <v>0</v>
      </c>
      <c r="AE117" s="79">
        <v>0</v>
      </c>
      <c r="AF117" s="79">
        <v>0</v>
      </c>
      <c r="AG117" s="79">
        <v>0</v>
      </c>
      <c r="AH117" s="79">
        <v>0</v>
      </c>
      <c r="AI117" s="79">
        <v>0</v>
      </c>
      <c r="AJ117" s="79">
        <v>0</v>
      </c>
      <c r="AK117" s="79">
        <v>0</v>
      </c>
      <c r="AL117" s="79">
        <v>0</v>
      </c>
      <c r="AM117" s="79">
        <f t="shared" si="1"/>
        <v>15556282.939999999</v>
      </c>
      <c r="AP117" s="45"/>
    </row>
    <row r="118" spans="1:42" ht="33" customHeight="1">
      <c r="A118" s="54">
        <v>294</v>
      </c>
      <c r="B118" s="55" t="s">
        <v>132</v>
      </c>
      <c r="C118" s="80">
        <v>0</v>
      </c>
      <c r="D118" s="79">
        <v>0</v>
      </c>
      <c r="E118" s="79">
        <v>0</v>
      </c>
      <c r="F118" s="79">
        <v>0</v>
      </c>
      <c r="G118" s="79">
        <v>0</v>
      </c>
      <c r="H118" s="79">
        <v>0</v>
      </c>
      <c r="I118" s="79">
        <v>0</v>
      </c>
      <c r="J118" s="79">
        <v>0</v>
      </c>
      <c r="K118" s="79">
        <v>0</v>
      </c>
      <c r="L118" s="79">
        <v>0</v>
      </c>
      <c r="M118" s="79">
        <v>0</v>
      </c>
      <c r="N118" s="79">
        <v>0</v>
      </c>
      <c r="O118" s="79">
        <v>0</v>
      </c>
      <c r="P118" s="79">
        <v>0</v>
      </c>
      <c r="Q118" s="79">
        <v>0</v>
      </c>
      <c r="R118" s="79">
        <v>0</v>
      </c>
      <c r="S118" s="79">
        <v>0</v>
      </c>
      <c r="T118" s="79">
        <v>0</v>
      </c>
      <c r="U118" s="79">
        <v>0</v>
      </c>
      <c r="V118" s="79">
        <v>0</v>
      </c>
      <c r="W118" s="79">
        <v>0</v>
      </c>
      <c r="X118" s="79">
        <v>0</v>
      </c>
      <c r="Y118" s="79">
        <v>0</v>
      </c>
      <c r="Z118" s="79">
        <v>0</v>
      </c>
      <c r="AA118" s="79">
        <v>0</v>
      </c>
      <c r="AB118" s="79">
        <v>0</v>
      </c>
      <c r="AC118" s="79">
        <v>0</v>
      </c>
      <c r="AD118" s="79">
        <v>0</v>
      </c>
      <c r="AE118" s="79">
        <v>0</v>
      </c>
      <c r="AF118" s="79">
        <v>0</v>
      </c>
      <c r="AG118" s="79">
        <v>0</v>
      </c>
      <c r="AH118" s="79">
        <v>0</v>
      </c>
      <c r="AI118" s="79">
        <v>0</v>
      </c>
      <c r="AJ118" s="79">
        <v>0</v>
      </c>
      <c r="AK118" s="79">
        <v>0</v>
      </c>
      <c r="AL118" s="79">
        <v>0</v>
      </c>
      <c r="AM118" s="79">
        <f t="shared" si="1"/>
        <v>0</v>
      </c>
      <c r="AP118" s="45"/>
    </row>
    <row r="119" spans="1:42" ht="33" customHeight="1">
      <c r="A119" s="54">
        <v>295</v>
      </c>
      <c r="B119" s="55" t="s">
        <v>133</v>
      </c>
      <c r="C119" s="80">
        <v>0</v>
      </c>
      <c r="D119" s="79">
        <v>0</v>
      </c>
      <c r="E119" s="79">
        <v>0</v>
      </c>
      <c r="F119" s="79">
        <v>0</v>
      </c>
      <c r="G119" s="79">
        <v>0</v>
      </c>
      <c r="H119" s="79">
        <v>0</v>
      </c>
      <c r="I119" s="79">
        <v>0</v>
      </c>
      <c r="J119" s="79">
        <v>0</v>
      </c>
      <c r="K119" s="79">
        <v>0</v>
      </c>
      <c r="L119" s="79">
        <v>0</v>
      </c>
      <c r="M119" s="79">
        <v>0</v>
      </c>
      <c r="N119" s="79">
        <v>0</v>
      </c>
      <c r="O119" s="79">
        <v>0</v>
      </c>
      <c r="P119" s="79">
        <v>0</v>
      </c>
      <c r="Q119" s="79">
        <v>0</v>
      </c>
      <c r="R119" s="79">
        <v>0</v>
      </c>
      <c r="S119" s="79">
        <v>0</v>
      </c>
      <c r="T119" s="79">
        <v>0</v>
      </c>
      <c r="U119" s="79">
        <v>0</v>
      </c>
      <c r="V119" s="79">
        <v>0</v>
      </c>
      <c r="W119" s="79">
        <v>0</v>
      </c>
      <c r="X119" s="79">
        <v>0</v>
      </c>
      <c r="Y119" s="79">
        <v>0</v>
      </c>
      <c r="Z119" s="79">
        <v>0</v>
      </c>
      <c r="AA119" s="79">
        <v>0</v>
      </c>
      <c r="AB119" s="79">
        <v>0</v>
      </c>
      <c r="AC119" s="79">
        <v>0</v>
      </c>
      <c r="AD119" s="79">
        <v>0</v>
      </c>
      <c r="AE119" s="79">
        <v>0</v>
      </c>
      <c r="AF119" s="79">
        <v>0</v>
      </c>
      <c r="AG119" s="79">
        <v>0</v>
      </c>
      <c r="AH119" s="79">
        <v>0</v>
      </c>
      <c r="AI119" s="79">
        <v>0</v>
      </c>
      <c r="AJ119" s="79">
        <v>0</v>
      </c>
      <c r="AK119" s="79">
        <v>0</v>
      </c>
      <c r="AL119" s="79">
        <v>0</v>
      </c>
      <c r="AM119" s="79">
        <f t="shared" si="1"/>
        <v>0</v>
      </c>
      <c r="AP119" s="45"/>
    </row>
    <row r="120" spans="1:42" ht="33" customHeight="1">
      <c r="A120" s="54">
        <v>296</v>
      </c>
      <c r="B120" s="55" t="s">
        <v>134</v>
      </c>
      <c r="C120" s="80">
        <v>0</v>
      </c>
      <c r="D120" s="79">
        <v>0</v>
      </c>
      <c r="E120" s="79">
        <v>0</v>
      </c>
      <c r="F120" s="79">
        <v>0</v>
      </c>
      <c r="G120" s="79">
        <v>0</v>
      </c>
      <c r="H120" s="79">
        <v>0</v>
      </c>
      <c r="I120" s="79">
        <v>0</v>
      </c>
      <c r="J120" s="79">
        <v>0</v>
      </c>
      <c r="K120" s="79">
        <v>0</v>
      </c>
      <c r="L120" s="79">
        <v>0</v>
      </c>
      <c r="M120" s="79">
        <v>0</v>
      </c>
      <c r="N120" s="79">
        <v>0</v>
      </c>
      <c r="O120" s="79">
        <v>0</v>
      </c>
      <c r="P120" s="79">
        <v>0</v>
      </c>
      <c r="Q120" s="79">
        <v>0</v>
      </c>
      <c r="R120" s="79">
        <v>0</v>
      </c>
      <c r="S120" s="79">
        <v>0</v>
      </c>
      <c r="T120" s="79">
        <v>0</v>
      </c>
      <c r="U120" s="79">
        <v>0</v>
      </c>
      <c r="V120" s="79">
        <v>0</v>
      </c>
      <c r="W120" s="79">
        <v>0</v>
      </c>
      <c r="X120" s="79">
        <v>0</v>
      </c>
      <c r="Y120" s="79">
        <v>0</v>
      </c>
      <c r="Z120" s="79">
        <v>0</v>
      </c>
      <c r="AA120" s="79">
        <v>0</v>
      </c>
      <c r="AB120" s="79">
        <v>0</v>
      </c>
      <c r="AC120" s="79">
        <v>0</v>
      </c>
      <c r="AD120" s="79">
        <v>0</v>
      </c>
      <c r="AE120" s="79">
        <v>0</v>
      </c>
      <c r="AF120" s="79">
        <v>0</v>
      </c>
      <c r="AG120" s="79">
        <v>0</v>
      </c>
      <c r="AH120" s="79">
        <v>0</v>
      </c>
      <c r="AI120" s="79">
        <v>0</v>
      </c>
      <c r="AJ120" s="79">
        <v>0</v>
      </c>
      <c r="AK120" s="79">
        <v>0</v>
      </c>
      <c r="AL120" s="79">
        <v>0</v>
      </c>
      <c r="AM120" s="79">
        <f t="shared" si="1"/>
        <v>0</v>
      </c>
      <c r="AP120" s="45"/>
    </row>
    <row r="121" spans="1:42" ht="33" customHeight="1">
      <c r="A121" s="54">
        <v>298</v>
      </c>
      <c r="B121" s="55" t="s">
        <v>135</v>
      </c>
      <c r="C121" s="56" t="s">
        <v>725</v>
      </c>
      <c r="D121" s="79">
        <v>0</v>
      </c>
      <c r="E121" s="79">
        <v>0</v>
      </c>
      <c r="F121" s="79">
        <v>0</v>
      </c>
      <c r="G121" s="79">
        <v>0</v>
      </c>
      <c r="H121" s="79">
        <v>0</v>
      </c>
      <c r="I121" s="79">
        <v>0</v>
      </c>
      <c r="J121" s="79">
        <v>0</v>
      </c>
      <c r="K121" s="79">
        <v>0</v>
      </c>
      <c r="L121" s="79">
        <v>0</v>
      </c>
      <c r="M121" s="79">
        <v>0</v>
      </c>
      <c r="N121" s="79">
        <v>0</v>
      </c>
      <c r="O121" s="79">
        <v>0</v>
      </c>
      <c r="P121" s="79">
        <v>0</v>
      </c>
      <c r="Q121" s="79">
        <v>0</v>
      </c>
      <c r="R121" s="79">
        <v>0</v>
      </c>
      <c r="S121" s="79">
        <v>0</v>
      </c>
      <c r="T121" s="79">
        <v>0</v>
      </c>
      <c r="U121" s="79">
        <v>0</v>
      </c>
      <c r="V121" s="79">
        <v>0</v>
      </c>
      <c r="W121" s="79">
        <v>0</v>
      </c>
      <c r="X121" s="79">
        <v>0</v>
      </c>
      <c r="Y121" s="79">
        <v>0</v>
      </c>
      <c r="Z121" s="79">
        <v>0</v>
      </c>
      <c r="AA121" s="79">
        <v>0</v>
      </c>
      <c r="AB121" s="79">
        <v>0</v>
      </c>
      <c r="AC121" s="79">
        <v>0</v>
      </c>
      <c r="AD121" s="79">
        <v>0</v>
      </c>
      <c r="AE121" s="79">
        <v>0</v>
      </c>
      <c r="AF121" s="79">
        <v>0</v>
      </c>
      <c r="AG121" s="79">
        <v>0</v>
      </c>
      <c r="AH121" s="79">
        <v>0</v>
      </c>
      <c r="AI121" s="79">
        <v>0</v>
      </c>
      <c r="AJ121" s="79">
        <v>0</v>
      </c>
      <c r="AK121" s="79">
        <v>0</v>
      </c>
      <c r="AL121" s="79">
        <v>0</v>
      </c>
      <c r="AM121" s="79">
        <f t="shared" si="1"/>
        <v>0</v>
      </c>
      <c r="AP121" s="45"/>
    </row>
    <row r="122" spans="1:42" ht="33" customHeight="1">
      <c r="A122" s="54">
        <v>299</v>
      </c>
      <c r="B122" s="55" t="s">
        <v>136</v>
      </c>
      <c r="C122" s="80" t="s">
        <v>725</v>
      </c>
      <c r="D122" s="79">
        <v>0</v>
      </c>
      <c r="E122" s="79">
        <v>0</v>
      </c>
      <c r="F122" s="79">
        <v>0</v>
      </c>
      <c r="G122" s="79">
        <v>675261.8</v>
      </c>
      <c r="H122" s="79">
        <v>0</v>
      </c>
      <c r="I122" s="79">
        <v>0</v>
      </c>
      <c r="J122" s="79">
        <v>0</v>
      </c>
      <c r="K122" s="79">
        <v>0</v>
      </c>
      <c r="L122" s="79">
        <v>0</v>
      </c>
      <c r="M122" s="79">
        <v>0</v>
      </c>
      <c r="N122" s="79">
        <v>0</v>
      </c>
      <c r="O122" s="79">
        <v>0</v>
      </c>
      <c r="P122" s="79">
        <v>0</v>
      </c>
      <c r="Q122" s="79">
        <v>0</v>
      </c>
      <c r="R122" s="79">
        <v>0</v>
      </c>
      <c r="S122" s="79">
        <v>0</v>
      </c>
      <c r="T122" s="79">
        <v>0</v>
      </c>
      <c r="U122" s="79">
        <v>0</v>
      </c>
      <c r="V122" s="79">
        <v>0</v>
      </c>
      <c r="W122" s="79">
        <v>0</v>
      </c>
      <c r="X122" s="79">
        <v>0</v>
      </c>
      <c r="Y122" s="79">
        <v>0</v>
      </c>
      <c r="Z122" s="79">
        <v>0</v>
      </c>
      <c r="AA122" s="79">
        <v>0</v>
      </c>
      <c r="AB122" s="79">
        <v>0</v>
      </c>
      <c r="AC122" s="79">
        <v>0</v>
      </c>
      <c r="AD122" s="79">
        <v>0</v>
      </c>
      <c r="AE122" s="79">
        <v>0</v>
      </c>
      <c r="AF122" s="79">
        <v>0</v>
      </c>
      <c r="AG122" s="79">
        <v>0</v>
      </c>
      <c r="AH122" s="79">
        <v>0</v>
      </c>
      <c r="AI122" s="79">
        <v>0</v>
      </c>
      <c r="AJ122" s="79">
        <v>0</v>
      </c>
      <c r="AK122" s="79">
        <v>0</v>
      </c>
      <c r="AL122" s="79">
        <v>0</v>
      </c>
      <c r="AM122" s="79">
        <f t="shared" si="1"/>
        <v>675261.8</v>
      </c>
      <c r="AP122" s="45"/>
    </row>
    <row r="123" spans="1:42" ht="33" customHeight="1">
      <c r="A123" s="54">
        <v>300</v>
      </c>
      <c r="B123" s="55" t="s">
        <v>137</v>
      </c>
      <c r="C123" s="80" t="s">
        <v>725</v>
      </c>
      <c r="D123" s="79">
        <v>0</v>
      </c>
      <c r="E123" s="79">
        <v>0</v>
      </c>
      <c r="F123" s="79">
        <v>0</v>
      </c>
      <c r="G123" s="79">
        <v>0</v>
      </c>
      <c r="H123" s="79">
        <v>0</v>
      </c>
      <c r="I123" s="79">
        <v>0</v>
      </c>
      <c r="J123" s="79">
        <v>0</v>
      </c>
      <c r="K123" s="79">
        <v>0</v>
      </c>
      <c r="L123" s="79">
        <v>0</v>
      </c>
      <c r="M123" s="79">
        <v>0</v>
      </c>
      <c r="N123" s="79">
        <v>0</v>
      </c>
      <c r="O123" s="79">
        <v>0</v>
      </c>
      <c r="P123" s="79">
        <v>0</v>
      </c>
      <c r="Q123" s="79">
        <v>0</v>
      </c>
      <c r="R123" s="79">
        <v>0</v>
      </c>
      <c r="S123" s="79">
        <v>0</v>
      </c>
      <c r="T123" s="79">
        <v>0</v>
      </c>
      <c r="U123" s="79">
        <v>0</v>
      </c>
      <c r="V123" s="79">
        <v>0</v>
      </c>
      <c r="W123" s="79">
        <v>0</v>
      </c>
      <c r="X123" s="79">
        <v>0</v>
      </c>
      <c r="Y123" s="79">
        <v>0</v>
      </c>
      <c r="Z123" s="79">
        <v>0</v>
      </c>
      <c r="AA123" s="79">
        <v>0</v>
      </c>
      <c r="AB123" s="79">
        <v>0</v>
      </c>
      <c r="AC123" s="79">
        <v>0</v>
      </c>
      <c r="AD123" s="79">
        <v>0</v>
      </c>
      <c r="AE123" s="79">
        <v>0</v>
      </c>
      <c r="AF123" s="79">
        <v>0</v>
      </c>
      <c r="AG123" s="79">
        <v>0</v>
      </c>
      <c r="AH123" s="79">
        <v>0</v>
      </c>
      <c r="AI123" s="79">
        <v>0</v>
      </c>
      <c r="AJ123" s="79">
        <v>0</v>
      </c>
      <c r="AK123" s="79">
        <v>0</v>
      </c>
      <c r="AL123" s="79">
        <v>0</v>
      </c>
      <c r="AM123" s="79">
        <f t="shared" si="1"/>
        <v>0</v>
      </c>
      <c r="AP123" s="45"/>
    </row>
    <row r="124" spans="1:42" ht="33" customHeight="1">
      <c r="A124" s="54">
        <v>301</v>
      </c>
      <c r="B124" s="55" t="s">
        <v>138</v>
      </c>
      <c r="C124" s="80" t="s">
        <v>725</v>
      </c>
      <c r="D124" s="79">
        <v>0</v>
      </c>
      <c r="E124" s="79">
        <v>0</v>
      </c>
      <c r="F124" s="79">
        <v>0</v>
      </c>
      <c r="G124" s="79">
        <v>1600003</v>
      </c>
      <c r="H124" s="79">
        <v>0</v>
      </c>
      <c r="I124" s="79">
        <v>0</v>
      </c>
      <c r="J124" s="79">
        <v>0</v>
      </c>
      <c r="K124" s="79">
        <v>0</v>
      </c>
      <c r="L124" s="79">
        <v>0</v>
      </c>
      <c r="M124" s="79">
        <v>0</v>
      </c>
      <c r="N124" s="79">
        <v>0</v>
      </c>
      <c r="O124" s="79">
        <v>0</v>
      </c>
      <c r="P124" s="79">
        <v>0</v>
      </c>
      <c r="Q124" s="79">
        <v>0</v>
      </c>
      <c r="R124" s="79">
        <v>0</v>
      </c>
      <c r="S124" s="79">
        <v>0</v>
      </c>
      <c r="T124" s="79">
        <v>0</v>
      </c>
      <c r="U124" s="79">
        <v>0</v>
      </c>
      <c r="V124" s="79">
        <v>0</v>
      </c>
      <c r="W124" s="79">
        <v>0</v>
      </c>
      <c r="X124" s="79">
        <v>0</v>
      </c>
      <c r="Y124" s="79">
        <v>0</v>
      </c>
      <c r="Z124" s="79">
        <v>0</v>
      </c>
      <c r="AA124" s="79">
        <v>0</v>
      </c>
      <c r="AB124" s="79">
        <v>0</v>
      </c>
      <c r="AC124" s="79">
        <v>0</v>
      </c>
      <c r="AD124" s="79">
        <v>0</v>
      </c>
      <c r="AE124" s="79">
        <v>0</v>
      </c>
      <c r="AF124" s="79">
        <v>0</v>
      </c>
      <c r="AG124" s="79">
        <v>0</v>
      </c>
      <c r="AH124" s="79">
        <v>0</v>
      </c>
      <c r="AI124" s="79">
        <v>0</v>
      </c>
      <c r="AJ124" s="79">
        <v>0</v>
      </c>
      <c r="AK124" s="79">
        <v>0</v>
      </c>
      <c r="AL124" s="79">
        <v>0</v>
      </c>
      <c r="AM124" s="79">
        <f t="shared" si="1"/>
        <v>1600003</v>
      </c>
      <c r="AP124" s="45"/>
    </row>
    <row r="125" spans="1:42" ht="33" customHeight="1">
      <c r="A125" s="54">
        <v>302</v>
      </c>
      <c r="B125" s="55" t="s">
        <v>139</v>
      </c>
      <c r="C125" s="56" t="s">
        <v>725</v>
      </c>
      <c r="D125" s="79">
        <v>0</v>
      </c>
      <c r="E125" s="79">
        <v>0</v>
      </c>
      <c r="F125" s="79">
        <v>0</v>
      </c>
      <c r="G125" s="79">
        <v>1067280</v>
      </c>
      <c r="H125" s="79">
        <v>0</v>
      </c>
      <c r="I125" s="79">
        <v>0</v>
      </c>
      <c r="J125" s="79">
        <v>0</v>
      </c>
      <c r="K125" s="79">
        <v>0</v>
      </c>
      <c r="L125" s="79">
        <v>0</v>
      </c>
      <c r="M125" s="79">
        <v>0</v>
      </c>
      <c r="N125" s="79">
        <v>0</v>
      </c>
      <c r="O125" s="79">
        <v>0</v>
      </c>
      <c r="P125" s="79">
        <v>0</v>
      </c>
      <c r="Q125" s="79">
        <v>0</v>
      </c>
      <c r="R125" s="79">
        <v>0</v>
      </c>
      <c r="S125" s="79">
        <v>0</v>
      </c>
      <c r="T125" s="79">
        <v>0</v>
      </c>
      <c r="U125" s="79">
        <v>0</v>
      </c>
      <c r="V125" s="79">
        <v>0</v>
      </c>
      <c r="W125" s="79">
        <v>0</v>
      </c>
      <c r="X125" s="79">
        <v>0</v>
      </c>
      <c r="Y125" s="79">
        <v>0</v>
      </c>
      <c r="Z125" s="79">
        <v>0</v>
      </c>
      <c r="AA125" s="79">
        <v>0</v>
      </c>
      <c r="AB125" s="79">
        <v>0</v>
      </c>
      <c r="AC125" s="79">
        <v>0</v>
      </c>
      <c r="AD125" s="79">
        <v>0</v>
      </c>
      <c r="AE125" s="79">
        <v>0</v>
      </c>
      <c r="AF125" s="79">
        <v>0</v>
      </c>
      <c r="AG125" s="79">
        <v>0</v>
      </c>
      <c r="AH125" s="79">
        <v>0</v>
      </c>
      <c r="AI125" s="79">
        <v>0</v>
      </c>
      <c r="AJ125" s="79">
        <v>0</v>
      </c>
      <c r="AK125" s="79">
        <v>0</v>
      </c>
      <c r="AL125" s="79">
        <v>0</v>
      </c>
      <c r="AM125" s="79">
        <f t="shared" si="1"/>
        <v>1067280</v>
      </c>
      <c r="AP125" s="45"/>
    </row>
    <row r="126" spans="1:42" ht="33" customHeight="1">
      <c r="A126" s="54">
        <v>303</v>
      </c>
      <c r="B126" s="55" t="s">
        <v>140</v>
      </c>
      <c r="C126" s="80" t="s">
        <v>725</v>
      </c>
      <c r="D126" s="79">
        <v>0</v>
      </c>
      <c r="E126" s="79">
        <v>0</v>
      </c>
      <c r="F126" s="79">
        <v>0</v>
      </c>
      <c r="G126" s="79">
        <v>0</v>
      </c>
      <c r="H126" s="79">
        <v>0</v>
      </c>
      <c r="I126" s="79">
        <v>0</v>
      </c>
      <c r="J126" s="79">
        <v>0</v>
      </c>
      <c r="K126" s="79">
        <v>0</v>
      </c>
      <c r="L126" s="79">
        <v>0</v>
      </c>
      <c r="M126" s="79">
        <v>0</v>
      </c>
      <c r="N126" s="79">
        <v>0</v>
      </c>
      <c r="O126" s="79">
        <v>0</v>
      </c>
      <c r="P126" s="79">
        <v>0</v>
      </c>
      <c r="Q126" s="79">
        <v>0</v>
      </c>
      <c r="R126" s="79">
        <v>0</v>
      </c>
      <c r="S126" s="79">
        <v>0</v>
      </c>
      <c r="T126" s="79">
        <v>0</v>
      </c>
      <c r="U126" s="79">
        <v>0</v>
      </c>
      <c r="V126" s="79">
        <v>0</v>
      </c>
      <c r="W126" s="79">
        <v>0</v>
      </c>
      <c r="X126" s="79">
        <v>0</v>
      </c>
      <c r="Y126" s="79">
        <v>0</v>
      </c>
      <c r="Z126" s="79">
        <v>0</v>
      </c>
      <c r="AA126" s="79">
        <v>0</v>
      </c>
      <c r="AB126" s="79">
        <v>0</v>
      </c>
      <c r="AC126" s="79">
        <v>0</v>
      </c>
      <c r="AD126" s="79">
        <v>0</v>
      </c>
      <c r="AE126" s="79">
        <v>0</v>
      </c>
      <c r="AF126" s="79">
        <v>0</v>
      </c>
      <c r="AG126" s="79">
        <v>0</v>
      </c>
      <c r="AH126" s="79">
        <v>0</v>
      </c>
      <c r="AI126" s="79">
        <v>0</v>
      </c>
      <c r="AJ126" s="79">
        <v>0</v>
      </c>
      <c r="AK126" s="79">
        <v>0</v>
      </c>
      <c r="AL126" s="79">
        <v>0</v>
      </c>
      <c r="AM126" s="79">
        <f t="shared" si="1"/>
        <v>0</v>
      </c>
      <c r="AP126" s="45"/>
    </row>
    <row r="127" spans="1:42" ht="33" customHeight="1">
      <c r="A127" s="54">
        <v>309</v>
      </c>
      <c r="B127" s="55" t="s">
        <v>1357</v>
      </c>
      <c r="C127" s="56" t="s">
        <v>680</v>
      </c>
      <c r="D127" s="79">
        <v>0</v>
      </c>
      <c r="E127" s="79">
        <v>0</v>
      </c>
      <c r="F127" s="79">
        <v>0</v>
      </c>
      <c r="G127" s="79">
        <v>1923.1599999999999</v>
      </c>
      <c r="H127" s="79">
        <v>0</v>
      </c>
      <c r="I127" s="79">
        <v>0</v>
      </c>
      <c r="J127" s="79">
        <v>0</v>
      </c>
      <c r="K127" s="79">
        <v>0</v>
      </c>
      <c r="L127" s="79">
        <v>0</v>
      </c>
      <c r="M127" s="79">
        <v>0</v>
      </c>
      <c r="N127" s="79">
        <v>0</v>
      </c>
      <c r="O127" s="79">
        <v>0</v>
      </c>
      <c r="P127" s="79">
        <v>0</v>
      </c>
      <c r="Q127" s="79">
        <v>0</v>
      </c>
      <c r="R127" s="79">
        <v>0</v>
      </c>
      <c r="S127" s="79">
        <v>0</v>
      </c>
      <c r="T127" s="79">
        <v>0</v>
      </c>
      <c r="U127" s="79">
        <v>0</v>
      </c>
      <c r="V127" s="79">
        <v>0</v>
      </c>
      <c r="W127" s="79">
        <v>0</v>
      </c>
      <c r="X127" s="79">
        <v>0</v>
      </c>
      <c r="Y127" s="79">
        <v>0</v>
      </c>
      <c r="Z127" s="79">
        <v>0</v>
      </c>
      <c r="AA127" s="79">
        <v>0</v>
      </c>
      <c r="AB127" s="79">
        <v>0</v>
      </c>
      <c r="AC127" s="79">
        <v>0</v>
      </c>
      <c r="AD127" s="79">
        <v>0</v>
      </c>
      <c r="AE127" s="79">
        <v>0</v>
      </c>
      <c r="AF127" s="79">
        <v>0</v>
      </c>
      <c r="AG127" s="79">
        <v>0</v>
      </c>
      <c r="AH127" s="79">
        <v>0</v>
      </c>
      <c r="AI127" s="79">
        <v>0</v>
      </c>
      <c r="AJ127" s="79">
        <v>0</v>
      </c>
      <c r="AK127" s="79">
        <v>0</v>
      </c>
      <c r="AL127" s="79">
        <v>0</v>
      </c>
      <c r="AM127" s="79">
        <f t="shared" si="1"/>
        <v>1923.1599999999999</v>
      </c>
      <c r="AP127" s="45"/>
    </row>
    <row r="128" spans="1:42" ht="33" customHeight="1">
      <c r="A128" s="54">
        <v>310</v>
      </c>
      <c r="B128" s="55" t="s">
        <v>141</v>
      </c>
      <c r="C128" s="56" t="s">
        <v>684</v>
      </c>
      <c r="D128" s="79">
        <v>0</v>
      </c>
      <c r="E128" s="79">
        <v>0</v>
      </c>
      <c r="F128" s="79">
        <v>21912.68</v>
      </c>
      <c r="G128" s="79">
        <v>55314.89</v>
      </c>
      <c r="H128" s="79">
        <v>0</v>
      </c>
      <c r="I128" s="79">
        <v>50</v>
      </c>
      <c r="J128" s="79">
        <v>83582.31</v>
      </c>
      <c r="K128" s="79">
        <v>0</v>
      </c>
      <c r="L128" s="79">
        <v>2109.8199999999997</v>
      </c>
      <c r="M128" s="79">
        <v>0</v>
      </c>
      <c r="N128" s="79">
        <v>0</v>
      </c>
      <c r="O128" s="79">
        <v>348</v>
      </c>
      <c r="P128" s="79">
        <v>30467.050000000003</v>
      </c>
      <c r="Q128" s="79">
        <v>0</v>
      </c>
      <c r="R128" s="79">
        <v>0</v>
      </c>
      <c r="S128" s="79">
        <v>0</v>
      </c>
      <c r="T128" s="79">
        <v>0</v>
      </c>
      <c r="U128" s="79">
        <v>0</v>
      </c>
      <c r="V128" s="79">
        <v>0</v>
      </c>
      <c r="W128" s="79">
        <v>0</v>
      </c>
      <c r="X128" s="79">
        <v>0</v>
      </c>
      <c r="Y128" s="79">
        <v>0</v>
      </c>
      <c r="Z128" s="79">
        <v>0</v>
      </c>
      <c r="AA128" s="79">
        <v>0</v>
      </c>
      <c r="AB128" s="79">
        <v>0</v>
      </c>
      <c r="AC128" s="79">
        <v>0</v>
      </c>
      <c r="AD128" s="79">
        <v>0</v>
      </c>
      <c r="AE128" s="79">
        <v>0</v>
      </c>
      <c r="AF128" s="79">
        <v>0</v>
      </c>
      <c r="AG128" s="79">
        <v>0</v>
      </c>
      <c r="AH128" s="79">
        <v>0</v>
      </c>
      <c r="AI128" s="79">
        <v>0</v>
      </c>
      <c r="AJ128" s="79">
        <v>0</v>
      </c>
      <c r="AK128" s="79">
        <v>0</v>
      </c>
      <c r="AL128" s="79">
        <v>0</v>
      </c>
      <c r="AM128" s="79">
        <f t="shared" si="1"/>
        <v>193784.75</v>
      </c>
      <c r="AP128" s="45"/>
    </row>
    <row r="129" spans="1:42" ht="33" customHeight="1">
      <c r="A129" s="54">
        <v>311</v>
      </c>
      <c r="B129" s="55" t="s">
        <v>142</v>
      </c>
      <c r="C129" s="56" t="s">
        <v>684</v>
      </c>
      <c r="D129" s="79">
        <v>0</v>
      </c>
      <c r="E129" s="79">
        <v>0</v>
      </c>
      <c r="F129" s="79">
        <v>0</v>
      </c>
      <c r="G129" s="79">
        <v>0</v>
      </c>
      <c r="H129" s="79">
        <v>0</v>
      </c>
      <c r="I129" s="79">
        <v>0</v>
      </c>
      <c r="J129" s="79">
        <v>55412</v>
      </c>
      <c r="K129" s="79">
        <v>0</v>
      </c>
      <c r="L129" s="79">
        <v>0</v>
      </c>
      <c r="M129" s="79">
        <v>0</v>
      </c>
      <c r="N129" s="79">
        <v>0</v>
      </c>
      <c r="O129" s="79">
        <v>0</v>
      </c>
      <c r="P129" s="79">
        <v>0</v>
      </c>
      <c r="Q129" s="79">
        <v>0</v>
      </c>
      <c r="R129" s="79">
        <v>0</v>
      </c>
      <c r="S129" s="79">
        <v>0</v>
      </c>
      <c r="T129" s="79">
        <v>0</v>
      </c>
      <c r="U129" s="79">
        <v>0</v>
      </c>
      <c r="V129" s="79">
        <v>0</v>
      </c>
      <c r="W129" s="79">
        <v>0</v>
      </c>
      <c r="X129" s="79">
        <v>0</v>
      </c>
      <c r="Y129" s="79">
        <v>0</v>
      </c>
      <c r="Z129" s="79">
        <v>0</v>
      </c>
      <c r="AA129" s="79">
        <v>0</v>
      </c>
      <c r="AB129" s="79">
        <v>0</v>
      </c>
      <c r="AC129" s="79">
        <v>0</v>
      </c>
      <c r="AD129" s="79">
        <v>0</v>
      </c>
      <c r="AE129" s="79">
        <v>0</v>
      </c>
      <c r="AF129" s="79">
        <v>0</v>
      </c>
      <c r="AG129" s="79">
        <v>0</v>
      </c>
      <c r="AH129" s="79">
        <v>0</v>
      </c>
      <c r="AI129" s="79">
        <v>0</v>
      </c>
      <c r="AJ129" s="79">
        <v>0</v>
      </c>
      <c r="AK129" s="79">
        <v>0</v>
      </c>
      <c r="AL129" s="79">
        <v>0</v>
      </c>
      <c r="AM129" s="79">
        <f t="shared" si="1"/>
        <v>55412</v>
      </c>
      <c r="AP129" s="45"/>
    </row>
    <row r="130" spans="1:42" ht="33" customHeight="1">
      <c r="A130" s="54">
        <v>312</v>
      </c>
      <c r="B130" s="55" t="s">
        <v>143</v>
      </c>
      <c r="C130" s="80" t="s">
        <v>682</v>
      </c>
      <c r="D130" s="79">
        <v>0</v>
      </c>
      <c r="E130" s="79">
        <v>0</v>
      </c>
      <c r="F130" s="79">
        <v>14908445.659999995</v>
      </c>
      <c r="G130" s="79">
        <v>0</v>
      </c>
      <c r="H130" s="79">
        <v>0</v>
      </c>
      <c r="I130" s="79">
        <v>0</v>
      </c>
      <c r="J130" s="79">
        <v>0</v>
      </c>
      <c r="K130" s="79">
        <v>0</v>
      </c>
      <c r="L130" s="79">
        <v>0</v>
      </c>
      <c r="M130" s="79">
        <v>0</v>
      </c>
      <c r="N130" s="79">
        <v>0</v>
      </c>
      <c r="O130" s="79">
        <v>0</v>
      </c>
      <c r="P130" s="79">
        <v>0</v>
      </c>
      <c r="Q130" s="79">
        <v>0</v>
      </c>
      <c r="R130" s="79">
        <v>0</v>
      </c>
      <c r="S130" s="79">
        <v>0</v>
      </c>
      <c r="T130" s="79">
        <v>0</v>
      </c>
      <c r="U130" s="79">
        <v>0</v>
      </c>
      <c r="V130" s="79">
        <v>0</v>
      </c>
      <c r="W130" s="79">
        <v>0</v>
      </c>
      <c r="X130" s="79">
        <v>0</v>
      </c>
      <c r="Y130" s="79">
        <v>0</v>
      </c>
      <c r="Z130" s="79">
        <v>0</v>
      </c>
      <c r="AA130" s="79">
        <v>0</v>
      </c>
      <c r="AB130" s="79">
        <v>0</v>
      </c>
      <c r="AC130" s="79">
        <v>0</v>
      </c>
      <c r="AD130" s="79">
        <v>0</v>
      </c>
      <c r="AE130" s="79">
        <v>0</v>
      </c>
      <c r="AF130" s="79">
        <v>0</v>
      </c>
      <c r="AG130" s="79">
        <v>0</v>
      </c>
      <c r="AH130" s="79">
        <v>0</v>
      </c>
      <c r="AI130" s="79">
        <v>0</v>
      </c>
      <c r="AJ130" s="79">
        <v>0</v>
      </c>
      <c r="AK130" s="79">
        <v>0</v>
      </c>
      <c r="AL130" s="79">
        <v>0</v>
      </c>
      <c r="AM130" s="79">
        <f t="shared" si="1"/>
        <v>14908445.659999995</v>
      </c>
      <c r="AP130" s="45"/>
    </row>
    <row r="131" spans="1:42" ht="33" customHeight="1">
      <c r="A131" s="54">
        <v>313</v>
      </c>
      <c r="B131" s="55" t="s">
        <v>144</v>
      </c>
      <c r="C131" s="80" t="s">
        <v>726</v>
      </c>
      <c r="D131" s="79">
        <v>0</v>
      </c>
      <c r="E131" s="79">
        <v>0</v>
      </c>
      <c r="F131" s="79">
        <v>0</v>
      </c>
      <c r="G131" s="79">
        <v>185.5</v>
      </c>
      <c r="H131" s="79">
        <v>0</v>
      </c>
      <c r="I131" s="79">
        <v>0</v>
      </c>
      <c r="J131" s="79">
        <v>0</v>
      </c>
      <c r="K131" s="79">
        <v>0</v>
      </c>
      <c r="L131" s="79">
        <v>946.65000000000009</v>
      </c>
      <c r="M131" s="79">
        <v>0</v>
      </c>
      <c r="N131" s="79">
        <v>0</v>
      </c>
      <c r="O131" s="79">
        <v>0</v>
      </c>
      <c r="P131" s="79">
        <v>0</v>
      </c>
      <c r="Q131" s="79">
        <v>0</v>
      </c>
      <c r="R131" s="79">
        <v>0</v>
      </c>
      <c r="S131" s="79">
        <v>0</v>
      </c>
      <c r="T131" s="79">
        <v>0</v>
      </c>
      <c r="U131" s="79">
        <v>0</v>
      </c>
      <c r="V131" s="79">
        <v>0</v>
      </c>
      <c r="W131" s="79">
        <v>0</v>
      </c>
      <c r="X131" s="79">
        <v>0</v>
      </c>
      <c r="Y131" s="79">
        <v>0</v>
      </c>
      <c r="Z131" s="79">
        <v>0</v>
      </c>
      <c r="AA131" s="79">
        <v>0</v>
      </c>
      <c r="AB131" s="79">
        <v>0</v>
      </c>
      <c r="AC131" s="79">
        <v>0</v>
      </c>
      <c r="AD131" s="79">
        <v>0</v>
      </c>
      <c r="AE131" s="79">
        <v>0</v>
      </c>
      <c r="AF131" s="79">
        <v>0</v>
      </c>
      <c r="AG131" s="79">
        <v>0</v>
      </c>
      <c r="AH131" s="79">
        <v>0</v>
      </c>
      <c r="AI131" s="79">
        <v>0</v>
      </c>
      <c r="AJ131" s="79">
        <v>0</v>
      </c>
      <c r="AK131" s="79">
        <v>0</v>
      </c>
      <c r="AL131" s="79">
        <v>0</v>
      </c>
      <c r="AM131" s="79">
        <f t="shared" si="1"/>
        <v>1132.1500000000001</v>
      </c>
      <c r="AP131" s="45"/>
    </row>
    <row r="132" spans="1:42" ht="33" customHeight="1">
      <c r="A132" s="54">
        <v>314</v>
      </c>
      <c r="B132" s="55" t="s">
        <v>145</v>
      </c>
      <c r="C132" s="80" t="s">
        <v>726</v>
      </c>
      <c r="D132" s="79">
        <v>0</v>
      </c>
      <c r="E132" s="79">
        <v>0</v>
      </c>
      <c r="F132" s="79">
        <v>0</v>
      </c>
      <c r="G132" s="79">
        <v>0</v>
      </c>
      <c r="H132" s="79">
        <v>0</v>
      </c>
      <c r="I132" s="79">
        <v>0</v>
      </c>
      <c r="J132" s="79">
        <v>0</v>
      </c>
      <c r="K132" s="79">
        <v>0</v>
      </c>
      <c r="L132" s="79">
        <v>0</v>
      </c>
      <c r="M132" s="79">
        <v>0</v>
      </c>
      <c r="N132" s="79">
        <v>0</v>
      </c>
      <c r="O132" s="79">
        <v>0</v>
      </c>
      <c r="P132" s="79">
        <v>0</v>
      </c>
      <c r="Q132" s="79">
        <v>0</v>
      </c>
      <c r="R132" s="79">
        <v>0</v>
      </c>
      <c r="S132" s="79">
        <v>0</v>
      </c>
      <c r="T132" s="79">
        <v>0</v>
      </c>
      <c r="U132" s="79">
        <v>0</v>
      </c>
      <c r="V132" s="79">
        <v>0</v>
      </c>
      <c r="W132" s="79">
        <v>0</v>
      </c>
      <c r="X132" s="79">
        <v>0</v>
      </c>
      <c r="Y132" s="79">
        <v>0</v>
      </c>
      <c r="Z132" s="79">
        <v>0</v>
      </c>
      <c r="AA132" s="79">
        <v>0</v>
      </c>
      <c r="AB132" s="79">
        <v>0</v>
      </c>
      <c r="AC132" s="79">
        <v>0</v>
      </c>
      <c r="AD132" s="79">
        <v>0</v>
      </c>
      <c r="AE132" s="79">
        <v>0</v>
      </c>
      <c r="AF132" s="79">
        <v>0</v>
      </c>
      <c r="AG132" s="79">
        <v>0</v>
      </c>
      <c r="AH132" s="79">
        <v>0</v>
      </c>
      <c r="AI132" s="79">
        <v>0</v>
      </c>
      <c r="AJ132" s="79">
        <v>0</v>
      </c>
      <c r="AK132" s="79">
        <v>0</v>
      </c>
      <c r="AL132" s="79">
        <v>0</v>
      </c>
      <c r="AM132" s="79">
        <f t="shared" si="1"/>
        <v>0</v>
      </c>
      <c r="AP132" s="45"/>
    </row>
    <row r="133" spans="1:42" ht="33" customHeight="1">
      <c r="A133" s="54">
        <v>315</v>
      </c>
      <c r="B133" s="55" t="s">
        <v>1358</v>
      </c>
      <c r="C133" s="80" t="s">
        <v>677</v>
      </c>
      <c r="D133" s="79">
        <v>0</v>
      </c>
      <c r="E133" s="79">
        <v>0</v>
      </c>
      <c r="F133" s="79">
        <v>869842.75</v>
      </c>
      <c r="G133" s="79">
        <v>7730.1</v>
      </c>
      <c r="H133" s="79">
        <v>0</v>
      </c>
      <c r="I133" s="79">
        <v>0</v>
      </c>
      <c r="J133" s="79">
        <v>0</v>
      </c>
      <c r="K133" s="79">
        <v>0</v>
      </c>
      <c r="L133" s="79">
        <v>0</v>
      </c>
      <c r="M133" s="79">
        <v>0</v>
      </c>
      <c r="N133" s="79">
        <v>0</v>
      </c>
      <c r="O133" s="79">
        <v>0</v>
      </c>
      <c r="P133" s="79">
        <v>0</v>
      </c>
      <c r="Q133" s="79">
        <v>0</v>
      </c>
      <c r="R133" s="79">
        <v>0</v>
      </c>
      <c r="S133" s="79">
        <v>0</v>
      </c>
      <c r="T133" s="79">
        <v>0</v>
      </c>
      <c r="U133" s="79">
        <v>0</v>
      </c>
      <c r="V133" s="79">
        <v>0</v>
      </c>
      <c r="W133" s="79">
        <v>0</v>
      </c>
      <c r="X133" s="79">
        <v>0</v>
      </c>
      <c r="Y133" s="79">
        <v>0</v>
      </c>
      <c r="Z133" s="79">
        <v>0</v>
      </c>
      <c r="AA133" s="79">
        <v>0</v>
      </c>
      <c r="AB133" s="79">
        <v>0</v>
      </c>
      <c r="AC133" s="79">
        <v>0</v>
      </c>
      <c r="AD133" s="79">
        <v>0</v>
      </c>
      <c r="AE133" s="79">
        <v>0</v>
      </c>
      <c r="AF133" s="79">
        <v>0</v>
      </c>
      <c r="AG133" s="79">
        <v>0</v>
      </c>
      <c r="AH133" s="79">
        <v>0</v>
      </c>
      <c r="AI133" s="79">
        <v>0</v>
      </c>
      <c r="AJ133" s="79">
        <v>0</v>
      </c>
      <c r="AK133" s="79">
        <v>0</v>
      </c>
      <c r="AL133" s="79">
        <v>0</v>
      </c>
      <c r="AM133" s="79">
        <f t="shared" si="1"/>
        <v>877572.85</v>
      </c>
      <c r="AP133" s="45"/>
    </row>
    <row r="134" spans="1:42" ht="33" customHeight="1">
      <c r="A134" s="54">
        <v>324</v>
      </c>
      <c r="B134" s="55" t="s">
        <v>146</v>
      </c>
      <c r="C134" s="80" t="s">
        <v>677</v>
      </c>
      <c r="D134" s="79">
        <v>0</v>
      </c>
      <c r="E134" s="79">
        <v>0</v>
      </c>
      <c r="F134" s="79">
        <v>8602</v>
      </c>
      <c r="G134" s="79">
        <v>0</v>
      </c>
      <c r="H134" s="79">
        <v>0</v>
      </c>
      <c r="I134" s="79">
        <v>0</v>
      </c>
      <c r="J134" s="79">
        <v>0</v>
      </c>
      <c r="K134" s="79">
        <v>0</v>
      </c>
      <c r="L134" s="79">
        <v>0</v>
      </c>
      <c r="M134" s="79">
        <v>0</v>
      </c>
      <c r="N134" s="79">
        <v>0</v>
      </c>
      <c r="O134" s="79">
        <v>0</v>
      </c>
      <c r="P134" s="79">
        <v>0</v>
      </c>
      <c r="Q134" s="79">
        <v>0</v>
      </c>
      <c r="R134" s="79">
        <v>0</v>
      </c>
      <c r="S134" s="79">
        <v>0</v>
      </c>
      <c r="T134" s="79">
        <v>0</v>
      </c>
      <c r="U134" s="79">
        <v>0</v>
      </c>
      <c r="V134" s="79">
        <v>0</v>
      </c>
      <c r="W134" s="79">
        <v>0</v>
      </c>
      <c r="X134" s="79">
        <v>0</v>
      </c>
      <c r="Y134" s="79">
        <v>0</v>
      </c>
      <c r="Z134" s="79">
        <v>0</v>
      </c>
      <c r="AA134" s="79">
        <v>0</v>
      </c>
      <c r="AB134" s="79">
        <v>0</v>
      </c>
      <c r="AC134" s="79">
        <v>0</v>
      </c>
      <c r="AD134" s="79">
        <v>0</v>
      </c>
      <c r="AE134" s="79">
        <v>0</v>
      </c>
      <c r="AF134" s="79">
        <v>0</v>
      </c>
      <c r="AG134" s="79">
        <v>0</v>
      </c>
      <c r="AH134" s="79">
        <v>0</v>
      </c>
      <c r="AI134" s="79">
        <v>0</v>
      </c>
      <c r="AJ134" s="79">
        <v>0</v>
      </c>
      <c r="AK134" s="79">
        <v>0</v>
      </c>
      <c r="AL134" s="79">
        <v>0</v>
      </c>
      <c r="AM134" s="79">
        <f t="shared" si="1"/>
        <v>8602</v>
      </c>
      <c r="AP134" s="45"/>
    </row>
    <row r="135" spans="1:42" ht="33" customHeight="1">
      <c r="A135" s="54">
        <v>340</v>
      </c>
      <c r="B135" s="55" t="s">
        <v>147</v>
      </c>
      <c r="C135" s="80" t="s">
        <v>726</v>
      </c>
      <c r="D135" s="79">
        <v>0</v>
      </c>
      <c r="E135" s="79">
        <v>0</v>
      </c>
      <c r="F135" s="79">
        <v>0</v>
      </c>
      <c r="G135" s="79">
        <v>103563.98</v>
      </c>
      <c r="H135" s="79">
        <v>0</v>
      </c>
      <c r="I135" s="79">
        <v>0</v>
      </c>
      <c r="J135" s="79">
        <v>872911.96</v>
      </c>
      <c r="K135" s="79">
        <v>0</v>
      </c>
      <c r="L135" s="79">
        <v>8522.1400000000012</v>
      </c>
      <c r="M135" s="79">
        <v>0</v>
      </c>
      <c r="N135" s="79">
        <v>0</v>
      </c>
      <c r="O135" s="79">
        <v>0</v>
      </c>
      <c r="P135" s="79">
        <v>0</v>
      </c>
      <c r="Q135" s="79">
        <v>0</v>
      </c>
      <c r="R135" s="79">
        <v>0</v>
      </c>
      <c r="S135" s="79">
        <v>0</v>
      </c>
      <c r="T135" s="79">
        <v>0</v>
      </c>
      <c r="U135" s="79">
        <v>0</v>
      </c>
      <c r="V135" s="79">
        <v>0</v>
      </c>
      <c r="W135" s="79">
        <v>0</v>
      </c>
      <c r="X135" s="79">
        <v>0</v>
      </c>
      <c r="Y135" s="79">
        <v>0</v>
      </c>
      <c r="Z135" s="79">
        <v>0</v>
      </c>
      <c r="AA135" s="79">
        <v>0</v>
      </c>
      <c r="AB135" s="79">
        <v>0</v>
      </c>
      <c r="AC135" s="79">
        <v>0</v>
      </c>
      <c r="AD135" s="79">
        <v>0</v>
      </c>
      <c r="AE135" s="79">
        <v>0</v>
      </c>
      <c r="AF135" s="79">
        <v>0</v>
      </c>
      <c r="AG135" s="79">
        <v>0</v>
      </c>
      <c r="AH135" s="79">
        <v>0</v>
      </c>
      <c r="AI135" s="79">
        <v>0</v>
      </c>
      <c r="AJ135" s="79">
        <v>0</v>
      </c>
      <c r="AK135" s="79">
        <v>0</v>
      </c>
      <c r="AL135" s="79">
        <v>0</v>
      </c>
      <c r="AM135" s="79">
        <f t="shared" si="1"/>
        <v>984998.08</v>
      </c>
      <c r="AP135" s="45"/>
    </row>
    <row r="136" spans="1:42" ht="33" customHeight="1">
      <c r="A136" s="54">
        <v>342</v>
      </c>
      <c r="B136" s="55" t="s">
        <v>148</v>
      </c>
      <c r="C136" s="80" t="s">
        <v>680</v>
      </c>
      <c r="D136" s="79">
        <v>0</v>
      </c>
      <c r="E136" s="79">
        <v>0</v>
      </c>
      <c r="F136" s="79">
        <v>0</v>
      </c>
      <c r="G136" s="79">
        <v>105650.14</v>
      </c>
      <c r="H136" s="79">
        <v>0</v>
      </c>
      <c r="I136" s="79">
        <v>0</v>
      </c>
      <c r="J136" s="79">
        <v>17167061.629999999</v>
      </c>
      <c r="K136" s="79">
        <v>0</v>
      </c>
      <c r="L136" s="79">
        <v>0</v>
      </c>
      <c r="M136" s="79">
        <v>0</v>
      </c>
      <c r="N136" s="79">
        <v>0</v>
      </c>
      <c r="O136" s="79">
        <v>0</v>
      </c>
      <c r="P136" s="79">
        <v>0</v>
      </c>
      <c r="Q136" s="79">
        <v>0</v>
      </c>
      <c r="R136" s="79">
        <v>0</v>
      </c>
      <c r="S136" s="79">
        <v>0</v>
      </c>
      <c r="T136" s="79">
        <v>0</v>
      </c>
      <c r="U136" s="79">
        <v>0</v>
      </c>
      <c r="V136" s="79">
        <v>0</v>
      </c>
      <c r="W136" s="79">
        <v>0</v>
      </c>
      <c r="X136" s="79">
        <v>0</v>
      </c>
      <c r="Y136" s="79">
        <v>0</v>
      </c>
      <c r="Z136" s="79">
        <v>0</v>
      </c>
      <c r="AA136" s="79">
        <v>0</v>
      </c>
      <c r="AB136" s="79">
        <v>0</v>
      </c>
      <c r="AC136" s="79">
        <v>0</v>
      </c>
      <c r="AD136" s="79">
        <v>0</v>
      </c>
      <c r="AE136" s="79">
        <v>0</v>
      </c>
      <c r="AF136" s="79">
        <v>0</v>
      </c>
      <c r="AG136" s="79">
        <v>0</v>
      </c>
      <c r="AH136" s="79">
        <v>0</v>
      </c>
      <c r="AI136" s="79">
        <v>0</v>
      </c>
      <c r="AJ136" s="79">
        <v>0</v>
      </c>
      <c r="AK136" s="79">
        <v>0</v>
      </c>
      <c r="AL136" s="79">
        <v>0</v>
      </c>
      <c r="AM136" s="79">
        <f t="shared" si="1"/>
        <v>17272711.77</v>
      </c>
      <c r="AP136" s="45"/>
    </row>
    <row r="137" spans="1:42" ht="33" customHeight="1">
      <c r="A137" s="54">
        <v>343</v>
      </c>
      <c r="B137" s="55" t="s">
        <v>149</v>
      </c>
      <c r="C137" s="80" t="s">
        <v>680</v>
      </c>
      <c r="D137" s="79">
        <v>0</v>
      </c>
      <c r="E137" s="79">
        <v>0</v>
      </c>
      <c r="F137" s="79">
        <v>1788219</v>
      </c>
      <c r="G137" s="79">
        <v>0</v>
      </c>
      <c r="H137" s="79">
        <v>0</v>
      </c>
      <c r="I137" s="79">
        <v>0</v>
      </c>
      <c r="J137" s="79">
        <v>0</v>
      </c>
      <c r="K137" s="79">
        <v>0</v>
      </c>
      <c r="L137" s="79">
        <v>0</v>
      </c>
      <c r="M137" s="79">
        <v>0</v>
      </c>
      <c r="N137" s="79">
        <v>0</v>
      </c>
      <c r="O137" s="79">
        <v>0</v>
      </c>
      <c r="P137" s="79">
        <v>0</v>
      </c>
      <c r="Q137" s="79">
        <v>0</v>
      </c>
      <c r="R137" s="79">
        <v>0</v>
      </c>
      <c r="S137" s="79">
        <v>0</v>
      </c>
      <c r="T137" s="79">
        <v>0</v>
      </c>
      <c r="U137" s="79">
        <v>0</v>
      </c>
      <c r="V137" s="79">
        <v>0</v>
      </c>
      <c r="W137" s="79">
        <v>0</v>
      </c>
      <c r="X137" s="79">
        <v>0</v>
      </c>
      <c r="Y137" s="79">
        <v>0</v>
      </c>
      <c r="Z137" s="79">
        <v>0</v>
      </c>
      <c r="AA137" s="79">
        <v>0</v>
      </c>
      <c r="AB137" s="79">
        <v>0</v>
      </c>
      <c r="AC137" s="79">
        <v>0</v>
      </c>
      <c r="AD137" s="79">
        <v>0</v>
      </c>
      <c r="AE137" s="79">
        <v>0</v>
      </c>
      <c r="AF137" s="79">
        <v>0</v>
      </c>
      <c r="AG137" s="79">
        <v>0</v>
      </c>
      <c r="AH137" s="79">
        <v>0</v>
      </c>
      <c r="AI137" s="79">
        <v>0</v>
      </c>
      <c r="AJ137" s="79">
        <v>0</v>
      </c>
      <c r="AK137" s="79">
        <v>0</v>
      </c>
      <c r="AL137" s="79">
        <v>0</v>
      </c>
      <c r="AM137" s="79">
        <f t="shared" si="1"/>
        <v>1788219</v>
      </c>
      <c r="AP137" s="45"/>
    </row>
    <row r="138" spans="1:42" ht="33" customHeight="1">
      <c r="A138" s="54">
        <v>344</v>
      </c>
      <c r="B138" s="55" t="s">
        <v>150</v>
      </c>
      <c r="C138" s="80" t="s">
        <v>726</v>
      </c>
      <c r="D138" s="79">
        <v>0</v>
      </c>
      <c r="E138" s="79">
        <v>0</v>
      </c>
      <c r="F138" s="79">
        <v>0</v>
      </c>
      <c r="G138" s="79">
        <v>260.25</v>
      </c>
      <c r="H138" s="79">
        <v>0</v>
      </c>
      <c r="I138" s="79">
        <v>0</v>
      </c>
      <c r="J138" s="79">
        <v>160504</v>
      </c>
      <c r="K138" s="79">
        <v>0</v>
      </c>
      <c r="L138" s="79">
        <v>0</v>
      </c>
      <c r="M138" s="79">
        <v>0</v>
      </c>
      <c r="N138" s="79">
        <v>0</v>
      </c>
      <c r="O138" s="79">
        <v>0</v>
      </c>
      <c r="P138" s="79">
        <v>0</v>
      </c>
      <c r="Q138" s="79">
        <v>0</v>
      </c>
      <c r="R138" s="79">
        <v>0</v>
      </c>
      <c r="S138" s="79">
        <v>0</v>
      </c>
      <c r="T138" s="79">
        <v>0</v>
      </c>
      <c r="U138" s="79">
        <v>0</v>
      </c>
      <c r="V138" s="79">
        <v>0</v>
      </c>
      <c r="W138" s="79">
        <v>0</v>
      </c>
      <c r="X138" s="79">
        <v>0</v>
      </c>
      <c r="Y138" s="79">
        <v>0</v>
      </c>
      <c r="Z138" s="79">
        <v>0</v>
      </c>
      <c r="AA138" s="79">
        <v>0</v>
      </c>
      <c r="AB138" s="79">
        <v>0</v>
      </c>
      <c r="AC138" s="79">
        <v>0</v>
      </c>
      <c r="AD138" s="79">
        <v>0</v>
      </c>
      <c r="AE138" s="79">
        <v>0</v>
      </c>
      <c r="AF138" s="79">
        <v>0</v>
      </c>
      <c r="AG138" s="79">
        <v>0</v>
      </c>
      <c r="AH138" s="79">
        <v>0</v>
      </c>
      <c r="AI138" s="79">
        <v>0</v>
      </c>
      <c r="AJ138" s="79">
        <v>0</v>
      </c>
      <c r="AK138" s="79">
        <v>0</v>
      </c>
      <c r="AL138" s="79">
        <v>0</v>
      </c>
      <c r="AM138" s="79">
        <f t="shared" si="1"/>
        <v>160764.25</v>
      </c>
      <c r="AP138" s="45"/>
    </row>
    <row r="139" spans="1:42" ht="33" customHeight="1">
      <c r="A139" s="54">
        <v>345</v>
      </c>
      <c r="B139" s="55" t="s">
        <v>151</v>
      </c>
      <c r="C139" s="80" t="s">
        <v>679</v>
      </c>
      <c r="D139" s="79">
        <v>0</v>
      </c>
      <c r="E139" s="79">
        <v>0</v>
      </c>
      <c r="F139" s="79">
        <v>0</v>
      </c>
      <c r="G139" s="79">
        <v>0</v>
      </c>
      <c r="H139" s="79">
        <v>0</v>
      </c>
      <c r="I139" s="79">
        <v>0</v>
      </c>
      <c r="J139" s="79">
        <v>0</v>
      </c>
      <c r="K139" s="79">
        <v>0</v>
      </c>
      <c r="L139" s="79">
        <v>0</v>
      </c>
      <c r="M139" s="79">
        <v>0</v>
      </c>
      <c r="N139" s="79">
        <v>0</v>
      </c>
      <c r="O139" s="79">
        <v>0</v>
      </c>
      <c r="P139" s="79">
        <v>0</v>
      </c>
      <c r="Q139" s="79">
        <v>0</v>
      </c>
      <c r="R139" s="79">
        <v>0</v>
      </c>
      <c r="S139" s="79">
        <v>0</v>
      </c>
      <c r="T139" s="79">
        <v>0</v>
      </c>
      <c r="U139" s="79">
        <v>0</v>
      </c>
      <c r="V139" s="79">
        <v>0</v>
      </c>
      <c r="W139" s="79">
        <v>0</v>
      </c>
      <c r="X139" s="79">
        <v>0</v>
      </c>
      <c r="Y139" s="79">
        <v>0</v>
      </c>
      <c r="Z139" s="79">
        <v>0</v>
      </c>
      <c r="AA139" s="79">
        <v>0</v>
      </c>
      <c r="AB139" s="79">
        <v>0</v>
      </c>
      <c r="AC139" s="79">
        <v>0</v>
      </c>
      <c r="AD139" s="79">
        <v>0</v>
      </c>
      <c r="AE139" s="79">
        <v>0</v>
      </c>
      <c r="AF139" s="79">
        <v>0</v>
      </c>
      <c r="AG139" s="79">
        <v>0</v>
      </c>
      <c r="AH139" s="79">
        <v>0</v>
      </c>
      <c r="AI139" s="79">
        <v>0</v>
      </c>
      <c r="AJ139" s="79">
        <v>0</v>
      </c>
      <c r="AK139" s="79">
        <v>0</v>
      </c>
      <c r="AL139" s="79">
        <v>0</v>
      </c>
      <c r="AM139" s="79">
        <f t="shared" ref="AM139:AM202" si="2">SUM(D139:AL139)</f>
        <v>0</v>
      </c>
      <c r="AP139" s="45"/>
    </row>
    <row r="140" spans="1:42" ht="33" customHeight="1">
      <c r="A140" s="54">
        <v>346</v>
      </c>
      <c r="B140" s="55" t="s">
        <v>152</v>
      </c>
      <c r="C140" s="80" t="s">
        <v>679</v>
      </c>
      <c r="D140" s="79">
        <v>0</v>
      </c>
      <c r="E140" s="79">
        <v>0</v>
      </c>
      <c r="F140" s="79">
        <v>0</v>
      </c>
      <c r="G140" s="79">
        <v>7938.5499999999993</v>
      </c>
      <c r="H140" s="79">
        <v>0</v>
      </c>
      <c r="I140" s="79">
        <v>0</v>
      </c>
      <c r="J140" s="79">
        <v>0</v>
      </c>
      <c r="K140" s="79">
        <v>0</v>
      </c>
      <c r="L140" s="79">
        <v>0</v>
      </c>
      <c r="M140" s="79">
        <v>0</v>
      </c>
      <c r="N140" s="79">
        <v>0</v>
      </c>
      <c r="O140" s="79">
        <v>0</v>
      </c>
      <c r="P140" s="79">
        <v>0</v>
      </c>
      <c r="Q140" s="79">
        <v>0</v>
      </c>
      <c r="R140" s="79">
        <v>0</v>
      </c>
      <c r="S140" s="79">
        <v>0</v>
      </c>
      <c r="T140" s="79">
        <v>0</v>
      </c>
      <c r="U140" s="79">
        <v>0</v>
      </c>
      <c r="V140" s="79">
        <v>0</v>
      </c>
      <c r="W140" s="79">
        <v>0</v>
      </c>
      <c r="X140" s="79">
        <v>0</v>
      </c>
      <c r="Y140" s="79">
        <v>0</v>
      </c>
      <c r="Z140" s="79">
        <v>0</v>
      </c>
      <c r="AA140" s="79">
        <v>0</v>
      </c>
      <c r="AB140" s="79">
        <v>0</v>
      </c>
      <c r="AC140" s="79">
        <v>0</v>
      </c>
      <c r="AD140" s="79">
        <v>0</v>
      </c>
      <c r="AE140" s="79">
        <v>0</v>
      </c>
      <c r="AF140" s="79">
        <v>0</v>
      </c>
      <c r="AG140" s="79">
        <v>0</v>
      </c>
      <c r="AH140" s="79">
        <v>0</v>
      </c>
      <c r="AI140" s="79">
        <v>0</v>
      </c>
      <c r="AJ140" s="79">
        <v>0</v>
      </c>
      <c r="AK140" s="79">
        <v>0</v>
      </c>
      <c r="AL140" s="79">
        <v>0</v>
      </c>
      <c r="AM140" s="79">
        <f t="shared" si="2"/>
        <v>7938.5499999999993</v>
      </c>
      <c r="AP140" s="45"/>
    </row>
    <row r="141" spans="1:42" ht="33" customHeight="1">
      <c r="A141" s="54">
        <v>347</v>
      </c>
      <c r="B141" s="55" t="s">
        <v>153</v>
      </c>
      <c r="C141" s="80" t="s">
        <v>679</v>
      </c>
      <c r="D141" s="79">
        <v>0</v>
      </c>
      <c r="E141" s="79">
        <v>0</v>
      </c>
      <c r="F141" s="79">
        <v>1222060.19</v>
      </c>
      <c r="G141" s="79">
        <v>0</v>
      </c>
      <c r="H141" s="79">
        <v>0</v>
      </c>
      <c r="I141" s="79">
        <v>0</v>
      </c>
      <c r="J141" s="79">
        <v>0</v>
      </c>
      <c r="K141" s="79">
        <v>0</v>
      </c>
      <c r="L141" s="79">
        <v>0</v>
      </c>
      <c r="M141" s="79">
        <v>0</v>
      </c>
      <c r="N141" s="79">
        <v>0</v>
      </c>
      <c r="O141" s="79">
        <v>0</v>
      </c>
      <c r="P141" s="79">
        <v>0</v>
      </c>
      <c r="Q141" s="79">
        <v>0</v>
      </c>
      <c r="R141" s="79">
        <v>0</v>
      </c>
      <c r="S141" s="79">
        <v>0</v>
      </c>
      <c r="T141" s="79">
        <v>0</v>
      </c>
      <c r="U141" s="79">
        <v>0</v>
      </c>
      <c r="V141" s="79">
        <v>0</v>
      </c>
      <c r="W141" s="79">
        <v>0</v>
      </c>
      <c r="X141" s="79">
        <v>0</v>
      </c>
      <c r="Y141" s="79">
        <v>0</v>
      </c>
      <c r="Z141" s="79">
        <v>0</v>
      </c>
      <c r="AA141" s="79">
        <v>0</v>
      </c>
      <c r="AB141" s="79">
        <v>0</v>
      </c>
      <c r="AC141" s="79">
        <v>0</v>
      </c>
      <c r="AD141" s="79">
        <v>0</v>
      </c>
      <c r="AE141" s="79">
        <v>0</v>
      </c>
      <c r="AF141" s="79">
        <v>0</v>
      </c>
      <c r="AG141" s="79">
        <v>0</v>
      </c>
      <c r="AH141" s="79">
        <v>0</v>
      </c>
      <c r="AI141" s="79">
        <v>0</v>
      </c>
      <c r="AJ141" s="79">
        <v>0</v>
      </c>
      <c r="AK141" s="79">
        <v>0</v>
      </c>
      <c r="AL141" s="79">
        <v>0</v>
      </c>
      <c r="AM141" s="79">
        <f t="shared" si="2"/>
        <v>1222060.19</v>
      </c>
      <c r="AP141" s="45"/>
    </row>
    <row r="142" spans="1:42" ht="33" customHeight="1">
      <c r="A142" s="54">
        <v>348</v>
      </c>
      <c r="B142" s="55" t="s">
        <v>154</v>
      </c>
      <c r="C142" s="80" t="s">
        <v>682</v>
      </c>
      <c r="D142" s="79">
        <v>0</v>
      </c>
      <c r="E142" s="79">
        <v>0</v>
      </c>
      <c r="F142" s="79">
        <v>0</v>
      </c>
      <c r="G142" s="79">
        <v>0</v>
      </c>
      <c r="H142" s="79">
        <v>0</v>
      </c>
      <c r="I142" s="79">
        <v>0</v>
      </c>
      <c r="J142" s="79">
        <v>0</v>
      </c>
      <c r="K142" s="79">
        <v>0</v>
      </c>
      <c r="L142" s="79">
        <v>0</v>
      </c>
      <c r="M142" s="79">
        <v>0</v>
      </c>
      <c r="N142" s="79">
        <v>0</v>
      </c>
      <c r="O142" s="79">
        <v>0</v>
      </c>
      <c r="P142" s="79">
        <v>0</v>
      </c>
      <c r="Q142" s="79">
        <v>0</v>
      </c>
      <c r="R142" s="79">
        <v>0</v>
      </c>
      <c r="S142" s="79">
        <v>0</v>
      </c>
      <c r="T142" s="79">
        <v>0</v>
      </c>
      <c r="U142" s="79">
        <v>0</v>
      </c>
      <c r="V142" s="79">
        <v>0</v>
      </c>
      <c r="W142" s="79">
        <v>0</v>
      </c>
      <c r="X142" s="79">
        <v>0</v>
      </c>
      <c r="Y142" s="79">
        <v>0</v>
      </c>
      <c r="Z142" s="79">
        <v>0</v>
      </c>
      <c r="AA142" s="79">
        <v>0</v>
      </c>
      <c r="AB142" s="79">
        <v>0</v>
      </c>
      <c r="AC142" s="79">
        <v>0</v>
      </c>
      <c r="AD142" s="79">
        <v>0</v>
      </c>
      <c r="AE142" s="79">
        <v>0</v>
      </c>
      <c r="AF142" s="79">
        <v>0</v>
      </c>
      <c r="AG142" s="79">
        <v>0</v>
      </c>
      <c r="AH142" s="79">
        <v>0</v>
      </c>
      <c r="AI142" s="79">
        <v>0</v>
      </c>
      <c r="AJ142" s="79">
        <v>0</v>
      </c>
      <c r="AK142" s="79">
        <v>0</v>
      </c>
      <c r="AL142" s="79">
        <v>0</v>
      </c>
      <c r="AM142" s="79">
        <f t="shared" si="2"/>
        <v>0</v>
      </c>
      <c r="AP142" s="45"/>
    </row>
    <row r="143" spans="1:42" ht="33" customHeight="1">
      <c r="A143" s="54">
        <v>349</v>
      </c>
      <c r="B143" s="55" t="s">
        <v>155</v>
      </c>
      <c r="C143" s="56" t="s">
        <v>681</v>
      </c>
      <c r="D143" s="79">
        <v>0</v>
      </c>
      <c r="E143" s="79">
        <v>0</v>
      </c>
      <c r="F143" s="79">
        <v>0</v>
      </c>
      <c r="G143" s="79">
        <v>0</v>
      </c>
      <c r="H143" s="79">
        <v>0</v>
      </c>
      <c r="I143" s="79">
        <v>0</v>
      </c>
      <c r="J143" s="79">
        <v>0</v>
      </c>
      <c r="K143" s="79">
        <v>0</v>
      </c>
      <c r="L143" s="79">
        <v>0</v>
      </c>
      <c r="M143" s="79">
        <v>0</v>
      </c>
      <c r="N143" s="79">
        <v>0</v>
      </c>
      <c r="O143" s="79">
        <v>0</v>
      </c>
      <c r="P143" s="79">
        <v>0</v>
      </c>
      <c r="Q143" s="79">
        <v>0</v>
      </c>
      <c r="R143" s="79">
        <v>0</v>
      </c>
      <c r="S143" s="79">
        <v>0</v>
      </c>
      <c r="T143" s="79">
        <v>0</v>
      </c>
      <c r="U143" s="79">
        <v>0</v>
      </c>
      <c r="V143" s="79">
        <v>0</v>
      </c>
      <c r="W143" s="79">
        <v>0</v>
      </c>
      <c r="X143" s="79">
        <v>0</v>
      </c>
      <c r="Y143" s="79">
        <v>0</v>
      </c>
      <c r="Z143" s="79">
        <v>0</v>
      </c>
      <c r="AA143" s="79">
        <v>0</v>
      </c>
      <c r="AB143" s="79">
        <v>0</v>
      </c>
      <c r="AC143" s="79">
        <v>0</v>
      </c>
      <c r="AD143" s="79">
        <v>0</v>
      </c>
      <c r="AE143" s="79">
        <v>0</v>
      </c>
      <c r="AF143" s="79">
        <v>0</v>
      </c>
      <c r="AG143" s="79">
        <v>0</v>
      </c>
      <c r="AH143" s="79">
        <v>0</v>
      </c>
      <c r="AI143" s="79">
        <v>0</v>
      </c>
      <c r="AJ143" s="79">
        <v>0</v>
      </c>
      <c r="AK143" s="79">
        <v>0</v>
      </c>
      <c r="AL143" s="79">
        <v>0</v>
      </c>
      <c r="AM143" s="79">
        <f t="shared" si="2"/>
        <v>0</v>
      </c>
      <c r="AP143" s="45"/>
    </row>
    <row r="144" spans="1:42" ht="33" customHeight="1">
      <c r="A144" s="54">
        <v>371</v>
      </c>
      <c r="B144" s="55" t="s">
        <v>156</v>
      </c>
      <c r="C144" s="56" t="s">
        <v>680</v>
      </c>
      <c r="D144" s="79">
        <v>0</v>
      </c>
      <c r="E144" s="79">
        <v>0</v>
      </c>
      <c r="F144" s="79">
        <v>0</v>
      </c>
      <c r="G144" s="79">
        <v>0</v>
      </c>
      <c r="H144" s="79">
        <v>0</v>
      </c>
      <c r="I144" s="79">
        <v>0</v>
      </c>
      <c r="J144" s="79">
        <v>0</v>
      </c>
      <c r="K144" s="79">
        <v>0</v>
      </c>
      <c r="L144" s="79">
        <v>0</v>
      </c>
      <c r="M144" s="79">
        <v>0</v>
      </c>
      <c r="N144" s="79">
        <v>0</v>
      </c>
      <c r="O144" s="79">
        <v>0</v>
      </c>
      <c r="P144" s="79">
        <v>0</v>
      </c>
      <c r="Q144" s="79">
        <v>0</v>
      </c>
      <c r="R144" s="79">
        <v>0</v>
      </c>
      <c r="S144" s="79">
        <v>0</v>
      </c>
      <c r="T144" s="79">
        <v>0</v>
      </c>
      <c r="U144" s="79">
        <v>0</v>
      </c>
      <c r="V144" s="79">
        <v>0</v>
      </c>
      <c r="W144" s="79">
        <v>0</v>
      </c>
      <c r="X144" s="79">
        <v>0</v>
      </c>
      <c r="Y144" s="79">
        <v>0</v>
      </c>
      <c r="Z144" s="79">
        <v>0</v>
      </c>
      <c r="AA144" s="79">
        <v>0</v>
      </c>
      <c r="AB144" s="79">
        <v>0</v>
      </c>
      <c r="AC144" s="79">
        <v>0</v>
      </c>
      <c r="AD144" s="79">
        <v>0</v>
      </c>
      <c r="AE144" s="79">
        <v>0</v>
      </c>
      <c r="AF144" s="79">
        <v>0</v>
      </c>
      <c r="AG144" s="79">
        <v>0</v>
      </c>
      <c r="AH144" s="79">
        <v>0</v>
      </c>
      <c r="AI144" s="79">
        <v>0</v>
      </c>
      <c r="AJ144" s="79">
        <v>0</v>
      </c>
      <c r="AK144" s="79">
        <v>0</v>
      </c>
      <c r="AL144" s="79">
        <v>0</v>
      </c>
      <c r="AM144" s="79">
        <f t="shared" si="2"/>
        <v>0</v>
      </c>
      <c r="AP144" s="45"/>
    </row>
    <row r="145" spans="1:42" ht="33" customHeight="1">
      <c r="A145" s="54">
        <v>373</v>
      </c>
      <c r="B145" s="55" t="s">
        <v>636</v>
      </c>
      <c r="C145" s="56" t="s">
        <v>678</v>
      </c>
      <c r="D145" s="79">
        <v>0</v>
      </c>
      <c r="E145" s="79">
        <v>6048.1</v>
      </c>
      <c r="F145" s="79">
        <v>0</v>
      </c>
      <c r="G145" s="79">
        <v>9429.77</v>
      </c>
      <c r="H145" s="79">
        <v>0</v>
      </c>
      <c r="I145" s="79">
        <v>0</v>
      </c>
      <c r="J145" s="79">
        <v>756394.7</v>
      </c>
      <c r="K145" s="79">
        <v>0</v>
      </c>
      <c r="L145" s="79">
        <v>0</v>
      </c>
      <c r="M145" s="79">
        <v>0</v>
      </c>
      <c r="N145" s="79">
        <v>0</v>
      </c>
      <c r="O145" s="79">
        <v>0</v>
      </c>
      <c r="P145" s="79">
        <v>0</v>
      </c>
      <c r="Q145" s="79">
        <v>71940486.609999999</v>
      </c>
      <c r="R145" s="79">
        <v>0</v>
      </c>
      <c r="S145" s="79">
        <v>0</v>
      </c>
      <c r="T145" s="79">
        <v>0</v>
      </c>
      <c r="U145" s="79">
        <v>0</v>
      </c>
      <c r="V145" s="79">
        <v>0</v>
      </c>
      <c r="W145" s="79">
        <v>0</v>
      </c>
      <c r="X145" s="79">
        <v>0</v>
      </c>
      <c r="Y145" s="79">
        <v>0</v>
      </c>
      <c r="Z145" s="79">
        <v>0</v>
      </c>
      <c r="AA145" s="79">
        <v>0</v>
      </c>
      <c r="AB145" s="79">
        <v>0</v>
      </c>
      <c r="AC145" s="79">
        <v>0</v>
      </c>
      <c r="AD145" s="79">
        <v>0</v>
      </c>
      <c r="AE145" s="79">
        <v>0</v>
      </c>
      <c r="AF145" s="79">
        <v>0</v>
      </c>
      <c r="AG145" s="79">
        <v>0</v>
      </c>
      <c r="AH145" s="79">
        <v>0</v>
      </c>
      <c r="AI145" s="79">
        <v>0</v>
      </c>
      <c r="AJ145" s="79">
        <v>0</v>
      </c>
      <c r="AK145" s="79">
        <v>0</v>
      </c>
      <c r="AL145" s="79">
        <v>0</v>
      </c>
      <c r="AM145" s="79">
        <f t="shared" si="2"/>
        <v>72712359.179999992</v>
      </c>
      <c r="AP145" s="45"/>
    </row>
    <row r="146" spans="1:42" ht="33" customHeight="1">
      <c r="A146" s="54">
        <v>374</v>
      </c>
      <c r="B146" s="55" t="s">
        <v>637</v>
      </c>
      <c r="C146" s="56" t="s">
        <v>684</v>
      </c>
      <c r="D146" s="79">
        <v>0</v>
      </c>
      <c r="E146" s="79">
        <v>0</v>
      </c>
      <c r="F146" s="79">
        <v>0</v>
      </c>
      <c r="G146" s="79">
        <v>4550</v>
      </c>
      <c r="H146" s="79">
        <v>0</v>
      </c>
      <c r="I146" s="79">
        <v>0</v>
      </c>
      <c r="J146" s="79">
        <v>0</v>
      </c>
      <c r="K146" s="79">
        <v>0</v>
      </c>
      <c r="L146" s="79">
        <v>0</v>
      </c>
      <c r="M146" s="79">
        <v>0</v>
      </c>
      <c r="N146" s="79">
        <v>0</v>
      </c>
      <c r="O146" s="79">
        <v>0</v>
      </c>
      <c r="P146" s="79">
        <v>0</v>
      </c>
      <c r="Q146" s="79">
        <v>0</v>
      </c>
      <c r="R146" s="79">
        <v>0</v>
      </c>
      <c r="S146" s="79">
        <v>0</v>
      </c>
      <c r="T146" s="79">
        <v>0</v>
      </c>
      <c r="U146" s="79">
        <v>0</v>
      </c>
      <c r="V146" s="79">
        <v>0</v>
      </c>
      <c r="W146" s="79">
        <v>0</v>
      </c>
      <c r="X146" s="79">
        <v>0</v>
      </c>
      <c r="Y146" s="79">
        <v>0</v>
      </c>
      <c r="Z146" s="79">
        <v>0</v>
      </c>
      <c r="AA146" s="79">
        <v>0</v>
      </c>
      <c r="AB146" s="79">
        <v>0</v>
      </c>
      <c r="AC146" s="79">
        <v>0</v>
      </c>
      <c r="AD146" s="79">
        <v>0</v>
      </c>
      <c r="AE146" s="79">
        <v>0</v>
      </c>
      <c r="AF146" s="79">
        <v>0</v>
      </c>
      <c r="AG146" s="79">
        <v>0</v>
      </c>
      <c r="AH146" s="79">
        <v>0</v>
      </c>
      <c r="AI146" s="79">
        <v>0</v>
      </c>
      <c r="AJ146" s="79">
        <v>0</v>
      </c>
      <c r="AK146" s="79">
        <v>0</v>
      </c>
      <c r="AL146" s="79">
        <v>0</v>
      </c>
      <c r="AM146" s="79">
        <f t="shared" si="2"/>
        <v>4550</v>
      </c>
      <c r="AP146" s="45"/>
    </row>
    <row r="147" spans="1:42" ht="33" customHeight="1">
      <c r="A147" s="54">
        <v>375</v>
      </c>
      <c r="B147" s="55" t="s">
        <v>1359</v>
      </c>
      <c r="C147" s="56" t="s">
        <v>726</v>
      </c>
      <c r="D147" s="79">
        <v>0</v>
      </c>
      <c r="E147" s="79">
        <v>0</v>
      </c>
      <c r="F147" s="79">
        <v>0</v>
      </c>
      <c r="G147" s="79">
        <v>0</v>
      </c>
      <c r="H147" s="79">
        <v>0</v>
      </c>
      <c r="I147" s="79">
        <v>0</v>
      </c>
      <c r="J147" s="79">
        <v>0</v>
      </c>
      <c r="K147" s="79">
        <v>0</v>
      </c>
      <c r="L147" s="79">
        <v>0</v>
      </c>
      <c r="M147" s="79">
        <v>0</v>
      </c>
      <c r="N147" s="79">
        <v>0</v>
      </c>
      <c r="O147" s="79">
        <v>0</v>
      </c>
      <c r="P147" s="79">
        <v>0</v>
      </c>
      <c r="Q147" s="79">
        <v>0</v>
      </c>
      <c r="R147" s="79">
        <v>0</v>
      </c>
      <c r="S147" s="79">
        <v>0</v>
      </c>
      <c r="T147" s="79">
        <v>0</v>
      </c>
      <c r="U147" s="79">
        <v>0</v>
      </c>
      <c r="V147" s="79">
        <v>0</v>
      </c>
      <c r="W147" s="79">
        <v>0</v>
      </c>
      <c r="X147" s="79">
        <v>0</v>
      </c>
      <c r="Y147" s="79">
        <v>0</v>
      </c>
      <c r="Z147" s="79">
        <v>0</v>
      </c>
      <c r="AA147" s="79">
        <v>0</v>
      </c>
      <c r="AB147" s="79">
        <v>0</v>
      </c>
      <c r="AC147" s="79">
        <v>0</v>
      </c>
      <c r="AD147" s="79">
        <v>0</v>
      </c>
      <c r="AE147" s="79">
        <v>0</v>
      </c>
      <c r="AF147" s="79">
        <v>0</v>
      </c>
      <c r="AG147" s="79">
        <v>0</v>
      </c>
      <c r="AH147" s="79">
        <v>0</v>
      </c>
      <c r="AI147" s="79">
        <v>0</v>
      </c>
      <c r="AJ147" s="79">
        <v>0</v>
      </c>
      <c r="AK147" s="79">
        <v>0</v>
      </c>
      <c r="AL147" s="79">
        <v>0</v>
      </c>
      <c r="AM147" s="79">
        <f t="shared" si="2"/>
        <v>0</v>
      </c>
      <c r="AP147" s="45"/>
    </row>
    <row r="148" spans="1:42" ht="33" customHeight="1">
      <c r="A148" s="54">
        <v>376</v>
      </c>
      <c r="B148" s="55" t="s">
        <v>638</v>
      </c>
      <c r="C148" s="56" t="s">
        <v>679</v>
      </c>
      <c r="D148" s="79">
        <v>0</v>
      </c>
      <c r="E148" s="79">
        <v>0</v>
      </c>
      <c r="F148" s="79">
        <v>0</v>
      </c>
      <c r="G148" s="79">
        <v>665</v>
      </c>
      <c r="H148" s="79">
        <v>0</v>
      </c>
      <c r="I148" s="79">
        <v>59707.9</v>
      </c>
      <c r="J148" s="79">
        <v>0</v>
      </c>
      <c r="K148" s="79">
        <v>0</v>
      </c>
      <c r="L148" s="79">
        <v>4917.58</v>
      </c>
      <c r="M148" s="79">
        <v>0</v>
      </c>
      <c r="N148" s="79">
        <v>0</v>
      </c>
      <c r="O148" s="79">
        <v>0</v>
      </c>
      <c r="P148" s="79">
        <v>0</v>
      </c>
      <c r="Q148" s="79">
        <v>0</v>
      </c>
      <c r="R148" s="79">
        <v>0</v>
      </c>
      <c r="S148" s="79">
        <v>0</v>
      </c>
      <c r="T148" s="79">
        <v>0</v>
      </c>
      <c r="U148" s="79">
        <v>0</v>
      </c>
      <c r="V148" s="79">
        <v>0</v>
      </c>
      <c r="W148" s="79">
        <v>0</v>
      </c>
      <c r="X148" s="79">
        <v>0</v>
      </c>
      <c r="Y148" s="79">
        <v>0</v>
      </c>
      <c r="Z148" s="79">
        <v>0</v>
      </c>
      <c r="AA148" s="79">
        <v>0</v>
      </c>
      <c r="AB148" s="79">
        <v>0</v>
      </c>
      <c r="AC148" s="79">
        <v>0</v>
      </c>
      <c r="AD148" s="79">
        <v>0</v>
      </c>
      <c r="AE148" s="79">
        <v>0</v>
      </c>
      <c r="AF148" s="79">
        <v>0</v>
      </c>
      <c r="AG148" s="79">
        <v>0</v>
      </c>
      <c r="AH148" s="79">
        <v>0</v>
      </c>
      <c r="AI148" s="79">
        <v>0</v>
      </c>
      <c r="AJ148" s="79">
        <v>0</v>
      </c>
      <c r="AK148" s="79">
        <v>0</v>
      </c>
      <c r="AL148" s="79">
        <v>0</v>
      </c>
      <c r="AM148" s="79">
        <f t="shared" si="2"/>
        <v>65290.48</v>
      </c>
      <c r="AP148" s="45"/>
    </row>
    <row r="149" spans="1:42" ht="33" customHeight="1">
      <c r="A149" s="54">
        <v>378</v>
      </c>
      <c r="B149" s="55" t="s">
        <v>639</v>
      </c>
      <c r="C149" s="56" t="s">
        <v>725</v>
      </c>
      <c r="D149" s="79">
        <v>0</v>
      </c>
      <c r="E149" s="79">
        <v>0</v>
      </c>
      <c r="F149" s="79">
        <v>0</v>
      </c>
      <c r="G149" s="79">
        <v>12242.399999999998</v>
      </c>
      <c r="H149" s="79">
        <v>0</v>
      </c>
      <c r="I149" s="79">
        <v>2357.54</v>
      </c>
      <c r="J149" s="79">
        <v>9581.5499999999993</v>
      </c>
      <c r="K149" s="79">
        <v>0</v>
      </c>
      <c r="L149" s="79">
        <v>624.30999999999995</v>
      </c>
      <c r="M149" s="79">
        <v>0</v>
      </c>
      <c r="N149" s="79">
        <v>0</v>
      </c>
      <c r="O149" s="79">
        <v>0</v>
      </c>
      <c r="P149" s="79">
        <v>0</v>
      </c>
      <c r="Q149" s="79">
        <v>0</v>
      </c>
      <c r="R149" s="79">
        <v>0</v>
      </c>
      <c r="S149" s="79">
        <v>0</v>
      </c>
      <c r="T149" s="79">
        <v>0</v>
      </c>
      <c r="U149" s="79">
        <v>0</v>
      </c>
      <c r="V149" s="79">
        <v>0</v>
      </c>
      <c r="W149" s="79">
        <v>0</v>
      </c>
      <c r="X149" s="79">
        <v>0</v>
      </c>
      <c r="Y149" s="79">
        <v>0</v>
      </c>
      <c r="Z149" s="79">
        <v>0</v>
      </c>
      <c r="AA149" s="79">
        <v>0</v>
      </c>
      <c r="AB149" s="79">
        <v>0</v>
      </c>
      <c r="AC149" s="79">
        <v>0</v>
      </c>
      <c r="AD149" s="79">
        <v>0</v>
      </c>
      <c r="AE149" s="79">
        <v>0</v>
      </c>
      <c r="AF149" s="79">
        <v>0</v>
      </c>
      <c r="AG149" s="79">
        <v>0</v>
      </c>
      <c r="AH149" s="79">
        <v>0</v>
      </c>
      <c r="AI149" s="79">
        <v>0</v>
      </c>
      <c r="AJ149" s="79">
        <v>0</v>
      </c>
      <c r="AK149" s="79">
        <v>0</v>
      </c>
      <c r="AL149" s="79">
        <v>0</v>
      </c>
      <c r="AM149" s="79">
        <f t="shared" si="2"/>
        <v>24805.8</v>
      </c>
      <c r="AP149" s="45"/>
    </row>
    <row r="150" spans="1:42" ht="33" customHeight="1">
      <c r="A150" s="54">
        <v>379</v>
      </c>
      <c r="B150" s="55" t="s">
        <v>1360</v>
      </c>
      <c r="C150" s="56">
        <v>0</v>
      </c>
      <c r="D150" s="79">
        <v>0</v>
      </c>
      <c r="E150" s="79">
        <v>0</v>
      </c>
      <c r="F150" s="79">
        <v>0</v>
      </c>
      <c r="G150" s="79">
        <v>1644.5</v>
      </c>
      <c r="H150" s="79">
        <v>0</v>
      </c>
      <c r="I150" s="79">
        <v>0</v>
      </c>
      <c r="J150" s="79">
        <v>0</v>
      </c>
      <c r="K150" s="79">
        <v>0</v>
      </c>
      <c r="L150" s="79">
        <v>0</v>
      </c>
      <c r="M150" s="79">
        <v>0</v>
      </c>
      <c r="N150" s="79">
        <v>0</v>
      </c>
      <c r="O150" s="79">
        <v>0</v>
      </c>
      <c r="P150" s="79">
        <v>0</v>
      </c>
      <c r="Q150" s="79">
        <v>0</v>
      </c>
      <c r="R150" s="79">
        <v>0</v>
      </c>
      <c r="S150" s="79">
        <v>0</v>
      </c>
      <c r="T150" s="79">
        <v>0</v>
      </c>
      <c r="U150" s="79">
        <v>0</v>
      </c>
      <c r="V150" s="79">
        <v>198029.25000000003</v>
      </c>
      <c r="W150" s="79">
        <v>0</v>
      </c>
      <c r="X150" s="79">
        <v>0</v>
      </c>
      <c r="Y150" s="79">
        <v>0</v>
      </c>
      <c r="Z150" s="79">
        <v>0</v>
      </c>
      <c r="AA150" s="79">
        <v>0</v>
      </c>
      <c r="AB150" s="79">
        <v>0</v>
      </c>
      <c r="AC150" s="79">
        <v>0</v>
      </c>
      <c r="AD150" s="79">
        <v>0</v>
      </c>
      <c r="AE150" s="79">
        <v>0</v>
      </c>
      <c r="AF150" s="79">
        <v>0</v>
      </c>
      <c r="AG150" s="79">
        <v>0</v>
      </c>
      <c r="AH150" s="79">
        <v>0</v>
      </c>
      <c r="AI150" s="79">
        <v>0</v>
      </c>
      <c r="AJ150" s="79">
        <v>0</v>
      </c>
      <c r="AK150" s="79">
        <v>0</v>
      </c>
      <c r="AL150" s="79">
        <v>0</v>
      </c>
      <c r="AM150" s="79">
        <f t="shared" si="2"/>
        <v>199673.75000000003</v>
      </c>
      <c r="AP150" s="45"/>
    </row>
    <row r="151" spans="1:42" ht="33" customHeight="1">
      <c r="A151" s="54">
        <v>380</v>
      </c>
      <c r="B151" s="55" t="s">
        <v>1361</v>
      </c>
      <c r="C151" s="56">
        <v>0</v>
      </c>
      <c r="D151" s="79">
        <v>0</v>
      </c>
      <c r="E151" s="79">
        <v>0</v>
      </c>
      <c r="F151" s="79">
        <v>0</v>
      </c>
      <c r="G151" s="79">
        <v>0</v>
      </c>
      <c r="H151" s="79">
        <v>0</v>
      </c>
      <c r="I151" s="79">
        <v>0</v>
      </c>
      <c r="J151" s="79">
        <v>0</v>
      </c>
      <c r="K151" s="79">
        <v>0</v>
      </c>
      <c r="L151" s="79">
        <v>0</v>
      </c>
      <c r="M151" s="79">
        <v>0</v>
      </c>
      <c r="N151" s="79">
        <v>0</v>
      </c>
      <c r="O151" s="79">
        <v>0</v>
      </c>
      <c r="P151" s="79">
        <v>0</v>
      </c>
      <c r="Q151" s="79">
        <v>0</v>
      </c>
      <c r="R151" s="79">
        <v>0</v>
      </c>
      <c r="S151" s="79">
        <v>0</v>
      </c>
      <c r="T151" s="79">
        <v>0</v>
      </c>
      <c r="U151" s="79">
        <v>0</v>
      </c>
      <c r="V151" s="79">
        <v>0</v>
      </c>
      <c r="W151" s="79">
        <v>0</v>
      </c>
      <c r="X151" s="79">
        <v>0</v>
      </c>
      <c r="Y151" s="79">
        <v>0</v>
      </c>
      <c r="Z151" s="79">
        <v>0</v>
      </c>
      <c r="AA151" s="79">
        <v>0</v>
      </c>
      <c r="AB151" s="79">
        <v>0</v>
      </c>
      <c r="AC151" s="79">
        <v>0</v>
      </c>
      <c r="AD151" s="79">
        <v>0</v>
      </c>
      <c r="AE151" s="79">
        <v>0</v>
      </c>
      <c r="AF151" s="79">
        <v>0</v>
      </c>
      <c r="AG151" s="79">
        <v>0</v>
      </c>
      <c r="AH151" s="79">
        <v>0</v>
      </c>
      <c r="AI151" s="79">
        <v>0</v>
      </c>
      <c r="AJ151" s="79">
        <v>0</v>
      </c>
      <c r="AK151" s="79">
        <v>0</v>
      </c>
      <c r="AL151" s="79">
        <v>0</v>
      </c>
      <c r="AM151" s="79">
        <f t="shared" si="2"/>
        <v>0</v>
      </c>
      <c r="AP151" s="45"/>
    </row>
    <row r="152" spans="1:42" ht="33" customHeight="1">
      <c r="A152" s="54">
        <v>382</v>
      </c>
      <c r="B152" s="55" t="s">
        <v>1362</v>
      </c>
      <c r="C152" s="56" t="s">
        <v>680</v>
      </c>
      <c r="D152" s="79">
        <v>0</v>
      </c>
      <c r="E152" s="79">
        <v>0</v>
      </c>
      <c r="F152" s="79">
        <v>0</v>
      </c>
      <c r="G152" s="79">
        <v>0</v>
      </c>
      <c r="H152" s="79">
        <v>0</v>
      </c>
      <c r="I152" s="79">
        <v>0</v>
      </c>
      <c r="J152" s="79">
        <v>0</v>
      </c>
      <c r="K152" s="79">
        <v>0</v>
      </c>
      <c r="L152" s="79">
        <v>0</v>
      </c>
      <c r="M152" s="79">
        <v>0</v>
      </c>
      <c r="N152" s="79">
        <v>0</v>
      </c>
      <c r="O152" s="79">
        <v>0</v>
      </c>
      <c r="P152" s="79">
        <v>0</v>
      </c>
      <c r="Q152" s="79">
        <v>0</v>
      </c>
      <c r="R152" s="79">
        <v>0</v>
      </c>
      <c r="S152" s="79">
        <v>0</v>
      </c>
      <c r="T152" s="79">
        <v>0</v>
      </c>
      <c r="U152" s="79">
        <v>0</v>
      </c>
      <c r="V152" s="79">
        <v>0</v>
      </c>
      <c r="W152" s="79">
        <v>0</v>
      </c>
      <c r="X152" s="79">
        <v>0</v>
      </c>
      <c r="Y152" s="79">
        <v>0</v>
      </c>
      <c r="Z152" s="79">
        <v>0</v>
      </c>
      <c r="AA152" s="79">
        <v>100.02</v>
      </c>
      <c r="AB152" s="79">
        <v>346430000</v>
      </c>
      <c r="AC152" s="79">
        <v>0</v>
      </c>
      <c r="AD152" s="79">
        <v>0</v>
      </c>
      <c r="AE152" s="79">
        <v>0</v>
      </c>
      <c r="AF152" s="79">
        <v>0</v>
      </c>
      <c r="AG152" s="79">
        <v>0</v>
      </c>
      <c r="AH152" s="79">
        <v>0</v>
      </c>
      <c r="AI152" s="79">
        <v>0</v>
      </c>
      <c r="AJ152" s="79">
        <v>0</v>
      </c>
      <c r="AK152" s="79">
        <v>0</v>
      </c>
      <c r="AL152" s="79">
        <v>0</v>
      </c>
      <c r="AM152" s="79">
        <f t="shared" si="2"/>
        <v>346430100.01999998</v>
      </c>
      <c r="AP152" s="45"/>
    </row>
    <row r="153" spans="1:42" ht="33" customHeight="1">
      <c r="A153" s="54">
        <v>383</v>
      </c>
      <c r="B153" s="55" t="s">
        <v>1363</v>
      </c>
      <c r="C153" s="56" t="s">
        <v>726</v>
      </c>
      <c r="D153" s="79">
        <v>0</v>
      </c>
      <c r="E153" s="79">
        <v>0</v>
      </c>
      <c r="F153" s="79">
        <v>0</v>
      </c>
      <c r="G153" s="79">
        <v>30.5</v>
      </c>
      <c r="H153" s="79">
        <v>0</v>
      </c>
      <c r="I153" s="79">
        <v>0</v>
      </c>
      <c r="J153" s="79">
        <v>0</v>
      </c>
      <c r="K153" s="79">
        <v>0</v>
      </c>
      <c r="L153" s="79">
        <v>0</v>
      </c>
      <c r="M153" s="79">
        <v>0</v>
      </c>
      <c r="N153" s="79">
        <v>0</v>
      </c>
      <c r="O153" s="79">
        <v>0</v>
      </c>
      <c r="P153" s="79">
        <v>0</v>
      </c>
      <c r="Q153" s="79">
        <v>0</v>
      </c>
      <c r="R153" s="79">
        <v>0</v>
      </c>
      <c r="S153" s="79">
        <v>0</v>
      </c>
      <c r="T153" s="79">
        <v>0</v>
      </c>
      <c r="U153" s="79">
        <v>0</v>
      </c>
      <c r="V153" s="79">
        <v>0</v>
      </c>
      <c r="W153" s="79">
        <v>0</v>
      </c>
      <c r="X153" s="79">
        <v>0</v>
      </c>
      <c r="Y153" s="79">
        <v>0</v>
      </c>
      <c r="Z153" s="79">
        <v>0</v>
      </c>
      <c r="AA153" s="79">
        <v>0</v>
      </c>
      <c r="AB153" s="79">
        <v>0</v>
      </c>
      <c r="AC153" s="79">
        <v>0</v>
      </c>
      <c r="AD153" s="79">
        <v>0</v>
      </c>
      <c r="AE153" s="79">
        <v>0</v>
      </c>
      <c r="AF153" s="79">
        <v>0</v>
      </c>
      <c r="AG153" s="79">
        <v>0</v>
      </c>
      <c r="AH153" s="79">
        <v>0</v>
      </c>
      <c r="AI153" s="79">
        <v>0</v>
      </c>
      <c r="AJ153" s="79">
        <v>0</v>
      </c>
      <c r="AK153" s="79">
        <v>0</v>
      </c>
      <c r="AL153" s="79">
        <v>0</v>
      </c>
      <c r="AM153" s="79">
        <f t="shared" si="2"/>
        <v>30.5</v>
      </c>
      <c r="AP153" s="45"/>
    </row>
    <row r="154" spans="1:42" ht="33" customHeight="1">
      <c r="A154" s="54">
        <v>384</v>
      </c>
      <c r="B154" s="55" t="s">
        <v>1364</v>
      </c>
      <c r="C154" s="56">
        <v>0</v>
      </c>
      <c r="D154" s="79">
        <v>0</v>
      </c>
      <c r="E154" s="79">
        <v>0</v>
      </c>
      <c r="F154" s="79">
        <v>0</v>
      </c>
      <c r="G154" s="79">
        <v>0</v>
      </c>
      <c r="H154" s="79">
        <v>0</v>
      </c>
      <c r="I154" s="79">
        <v>0</v>
      </c>
      <c r="J154" s="79">
        <v>0</v>
      </c>
      <c r="K154" s="79">
        <v>0</v>
      </c>
      <c r="L154" s="79">
        <v>0</v>
      </c>
      <c r="M154" s="79">
        <v>0</v>
      </c>
      <c r="N154" s="79">
        <v>0</v>
      </c>
      <c r="O154" s="79">
        <v>0</v>
      </c>
      <c r="P154" s="79">
        <v>0</v>
      </c>
      <c r="Q154" s="79">
        <v>0</v>
      </c>
      <c r="R154" s="79">
        <v>0</v>
      </c>
      <c r="S154" s="79">
        <v>0</v>
      </c>
      <c r="T154" s="79">
        <v>0</v>
      </c>
      <c r="U154" s="79">
        <v>0</v>
      </c>
      <c r="V154" s="79">
        <v>0</v>
      </c>
      <c r="W154" s="79">
        <v>0</v>
      </c>
      <c r="X154" s="79">
        <v>0</v>
      </c>
      <c r="Y154" s="79">
        <v>0</v>
      </c>
      <c r="Z154" s="79">
        <v>0</v>
      </c>
      <c r="AA154" s="79">
        <v>0</v>
      </c>
      <c r="AB154" s="79">
        <v>0</v>
      </c>
      <c r="AC154" s="79">
        <v>0</v>
      </c>
      <c r="AD154" s="79">
        <v>0</v>
      </c>
      <c r="AE154" s="79">
        <v>0</v>
      </c>
      <c r="AF154" s="79">
        <v>0</v>
      </c>
      <c r="AG154" s="79">
        <v>0</v>
      </c>
      <c r="AH154" s="79">
        <v>0</v>
      </c>
      <c r="AI154" s="79">
        <v>0</v>
      </c>
      <c r="AJ154" s="79">
        <v>0</v>
      </c>
      <c r="AK154" s="79">
        <v>0</v>
      </c>
      <c r="AL154" s="79">
        <v>0</v>
      </c>
      <c r="AM154" s="79">
        <f t="shared" si="2"/>
        <v>0</v>
      </c>
      <c r="AP154" s="45"/>
    </row>
    <row r="155" spans="1:42" ht="33" customHeight="1">
      <c r="A155" s="54">
        <v>385</v>
      </c>
      <c r="B155" s="55" t="s">
        <v>784</v>
      </c>
      <c r="C155" s="80" t="s">
        <v>726</v>
      </c>
      <c r="D155" s="79">
        <v>0</v>
      </c>
      <c r="E155" s="79">
        <v>0</v>
      </c>
      <c r="F155" s="79">
        <v>0</v>
      </c>
      <c r="G155" s="79">
        <v>3719</v>
      </c>
      <c r="H155" s="79">
        <v>0</v>
      </c>
      <c r="I155" s="79">
        <v>0</v>
      </c>
      <c r="J155" s="79">
        <v>0</v>
      </c>
      <c r="K155" s="79">
        <v>0</v>
      </c>
      <c r="L155" s="79">
        <v>0</v>
      </c>
      <c r="M155" s="79">
        <v>0</v>
      </c>
      <c r="N155" s="79">
        <v>0</v>
      </c>
      <c r="O155" s="79">
        <v>0</v>
      </c>
      <c r="P155" s="79">
        <v>0</v>
      </c>
      <c r="Q155" s="79">
        <v>0</v>
      </c>
      <c r="R155" s="79">
        <v>0</v>
      </c>
      <c r="S155" s="79">
        <v>0</v>
      </c>
      <c r="T155" s="79">
        <v>0</v>
      </c>
      <c r="U155" s="79">
        <v>0</v>
      </c>
      <c r="V155" s="79">
        <v>25045.5</v>
      </c>
      <c r="W155" s="79">
        <v>0</v>
      </c>
      <c r="X155" s="79">
        <v>0</v>
      </c>
      <c r="Y155" s="79">
        <v>0</v>
      </c>
      <c r="Z155" s="79">
        <v>0</v>
      </c>
      <c r="AA155" s="79">
        <v>0</v>
      </c>
      <c r="AB155" s="79">
        <v>0</v>
      </c>
      <c r="AC155" s="79">
        <v>0</v>
      </c>
      <c r="AD155" s="79">
        <v>0</v>
      </c>
      <c r="AE155" s="79">
        <v>0</v>
      </c>
      <c r="AF155" s="79">
        <v>0</v>
      </c>
      <c r="AG155" s="79">
        <v>0</v>
      </c>
      <c r="AH155" s="79">
        <v>0</v>
      </c>
      <c r="AI155" s="79">
        <v>0</v>
      </c>
      <c r="AJ155" s="79">
        <v>0</v>
      </c>
      <c r="AK155" s="79">
        <v>0</v>
      </c>
      <c r="AL155" s="79">
        <v>0</v>
      </c>
      <c r="AM155" s="79">
        <f t="shared" si="2"/>
        <v>28764.5</v>
      </c>
      <c r="AP155" s="45"/>
    </row>
    <row r="156" spans="1:42" ht="33" customHeight="1">
      <c r="A156" s="54">
        <v>411</v>
      </c>
      <c r="B156" s="55" t="s">
        <v>157</v>
      </c>
      <c r="C156" s="56">
        <v>0</v>
      </c>
      <c r="D156" s="79">
        <v>0</v>
      </c>
      <c r="E156" s="79">
        <v>0</v>
      </c>
      <c r="F156" s="79">
        <v>0</v>
      </c>
      <c r="G156" s="79">
        <v>0</v>
      </c>
      <c r="H156" s="79">
        <v>0</v>
      </c>
      <c r="I156" s="79">
        <v>0</v>
      </c>
      <c r="J156" s="79">
        <v>0</v>
      </c>
      <c r="K156" s="79">
        <v>0</v>
      </c>
      <c r="L156" s="79">
        <v>0</v>
      </c>
      <c r="M156" s="79">
        <v>0</v>
      </c>
      <c r="N156" s="79">
        <v>0</v>
      </c>
      <c r="O156" s="79">
        <v>0</v>
      </c>
      <c r="P156" s="79">
        <v>0</v>
      </c>
      <c r="Q156" s="79">
        <v>0</v>
      </c>
      <c r="R156" s="79">
        <v>0</v>
      </c>
      <c r="S156" s="79">
        <v>0</v>
      </c>
      <c r="T156" s="79">
        <v>0</v>
      </c>
      <c r="U156" s="79">
        <v>0</v>
      </c>
      <c r="V156" s="79">
        <v>0</v>
      </c>
      <c r="W156" s="79">
        <v>0</v>
      </c>
      <c r="X156" s="79">
        <v>0</v>
      </c>
      <c r="Y156" s="79">
        <v>0</v>
      </c>
      <c r="Z156" s="79">
        <v>0</v>
      </c>
      <c r="AA156" s="79">
        <v>0</v>
      </c>
      <c r="AB156" s="79">
        <v>0</v>
      </c>
      <c r="AC156" s="79">
        <v>0</v>
      </c>
      <c r="AD156" s="79">
        <v>0</v>
      </c>
      <c r="AE156" s="79">
        <v>0</v>
      </c>
      <c r="AF156" s="79">
        <v>0</v>
      </c>
      <c r="AG156" s="79">
        <v>0</v>
      </c>
      <c r="AH156" s="79">
        <v>0</v>
      </c>
      <c r="AI156" s="79">
        <v>0</v>
      </c>
      <c r="AJ156" s="79">
        <v>0</v>
      </c>
      <c r="AK156" s="79">
        <v>0</v>
      </c>
      <c r="AL156" s="79">
        <v>0</v>
      </c>
      <c r="AM156" s="79">
        <f t="shared" si="2"/>
        <v>0</v>
      </c>
      <c r="AP156" s="45"/>
    </row>
    <row r="157" spans="1:42" ht="33" customHeight="1">
      <c r="A157" s="54">
        <v>417</v>
      </c>
      <c r="B157" s="55" t="s">
        <v>158</v>
      </c>
      <c r="C157" s="56">
        <v>0</v>
      </c>
      <c r="D157" s="79">
        <v>0</v>
      </c>
      <c r="E157" s="79">
        <v>0</v>
      </c>
      <c r="F157" s="79">
        <v>0</v>
      </c>
      <c r="G157" s="79">
        <v>0</v>
      </c>
      <c r="H157" s="79">
        <v>0</v>
      </c>
      <c r="I157" s="79">
        <v>0</v>
      </c>
      <c r="J157" s="79">
        <v>0</v>
      </c>
      <c r="K157" s="79">
        <v>0</v>
      </c>
      <c r="L157" s="79">
        <v>0</v>
      </c>
      <c r="M157" s="79">
        <v>0</v>
      </c>
      <c r="N157" s="79">
        <v>0</v>
      </c>
      <c r="O157" s="79">
        <v>0</v>
      </c>
      <c r="P157" s="79">
        <v>0</v>
      </c>
      <c r="Q157" s="79">
        <v>0</v>
      </c>
      <c r="R157" s="79">
        <v>0</v>
      </c>
      <c r="S157" s="79">
        <v>0</v>
      </c>
      <c r="T157" s="79">
        <v>0</v>
      </c>
      <c r="U157" s="79">
        <v>0</v>
      </c>
      <c r="V157" s="79">
        <v>0</v>
      </c>
      <c r="W157" s="79">
        <v>0</v>
      </c>
      <c r="X157" s="79">
        <v>0</v>
      </c>
      <c r="Y157" s="79">
        <v>0</v>
      </c>
      <c r="Z157" s="79">
        <v>0</v>
      </c>
      <c r="AA157" s="79">
        <v>0</v>
      </c>
      <c r="AB157" s="79">
        <v>0</v>
      </c>
      <c r="AC157" s="79">
        <v>0</v>
      </c>
      <c r="AD157" s="79">
        <v>0</v>
      </c>
      <c r="AE157" s="79">
        <v>0</v>
      </c>
      <c r="AF157" s="79">
        <v>0</v>
      </c>
      <c r="AG157" s="79">
        <v>0</v>
      </c>
      <c r="AH157" s="79">
        <v>0</v>
      </c>
      <c r="AI157" s="79">
        <v>0</v>
      </c>
      <c r="AJ157" s="79">
        <v>0</v>
      </c>
      <c r="AK157" s="79">
        <v>0</v>
      </c>
      <c r="AL157" s="79">
        <v>0</v>
      </c>
      <c r="AM157" s="79">
        <f t="shared" si="2"/>
        <v>0</v>
      </c>
      <c r="AP157" s="45"/>
    </row>
    <row r="158" spans="1:42" ht="33" customHeight="1">
      <c r="A158" s="54">
        <v>418</v>
      </c>
      <c r="B158" s="55" t="s">
        <v>159</v>
      </c>
      <c r="C158" s="56">
        <v>0</v>
      </c>
      <c r="D158" s="79">
        <v>0</v>
      </c>
      <c r="E158" s="79">
        <v>0</v>
      </c>
      <c r="F158" s="79">
        <v>0</v>
      </c>
      <c r="G158" s="79">
        <v>0</v>
      </c>
      <c r="H158" s="79">
        <v>0</v>
      </c>
      <c r="I158" s="79">
        <v>0</v>
      </c>
      <c r="J158" s="79">
        <v>0</v>
      </c>
      <c r="K158" s="79">
        <v>0</v>
      </c>
      <c r="L158" s="79">
        <v>0</v>
      </c>
      <c r="M158" s="79">
        <v>0</v>
      </c>
      <c r="N158" s="79">
        <v>0</v>
      </c>
      <c r="O158" s="79">
        <v>0</v>
      </c>
      <c r="P158" s="79">
        <v>0</v>
      </c>
      <c r="Q158" s="79">
        <v>0</v>
      </c>
      <c r="R158" s="79">
        <v>0</v>
      </c>
      <c r="S158" s="79">
        <v>0</v>
      </c>
      <c r="T158" s="79">
        <v>0</v>
      </c>
      <c r="U158" s="79">
        <v>0</v>
      </c>
      <c r="V158" s="79">
        <v>0</v>
      </c>
      <c r="W158" s="79">
        <v>0</v>
      </c>
      <c r="X158" s="79">
        <v>0</v>
      </c>
      <c r="Y158" s="79">
        <v>0</v>
      </c>
      <c r="Z158" s="79">
        <v>0</v>
      </c>
      <c r="AA158" s="79">
        <v>0</v>
      </c>
      <c r="AB158" s="79">
        <v>0</v>
      </c>
      <c r="AC158" s="79">
        <v>0</v>
      </c>
      <c r="AD158" s="79">
        <v>0</v>
      </c>
      <c r="AE158" s="79">
        <v>0</v>
      </c>
      <c r="AF158" s="79">
        <v>0</v>
      </c>
      <c r="AG158" s="79">
        <v>0</v>
      </c>
      <c r="AH158" s="79">
        <v>0</v>
      </c>
      <c r="AI158" s="79">
        <v>0</v>
      </c>
      <c r="AJ158" s="79">
        <v>0</v>
      </c>
      <c r="AK158" s="79">
        <v>0</v>
      </c>
      <c r="AL158" s="79">
        <v>0</v>
      </c>
      <c r="AM158" s="79">
        <f t="shared" si="2"/>
        <v>0</v>
      </c>
      <c r="AP158" s="45"/>
    </row>
    <row r="159" spans="1:42" ht="33" customHeight="1">
      <c r="A159" s="54">
        <v>422</v>
      </c>
      <c r="B159" s="55" t="s">
        <v>160</v>
      </c>
      <c r="C159" s="56">
        <v>0</v>
      </c>
      <c r="D159" s="79">
        <v>0</v>
      </c>
      <c r="E159" s="79">
        <v>0</v>
      </c>
      <c r="F159" s="79">
        <v>0</v>
      </c>
      <c r="G159" s="79">
        <v>0</v>
      </c>
      <c r="H159" s="79">
        <v>0</v>
      </c>
      <c r="I159" s="79">
        <v>0</v>
      </c>
      <c r="J159" s="79">
        <v>0</v>
      </c>
      <c r="K159" s="79">
        <v>0</v>
      </c>
      <c r="L159" s="79">
        <v>0</v>
      </c>
      <c r="M159" s="79">
        <v>0</v>
      </c>
      <c r="N159" s="79">
        <v>0</v>
      </c>
      <c r="O159" s="79">
        <v>0</v>
      </c>
      <c r="P159" s="79">
        <v>0</v>
      </c>
      <c r="Q159" s="79">
        <v>0</v>
      </c>
      <c r="R159" s="79">
        <v>0</v>
      </c>
      <c r="S159" s="79">
        <v>0</v>
      </c>
      <c r="T159" s="79">
        <v>0</v>
      </c>
      <c r="U159" s="79">
        <v>0</v>
      </c>
      <c r="V159" s="79">
        <v>0</v>
      </c>
      <c r="W159" s="79">
        <v>0</v>
      </c>
      <c r="X159" s="79">
        <v>0</v>
      </c>
      <c r="Y159" s="79">
        <v>0</v>
      </c>
      <c r="Z159" s="79">
        <v>0</v>
      </c>
      <c r="AA159" s="79">
        <v>0</v>
      </c>
      <c r="AB159" s="79">
        <v>0</v>
      </c>
      <c r="AC159" s="79">
        <v>0</v>
      </c>
      <c r="AD159" s="79">
        <v>0</v>
      </c>
      <c r="AE159" s="79">
        <v>0</v>
      </c>
      <c r="AF159" s="79">
        <v>0</v>
      </c>
      <c r="AG159" s="79">
        <v>0</v>
      </c>
      <c r="AH159" s="79">
        <v>0</v>
      </c>
      <c r="AI159" s="79">
        <v>0</v>
      </c>
      <c r="AJ159" s="79">
        <v>0</v>
      </c>
      <c r="AK159" s="79">
        <v>0</v>
      </c>
      <c r="AL159" s="79">
        <v>0</v>
      </c>
      <c r="AM159" s="79">
        <f t="shared" si="2"/>
        <v>0</v>
      </c>
      <c r="AP159" s="45"/>
    </row>
    <row r="160" spans="1:42" ht="33" customHeight="1">
      <c r="A160" s="54">
        <v>423</v>
      </c>
      <c r="B160" s="55" t="s">
        <v>161</v>
      </c>
      <c r="C160" s="56">
        <v>0</v>
      </c>
      <c r="D160" s="79">
        <v>0</v>
      </c>
      <c r="E160" s="79">
        <v>0</v>
      </c>
      <c r="F160" s="79">
        <v>0</v>
      </c>
      <c r="G160" s="79">
        <v>0</v>
      </c>
      <c r="H160" s="79">
        <v>0</v>
      </c>
      <c r="I160" s="79">
        <v>0</v>
      </c>
      <c r="J160" s="79">
        <v>0</v>
      </c>
      <c r="K160" s="79">
        <v>0</v>
      </c>
      <c r="L160" s="79">
        <v>0</v>
      </c>
      <c r="M160" s="79">
        <v>0</v>
      </c>
      <c r="N160" s="79">
        <v>0</v>
      </c>
      <c r="O160" s="79">
        <v>0</v>
      </c>
      <c r="P160" s="79">
        <v>0</v>
      </c>
      <c r="Q160" s="79">
        <v>0</v>
      </c>
      <c r="R160" s="79">
        <v>0</v>
      </c>
      <c r="S160" s="79">
        <v>0</v>
      </c>
      <c r="T160" s="79">
        <v>0</v>
      </c>
      <c r="U160" s="79">
        <v>0</v>
      </c>
      <c r="V160" s="79">
        <v>0</v>
      </c>
      <c r="W160" s="79">
        <v>0</v>
      </c>
      <c r="X160" s="79">
        <v>0</v>
      </c>
      <c r="Y160" s="79">
        <v>0</v>
      </c>
      <c r="Z160" s="79">
        <v>0</v>
      </c>
      <c r="AA160" s="79">
        <v>0</v>
      </c>
      <c r="AB160" s="79">
        <v>0</v>
      </c>
      <c r="AC160" s="79">
        <v>0</v>
      </c>
      <c r="AD160" s="79">
        <v>0</v>
      </c>
      <c r="AE160" s="79">
        <v>0</v>
      </c>
      <c r="AF160" s="79">
        <v>0</v>
      </c>
      <c r="AG160" s="79">
        <v>0</v>
      </c>
      <c r="AH160" s="79">
        <v>0</v>
      </c>
      <c r="AI160" s="79">
        <v>0</v>
      </c>
      <c r="AJ160" s="79">
        <v>0</v>
      </c>
      <c r="AK160" s="79">
        <v>0</v>
      </c>
      <c r="AL160" s="79">
        <v>0</v>
      </c>
      <c r="AM160" s="79">
        <f t="shared" si="2"/>
        <v>0</v>
      </c>
      <c r="AP160" s="45"/>
    </row>
    <row r="161" spans="1:42" ht="33" customHeight="1">
      <c r="A161" s="54">
        <v>424</v>
      </c>
      <c r="B161" s="55" t="s">
        <v>1365</v>
      </c>
      <c r="C161" s="56">
        <v>0</v>
      </c>
      <c r="D161" s="79">
        <v>0</v>
      </c>
      <c r="E161" s="79">
        <v>0</v>
      </c>
      <c r="F161" s="79">
        <v>0</v>
      </c>
      <c r="G161" s="79">
        <v>0</v>
      </c>
      <c r="H161" s="79">
        <v>0</v>
      </c>
      <c r="I161" s="79">
        <v>0</v>
      </c>
      <c r="J161" s="79">
        <v>0</v>
      </c>
      <c r="K161" s="79">
        <v>0</v>
      </c>
      <c r="L161" s="79">
        <v>0</v>
      </c>
      <c r="M161" s="79">
        <v>0</v>
      </c>
      <c r="N161" s="79">
        <v>0</v>
      </c>
      <c r="O161" s="79">
        <v>0</v>
      </c>
      <c r="P161" s="79">
        <v>0</v>
      </c>
      <c r="Q161" s="79">
        <v>0</v>
      </c>
      <c r="R161" s="79">
        <v>0</v>
      </c>
      <c r="S161" s="79">
        <v>0</v>
      </c>
      <c r="T161" s="79">
        <v>0</v>
      </c>
      <c r="U161" s="79">
        <v>0</v>
      </c>
      <c r="V161" s="79">
        <v>0</v>
      </c>
      <c r="W161" s="79">
        <v>0</v>
      </c>
      <c r="X161" s="79">
        <v>0</v>
      </c>
      <c r="Y161" s="79">
        <v>0</v>
      </c>
      <c r="Z161" s="79">
        <v>0</v>
      </c>
      <c r="AA161" s="79">
        <v>0</v>
      </c>
      <c r="AB161" s="79">
        <v>0</v>
      </c>
      <c r="AC161" s="79">
        <v>0</v>
      </c>
      <c r="AD161" s="79">
        <v>0</v>
      </c>
      <c r="AE161" s="79">
        <v>0</v>
      </c>
      <c r="AF161" s="79">
        <v>0</v>
      </c>
      <c r="AG161" s="79">
        <v>0</v>
      </c>
      <c r="AH161" s="79">
        <v>0</v>
      </c>
      <c r="AI161" s="79">
        <v>0</v>
      </c>
      <c r="AJ161" s="79">
        <v>0</v>
      </c>
      <c r="AK161" s="79">
        <v>0</v>
      </c>
      <c r="AL161" s="79">
        <v>0</v>
      </c>
      <c r="AM161" s="79">
        <f t="shared" si="2"/>
        <v>0</v>
      </c>
      <c r="AP161" s="45"/>
    </row>
    <row r="162" spans="1:42" ht="33" customHeight="1">
      <c r="A162" s="54">
        <v>425</v>
      </c>
      <c r="B162" s="55" t="s">
        <v>162</v>
      </c>
      <c r="C162" s="56">
        <v>0</v>
      </c>
      <c r="D162" s="79">
        <v>0</v>
      </c>
      <c r="E162" s="79">
        <v>0</v>
      </c>
      <c r="F162" s="79">
        <v>0</v>
      </c>
      <c r="G162" s="79">
        <v>0</v>
      </c>
      <c r="H162" s="79">
        <v>0</v>
      </c>
      <c r="I162" s="79">
        <v>0</v>
      </c>
      <c r="J162" s="79">
        <v>0</v>
      </c>
      <c r="K162" s="79">
        <v>0</v>
      </c>
      <c r="L162" s="79">
        <v>0</v>
      </c>
      <c r="M162" s="79">
        <v>0</v>
      </c>
      <c r="N162" s="79">
        <v>0</v>
      </c>
      <c r="O162" s="79">
        <v>0</v>
      </c>
      <c r="P162" s="79">
        <v>0</v>
      </c>
      <c r="Q162" s="79">
        <v>0</v>
      </c>
      <c r="R162" s="79">
        <v>0</v>
      </c>
      <c r="S162" s="79">
        <v>0</v>
      </c>
      <c r="T162" s="79">
        <v>0</v>
      </c>
      <c r="U162" s="79">
        <v>0</v>
      </c>
      <c r="V162" s="79">
        <v>0</v>
      </c>
      <c r="W162" s="79">
        <v>0</v>
      </c>
      <c r="X162" s="79">
        <v>0</v>
      </c>
      <c r="Y162" s="79">
        <v>0</v>
      </c>
      <c r="Z162" s="79">
        <v>0</v>
      </c>
      <c r="AA162" s="79">
        <v>0</v>
      </c>
      <c r="AB162" s="79">
        <v>0</v>
      </c>
      <c r="AC162" s="79">
        <v>0</v>
      </c>
      <c r="AD162" s="79">
        <v>0</v>
      </c>
      <c r="AE162" s="79">
        <v>0</v>
      </c>
      <c r="AF162" s="79">
        <v>0</v>
      </c>
      <c r="AG162" s="79">
        <v>0</v>
      </c>
      <c r="AH162" s="79">
        <v>0</v>
      </c>
      <c r="AI162" s="79">
        <v>0</v>
      </c>
      <c r="AJ162" s="79">
        <v>0</v>
      </c>
      <c r="AK162" s="79">
        <v>0</v>
      </c>
      <c r="AL162" s="79">
        <v>0</v>
      </c>
      <c r="AM162" s="79">
        <f t="shared" si="2"/>
        <v>0</v>
      </c>
      <c r="AP162" s="45"/>
    </row>
    <row r="163" spans="1:42" ht="33" customHeight="1">
      <c r="A163" s="54">
        <v>426</v>
      </c>
      <c r="B163" s="55" t="s">
        <v>163</v>
      </c>
      <c r="C163" s="80">
        <v>0</v>
      </c>
      <c r="D163" s="79">
        <v>0</v>
      </c>
      <c r="E163" s="79">
        <v>0</v>
      </c>
      <c r="F163" s="79">
        <v>0</v>
      </c>
      <c r="G163" s="79">
        <v>0</v>
      </c>
      <c r="H163" s="79">
        <v>0</v>
      </c>
      <c r="I163" s="79">
        <v>0</v>
      </c>
      <c r="J163" s="79">
        <v>0</v>
      </c>
      <c r="K163" s="79">
        <v>0</v>
      </c>
      <c r="L163" s="79">
        <v>0</v>
      </c>
      <c r="M163" s="79">
        <v>0</v>
      </c>
      <c r="N163" s="79">
        <v>0</v>
      </c>
      <c r="O163" s="79">
        <v>0</v>
      </c>
      <c r="P163" s="79">
        <v>0</v>
      </c>
      <c r="Q163" s="79">
        <v>0</v>
      </c>
      <c r="R163" s="79">
        <v>0</v>
      </c>
      <c r="S163" s="79">
        <v>0</v>
      </c>
      <c r="T163" s="79">
        <v>0</v>
      </c>
      <c r="U163" s="79">
        <v>0</v>
      </c>
      <c r="V163" s="79">
        <v>0</v>
      </c>
      <c r="W163" s="79">
        <v>0</v>
      </c>
      <c r="X163" s="79">
        <v>0</v>
      </c>
      <c r="Y163" s="79">
        <v>0</v>
      </c>
      <c r="Z163" s="79">
        <v>0</v>
      </c>
      <c r="AA163" s="79">
        <v>0</v>
      </c>
      <c r="AB163" s="79">
        <v>0</v>
      </c>
      <c r="AC163" s="79">
        <v>0</v>
      </c>
      <c r="AD163" s="79">
        <v>0</v>
      </c>
      <c r="AE163" s="79">
        <v>0</v>
      </c>
      <c r="AF163" s="79">
        <v>0</v>
      </c>
      <c r="AG163" s="79">
        <v>0</v>
      </c>
      <c r="AH163" s="79">
        <v>0</v>
      </c>
      <c r="AI163" s="79">
        <v>0</v>
      </c>
      <c r="AJ163" s="79">
        <v>0</v>
      </c>
      <c r="AK163" s="79">
        <v>0</v>
      </c>
      <c r="AL163" s="79">
        <v>0</v>
      </c>
      <c r="AM163" s="79">
        <f t="shared" si="2"/>
        <v>0</v>
      </c>
      <c r="AP163" s="45"/>
    </row>
    <row r="164" spans="1:42" ht="33" customHeight="1">
      <c r="A164" s="54">
        <v>427</v>
      </c>
      <c r="B164" s="55" t="s">
        <v>164</v>
      </c>
      <c r="C164" s="56">
        <v>0</v>
      </c>
      <c r="D164" s="79">
        <v>0</v>
      </c>
      <c r="E164" s="79">
        <v>0</v>
      </c>
      <c r="F164" s="79">
        <v>0</v>
      </c>
      <c r="G164" s="79">
        <v>0</v>
      </c>
      <c r="H164" s="79">
        <v>0</v>
      </c>
      <c r="I164" s="79">
        <v>0</v>
      </c>
      <c r="J164" s="79">
        <v>0</v>
      </c>
      <c r="K164" s="79">
        <v>0</v>
      </c>
      <c r="L164" s="79">
        <v>0</v>
      </c>
      <c r="M164" s="79">
        <v>0</v>
      </c>
      <c r="N164" s="79">
        <v>0</v>
      </c>
      <c r="O164" s="79">
        <v>0</v>
      </c>
      <c r="P164" s="79">
        <v>0</v>
      </c>
      <c r="Q164" s="79">
        <v>0</v>
      </c>
      <c r="R164" s="79">
        <v>0</v>
      </c>
      <c r="S164" s="79">
        <v>0</v>
      </c>
      <c r="T164" s="79">
        <v>0</v>
      </c>
      <c r="U164" s="79">
        <v>0</v>
      </c>
      <c r="V164" s="79">
        <v>0</v>
      </c>
      <c r="W164" s="79">
        <v>0</v>
      </c>
      <c r="X164" s="79">
        <v>0</v>
      </c>
      <c r="Y164" s="79">
        <v>0</v>
      </c>
      <c r="Z164" s="79">
        <v>0</v>
      </c>
      <c r="AA164" s="79">
        <v>0</v>
      </c>
      <c r="AB164" s="79">
        <v>0</v>
      </c>
      <c r="AC164" s="79">
        <v>0</v>
      </c>
      <c r="AD164" s="79">
        <v>0</v>
      </c>
      <c r="AE164" s="79">
        <v>0</v>
      </c>
      <c r="AF164" s="79">
        <v>0</v>
      </c>
      <c r="AG164" s="79">
        <v>0</v>
      </c>
      <c r="AH164" s="79">
        <v>0</v>
      </c>
      <c r="AI164" s="79">
        <v>0</v>
      </c>
      <c r="AJ164" s="79">
        <v>0</v>
      </c>
      <c r="AK164" s="79">
        <v>0</v>
      </c>
      <c r="AL164" s="79">
        <v>0</v>
      </c>
      <c r="AM164" s="79">
        <f t="shared" si="2"/>
        <v>0</v>
      </c>
      <c r="AP164" s="45"/>
    </row>
    <row r="165" spans="1:42" ht="33" customHeight="1">
      <c r="A165" s="54">
        <v>428</v>
      </c>
      <c r="B165" s="55" t="s">
        <v>165</v>
      </c>
      <c r="C165" s="80">
        <v>0</v>
      </c>
      <c r="D165" s="79">
        <v>0</v>
      </c>
      <c r="E165" s="79">
        <v>0</v>
      </c>
      <c r="F165" s="79">
        <v>0</v>
      </c>
      <c r="G165" s="79">
        <v>0</v>
      </c>
      <c r="H165" s="79">
        <v>0</v>
      </c>
      <c r="I165" s="79">
        <v>0</v>
      </c>
      <c r="J165" s="79">
        <v>0</v>
      </c>
      <c r="K165" s="79">
        <v>0</v>
      </c>
      <c r="L165" s="79">
        <v>0</v>
      </c>
      <c r="M165" s="79">
        <v>0</v>
      </c>
      <c r="N165" s="79">
        <v>0</v>
      </c>
      <c r="O165" s="79">
        <v>0</v>
      </c>
      <c r="P165" s="79">
        <v>0</v>
      </c>
      <c r="Q165" s="79">
        <v>0</v>
      </c>
      <c r="R165" s="79">
        <v>0</v>
      </c>
      <c r="S165" s="79">
        <v>0</v>
      </c>
      <c r="T165" s="79">
        <v>0</v>
      </c>
      <c r="U165" s="79">
        <v>0</v>
      </c>
      <c r="V165" s="79">
        <v>0</v>
      </c>
      <c r="W165" s="79">
        <v>0</v>
      </c>
      <c r="X165" s="79">
        <v>0</v>
      </c>
      <c r="Y165" s="79">
        <v>0</v>
      </c>
      <c r="Z165" s="79">
        <v>0</v>
      </c>
      <c r="AA165" s="79">
        <v>0</v>
      </c>
      <c r="AB165" s="79">
        <v>0</v>
      </c>
      <c r="AC165" s="79">
        <v>0</v>
      </c>
      <c r="AD165" s="79">
        <v>0</v>
      </c>
      <c r="AE165" s="79">
        <v>0</v>
      </c>
      <c r="AF165" s="79">
        <v>0</v>
      </c>
      <c r="AG165" s="79">
        <v>0</v>
      </c>
      <c r="AH165" s="79">
        <v>0</v>
      </c>
      <c r="AI165" s="79">
        <v>0</v>
      </c>
      <c r="AJ165" s="79">
        <v>0</v>
      </c>
      <c r="AK165" s="79">
        <v>0</v>
      </c>
      <c r="AL165" s="79">
        <v>0</v>
      </c>
      <c r="AM165" s="79">
        <f t="shared" si="2"/>
        <v>0</v>
      </c>
      <c r="AP165" s="45"/>
    </row>
    <row r="166" spans="1:42" ht="33" customHeight="1">
      <c r="A166" s="54">
        <v>429</v>
      </c>
      <c r="B166" s="55" t="s">
        <v>166</v>
      </c>
      <c r="C166" s="56">
        <v>0</v>
      </c>
      <c r="D166" s="79">
        <v>0</v>
      </c>
      <c r="E166" s="79">
        <v>0</v>
      </c>
      <c r="F166" s="79">
        <v>0</v>
      </c>
      <c r="G166" s="79">
        <v>0</v>
      </c>
      <c r="H166" s="79">
        <v>0</v>
      </c>
      <c r="I166" s="79">
        <v>0</v>
      </c>
      <c r="J166" s="79">
        <v>0</v>
      </c>
      <c r="K166" s="79">
        <v>0</v>
      </c>
      <c r="L166" s="79">
        <v>0</v>
      </c>
      <c r="M166" s="79">
        <v>0</v>
      </c>
      <c r="N166" s="79">
        <v>0</v>
      </c>
      <c r="O166" s="79">
        <v>0</v>
      </c>
      <c r="P166" s="79">
        <v>0</v>
      </c>
      <c r="Q166" s="79">
        <v>0</v>
      </c>
      <c r="R166" s="79">
        <v>0</v>
      </c>
      <c r="S166" s="79">
        <v>0</v>
      </c>
      <c r="T166" s="79">
        <v>0</v>
      </c>
      <c r="U166" s="79">
        <v>0</v>
      </c>
      <c r="V166" s="79">
        <v>0</v>
      </c>
      <c r="W166" s="79">
        <v>0</v>
      </c>
      <c r="X166" s="79">
        <v>0</v>
      </c>
      <c r="Y166" s="79">
        <v>0</v>
      </c>
      <c r="Z166" s="79">
        <v>0</v>
      </c>
      <c r="AA166" s="79">
        <v>0</v>
      </c>
      <c r="AB166" s="79">
        <v>0</v>
      </c>
      <c r="AC166" s="79">
        <v>0</v>
      </c>
      <c r="AD166" s="79">
        <v>0</v>
      </c>
      <c r="AE166" s="79">
        <v>0</v>
      </c>
      <c r="AF166" s="79">
        <v>0</v>
      </c>
      <c r="AG166" s="79">
        <v>0</v>
      </c>
      <c r="AH166" s="79">
        <v>0</v>
      </c>
      <c r="AI166" s="79">
        <v>0</v>
      </c>
      <c r="AJ166" s="79">
        <v>0</v>
      </c>
      <c r="AK166" s="79">
        <v>0</v>
      </c>
      <c r="AL166" s="79">
        <v>0</v>
      </c>
      <c r="AM166" s="79">
        <f t="shared" si="2"/>
        <v>0</v>
      </c>
      <c r="AP166" s="45"/>
    </row>
    <row r="167" spans="1:42" ht="33" customHeight="1">
      <c r="A167" s="54">
        <v>432</v>
      </c>
      <c r="B167" s="55" t="s">
        <v>167</v>
      </c>
      <c r="C167" s="80">
        <v>0</v>
      </c>
      <c r="D167" s="79">
        <v>0</v>
      </c>
      <c r="E167" s="79">
        <v>0</v>
      </c>
      <c r="F167" s="79">
        <v>0</v>
      </c>
      <c r="G167" s="79">
        <v>0</v>
      </c>
      <c r="H167" s="79">
        <v>0</v>
      </c>
      <c r="I167" s="79">
        <v>0</v>
      </c>
      <c r="J167" s="79">
        <v>0</v>
      </c>
      <c r="K167" s="79">
        <v>0</v>
      </c>
      <c r="L167" s="79">
        <v>0</v>
      </c>
      <c r="M167" s="79">
        <v>0</v>
      </c>
      <c r="N167" s="79">
        <v>0</v>
      </c>
      <c r="O167" s="79">
        <v>0</v>
      </c>
      <c r="P167" s="79">
        <v>0</v>
      </c>
      <c r="Q167" s="79">
        <v>0</v>
      </c>
      <c r="R167" s="79">
        <v>0</v>
      </c>
      <c r="S167" s="79">
        <v>0</v>
      </c>
      <c r="T167" s="79">
        <v>0</v>
      </c>
      <c r="U167" s="79">
        <v>0</v>
      </c>
      <c r="V167" s="79">
        <v>0</v>
      </c>
      <c r="W167" s="79">
        <v>0</v>
      </c>
      <c r="X167" s="79">
        <v>0</v>
      </c>
      <c r="Y167" s="79">
        <v>0</v>
      </c>
      <c r="Z167" s="79">
        <v>0</v>
      </c>
      <c r="AA167" s="79">
        <v>0</v>
      </c>
      <c r="AB167" s="79">
        <v>0</v>
      </c>
      <c r="AC167" s="79">
        <v>0</v>
      </c>
      <c r="AD167" s="79">
        <v>0</v>
      </c>
      <c r="AE167" s="79">
        <v>0</v>
      </c>
      <c r="AF167" s="79">
        <v>0</v>
      </c>
      <c r="AG167" s="79">
        <v>0</v>
      </c>
      <c r="AH167" s="79">
        <v>0</v>
      </c>
      <c r="AI167" s="79">
        <v>0</v>
      </c>
      <c r="AJ167" s="79">
        <v>0</v>
      </c>
      <c r="AK167" s="79">
        <v>0</v>
      </c>
      <c r="AL167" s="79">
        <v>0</v>
      </c>
      <c r="AM167" s="79">
        <f t="shared" si="2"/>
        <v>0</v>
      </c>
      <c r="AP167" s="45"/>
    </row>
    <row r="168" spans="1:42" ht="33" customHeight="1">
      <c r="A168" s="54">
        <v>433</v>
      </c>
      <c r="B168" s="55" t="s">
        <v>168</v>
      </c>
      <c r="C168" s="80">
        <v>0</v>
      </c>
      <c r="D168" s="79">
        <v>0</v>
      </c>
      <c r="E168" s="79">
        <v>0</v>
      </c>
      <c r="F168" s="79">
        <v>0</v>
      </c>
      <c r="G168" s="79">
        <v>0</v>
      </c>
      <c r="H168" s="79">
        <v>0</v>
      </c>
      <c r="I168" s="79">
        <v>0</v>
      </c>
      <c r="J168" s="79">
        <v>0</v>
      </c>
      <c r="K168" s="79">
        <v>0</v>
      </c>
      <c r="L168" s="79">
        <v>0</v>
      </c>
      <c r="M168" s="79">
        <v>0</v>
      </c>
      <c r="N168" s="79">
        <v>0</v>
      </c>
      <c r="O168" s="79">
        <v>0</v>
      </c>
      <c r="P168" s="79">
        <v>0</v>
      </c>
      <c r="Q168" s="79">
        <v>0</v>
      </c>
      <c r="R168" s="79">
        <v>0</v>
      </c>
      <c r="S168" s="79">
        <v>0</v>
      </c>
      <c r="T168" s="79">
        <v>0</v>
      </c>
      <c r="U168" s="79">
        <v>0</v>
      </c>
      <c r="V168" s="79">
        <v>0</v>
      </c>
      <c r="W168" s="79">
        <v>0</v>
      </c>
      <c r="X168" s="79">
        <v>0</v>
      </c>
      <c r="Y168" s="79">
        <v>0</v>
      </c>
      <c r="Z168" s="79">
        <v>0</v>
      </c>
      <c r="AA168" s="79">
        <v>0</v>
      </c>
      <c r="AB168" s="79">
        <v>0</v>
      </c>
      <c r="AC168" s="79">
        <v>0</v>
      </c>
      <c r="AD168" s="79">
        <v>0</v>
      </c>
      <c r="AE168" s="79">
        <v>0</v>
      </c>
      <c r="AF168" s="79">
        <v>0</v>
      </c>
      <c r="AG168" s="79">
        <v>0</v>
      </c>
      <c r="AH168" s="79">
        <v>0</v>
      </c>
      <c r="AI168" s="79">
        <v>0</v>
      </c>
      <c r="AJ168" s="79">
        <v>0</v>
      </c>
      <c r="AK168" s="79">
        <v>0</v>
      </c>
      <c r="AL168" s="79">
        <v>0</v>
      </c>
      <c r="AM168" s="79">
        <f t="shared" si="2"/>
        <v>0</v>
      </c>
      <c r="AP168" s="45"/>
    </row>
    <row r="169" spans="1:42" ht="33" customHeight="1">
      <c r="A169" s="54">
        <v>434</v>
      </c>
      <c r="B169" s="55" t="s">
        <v>169</v>
      </c>
      <c r="C169" s="80">
        <v>0</v>
      </c>
      <c r="D169" s="79">
        <v>0</v>
      </c>
      <c r="E169" s="79">
        <v>0</v>
      </c>
      <c r="F169" s="79">
        <v>0</v>
      </c>
      <c r="G169" s="79">
        <v>0</v>
      </c>
      <c r="H169" s="79">
        <v>0</v>
      </c>
      <c r="I169" s="79">
        <v>0</v>
      </c>
      <c r="J169" s="79">
        <v>0</v>
      </c>
      <c r="K169" s="79">
        <v>0</v>
      </c>
      <c r="L169" s="79">
        <v>0</v>
      </c>
      <c r="M169" s="79">
        <v>0</v>
      </c>
      <c r="N169" s="79">
        <v>0</v>
      </c>
      <c r="O169" s="79">
        <v>0</v>
      </c>
      <c r="P169" s="79">
        <v>0</v>
      </c>
      <c r="Q169" s="79">
        <v>0</v>
      </c>
      <c r="R169" s="79">
        <v>0</v>
      </c>
      <c r="S169" s="79">
        <v>0</v>
      </c>
      <c r="T169" s="79">
        <v>0</v>
      </c>
      <c r="U169" s="79">
        <v>0</v>
      </c>
      <c r="V169" s="79">
        <v>0</v>
      </c>
      <c r="W169" s="79">
        <v>0</v>
      </c>
      <c r="X169" s="79">
        <v>0</v>
      </c>
      <c r="Y169" s="79">
        <v>0</v>
      </c>
      <c r="Z169" s="79">
        <v>0</v>
      </c>
      <c r="AA169" s="79">
        <v>0</v>
      </c>
      <c r="AB169" s="79">
        <v>0</v>
      </c>
      <c r="AC169" s="79">
        <v>0</v>
      </c>
      <c r="AD169" s="79">
        <v>0</v>
      </c>
      <c r="AE169" s="79">
        <v>0</v>
      </c>
      <c r="AF169" s="79">
        <v>0</v>
      </c>
      <c r="AG169" s="79">
        <v>0</v>
      </c>
      <c r="AH169" s="79">
        <v>0</v>
      </c>
      <c r="AI169" s="79">
        <v>0</v>
      </c>
      <c r="AJ169" s="79">
        <v>0</v>
      </c>
      <c r="AK169" s="79">
        <v>0</v>
      </c>
      <c r="AL169" s="79">
        <v>0</v>
      </c>
      <c r="AM169" s="79">
        <f t="shared" si="2"/>
        <v>0</v>
      </c>
      <c r="AP169" s="45"/>
    </row>
    <row r="170" spans="1:42" ht="33" customHeight="1">
      <c r="A170" s="54">
        <v>435</v>
      </c>
      <c r="B170" s="55" t="s">
        <v>170</v>
      </c>
      <c r="C170" s="228">
        <v>0</v>
      </c>
      <c r="D170" s="79">
        <v>0</v>
      </c>
      <c r="E170" s="79">
        <v>0</v>
      </c>
      <c r="F170" s="79">
        <v>0</v>
      </c>
      <c r="G170" s="79">
        <v>0</v>
      </c>
      <c r="H170" s="79">
        <v>0</v>
      </c>
      <c r="I170" s="79">
        <v>0</v>
      </c>
      <c r="J170" s="79">
        <v>0</v>
      </c>
      <c r="K170" s="79">
        <v>0</v>
      </c>
      <c r="L170" s="79">
        <v>0</v>
      </c>
      <c r="M170" s="79">
        <v>0</v>
      </c>
      <c r="N170" s="79">
        <v>0</v>
      </c>
      <c r="O170" s="79">
        <v>0</v>
      </c>
      <c r="P170" s="79">
        <v>0</v>
      </c>
      <c r="Q170" s="79">
        <v>0</v>
      </c>
      <c r="R170" s="79">
        <v>0</v>
      </c>
      <c r="S170" s="79">
        <v>0</v>
      </c>
      <c r="T170" s="79">
        <v>0</v>
      </c>
      <c r="U170" s="79">
        <v>0</v>
      </c>
      <c r="V170" s="79">
        <v>99761.1</v>
      </c>
      <c r="W170" s="79">
        <v>0</v>
      </c>
      <c r="X170" s="79">
        <v>0</v>
      </c>
      <c r="Y170" s="79">
        <v>0</v>
      </c>
      <c r="Z170" s="79">
        <v>0</v>
      </c>
      <c r="AA170" s="79">
        <v>0</v>
      </c>
      <c r="AB170" s="79">
        <v>0</v>
      </c>
      <c r="AC170" s="79">
        <v>0</v>
      </c>
      <c r="AD170" s="79">
        <v>0</v>
      </c>
      <c r="AE170" s="79">
        <v>0</v>
      </c>
      <c r="AF170" s="79">
        <v>0</v>
      </c>
      <c r="AG170" s="79">
        <v>0</v>
      </c>
      <c r="AH170" s="79">
        <v>0</v>
      </c>
      <c r="AI170" s="79">
        <v>0</v>
      </c>
      <c r="AJ170" s="79">
        <v>0</v>
      </c>
      <c r="AK170" s="79">
        <v>0</v>
      </c>
      <c r="AL170" s="79">
        <v>0</v>
      </c>
      <c r="AM170" s="79">
        <f t="shared" si="2"/>
        <v>99761.1</v>
      </c>
      <c r="AP170" s="45"/>
    </row>
    <row r="171" spans="1:42" ht="33" customHeight="1">
      <c r="A171" s="54">
        <v>512</v>
      </c>
      <c r="B171" s="55" t="s">
        <v>785</v>
      </c>
      <c r="C171" s="227" t="s">
        <v>681</v>
      </c>
      <c r="D171" s="79">
        <v>330953.32</v>
      </c>
      <c r="E171" s="79">
        <v>0</v>
      </c>
      <c r="F171" s="79">
        <v>0</v>
      </c>
      <c r="G171" s="79">
        <v>70009.08</v>
      </c>
      <c r="H171" s="79">
        <v>0</v>
      </c>
      <c r="I171" s="79">
        <v>9334.86</v>
      </c>
      <c r="J171" s="79">
        <v>0</v>
      </c>
      <c r="K171" s="79">
        <v>0</v>
      </c>
      <c r="L171" s="79">
        <v>0</v>
      </c>
      <c r="M171" s="79">
        <v>0</v>
      </c>
      <c r="N171" s="79">
        <v>0</v>
      </c>
      <c r="O171" s="79">
        <v>0</v>
      </c>
      <c r="P171" s="79">
        <v>0</v>
      </c>
      <c r="Q171" s="79">
        <v>0</v>
      </c>
      <c r="R171" s="79">
        <v>0</v>
      </c>
      <c r="S171" s="79">
        <v>0</v>
      </c>
      <c r="T171" s="79">
        <v>0</v>
      </c>
      <c r="U171" s="79">
        <v>0</v>
      </c>
      <c r="V171" s="79">
        <v>533921.72</v>
      </c>
      <c r="W171" s="79">
        <v>0</v>
      </c>
      <c r="X171" s="79">
        <v>0</v>
      </c>
      <c r="Y171" s="79">
        <v>0</v>
      </c>
      <c r="Z171" s="79">
        <v>0</v>
      </c>
      <c r="AA171" s="79">
        <v>700.14</v>
      </c>
      <c r="AB171" s="79">
        <v>6398695.1799999997</v>
      </c>
      <c r="AC171" s="79">
        <v>6001.2000000000171</v>
      </c>
      <c r="AD171" s="79">
        <v>0</v>
      </c>
      <c r="AE171" s="79">
        <v>1597328.71</v>
      </c>
      <c r="AF171" s="79">
        <v>0</v>
      </c>
      <c r="AG171" s="79">
        <v>0</v>
      </c>
      <c r="AH171" s="79">
        <v>0</v>
      </c>
      <c r="AI171" s="79">
        <v>0</v>
      </c>
      <c r="AJ171" s="79">
        <v>0</v>
      </c>
      <c r="AK171" s="79">
        <v>0</v>
      </c>
      <c r="AL171" s="79">
        <v>0</v>
      </c>
      <c r="AM171" s="79">
        <f t="shared" si="2"/>
        <v>8946944.2100000009</v>
      </c>
      <c r="AP171" s="45"/>
    </row>
    <row r="172" spans="1:42" ht="33" customHeight="1">
      <c r="A172" s="54">
        <v>513</v>
      </c>
      <c r="B172" s="205" t="s">
        <v>171</v>
      </c>
      <c r="C172" s="80" t="s">
        <v>678</v>
      </c>
      <c r="D172" s="79">
        <v>0</v>
      </c>
      <c r="E172" s="79">
        <v>0</v>
      </c>
      <c r="F172" s="79">
        <v>0</v>
      </c>
      <c r="G172" s="79">
        <v>85442.92</v>
      </c>
      <c r="H172" s="79">
        <v>0</v>
      </c>
      <c r="I172" s="79">
        <v>118677.35</v>
      </c>
      <c r="J172" s="79">
        <v>196326915.42000002</v>
      </c>
      <c r="K172" s="79">
        <v>0</v>
      </c>
      <c r="L172" s="79">
        <v>1607621.34</v>
      </c>
      <c r="M172" s="79">
        <v>0</v>
      </c>
      <c r="N172" s="79">
        <v>0</v>
      </c>
      <c r="O172" s="79">
        <v>24471139.989999998</v>
      </c>
      <c r="P172" s="79">
        <v>821.05</v>
      </c>
      <c r="Q172" s="79">
        <v>0</v>
      </c>
      <c r="R172" s="79">
        <v>0</v>
      </c>
      <c r="S172" s="79">
        <v>0</v>
      </c>
      <c r="T172" s="79">
        <v>0</v>
      </c>
      <c r="U172" s="79">
        <v>0</v>
      </c>
      <c r="V172" s="79">
        <v>59824.5</v>
      </c>
      <c r="W172" s="79">
        <v>0</v>
      </c>
      <c r="X172" s="79">
        <v>0</v>
      </c>
      <c r="Y172" s="79">
        <v>0</v>
      </c>
      <c r="Z172" s="79">
        <v>0</v>
      </c>
      <c r="AA172" s="79">
        <v>0</v>
      </c>
      <c r="AB172" s="79">
        <v>425320</v>
      </c>
      <c r="AC172" s="79">
        <v>0</v>
      </c>
      <c r="AD172" s="79">
        <v>0</v>
      </c>
      <c r="AE172" s="79">
        <v>0</v>
      </c>
      <c r="AF172" s="79">
        <v>0</v>
      </c>
      <c r="AG172" s="79">
        <v>0</v>
      </c>
      <c r="AH172" s="79">
        <v>0</v>
      </c>
      <c r="AI172" s="79">
        <v>0</v>
      </c>
      <c r="AJ172" s="79">
        <v>0</v>
      </c>
      <c r="AK172" s="79">
        <v>0</v>
      </c>
      <c r="AL172" s="79">
        <v>0</v>
      </c>
      <c r="AM172" s="79">
        <f t="shared" si="2"/>
        <v>223095762.57000005</v>
      </c>
      <c r="AP172" s="45"/>
    </row>
    <row r="173" spans="1:42" ht="33" customHeight="1">
      <c r="A173" s="54">
        <v>514</v>
      </c>
      <c r="B173" s="55" t="s">
        <v>172</v>
      </c>
      <c r="C173" s="80" t="s">
        <v>726</v>
      </c>
      <c r="D173" s="79">
        <v>0</v>
      </c>
      <c r="E173" s="79">
        <v>0</v>
      </c>
      <c r="F173" s="79">
        <v>0</v>
      </c>
      <c r="G173" s="79">
        <v>3035944.3500000006</v>
      </c>
      <c r="H173" s="79">
        <v>0</v>
      </c>
      <c r="I173" s="79">
        <v>0</v>
      </c>
      <c r="J173" s="79">
        <v>1026988773.59</v>
      </c>
      <c r="K173" s="79">
        <v>0</v>
      </c>
      <c r="L173" s="79">
        <v>0</v>
      </c>
      <c r="M173" s="79">
        <v>0</v>
      </c>
      <c r="N173" s="79">
        <v>0</v>
      </c>
      <c r="O173" s="79">
        <v>0</v>
      </c>
      <c r="P173" s="79">
        <v>0</v>
      </c>
      <c r="Q173" s="79">
        <v>0</v>
      </c>
      <c r="R173" s="79">
        <v>0</v>
      </c>
      <c r="S173" s="79">
        <v>0</v>
      </c>
      <c r="T173" s="79">
        <v>0</v>
      </c>
      <c r="U173" s="79">
        <v>0</v>
      </c>
      <c r="V173" s="79">
        <v>0</v>
      </c>
      <c r="W173" s="79">
        <v>0</v>
      </c>
      <c r="X173" s="79">
        <v>0</v>
      </c>
      <c r="Y173" s="79">
        <v>4461.2</v>
      </c>
      <c r="Z173" s="79">
        <v>0</v>
      </c>
      <c r="AA173" s="79">
        <v>200.04</v>
      </c>
      <c r="AB173" s="79">
        <v>24965031.569999997</v>
      </c>
      <c r="AC173" s="79">
        <v>0</v>
      </c>
      <c r="AD173" s="79">
        <v>0</v>
      </c>
      <c r="AE173" s="79">
        <v>0</v>
      </c>
      <c r="AF173" s="79">
        <v>0</v>
      </c>
      <c r="AG173" s="79">
        <v>808171188.82999992</v>
      </c>
      <c r="AH173" s="79">
        <v>0</v>
      </c>
      <c r="AI173" s="79">
        <v>0</v>
      </c>
      <c r="AJ173" s="79">
        <v>0</v>
      </c>
      <c r="AK173" s="79">
        <v>0</v>
      </c>
      <c r="AL173" s="79">
        <v>0</v>
      </c>
      <c r="AM173" s="79">
        <f t="shared" si="2"/>
        <v>1863165599.5799999</v>
      </c>
      <c r="AP173" s="45"/>
    </row>
    <row r="174" spans="1:42" ht="33" customHeight="1">
      <c r="A174" s="54">
        <v>517</v>
      </c>
      <c r="B174" s="55" t="s">
        <v>173</v>
      </c>
      <c r="C174" s="80" t="s">
        <v>726</v>
      </c>
      <c r="D174" s="79">
        <v>0</v>
      </c>
      <c r="E174" s="79">
        <v>0</v>
      </c>
      <c r="F174" s="79">
        <v>0</v>
      </c>
      <c r="G174" s="79">
        <v>0</v>
      </c>
      <c r="H174" s="79">
        <v>0</v>
      </c>
      <c r="I174" s="79">
        <v>0</v>
      </c>
      <c r="J174" s="79">
        <v>0</v>
      </c>
      <c r="K174" s="79">
        <v>0</v>
      </c>
      <c r="L174" s="79">
        <v>0</v>
      </c>
      <c r="M174" s="79">
        <v>0</v>
      </c>
      <c r="N174" s="79">
        <v>0</v>
      </c>
      <c r="O174" s="79">
        <v>0</v>
      </c>
      <c r="P174" s="79">
        <v>0</v>
      </c>
      <c r="Q174" s="79">
        <v>0</v>
      </c>
      <c r="R174" s="79">
        <v>0</v>
      </c>
      <c r="S174" s="79">
        <v>0</v>
      </c>
      <c r="T174" s="79">
        <v>0</v>
      </c>
      <c r="U174" s="79">
        <v>0</v>
      </c>
      <c r="V174" s="79">
        <v>0</v>
      </c>
      <c r="W174" s="79">
        <v>0</v>
      </c>
      <c r="X174" s="79">
        <v>0</v>
      </c>
      <c r="Y174" s="79">
        <v>0</v>
      </c>
      <c r="Z174" s="79">
        <v>0</v>
      </c>
      <c r="AA174" s="79">
        <v>0</v>
      </c>
      <c r="AB174" s="79">
        <v>0</v>
      </c>
      <c r="AC174" s="79">
        <v>0</v>
      </c>
      <c r="AD174" s="79">
        <v>0</v>
      </c>
      <c r="AE174" s="79">
        <v>0</v>
      </c>
      <c r="AF174" s="79">
        <v>0</v>
      </c>
      <c r="AG174" s="79">
        <v>0</v>
      </c>
      <c r="AH174" s="79">
        <v>0</v>
      </c>
      <c r="AI174" s="79">
        <v>0</v>
      </c>
      <c r="AJ174" s="79">
        <v>0</v>
      </c>
      <c r="AK174" s="79">
        <v>0</v>
      </c>
      <c r="AL174" s="79">
        <v>0</v>
      </c>
      <c r="AM174" s="79">
        <f t="shared" si="2"/>
        <v>0</v>
      </c>
      <c r="AP174" s="45"/>
    </row>
    <row r="175" spans="1:42" ht="33" customHeight="1">
      <c r="A175" s="54">
        <v>520</v>
      </c>
      <c r="B175" s="55" t="s">
        <v>609</v>
      </c>
      <c r="C175" s="80" t="s">
        <v>677</v>
      </c>
      <c r="D175" s="79">
        <v>0</v>
      </c>
      <c r="E175" s="79">
        <v>0</v>
      </c>
      <c r="F175" s="79">
        <v>0</v>
      </c>
      <c r="G175" s="79">
        <v>0</v>
      </c>
      <c r="H175" s="79">
        <v>0</v>
      </c>
      <c r="I175" s="79">
        <v>0</v>
      </c>
      <c r="J175" s="79">
        <v>0</v>
      </c>
      <c r="K175" s="79">
        <v>0</v>
      </c>
      <c r="L175" s="79">
        <v>0</v>
      </c>
      <c r="M175" s="79">
        <v>0</v>
      </c>
      <c r="N175" s="79">
        <v>0</v>
      </c>
      <c r="O175" s="79">
        <v>0</v>
      </c>
      <c r="P175" s="79">
        <v>0</v>
      </c>
      <c r="Q175" s="79">
        <v>0</v>
      </c>
      <c r="R175" s="79">
        <v>0</v>
      </c>
      <c r="S175" s="79">
        <v>0</v>
      </c>
      <c r="T175" s="79">
        <v>0</v>
      </c>
      <c r="U175" s="79">
        <v>0</v>
      </c>
      <c r="V175" s="79">
        <v>0</v>
      </c>
      <c r="W175" s="79">
        <v>0</v>
      </c>
      <c r="X175" s="79">
        <v>0</v>
      </c>
      <c r="Y175" s="79">
        <v>0</v>
      </c>
      <c r="Z175" s="79">
        <v>0</v>
      </c>
      <c r="AA175" s="79">
        <v>0</v>
      </c>
      <c r="AB175" s="79">
        <v>0</v>
      </c>
      <c r="AC175" s="79">
        <v>0</v>
      </c>
      <c r="AD175" s="79">
        <v>0</v>
      </c>
      <c r="AE175" s="79">
        <v>0</v>
      </c>
      <c r="AF175" s="79">
        <v>0</v>
      </c>
      <c r="AG175" s="79">
        <v>0</v>
      </c>
      <c r="AH175" s="79">
        <v>0</v>
      </c>
      <c r="AI175" s="79">
        <v>0</v>
      </c>
      <c r="AJ175" s="79">
        <v>0</v>
      </c>
      <c r="AK175" s="79">
        <v>0</v>
      </c>
      <c r="AL175" s="79">
        <v>0</v>
      </c>
      <c r="AM175" s="79">
        <f t="shared" si="2"/>
        <v>0</v>
      </c>
      <c r="AP175" s="45"/>
    </row>
    <row r="176" spans="1:42" ht="33" customHeight="1">
      <c r="A176" s="54">
        <v>522</v>
      </c>
      <c r="B176" s="55" t="s">
        <v>174</v>
      </c>
      <c r="C176" s="80" t="s">
        <v>677</v>
      </c>
      <c r="D176" s="79">
        <v>0</v>
      </c>
      <c r="E176" s="79">
        <v>0</v>
      </c>
      <c r="F176" s="79">
        <v>901417.74</v>
      </c>
      <c r="G176" s="79">
        <v>0</v>
      </c>
      <c r="H176" s="79">
        <v>0</v>
      </c>
      <c r="I176" s="79">
        <v>0</v>
      </c>
      <c r="J176" s="79">
        <v>0</v>
      </c>
      <c r="K176" s="79">
        <v>0</v>
      </c>
      <c r="L176" s="79">
        <v>0</v>
      </c>
      <c r="M176" s="79">
        <v>0</v>
      </c>
      <c r="N176" s="79">
        <v>0</v>
      </c>
      <c r="O176" s="79">
        <v>0</v>
      </c>
      <c r="P176" s="79">
        <v>0</v>
      </c>
      <c r="Q176" s="79">
        <v>0</v>
      </c>
      <c r="R176" s="79">
        <v>0</v>
      </c>
      <c r="S176" s="79">
        <v>0</v>
      </c>
      <c r="T176" s="79">
        <v>0</v>
      </c>
      <c r="U176" s="79">
        <v>0</v>
      </c>
      <c r="V176" s="79">
        <v>0</v>
      </c>
      <c r="W176" s="79">
        <v>0</v>
      </c>
      <c r="X176" s="79">
        <v>0</v>
      </c>
      <c r="Y176" s="79">
        <v>0</v>
      </c>
      <c r="Z176" s="79">
        <v>0</v>
      </c>
      <c r="AA176" s="79">
        <v>0</v>
      </c>
      <c r="AB176" s="79">
        <v>0</v>
      </c>
      <c r="AC176" s="79">
        <v>0</v>
      </c>
      <c r="AD176" s="79">
        <v>0</v>
      </c>
      <c r="AE176" s="79">
        <v>0</v>
      </c>
      <c r="AF176" s="79">
        <v>0</v>
      </c>
      <c r="AG176" s="79">
        <v>0</v>
      </c>
      <c r="AH176" s="79">
        <v>0</v>
      </c>
      <c r="AI176" s="79">
        <v>0</v>
      </c>
      <c r="AJ176" s="79">
        <v>0</v>
      </c>
      <c r="AK176" s="79">
        <v>0</v>
      </c>
      <c r="AL176" s="79">
        <v>0</v>
      </c>
      <c r="AM176" s="79">
        <f t="shared" si="2"/>
        <v>901417.74</v>
      </c>
      <c r="AP176" s="45"/>
    </row>
    <row r="177" spans="1:42" ht="33" customHeight="1">
      <c r="A177" s="54">
        <v>523</v>
      </c>
      <c r="B177" s="55" t="s">
        <v>1366</v>
      </c>
      <c r="C177" s="80" t="s">
        <v>678</v>
      </c>
      <c r="D177" s="79">
        <v>0</v>
      </c>
      <c r="E177" s="79">
        <v>0</v>
      </c>
      <c r="F177" s="79">
        <v>0</v>
      </c>
      <c r="G177" s="79">
        <v>0</v>
      </c>
      <c r="H177" s="79">
        <v>0</v>
      </c>
      <c r="I177" s="79">
        <v>0</v>
      </c>
      <c r="J177" s="79">
        <v>0</v>
      </c>
      <c r="K177" s="79">
        <v>0</v>
      </c>
      <c r="L177" s="79">
        <v>0</v>
      </c>
      <c r="M177" s="79">
        <v>0</v>
      </c>
      <c r="N177" s="79">
        <v>0</v>
      </c>
      <c r="O177" s="79">
        <v>0</v>
      </c>
      <c r="P177" s="79">
        <v>0</v>
      </c>
      <c r="Q177" s="79">
        <v>0</v>
      </c>
      <c r="R177" s="79">
        <v>0</v>
      </c>
      <c r="S177" s="79">
        <v>0</v>
      </c>
      <c r="T177" s="79">
        <v>0</v>
      </c>
      <c r="U177" s="79">
        <v>0</v>
      </c>
      <c r="V177" s="79">
        <v>0</v>
      </c>
      <c r="W177" s="79">
        <v>0</v>
      </c>
      <c r="X177" s="79">
        <v>0</v>
      </c>
      <c r="Y177" s="79">
        <v>0</v>
      </c>
      <c r="Z177" s="79">
        <v>0</v>
      </c>
      <c r="AA177" s="79">
        <v>0</v>
      </c>
      <c r="AB177" s="79">
        <v>0</v>
      </c>
      <c r="AC177" s="79">
        <v>0</v>
      </c>
      <c r="AD177" s="79">
        <v>0</v>
      </c>
      <c r="AE177" s="79">
        <v>0</v>
      </c>
      <c r="AF177" s="79">
        <v>0</v>
      </c>
      <c r="AG177" s="79">
        <v>0</v>
      </c>
      <c r="AH177" s="79">
        <v>0</v>
      </c>
      <c r="AI177" s="79">
        <v>0</v>
      </c>
      <c r="AJ177" s="79">
        <v>0</v>
      </c>
      <c r="AK177" s="79">
        <v>0</v>
      </c>
      <c r="AL177" s="79">
        <v>0</v>
      </c>
      <c r="AM177" s="79">
        <f t="shared" si="2"/>
        <v>0</v>
      </c>
      <c r="AP177" s="45"/>
    </row>
    <row r="178" spans="1:42" ht="33" customHeight="1">
      <c r="A178" s="54">
        <v>525</v>
      </c>
      <c r="B178" s="55" t="s">
        <v>175</v>
      </c>
      <c r="C178" s="80" t="s">
        <v>684</v>
      </c>
      <c r="D178" s="79">
        <v>0</v>
      </c>
      <c r="E178" s="79">
        <v>0</v>
      </c>
      <c r="F178" s="79">
        <v>14806.49</v>
      </c>
      <c r="G178" s="79">
        <v>0</v>
      </c>
      <c r="H178" s="79">
        <v>0</v>
      </c>
      <c r="I178" s="79">
        <v>0</v>
      </c>
      <c r="J178" s="79">
        <v>0</v>
      </c>
      <c r="K178" s="79">
        <v>0</v>
      </c>
      <c r="L178" s="79">
        <v>0</v>
      </c>
      <c r="M178" s="79">
        <v>0</v>
      </c>
      <c r="N178" s="79">
        <v>0</v>
      </c>
      <c r="O178" s="79">
        <v>0</v>
      </c>
      <c r="P178" s="79">
        <v>0</v>
      </c>
      <c r="Q178" s="79">
        <v>0</v>
      </c>
      <c r="R178" s="79">
        <v>0</v>
      </c>
      <c r="S178" s="79">
        <v>0</v>
      </c>
      <c r="T178" s="79">
        <v>0</v>
      </c>
      <c r="U178" s="79">
        <v>0</v>
      </c>
      <c r="V178" s="79">
        <v>0</v>
      </c>
      <c r="W178" s="79">
        <v>0</v>
      </c>
      <c r="X178" s="79">
        <v>0</v>
      </c>
      <c r="Y178" s="79">
        <v>0</v>
      </c>
      <c r="Z178" s="79">
        <v>0</v>
      </c>
      <c r="AA178" s="79">
        <v>0</v>
      </c>
      <c r="AB178" s="79">
        <v>0</v>
      </c>
      <c r="AC178" s="79">
        <v>0</v>
      </c>
      <c r="AD178" s="79">
        <v>0</v>
      </c>
      <c r="AE178" s="79">
        <v>0</v>
      </c>
      <c r="AF178" s="79">
        <v>0</v>
      </c>
      <c r="AG178" s="79">
        <v>0</v>
      </c>
      <c r="AH178" s="79">
        <v>0</v>
      </c>
      <c r="AI178" s="79">
        <v>0</v>
      </c>
      <c r="AJ178" s="79">
        <v>0</v>
      </c>
      <c r="AK178" s="79">
        <v>0</v>
      </c>
      <c r="AL178" s="79">
        <v>0</v>
      </c>
      <c r="AM178" s="79">
        <f t="shared" si="2"/>
        <v>14806.49</v>
      </c>
      <c r="AP178" s="45"/>
    </row>
    <row r="179" spans="1:42" ht="33" customHeight="1">
      <c r="A179" s="54">
        <v>526</v>
      </c>
      <c r="B179" s="55" t="s">
        <v>610</v>
      </c>
      <c r="C179" s="80" t="s">
        <v>677</v>
      </c>
      <c r="D179" s="79">
        <v>0</v>
      </c>
      <c r="E179" s="79">
        <v>0</v>
      </c>
      <c r="F179" s="79">
        <v>0</v>
      </c>
      <c r="G179" s="79">
        <v>17871.32</v>
      </c>
      <c r="H179" s="79">
        <v>0</v>
      </c>
      <c r="I179" s="79">
        <v>0</v>
      </c>
      <c r="J179" s="79">
        <v>0</v>
      </c>
      <c r="K179" s="79">
        <v>0</v>
      </c>
      <c r="L179" s="79">
        <v>863.25</v>
      </c>
      <c r="M179" s="79">
        <v>0</v>
      </c>
      <c r="N179" s="79">
        <v>0</v>
      </c>
      <c r="O179" s="79">
        <v>0</v>
      </c>
      <c r="P179" s="79">
        <v>0</v>
      </c>
      <c r="Q179" s="79">
        <v>0</v>
      </c>
      <c r="R179" s="79">
        <v>0</v>
      </c>
      <c r="S179" s="79">
        <v>0</v>
      </c>
      <c r="T179" s="79">
        <v>0</v>
      </c>
      <c r="U179" s="79">
        <v>0</v>
      </c>
      <c r="V179" s="79">
        <v>79037.179999999993</v>
      </c>
      <c r="W179" s="79">
        <v>0</v>
      </c>
      <c r="X179" s="79">
        <v>0</v>
      </c>
      <c r="Y179" s="79">
        <v>0</v>
      </c>
      <c r="Z179" s="79">
        <v>0</v>
      </c>
      <c r="AA179" s="79">
        <v>0</v>
      </c>
      <c r="AB179" s="79">
        <v>0</v>
      </c>
      <c r="AC179" s="79">
        <v>0</v>
      </c>
      <c r="AD179" s="79">
        <v>0</v>
      </c>
      <c r="AE179" s="79">
        <v>0</v>
      </c>
      <c r="AF179" s="79">
        <v>0</v>
      </c>
      <c r="AG179" s="79">
        <v>0</v>
      </c>
      <c r="AH179" s="79">
        <v>0</v>
      </c>
      <c r="AI179" s="79">
        <v>0</v>
      </c>
      <c r="AJ179" s="79">
        <v>0</v>
      </c>
      <c r="AK179" s="79">
        <v>0</v>
      </c>
      <c r="AL179" s="79">
        <v>0</v>
      </c>
      <c r="AM179" s="79">
        <f t="shared" si="2"/>
        <v>97771.75</v>
      </c>
      <c r="AP179" s="45"/>
    </row>
    <row r="180" spans="1:42" ht="33" customHeight="1">
      <c r="A180" s="54">
        <v>548</v>
      </c>
      <c r="B180" s="55" t="s">
        <v>1367</v>
      </c>
      <c r="C180" s="80" t="s">
        <v>683</v>
      </c>
      <c r="D180" s="79">
        <v>0</v>
      </c>
      <c r="E180" s="79">
        <v>0</v>
      </c>
      <c r="F180" s="79">
        <v>0</v>
      </c>
      <c r="G180" s="79">
        <v>0</v>
      </c>
      <c r="H180" s="79">
        <v>0</v>
      </c>
      <c r="I180" s="79">
        <v>0</v>
      </c>
      <c r="J180" s="79">
        <v>0</v>
      </c>
      <c r="K180" s="79">
        <v>0</v>
      </c>
      <c r="L180" s="79">
        <v>0</v>
      </c>
      <c r="M180" s="79">
        <v>0</v>
      </c>
      <c r="N180" s="79">
        <v>0</v>
      </c>
      <c r="O180" s="79">
        <v>0</v>
      </c>
      <c r="P180" s="79">
        <v>0</v>
      </c>
      <c r="Q180" s="79">
        <v>0</v>
      </c>
      <c r="R180" s="79">
        <v>0</v>
      </c>
      <c r="S180" s="79">
        <v>0</v>
      </c>
      <c r="T180" s="79">
        <v>0</v>
      </c>
      <c r="U180" s="79">
        <v>0</v>
      </c>
      <c r="V180" s="79">
        <v>0</v>
      </c>
      <c r="W180" s="79">
        <v>0</v>
      </c>
      <c r="X180" s="79">
        <v>0</v>
      </c>
      <c r="Y180" s="79">
        <v>0</v>
      </c>
      <c r="Z180" s="79">
        <v>0</v>
      </c>
      <c r="AA180" s="79">
        <v>0</v>
      </c>
      <c r="AB180" s="79">
        <v>0</v>
      </c>
      <c r="AC180" s="79">
        <v>0</v>
      </c>
      <c r="AD180" s="79">
        <v>0</v>
      </c>
      <c r="AE180" s="79">
        <v>0</v>
      </c>
      <c r="AF180" s="79">
        <v>0</v>
      </c>
      <c r="AG180" s="79">
        <v>0</v>
      </c>
      <c r="AH180" s="79">
        <v>0</v>
      </c>
      <c r="AI180" s="79">
        <v>0</v>
      </c>
      <c r="AJ180" s="79">
        <v>0</v>
      </c>
      <c r="AK180" s="79">
        <v>0</v>
      </c>
      <c r="AL180" s="79">
        <v>0</v>
      </c>
      <c r="AM180" s="79">
        <f t="shared" si="2"/>
        <v>0</v>
      </c>
      <c r="AP180" s="45"/>
    </row>
    <row r="181" spans="1:42" ht="33" customHeight="1">
      <c r="A181" s="54">
        <v>551</v>
      </c>
      <c r="B181" s="55" t="s">
        <v>176</v>
      </c>
      <c r="C181" s="80" t="s">
        <v>684</v>
      </c>
      <c r="D181" s="79">
        <v>0</v>
      </c>
      <c r="E181" s="79">
        <v>0</v>
      </c>
      <c r="F181" s="79">
        <v>0</v>
      </c>
      <c r="G181" s="79">
        <v>7200</v>
      </c>
      <c r="H181" s="79">
        <v>0</v>
      </c>
      <c r="I181" s="79">
        <v>50</v>
      </c>
      <c r="J181" s="79">
        <v>109115.3</v>
      </c>
      <c r="K181" s="79">
        <v>0</v>
      </c>
      <c r="L181" s="79">
        <v>0</v>
      </c>
      <c r="M181" s="79">
        <v>0</v>
      </c>
      <c r="N181" s="79">
        <v>0</v>
      </c>
      <c r="O181" s="79">
        <v>0</v>
      </c>
      <c r="P181" s="79">
        <v>0</v>
      </c>
      <c r="Q181" s="79">
        <v>0</v>
      </c>
      <c r="R181" s="79">
        <v>0</v>
      </c>
      <c r="S181" s="79">
        <v>0</v>
      </c>
      <c r="T181" s="79">
        <v>0</v>
      </c>
      <c r="U181" s="79">
        <v>0</v>
      </c>
      <c r="V181" s="79">
        <v>0</v>
      </c>
      <c r="W181" s="79">
        <v>0</v>
      </c>
      <c r="X181" s="79">
        <v>0</v>
      </c>
      <c r="Y181" s="79">
        <v>0</v>
      </c>
      <c r="Z181" s="79">
        <v>0</v>
      </c>
      <c r="AA181" s="79">
        <v>0</v>
      </c>
      <c r="AB181" s="79">
        <v>0</v>
      </c>
      <c r="AC181" s="79">
        <v>0</v>
      </c>
      <c r="AD181" s="79">
        <v>0</v>
      </c>
      <c r="AE181" s="79">
        <v>0</v>
      </c>
      <c r="AF181" s="79">
        <v>0</v>
      </c>
      <c r="AG181" s="79">
        <v>0</v>
      </c>
      <c r="AH181" s="79">
        <v>0</v>
      </c>
      <c r="AI181" s="79">
        <v>0</v>
      </c>
      <c r="AJ181" s="79">
        <v>0</v>
      </c>
      <c r="AK181" s="79">
        <v>0</v>
      </c>
      <c r="AL181" s="79">
        <v>0</v>
      </c>
      <c r="AM181" s="79">
        <f t="shared" si="2"/>
        <v>116365.3</v>
      </c>
      <c r="AP181" s="45"/>
    </row>
    <row r="182" spans="1:42" ht="33" customHeight="1">
      <c r="A182" s="54">
        <v>572</v>
      </c>
      <c r="B182" s="55" t="s">
        <v>177</v>
      </c>
      <c r="C182" s="80" t="s">
        <v>683</v>
      </c>
      <c r="D182" s="79">
        <v>0</v>
      </c>
      <c r="E182" s="79">
        <v>74.81</v>
      </c>
      <c r="F182" s="79">
        <v>0</v>
      </c>
      <c r="G182" s="79">
        <v>47071491.400000006</v>
      </c>
      <c r="H182" s="79">
        <v>0</v>
      </c>
      <c r="I182" s="79">
        <v>0</v>
      </c>
      <c r="J182" s="79">
        <v>11881709.740000002</v>
      </c>
      <c r="K182" s="79">
        <v>0</v>
      </c>
      <c r="L182" s="79">
        <v>0</v>
      </c>
      <c r="M182" s="79">
        <v>0</v>
      </c>
      <c r="N182" s="79">
        <v>0</v>
      </c>
      <c r="O182" s="79">
        <v>0</v>
      </c>
      <c r="P182" s="79">
        <v>0</v>
      </c>
      <c r="Q182" s="79">
        <v>0</v>
      </c>
      <c r="R182" s="79">
        <v>0</v>
      </c>
      <c r="S182" s="79">
        <v>0</v>
      </c>
      <c r="T182" s="79">
        <v>0</v>
      </c>
      <c r="U182" s="79">
        <v>0</v>
      </c>
      <c r="V182" s="79">
        <v>0</v>
      </c>
      <c r="W182" s="79">
        <v>0</v>
      </c>
      <c r="X182" s="79">
        <v>0</v>
      </c>
      <c r="Y182" s="79">
        <v>0</v>
      </c>
      <c r="Z182" s="79">
        <v>0</v>
      </c>
      <c r="AA182" s="79">
        <v>0</v>
      </c>
      <c r="AB182" s="79">
        <v>0</v>
      </c>
      <c r="AC182" s="79">
        <v>0</v>
      </c>
      <c r="AD182" s="79">
        <v>0</v>
      </c>
      <c r="AE182" s="79">
        <v>0</v>
      </c>
      <c r="AF182" s="79">
        <v>0</v>
      </c>
      <c r="AG182" s="79">
        <v>0</v>
      </c>
      <c r="AH182" s="79">
        <v>0</v>
      </c>
      <c r="AI182" s="79">
        <v>0</v>
      </c>
      <c r="AJ182" s="79">
        <v>0</v>
      </c>
      <c r="AK182" s="79">
        <v>0</v>
      </c>
      <c r="AL182" s="79">
        <v>0</v>
      </c>
      <c r="AM182" s="79">
        <f t="shared" si="2"/>
        <v>58953275.95000001</v>
      </c>
      <c r="AP182" s="45"/>
    </row>
    <row r="183" spans="1:42" ht="33" customHeight="1">
      <c r="A183" s="54">
        <v>573</v>
      </c>
      <c r="B183" s="55" t="s">
        <v>178</v>
      </c>
      <c r="C183" s="80" t="s">
        <v>677</v>
      </c>
      <c r="D183" s="79">
        <v>0</v>
      </c>
      <c r="E183" s="79">
        <v>945.24</v>
      </c>
      <c r="F183" s="79">
        <v>0</v>
      </c>
      <c r="G183" s="79">
        <v>0</v>
      </c>
      <c r="H183" s="79">
        <v>0</v>
      </c>
      <c r="I183" s="79">
        <v>0</v>
      </c>
      <c r="J183" s="79">
        <v>0</v>
      </c>
      <c r="K183" s="79">
        <v>0</v>
      </c>
      <c r="L183" s="79">
        <v>0</v>
      </c>
      <c r="M183" s="79">
        <v>0</v>
      </c>
      <c r="N183" s="79">
        <v>0</v>
      </c>
      <c r="O183" s="79">
        <v>2330603.6800000002</v>
      </c>
      <c r="P183" s="79">
        <v>0</v>
      </c>
      <c r="Q183" s="79">
        <v>0</v>
      </c>
      <c r="R183" s="79">
        <v>0</v>
      </c>
      <c r="S183" s="79">
        <v>0</v>
      </c>
      <c r="T183" s="79">
        <v>0</v>
      </c>
      <c r="U183" s="79">
        <v>0</v>
      </c>
      <c r="V183" s="79">
        <v>0</v>
      </c>
      <c r="W183" s="79">
        <v>0</v>
      </c>
      <c r="X183" s="79">
        <v>0</v>
      </c>
      <c r="Y183" s="79">
        <v>0</v>
      </c>
      <c r="Z183" s="79">
        <v>0</v>
      </c>
      <c r="AA183" s="79">
        <v>0</v>
      </c>
      <c r="AB183" s="79">
        <v>0</v>
      </c>
      <c r="AC183" s="79">
        <v>0</v>
      </c>
      <c r="AD183" s="79">
        <v>0</v>
      </c>
      <c r="AE183" s="79">
        <v>0</v>
      </c>
      <c r="AF183" s="79">
        <v>0</v>
      </c>
      <c r="AG183" s="79">
        <v>0</v>
      </c>
      <c r="AH183" s="79">
        <v>0</v>
      </c>
      <c r="AI183" s="79">
        <v>0</v>
      </c>
      <c r="AJ183" s="79">
        <v>0</v>
      </c>
      <c r="AK183" s="79">
        <v>0</v>
      </c>
      <c r="AL183" s="79">
        <v>0</v>
      </c>
      <c r="AM183" s="79">
        <f t="shared" si="2"/>
        <v>2331548.9200000004</v>
      </c>
      <c r="AP183" s="45"/>
    </row>
    <row r="184" spans="1:42" ht="33" customHeight="1">
      <c r="A184" s="54">
        <v>574</v>
      </c>
      <c r="B184" s="55" t="s">
        <v>1368</v>
      </c>
      <c r="C184" s="80" t="s">
        <v>682</v>
      </c>
      <c r="D184" s="79">
        <v>0</v>
      </c>
      <c r="E184" s="79">
        <v>0</v>
      </c>
      <c r="F184" s="79">
        <v>0</v>
      </c>
      <c r="G184" s="79">
        <v>0</v>
      </c>
      <c r="H184" s="79">
        <v>0</v>
      </c>
      <c r="I184" s="79">
        <v>0</v>
      </c>
      <c r="J184" s="79">
        <v>0</v>
      </c>
      <c r="K184" s="79">
        <v>0</v>
      </c>
      <c r="L184" s="79">
        <v>0</v>
      </c>
      <c r="M184" s="79">
        <v>0</v>
      </c>
      <c r="N184" s="79">
        <v>0</v>
      </c>
      <c r="O184" s="79">
        <v>0</v>
      </c>
      <c r="P184" s="79">
        <v>0</v>
      </c>
      <c r="Q184" s="79">
        <v>0</v>
      </c>
      <c r="R184" s="79">
        <v>0</v>
      </c>
      <c r="S184" s="79">
        <v>0</v>
      </c>
      <c r="T184" s="79">
        <v>0</v>
      </c>
      <c r="U184" s="79">
        <v>0</v>
      </c>
      <c r="V184" s="79">
        <v>0</v>
      </c>
      <c r="W184" s="79">
        <v>0</v>
      </c>
      <c r="X184" s="79">
        <v>0</v>
      </c>
      <c r="Y184" s="79">
        <v>0</v>
      </c>
      <c r="Z184" s="79">
        <v>0</v>
      </c>
      <c r="AA184" s="79">
        <v>0</v>
      </c>
      <c r="AB184" s="79">
        <v>0</v>
      </c>
      <c r="AC184" s="79">
        <v>0</v>
      </c>
      <c r="AD184" s="79">
        <v>0</v>
      </c>
      <c r="AE184" s="79">
        <v>0</v>
      </c>
      <c r="AF184" s="79">
        <v>0</v>
      </c>
      <c r="AG184" s="79">
        <v>0</v>
      </c>
      <c r="AH184" s="79">
        <v>0</v>
      </c>
      <c r="AI184" s="79">
        <v>0</v>
      </c>
      <c r="AJ184" s="79">
        <v>0</v>
      </c>
      <c r="AK184" s="79">
        <v>0</v>
      </c>
      <c r="AL184" s="79">
        <v>0</v>
      </c>
      <c r="AM184" s="79">
        <f t="shared" si="2"/>
        <v>0</v>
      </c>
      <c r="AP184" s="45"/>
    </row>
    <row r="185" spans="1:42" ht="33" customHeight="1">
      <c r="A185" s="54">
        <v>576</v>
      </c>
      <c r="B185" s="55" t="s">
        <v>1369</v>
      </c>
      <c r="C185" s="80" t="s">
        <v>682</v>
      </c>
      <c r="D185" s="79">
        <v>0</v>
      </c>
      <c r="E185" s="79">
        <v>0</v>
      </c>
      <c r="F185" s="79">
        <v>28091.25</v>
      </c>
      <c r="G185" s="79">
        <v>0</v>
      </c>
      <c r="H185" s="79">
        <v>0</v>
      </c>
      <c r="I185" s="79">
        <v>0</v>
      </c>
      <c r="J185" s="79">
        <v>0</v>
      </c>
      <c r="K185" s="79">
        <v>0</v>
      </c>
      <c r="L185" s="79">
        <v>4403.57</v>
      </c>
      <c r="M185" s="79">
        <v>0</v>
      </c>
      <c r="N185" s="79">
        <v>0</v>
      </c>
      <c r="O185" s="79">
        <v>0</v>
      </c>
      <c r="P185" s="79">
        <v>217.52</v>
      </c>
      <c r="Q185" s="79">
        <v>0</v>
      </c>
      <c r="R185" s="79">
        <v>0</v>
      </c>
      <c r="S185" s="79">
        <v>0</v>
      </c>
      <c r="T185" s="79">
        <v>0</v>
      </c>
      <c r="U185" s="79">
        <v>0</v>
      </c>
      <c r="V185" s="79">
        <v>0</v>
      </c>
      <c r="W185" s="79">
        <v>0</v>
      </c>
      <c r="X185" s="79">
        <v>0</v>
      </c>
      <c r="Y185" s="79">
        <v>0</v>
      </c>
      <c r="Z185" s="79">
        <v>0</v>
      </c>
      <c r="AA185" s="79">
        <v>0</v>
      </c>
      <c r="AB185" s="79">
        <v>0</v>
      </c>
      <c r="AC185" s="79">
        <v>0</v>
      </c>
      <c r="AD185" s="79">
        <v>0</v>
      </c>
      <c r="AE185" s="79">
        <v>0</v>
      </c>
      <c r="AF185" s="79">
        <v>0</v>
      </c>
      <c r="AG185" s="79">
        <v>0</v>
      </c>
      <c r="AH185" s="79">
        <v>0</v>
      </c>
      <c r="AI185" s="79">
        <v>0</v>
      </c>
      <c r="AJ185" s="79">
        <v>0</v>
      </c>
      <c r="AK185" s="79">
        <v>0</v>
      </c>
      <c r="AL185" s="79">
        <v>0</v>
      </c>
      <c r="AM185" s="79">
        <f t="shared" si="2"/>
        <v>32712.34</v>
      </c>
      <c r="AP185" s="45"/>
    </row>
    <row r="186" spans="1:42" ht="33" customHeight="1">
      <c r="A186" s="54">
        <v>578</v>
      </c>
      <c r="B186" s="55" t="s">
        <v>179</v>
      </c>
      <c r="C186" s="80" t="s">
        <v>677</v>
      </c>
      <c r="D186" s="79">
        <v>0</v>
      </c>
      <c r="E186" s="79">
        <v>0</v>
      </c>
      <c r="F186" s="79">
        <v>0</v>
      </c>
      <c r="G186" s="79">
        <v>99432.08</v>
      </c>
      <c r="H186" s="79">
        <v>0</v>
      </c>
      <c r="I186" s="79">
        <v>0</v>
      </c>
      <c r="J186" s="79">
        <v>3034287.31</v>
      </c>
      <c r="K186" s="79">
        <v>0</v>
      </c>
      <c r="L186" s="79">
        <v>0</v>
      </c>
      <c r="M186" s="79">
        <v>0</v>
      </c>
      <c r="N186" s="79">
        <v>0</v>
      </c>
      <c r="O186" s="79">
        <v>0</v>
      </c>
      <c r="P186" s="79">
        <v>0</v>
      </c>
      <c r="Q186" s="79">
        <v>0</v>
      </c>
      <c r="R186" s="79">
        <v>0</v>
      </c>
      <c r="S186" s="79">
        <v>0</v>
      </c>
      <c r="T186" s="79">
        <v>0</v>
      </c>
      <c r="U186" s="79">
        <v>0</v>
      </c>
      <c r="V186" s="79">
        <v>0</v>
      </c>
      <c r="W186" s="79">
        <v>0</v>
      </c>
      <c r="X186" s="79">
        <v>0</v>
      </c>
      <c r="Y186" s="79">
        <v>0</v>
      </c>
      <c r="Z186" s="79">
        <v>0</v>
      </c>
      <c r="AA186" s="79">
        <v>0</v>
      </c>
      <c r="AB186" s="79">
        <v>0</v>
      </c>
      <c r="AC186" s="79">
        <v>0</v>
      </c>
      <c r="AD186" s="79">
        <v>0</v>
      </c>
      <c r="AE186" s="79">
        <v>0</v>
      </c>
      <c r="AF186" s="79">
        <v>0</v>
      </c>
      <c r="AG186" s="79">
        <v>0</v>
      </c>
      <c r="AH186" s="79">
        <v>0</v>
      </c>
      <c r="AI186" s="79">
        <v>0</v>
      </c>
      <c r="AJ186" s="79">
        <v>0</v>
      </c>
      <c r="AK186" s="79">
        <v>0</v>
      </c>
      <c r="AL186" s="79">
        <v>0</v>
      </c>
      <c r="AM186" s="79">
        <f t="shared" si="2"/>
        <v>3133719.39</v>
      </c>
      <c r="AP186" s="45"/>
    </row>
    <row r="187" spans="1:42" ht="33" customHeight="1">
      <c r="A187" s="54">
        <v>580</v>
      </c>
      <c r="B187" s="55" t="s">
        <v>180</v>
      </c>
      <c r="C187" s="80" t="s">
        <v>726</v>
      </c>
      <c r="D187" s="79">
        <v>0</v>
      </c>
      <c r="E187" s="79">
        <v>2428.14</v>
      </c>
      <c r="F187" s="79">
        <v>0</v>
      </c>
      <c r="G187" s="79">
        <v>2296.02</v>
      </c>
      <c r="H187" s="79">
        <v>0</v>
      </c>
      <c r="I187" s="79">
        <v>0</v>
      </c>
      <c r="J187" s="79">
        <v>0</v>
      </c>
      <c r="K187" s="79">
        <v>0</v>
      </c>
      <c r="L187" s="79">
        <v>0</v>
      </c>
      <c r="M187" s="79">
        <v>0</v>
      </c>
      <c r="N187" s="79">
        <v>0</v>
      </c>
      <c r="O187" s="79">
        <v>0</v>
      </c>
      <c r="P187" s="79">
        <v>0</v>
      </c>
      <c r="Q187" s="79">
        <v>0</v>
      </c>
      <c r="R187" s="79">
        <v>0</v>
      </c>
      <c r="S187" s="79">
        <v>0</v>
      </c>
      <c r="T187" s="79">
        <v>0</v>
      </c>
      <c r="U187" s="79">
        <v>0</v>
      </c>
      <c r="V187" s="79">
        <v>0</v>
      </c>
      <c r="W187" s="79">
        <v>0</v>
      </c>
      <c r="X187" s="79">
        <v>0</v>
      </c>
      <c r="Y187" s="79">
        <v>0</v>
      </c>
      <c r="Z187" s="79">
        <v>0</v>
      </c>
      <c r="AA187" s="79">
        <v>0</v>
      </c>
      <c r="AB187" s="79">
        <v>0</v>
      </c>
      <c r="AC187" s="79">
        <v>0</v>
      </c>
      <c r="AD187" s="79">
        <v>0</v>
      </c>
      <c r="AE187" s="79">
        <v>0</v>
      </c>
      <c r="AF187" s="79">
        <v>0</v>
      </c>
      <c r="AG187" s="79">
        <v>0</v>
      </c>
      <c r="AH187" s="79">
        <v>0</v>
      </c>
      <c r="AI187" s="79">
        <v>0</v>
      </c>
      <c r="AJ187" s="79">
        <v>0</v>
      </c>
      <c r="AK187" s="79">
        <v>0</v>
      </c>
      <c r="AL187" s="79">
        <v>0</v>
      </c>
      <c r="AM187" s="79">
        <f t="shared" si="2"/>
        <v>4724.16</v>
      </c>
      <c r="AP187" s="45"/>
    </row>
    <row r="188" spans="1:42" ht="33" customHeight="1">
      <c r="A188" s="293">
        <v>582</v>
      </c>
      <c r="B188" s="55" t="s">
        <v>181</v>
      </c>
      <c r="C188" s="56" t="s">
        <v>678</v>
      </c>
      <c r="D188" s="79">
        <v>0</v>
      </c>
      <c r="E188" s="79">
        <v>0</v>
      </c>
      <c r="F188" s="79">
        <v>0</v>
      </c>
      <c r="G188" s="79">
        <v>0</v>
      </c>
      <c r="H188" s="79">
        <v>0</v>
      </c>
      <c r="I188" s="79">
        <v>0</v>
      </c>
      <c r="J188" s="79">
        <v>0</v>
      </c>
      <c r="K188" s="79">
        <v>0</v>
      </c>
      <c r="L188" s="79">
        <v>0</v>
      </c>
      <c r="M188" s="79">
        <v>0</v>
      </c>
      <c r="N188" s="79">
        <v>0</v>
      </c>
      <c r="O188" s="79">
        <v>0</v>
      </c>
      <c r="P188" s="79">
        <v>0</v>
      </c>
      <c r="Q188" s="79">
        <v>0</v>
      </c>
      <c r="R188" s="79">
        <v>0</v>
      </c>
      <c r="S188" s="79">
        <v>0</v>
      </c>
      <c r="T188" s="79">
        <v>0</v>
      </c>
      <c r="U188" s="79">
        <v>0</v>
      </c>
      <c r="V188" s="79">
        <v>0</v>
      </c>
      <c r="W188" s="79">
        <v>0</v>
      </c>
      <c r="X188" s="79">
        <v>0</v>
      </c>
      <c r="Y188" s="79">
        <v>0</v>
      </c>
      <c r="Z188" s="79">
        <v>0</v>
      </c>
      <c r="AA188" s="79">
        <v>0</v>
      </c>
      <c r="AB188" s="79">
        <v>0</v>
      </c>
      <c r="AC188" s="79">
        <v>0</v>
      </c>
      <c r="AD188" s="79">
        <v>0</v>
      </c>
      <c r="AE188" s="79">
        <v>0</v>
      </c>
      <c r="AF188" s="79">
        <v>0</v>
      </c>
      <c r="AG188" s="79">
        <v>0</v>
      </c>
      <c r="AH188" s="79">
        <v>0</v>
      </c>
      <c r="AI188" s="79">
        <v>0</v>
      </c>
      <c r="AJ188" s="79">
        <v>0</v>
      </c>
      <c r="AK188" s="79">
        <v>0</v>
      </c>
      <c r="AL188" s="79">
        <v>0</v>
      </c>
      <c r="AM188" s="79">
        <f t="shared" si="2"/>
        <v>0</v>
      </c>
      <c r="AP188" s="45"/>
    </row>
    <row r="189" spans="1:42" ht="33" customHeight="1">
      <c r="A189" s="54">
        <v>584</v>
      </c>
      <c r="B189" s="55" t="s">
        <v>182</v>
      </c>
      <c r="C189" s="80" t="s">
        <v>681</v>
      </c>
      <c r="D189" s="79">
        <v>0</v>
      </c>
      <c r="E189" s="79">
        <v>0</v>
      </c>
      <c r="F189" s="79">
        <v>0</v>
      </c>
      <c r="G189" s="79">
        <v>1252.03</v>
      </c>
      <c r="H189" s="79">
        <v>0</v>
      </c>
      <c r="I189" s="79">
        <v>110.64</v>
      </c>
      <c r="J189" s="79">
        <v>0</v>
      </c>
      <c r="K189" s="79">
        <v>0</v>
      </c>
      <c r="L189" s="79">
        <v>0</v>
      </c>
      <c r="M189" s="79">
        <v>0</v>
      </c>
      <c r="N189" s="79">
        <v>0</v>
      </c>
      <c r="O189" s="79">
        <v>0</v>
      </c>
      <c r="P189" s="79">
        <v>0</v>
      </c>
      <c r="Q189" s="79">
        <v>0</v>
      </c>
      <c r="R189" s="79">
        <v>0</v>
      </c>
      <c r="S189" s="79">
        <v>0</v>
      </c>
      <c r="T189" s="79">
        <v>0</v>
      </c>
      <c r="U189" s="79">
        <v>0</v>
      </c>
      <c r="V189" s="79">
        <v>0</v>
      </c>
      <c r="W189" s="79">
        <v>0</v>
      </c>
      <c r="X189" s="79">
        <v>0</v>
      </c>
      <c r="Y189" s="79">
        <v>0</v>
      </c>
      <c r="Z189" s="79">
        <v>0</v>
      </c>
      <c r="AA189" s="79">
        <v>0</v>
      </c>
      <c r="AB189" s="79">
        <v>0</v>
      </c>
      <c r="AC189" s="79">
        <v>0</v>
      </c>
      <c r="AD189" s="79">
        <v>0</v>
      </c>
      <c r="AE189" s="79">
        <v>0</v>
      </c>
      <c r="AF189" s="79">
        <v>0</v>
      </c>
      <c r="AG189" s="79">
        <v>0</v>
      </c>
      <c r="AH189" s="79">
        <v>0</v>
      </c>
      <c r="AI189" s="79">
        <v>0</v>
      </c>
      <c r="AJ189" s="79">
        <v>0</v>
      </c>
      <c r="AK189" s="79">
        <v>0</v>
      </c>
      <c r="AL189" s="79">
        <v>0</v>
      </c>
      <c r="AM189" s="79">
        <f t="shared" si="2"/>
        <v>1362.67</v>
      </c>
      <c r="AP189" s="45"/>
    </row>
    <row r="190" spans="1:42" ht="33" customHeight="1">
      <c r="A190" s="54">
        <v>585</v>
      </c>
      <c r="B190" s="55" t="s">
        <v>183</v>
      </c>
      <c r="C190" s="56" t="s">
        <v>678</v>
      </c>
      <c r="D190" s="79">
        <v>0</v>
      </c>
      <c r="E190" s="79">
        <v>0</v>
      </c>
      <c r="F190" s="79">
        <v>0</v>
      </c>
      <c r="G190" s="79">
        <v>26408.080000000002</v>
      </c>
      <c r="H190" s="79">
        <v>0</v>
      </c>
      <c r="I190" s="79">
        <v>0</v>
      </c>
      <c r="J190" s="79">
        <v>430330</v>
      </c>
      <c r="K190" s="79">
        <v>0</v>
      </c>
      <c r="L190" s="79">
        <v>317.68</v>
      </c>
      <c r="M190" s="79">
        <v>0</v>
      </c>
      <c r="N190" s="79">
        <v>0</v>
      </c>
      <c r="O190" s="79">
        <v>0</v>
      </c>
      <c r="P190" s="79">
        <v>0</v>
      </c>
      <c r="Q190" s="79">
        <v>0</v>
      </c>
      <c r="R190" s="79">
        <v>0</v>
      </c>
      <c r="S190" s="79">
        <v>0</v>
      </c>
      <c r="T190" s="79">
        <v>0</v>
      </c>
      <c r="U190" s="79">
        <v>0</v>
      </c>
      <c r="V190" s="79">
        <v>0</v>
      </c>
      <c r="W190" s="79">
        <v>0</v>
      </c>
      <c r="X190" s="79">
        <v>0</v>
      </c>
      <c r="Y190" s="79">
        <v>0</v>
      </c>
      <c r="Z190" s="79">
        <v>0</v>
      </c>
      <c r="AA190" s="79">
        <v>0</v>
      </c>
      <c r="AB190" s="79">
        <v>212660</v>
      </c>
      <c r="AC190" s="79">
        <v>0</v>
      </c>
      <c r="AD190" s="79">
        <v>0</v>
      </c>
      <c r="AE190" s="79">
        <v>0</v>
      </c>
      <c r="AF190" s="79">
        <v>0</v>
      </c>
      <c r="AG190" s="79">
        <v>0</v>
      </c>
      <c r="AH190" s="79">
        <v>0</v>
      </c>
      <c r="AI190" s="79">
        <v>0</v>
      </c>
      <c r="AJ190" s="79">
        <v>0</v>
      </c>
      <c r="AK190" s="79">
        <v>0</v>
      </c>
      <c r="AL190" s="79">
        <v>0</v>
      </c>
      <c r="AM190" s="79">
        <f t="shared" si="2"/>
        <v>669715.76</v>
      </c>
      <c r="AP190" s="45"/>
    </row>
    <row r="191" spans="1:42" ht="33" customHeight="1">
      <c r="A191" s="54">
        <v>586</v>
      </c>
      <c r="B191" s="55" t="s">
        <v>184</v>
      </c>
      <c r="C191" s="56" t="s">
        <v>678</v>
      </c>
      <c r="D191" s="79">
        <v>0</v>
      </c>
      <c r="E191" s="79">
        <v>0</v>
      </c>
      <c r="F191" s="79">
        <v>785676.59</v>
      </c>
      <c r="G191" s="79">
        <v>27057.200000000004</v>
      </c>
      <c r="H191" s="79">
        <v>0</v>
      </c>
      <c r="I191" s="79">
        <v>0</v>
      </c>
      <c r="J191" s="79">
        <v>0</v>
      </c>
      <c r="K191" s="79">
        <v>0</v>
      </c>
      <c r="L191" s="79">
        <v>0</v>
      </c>
      <c r="M191" s="79">
        <v>0</v>
      </c>
      <c r="N191" s="79">
        <v>0</v>
      </c>
      <c r="O191" s="79">
        <v>0</v>
      </c>
      <c r="P191" s="79">
        <v>0</v>
      </c>
      <c r="Q191" s="79">
        <v>0</v>
      </c>
      <c r="R191" s="79">
        <v>0</v>
      </c>
      <c r="S191" s="79">
        <v>0</v>
      </c>
      <c r="T191" s="79">
        <v>0</v>
      </c>
      <c r="U191" s="79">
        <v>0</v>
      </c>
      <c r="V191" s="79">
        <v>0</v>
      </c>
      <c r="W191" s="79">
        <v>0</v>
      </c>
      <c r="X191" s="79">
        <v>0</v>
      </c>
      <c r="Y191" s="79">
        <v>0</v>
      </c>
      <c r="Z191" s="79">
        <v>0</v>
      </c>
      <c r="AA191" s="79">
        <v>0</v>
      </c>
      <c r="AB191" s="79">
        <v>0</v>
      </c>
      <c r="AC191" s="79">
        <v>0</v>
      </c>
      <c r="AD191" s="79">
        <v>0</v>
      </c>
      <c r="AE191" s="79">
        <v>0</v>
      </c>
      <c r="AF191" s="79">
        <v>0</v>
      </c>
      <c r="AG191" s="79">
        <v>0</v>
      </c>
      <c r="AH191" s="79">
        <v>0</v>
      </c>
      <c r="AI191" s="79">
        <v>0</v>
      </c>
      <c r="AJ191" s="79">
        <v>0</v>
      </c>
      <c r="AK191" s="79">
        <v>0</v>
      </c>
      <c r="AL191" s="79">
        <v>0</v>
      </c>
      <c r="AM191" s="79">
        <f t="shared" si="2"/>
        <v>812733.78999999992</v>
      </c>
      <c r="AP191" s="45"/>
    </row>
    <row r="192" spans="1:42" ht="15" customHeight="1">
      <c r="A192" s="54">
        <v>587</v>
      </c>
      <c r="B192" s="205" t="s">
        <v>730</v>
      </c>
      <c r="C192" s="56" t="s">
        <v>726</v>
      </c>
      <c r="D192" s="79">
        <v>0</v>
      </c>
      <c r="E192" s="79">
        <v>0</v>
      </c>
      <c r="F192" s="79">
        <v>26272872.620000001</v>
      </c>
      <c r="G192" s="79">
        <v>4047786.46</v>
      </c>
      <c r="H192" s="79">
        <v>0</v>
      </c>
      <c r="I192" s="79">
        <v>0</v>
      </c>
      <c r="J192" s="79">
        <v>0</v>
      </c>
      <c r="K192" s="79">
        <v>0</v>
      </c>
      <c r="L192" s="79">
        <v>8709.4699999999993</v>
      </c>
      <c r="M192" s="79">
        <v>0</v>
      </c>
      <c r="N192" s="79">
        <v>0</v>
      </c>
      <c r="O192" s="79">
        <v>0</v>
      </c>
      <c r="P192" s="79">
        <v>0</v>
      </c>
      <c r="Q192" s="79">
        <v>0</v>
      </c>
      <c r="R192" s="79">
        <v>0</v>
      </c>
      <c r="S192" s="79">
        <v>0</v>
      </c>
      <c r="T192" s="79">
        <v>0</v>
      </c>
      <c r="U192" s="79">
        <v>0</v>
      </c>
      <c r="V192" s="79">
        <v>0</v>
      </c>
      <c r="W192" s="79">
        <v>0</v>
      </c>
      <c r="X192" s="79">
        <v>0</v>
      </c>
      <c r="Y192" s="79">
        <v>0</v>
      </c>
      <c r="Z192" s="79">
        <v>0</v>
      </c>
      <c r="AA192" s="79">
        <v>0</v>
      </c>
      <c r="AB192" s="79">
        <v>0</v>
      </c>
      <c r="AC192" s="79">
        <v>0</v>
      </c>
      <c r="AD192" s="79">
        <v>0</v>
      </c>
      <c r="AE192" s="79">
        <v>0</v>
      </c>
      <c r="AF192" s="79">
        <v>0</v>
      </c>
      <c r="AG192" s="79">
        <v>0</v>
      </c>
      <c r="AH192" s="79">
        <v>0</v>
      </c>
      <c r="AI192" s="79">
        <v>0</v>
      </c>
      <c r="AJ192" s="79">
        <v>0</v>
      </c>
      <c r="AK192" s="79">
        <v>0</v>
      </c>
      <c r="AL192" s="79">
        <v>0</v>
      </c>
      <c r="AM192" s="79">
        <f t="shared" si="2"/>
        <v>30329368.550000001</v>
      </c>
      <c r="AP192" s="45"/>
    </row>
    <row r="193" spans="1:42" ht="33" customHeight="1">
      <c r="A193" s="54">
        <v>590</v>
      </c>
      <c r="B193" s="55" t="s">
        <v>611</v>
      </c>
      <c r="C193" s="80" t="s">
        <v>680</v>
      </c>
      <c r="D193" s="79">
        <v>0</v>
      </c>
      <c r="E193" s="79">
        <v>0</v>
      </c>
      <c r="F193" s="79">
        <v>0</v>
      </c>
      <c r="G193" s="79">
        <v>79929.539999999994</v>
      </c>
      <c r="H193" s="79">
        <v>0</v>
      </c>
      <c r="I193" s="79">
        <v>23601.64</v>
      </c>
      <c r="J193" s="79">
        <v>200.93</v>
      </c>
      <c r="K193" s="79">
        <v>0</v>
      </c>
      <c r="L193" s="79">
        <v>0</v>
      </c>
      <c r="M193" s="79">
        <v>0</v>
      </c>
      <c r="N193" s="79">
        <v>0</v>
      </c>
      <c r="O193" s="79">
        <v>0</v>
      </c>
      <c r="P193" s="79">
        <v>0</v>
      </c>
      <c r="Q193" s="79">
        <v>0</v>
      </c>
      <c r="R193" s="79">
        <v>0</v>
      </c>
      <c r="S193" s="79">
        <v>0</v>
      </c>
      <c r="T193" s="79">
        <v>0</v>
      </c>
      <c r="U193" s="79">
        <v>0</v>
      </c>
      <c r="V193" s="79">
        <v>0</v>
      </c>
      <c r="W193" s="79">
        <v>0</v>
      </c>
      <c r="X193" s="79">
        <v>0</v>
      </c>
      <c r="Y193" s="79">
        <v>0</v>
      </c>
      <c r="Z193" s="79">
        <v>0</v>
      </c>
      <c r="AA193" s="79">
        <v>0</v>
      </c>
      <c r="AB193" s="79">
        <v>0</v>
      </c>
      <c r="AC193" s="79">
        <v>0</v>
      </c>
      <c r="AD193" s="79">
        <v>0</v>
      </c>
      <c r="AE193" s="79">
        <v>0</v>
      </c>
      <c r="AF193" s="79">
        <v>0</v>
      </c>
      <c r="AG193" s="79">
        <v>0</v>
      </c>
      <c r="AH193" s="79">
        <v>0</v>
      </c>
      <c r="AI193" s="79">
        <v>0</v>
      </c>
      <c r="AJ193" s="79">
        <v>0</v>
      </c>
      <c r="AK193" s="79">
        <v>0</v>
      </c>
      <c r="AL193" s="79">
        <v>0</v>
      </c>
      <c r="AM193" s="79">
        <f t="shared" si="2"/>
        <v>103732.10999999999</v>
      </c>
      <c r="AP193" s="45"/>
    </row>
    <row r="194" spans="1:42" ht="33" customHeight="1">
      <c r="A194" s="293">
        <v>591</v>
      </c>
      <c r="B194" s="55" t="s">
        <v>1370</v>
      </c>
      <c r="C194" s="56" t="s">
        <v>679</v>
      </c>
      <c r="D194" s="79">
        <v>0</v>
      </c>
      <c r="E194" s="79">
        <v>0</v>
      </c>
      <c r="F194" s="79">
        <v>29377827.100000001</v>
      </c>
      <c r="G194" s="79">
        <v>6969339.8100000024</v>
      </c>
      <c r="H194" s="79">
        <v>0</v>
      </c>
      <c r="I194" s="79">
        <v>0</v>
      </c>
      <c r="J194" s="79">
        <v>0</v>
      </c>
      <c r="K194" s="79">
        <v>0</v>
      </c>
      <c r="L194" s="79">
        <v>0</v>
      </c>
      <c r="M194" s="79">
        <v>0</v>
      </c>
      <c r="N194" s="79">
        <v>0</v>
      </c>
      <c r="O194" s="79">
        <v>0</v>
      </c>
      <c r="P194" s="79">
        <v>0</v>
      </c>
      <c r="Q194" s="79">
        <v>0</v>
      </c>
      <c r="R194" s="79">
        <v>0</v>
      </c>
      <c r="S194" s="79">
        <v>0</v>
      </c>
      <c r="T194" s="79">
        <v>0</v>
      </c>
      <c r="U194" s="79">
        <v>0</v>
      </c>
      <c r="V194" s="79">
        <v>0</v>
      </c>
      <c r="W194" s="79">
        <v>0</v>
      </c>
      <c r="X194" s="79">
        <v>0</v>
      </c>
      <c r="Y194" s="79">
        <v>0</v>
      </c>
      <c r="Z194" s="79">
        <v>0</v>
      </c>
      <c r="AA194" s="79">
        <v>0</v>
      </c>
      <c r="AB194" s="79">
        <v>0</v>
      </c>
      <c r="AC194" s="79">
        <v>0</v>
      </c>
      <c r="AD194" s="79">
        <v>0</v>
      </c>
      <c r="AE194" s="79">
        <v>0</v>
      </c>
      <c r="AF194" s="79">
        <v>0</v>
      </c>
      <c r="AG194" s="79">
        <v>0</v>
      </c>
      <c r="AH194" s="79">
        <v>0</v>
      </c>
      <c r="AI194" s="79">
        <v>0</v>
      </c>
      <c r="AJ194" s="79">
        <v>0</v>
      </c>
      <c r="AK194" s="79">
        <v>0</v>
      </c>
      <c r="AL194" s="79">
        <v>0</v>
      </c>
      <c r="AM194" s="79">
        <f t="shared" si="2"/>
        <v>36347166.910000004</v>
      </c>
      <c r="AP194" s="45"/>
    </row>
    <row r="195" spans="1:42" ht="33" customHeight="1">
      <c r="A195" s="54">
        <v>592</v>
      </c>
      <c r="B195" s="55" t="s">
        <v>645</v>
      </c>
      <c r="C195" s="56" t="s">
        <v>682</v>
      </c>
      <c r="D195" s="79">
        <v>0</v>
      </c>
      <c r="E195" s="79">
        <v>509.44</v>
      </c>
      <c r="F195" s="79">
        <v>15374578.119999999</v>
      </c>
      <c r="G195" s="79">
        <v>588368.80999999994</v>
      </c>
      <c r="H195" s="79">
        <v>0</v>
      </c>
      <c r="I195" s="79">
        <v>0</v>
      </c>
      <c r="J195" s="79">
        <v>0</v>
      </c>
      <c r="K195" s="79">
        <v>0</v>
      </c>
      <c r="L195" s="79">
        <v>0</v>
      </c>
      <c r="M195" s="79">
        <v>0</v>
      </c>
      <c r="N195" s="79">
        <v>0</v>
      </c>
      <c r="O195" s="79">
        <v>0</v>
      </c>
      <c r="P195" s="79">
        <v>0</v>
      </c>
      <c r="Q195" s="79">
        <v>0</v>
      </c>
      <c r="R195" s="79">
        <v>0</v>
      </c>
      <c r="S195" s="79">
        <v>0</v>
      </c>
      <c r="T195" s="79">
        <v>0</v>
      </c>
      <c r="U195" s="79">
        <v>0</v>
      </c>
      <c r="V195" s="79">
        <v>0</v>
      </c>
      <c r="W195" s="79">
        <v>0</v>
      </c>
      <c r="X195" s="79">
        <v>0</v>
      </c>
      <c r="Y195" s="79">
        <v>0</v>
      </c>
      <c r="Z195" s="79">
        <v>0</v>
      </c>
      <c r="AA195" s="79">
        <v>0</v>
      </c>
      <c r="AB195" s="79">
        <v>0</v>
      </c>
      <c r="AC195" s="79">
        <v>0</v>
      </c>
      <c r="AD195" s="79">
        <v>0</v>
      </c>
      <c r="AE195" s="79">
        <v>0</v>
      </c>
      <c r="AF195" s="79">
        <v>0</v>
      </c>
      <c r="AG195" s="79">
        <v>0</v>
      </c>
      <c r="AH195" s="79">
        <v>0</v>
      </c>
      <c r="AI195" s="79">
        <v>0</v>
      </c>
      <c r="AJ195" s="79">
        <v>0</v>
      </c>
      <c r="AK195" s="79">
        <v>0</v>
      </c>
      <c r="AL195" s="79">
        <v>0</v>
      </c>
      <c r="AM195" s="79">
        <f t="shared" si="2"/>
        <v>15963456.369999999</v>
      </c>
      <c r="AP195" s="45"/>
    </row>
    <row r="196" spans="1:42" ht="33" customHeight="1">
      <c r="A196" s="54">
        <v>593</v>
      </c>
      <c r="B196" s="55" t="s">
        <v>612</v>
      </c>
      <c r="C196" s="56" t="s">
        <v>682</v>
      </c>
      <c r="D196" s="79">
        <v>0</v>
      </c>
      <c r="E196" s="79">
        <v>0</v>
      </c>
      <c r="F196" s="79">
        <v>0</v>
      </c>
      <c r="G196" s="79">
        <v>1898208.0999999999</v>
      </c>
      <c r="H196" s="79">
        <v>0</v>
      </c>
      <c r="I196" s="79">
        <v>0</v>
      </c>
      <c r="J196" s="79">
        <v>0</v>
      </c>
      <c r="K196" s="79">
        <v>0</v>
      </c>
      <c r="L196" s="79">
        <v>0</v>
      </c>
      <c r="M196" s="79">
        <v>0</v>
      </c>
      <c r="N196" s="79">
        <v>0</v>
      </c>
      <c r="O196" s="79">
        <v>0</v>
      </c>
      <c r="P196" s="79">
        <v>0</v>
      </c>
      <c r="Q196" s="79">
        <v>0</v>
      </c>
      <c r="R196" s="79">
        <v>0</v>
      </c>
      <c r="S196" s="79">
        <v>0</v>
      </c>
      <c r="T196" s="79">
        <v>0</v>
      </c>
      <c r="U196" s="79">
        <v>0</v>
      </c>
      <c r="V196" s="79">
        <v>0</v>
      </c>
      <c r="W196" s="79">
        <v>0</v>
      </c>
      <c r="X196" s="79">
        <v>0</v>
      </c>
      <c r="Y196" s="79">
        <v>0</v>
      </c>
      <c r="Z196" s="79">
        <v>0</v>
      </c>
      <c r="AA196" s="79">
        <v>0</v>
      </c>
      <c r="AB196" s="79">
        <v>0</v>
      </c>
      <c r="AC196" s="79">
        <v>0</v>
      </c>
      <c r="AD196" s="79">
        <v>0</v>
      </c>
      <c r="AE196" s="79">
        <v>0</v>
      </c>
      <c r="AF196" s="79">
        <v>0</v>
      </c>
      <c r="AG196" s="79">
        <v>0</v>
      </c>
      <c r="AH196" s="79">
        <v>0</v>
      </c>
      <c r="AI196" s="79">
        <v>0</v>
      </c>
      <c r="AJ196" s="79">
        <v>0</v>
      </c>
      <c r="AK196" s="79">
        <v>0</v>
      </c>
      <c r="AL196" s="79">
        <v>0</v>
      </c>
      <c r="AM196" s="79">
        <f t="shared" si="2"/>
        <v>1898208.0999999999</v>
      </c>
      <c r="AP196" s="45"/>
    </row>
    <row r="197" spans="1:42" ht="33" customHeight="1">
      <c r="A197" s="54">
        <v>594</v>
      </c>
      <c r="B197" s="55" t="s">
        <v>98</v>
      </c>
      <c r="C197" s="56" t="s">
        <v>677</v>
      </c>
      <c r="D197" s="79">
        <v>0</v>
      </c>
      <c r="E197" s="79">
        <v>0</v>
      </c>
      <c r="F197" s="79">
        <v>0</v>
      </c>
      <c r="G197" s="79">
        <v>446.34000000000003</v>
      </c>
      <c r="H197" s="79">
        <v>0</v>
      </c>
      <c r="I197" s="79">
        <v>0</v>
      </c>
      <c r="J197" s="79">
        <v>0</v>
      </c>
      <c r="K197" s="79">
        <v>0</v>
      </c>
      <c r="L197" s="79">
        <v>23068.050000000003</v>
      </c>
      <c r="M197" s="79">
        <v>0</v>
      </c>
      <c r="N197" s="79">
        <v>0</v>
      </c>
      <c r="O197" s="79">
        <v>0</v>
      </c>
      <c r="P197" s="79">
        <v>0</v>
      </c>
      <c r="Q197" s="79">
        <v>0</v>
      </c>
      <c r="R197" s="79">
        <v>0</v>
      </c>
      <c r="S197" s="79">
        <v>0</v>
      </c>
      <c r="T197" s="79">
        <v>0</v>
      </c>
      <c r="U197" s="79">
        <v>0</v>
      </c>
      <c r="V197" s="79">
        <v>0</v>
      </c>
      <c r="W197" s="79">
        <v>0</v>
      </c>
      <c r="X197" s="79">
        <v>0</v>
      </c>
      <c r="Y197" s="79">
        <v>0</v>
      </c>
      <c r="Z197" s="79">
        <v>0</v>
      </c>
      <c r="AA197" s="79">
        <v>0</v>
      </c>
      <c r="AB197" s="79">
        <v>0</v>
      </c>
      <c r="AC197" s="79">
        <v>0</v>
      </c>
      <c r="AD197" s="79">
        <v>0</v>
      </c>
      <c r="AE197" s="79">
        <v>0</v>
      </c>
      <c r="AF197" s="79">
        <v>0</v>
      </c>
      <c r="AG197" s="79">
        <v>0</v>
      </c>
      <c r="AH197" s="79">
        <v>0</v>
      </c>
      <c r="AI197" s="79">
        <v>0</v>
      </c>
      <c r="AJ197" s="79">
        <v>0</v>
      </c>
      <c r="AK197" s="79">
        <v>0</v>
      </c>
      <c r="AL197" s="79">
        <v>0</v>
      </c>
      <c r="AM197" s="79">
        <f t="shared" si="2"/>
        <v>23514.390000000003</v>
      </c>
      <c r="AP197" s="45"/>
    </row>
    <row r="198" spans="1:42" ht="33" customHeight="1">
      <c r="A198" s="54">
        <v>595</v>
      </c>
      <c r="B198" s="55" t="s">
        <v>640</v>
      </c>
      <c r="C198" s="56" t="s">
        <v>677</v>
      </c>
      <c r="D198" s="79">
        <v>0</v>
      </c>
      <c r="E198" s="79">
        <v>0</v>
      </c>
      <c r="F198" s="79">
        <v>0</v>
      </c>
      <c r="G198" s="79">
        <v>35.65</v>
      </c>
      <c r="H198" s="79">
        <v>0</v>
      </c>
      <c r="I198" s="79">
        <v>0</v>
      </c>
      <c r="J198" s="79">
        <v>0</v>
      </c>
      <c r="K198" s="79">
        <v>0</v>
      </c>
      <c r="L198" s="79">
        <v>0</v>
      </c>
      <c r="M198" s="79">
        <v>0</v>
      </c>
      <c r="N198" s="79">
        <v>0</v>
      </c>
      <c r="O198" s="79">
        <v>0</v>
      </c>
      <c r="P198" s="79">
        <v>0</v>
      </c>
      <c r="Q198" s="79">
        <v>0</v>
      </c>
      <c r="R198" s="79">
        <v>0</v>
      </c>
      <c r="S198" s="79">
        <v>0</v>
      </c>
      <c r="T198" s="79">
        <v>0</v>
      </c>
      <c r="U198" s="79">
        <v>0</v>
      </c>
      <c r="V198" s="79">
        <v>0</v>
      </c>
      <c r="W198" s="79">
        <v>0</v>
      </c>
      <c r="X198" s="79">
        <v>0</v>
      </c>
      <c r="Y198" s="79">
        <v>0</v>
      </c>
      <c r="Z198" s="79">
        <v>0</v>
      </c>
      <c r="AA198" s="79">
        <v>0</v>
      </c>
      <c r="AB198" s="79">
        <v>0</v>
      </c>
      <c r="AC198" s="79">
        <v>0</v>
      </c>
      <c r="AD198" s="79">
        <v>0</v>
      </c>
      <c r="AE198" s="79">
        <v>0</v>
      </c>
      <c r="AF198" s="79">
        <v>0</v>
      </c>
      <c r="AG198" s="79">
        <v>0</v>
      </c>
      <c r="AH198" s="79">
        <v>0</v>
      </c>
      <c r="AI198" s="79">
        <v>0</v>
      </c>
      <c r="AJ198" s="79">
        <v>0</v>
      </c>
      <c r="AK198" s="79">
        <v>0</v>
      </c>
      <c r="AL198" s="79">
        <v>0</v>
      </c>
      <c r="AM198" s="79">
        <f t="shared" si="2"/>
        <v>35.65</v>
      </c>
      <c r="AP198" s="45"/>
    </row>
    <row r="199" spans="1:42" ht="33" customHeight="1">
      <c r="A199" s="54">
        <v>596</v>
      </c>
      <c r="B199" s="55" t="s">
        <v>1371</v>
      </c>
      <c r="C199" s="56" t="s">
        <v>679</v>
      </c>
      <c r="D199" s="79">
        <v>0</v>
      </c>
      <c r="E199" s="79">
        <v>0</v>
      </c>
      <c r="F199" s="79">
        <v>10800000</v>
      </c>
      <c r="G199" s="79">
        <v>0</v>
      </c>
      <c r="H199" s="79">
        <v>0</v>
      </c>
      <c r="I199" s="79">
        <v>0</v>
      </c>
      <c r="J199" s="79">
        <v>0</v>
      </c>
      <c r="K199" s="79">
        <v>0</v>
      </c>
      <c r="L199" s="79">
        <v>303.48</v>
      </c>
      <c r="M199" s="79">
        <v>0</v>
      </c>
      <c r="N199" s="79">
        <v>0</v>
      </c>
      <c r="O199" s="79">
        <v>0</v>
      </c>
      <c r="P199" s="79">
        <v>0</v>
      </c>
      <c r="Q199" s="79">
        <v>0</v>
      </c>
      <c r="R199" s="79">
        <v>0</v>
      </c>
      <c r="S199" s="79">
        <v>0</v>
      </c>
      <c r="T199" s="79">
        <v>0</v>
      </c>
      <c r="U199" s="79">
        <v>0</v>
      </c>
      <c r="V199" s="79">
        <v>0</v>
      </c>
      <c r="W199" s="79">
        <v>0</v>
      </c>
      <c r="X199" s="79">
        <v>0</v>
      </c>
      <c r="Y199" s="79">
        <v>0</v>
      </c>
      <c r="Z199" s="79">
        <v>0</v>
      </c>
      <c r="AA199" s="79">
        <v>0</v>
      </c>
      <c r="AB199" s="79">
        <v>0</v>
      </c>
      <c r="AC199" s="79">
        <v>0</v>
      </c>
      <c r="AD199" s="79">
        <v>0</v>
      </c>
      <c r="AE199" s="79">
        <v>0</v>
      </c>
      <c r="AF199" s="79">
        <v>0</v>
      </c>
      <c r="AG199" s="79">
        <v>0</v>
      </c>
      <c r="AH199" s="79">
        <v>0</v>
      </c>
      <c r="AI199" s="79">
        <v>0</v>
      </c>
      <c r="AJ199" s="79">
        <v>0</v>
      </c>
      <c r="AK199" s="79">
        <v>0</v>
      </c>
      <c r="AL199" s="79">
        <v>0</v>
      </c>
      <c r="AM199" s="79">
        <f t="shared" si="2"/>
        <v>10800303.48</v>
      </c>
      <c r="AP199" s="45"/>
    </row>
    <row r="200" spans="1:42" ht="33" customHeight="1">
      <c r="A200" s="54">
        <v>597</v>
      </c>
      <c r="B200" s="55" t="s">
        <v>734</v>
      </c>
      <c r="C200" s="56" t="s">
        <v>725</v>
      </c>
      <c r="D200" s="79">
        <v>0</v>
      </c>
      <c r="E200" s="79">
        <v>0</v>
      </c>
      <c r="F200" s="79">
        <v>0</v>
      </c>
      <c r="G200" s="79">
        <v>17160.78</v>
      </c>
      <c r="H200" s="79">
        <v>0</v>
      </c>
      <c r="I200" s="79">
        <v>50</v>
      </c>
      <c r="J200" s="79">
        <v>0</v>
      </c>
      <c r="K200" s="79">
        <v>0</v>
      </c>
      <c r="L200" s="79">
        <v>932.64</v>
      </c>
      <c r="M200" s="79">
        <v>0</v>
      </c>
      <c r="N200" s="79">
        <v>0</v>
      </c>
      <c r="O200" s="79">
        <v>0</v>
      </c>
      <c r="P200" s="79">
        <v>0</v>
      </c>
      <c r="Q200" s="79">
        <v>0</v>
      </c>
      <c r="R200" s="79">
        <v>0</v>
      </c>
      <c r="S200" s="79">
        <v>0</v>
      </c>
      <c r="T200" s="79">
        <v>0</v>
      </c>
      <c r="U200" s="79">
        <v>0</v>
      </c>
      <c r="V200" s="79">
        <v>0</v>
      </c>
      <c r="W200" s="79">
        <v>0</v>
      </c>
      <c r="X200" s="79">
        <v>0</v>
      </c>
      <c r="Y200" s="79">
        <v>0</v>
      </c>
      <c r="Z200" s="79">
        <v>0</v>
      </c>
      <c r="AA200" s="79">
        <v>0</v>
      </c>
      <c r="AB200" s="79">
        <v>4064858.7</v>
      </c>
      <c r="AC200" s="79">
        <v>0</v>
      </c>
      <c r="AD200" s="79">
        <v>0</v>
      </c>
      <c r="AE200" s="79">
        <v>0</v>
      </c>
      <c r="AF200" s="79">
        <v>0</v>
      </c>
      <c r="AG200" s="79">
        <v>0</v>
      </c>
      <c r="AH200" s="79">
        <v>0</v>
      </c>
      <c r="AI200" s="79">
        <v>0</v>
      </c>
      <c r="AJ200" s="79">
        <v>0</v>
      </c>
      <c r="AK200" s="79">
        <v>0</v>
      </c>
      <c r="AL200" s="79">
        <v>0</v>
      </c>
      <c r="AM200" s="79">
        <f t="shared" si="2"/>
        <v>4083002.12</v>
      </c>
      <c r="AP200" s="45"/>
    </row>
    <row r="201" spans="1:42" ht="33" customHeight="1">
      <c r="A201" s="54">
        <v>598</v>
      </c>
      <c r="B201" s="55" t="s">
        <v>727</v>
      </c>
      <c r="C201" s="56" t="s">
        <v>725</v>
      </c>
      <c r="D201" s="79">
        <v>0</v>
      </c>
      <c r="E201" s="79">
        <v>0</v>
      </c>
      <c r="F201" s="79">
        <v>0</v>
      </c>
      <c r="G201" s="79">
        <v>1004.85</v>
      </c>
      <c r="H201" s="79">
        <v>0</v>
      </c>
      <c r="I201" s="79">
        <v>0</v>
      </c>
      <c r="J201" s="79">
        <v>0</v>
      </c>
      <c r="K201" s="79">
        <v>0</v>
      </c>
      <c r="L201" s="79">
        <v>0</v>
      </c>
      <c r="M201" s="79">
        <v>0</v>
      </c>
      <c r="N201" s="79">
        <v>0</v>
      </c>
      <c r="O201" s="79">
        <v>0</v>
      </c>
      <c r="P201" s="79">
        <v>0</v>
      </c>
      <c r="Q201" s="79">
        <v>0</v>
      </c>
      <c r="R201" s="79">
        <v>0</v>
      </c>
      <c r="S201" s="79">
        <v>0</v>
      </c>
      <c r="T201" s="79">
        <v>0</v>
      </c>
      <c r="U201" s="79">
        <v>0</v>
      </c>
      <c r="V201" s="79">
        <v>34703.83</v>
      </c>
      <c r="W201" s="79">
        <v>0</v>
      </c>
      <c r="X201" s="79">
        <v>0</v>
      </c>
      <c r="Y201" s="79">
        <v>0</v>
      </c>
      <c r="Z201" s="79">
        <v>0</v>
      </c>
      <c r="AA201" s="79">
        <v>0</v>
      </c>
      <c r="AB201" s="79">
        <v>0</v>
      </c>
      <c r="AC201" s="79">
        <v>0</v>
      </c>
      <c r="AD201" s="79">
        <v>0</v>
      </c>
      <c r="AE201" s="79">
        <v>0</v>
      </c>
      <c r="AF201" s="79">
        <v>0</v>
      </c>
      <c r="AG201" s="79">
        <v>0</v>
      </c>
      <c r="AH201" s="79">
        <v>0</v>
      </c>
      <c r="AI201" s="79">
        <v>0</v>
      </c>
      <c r="AJ201" s="79">
        <v>0</v>
      </c>
      <c r="AK201" s="79">
        <v>0</v>
      </c>
      <c r="AL201" s="79">
        <v>0</v>
      </c>
      <c r="AM201" s="79">
        <f t="shared" si="2"/>
        <v>35708.68</v>
      </c>
      <c r="AP201" s="45"/>
    </row>
    <row r="202" spans="1:42" ht="33" customHeight="1">
      <c r="A202" s="54">
        <v>599</v>
      </c>
      <c r="B202" s="55" t="s">
        <v>1372</v>
      </c>
      <c r="C202" s="56" t="s">
        <v>679</v>
      </c>
      <c r="D202" s="79">
        <v>0</v>
      </c>
      <c r="E202" s="79">
        <v>1665.88</v>
      </c>
      <c r="F202" s="79">
        <v>0</v>
      </c>
      <c r="G202" s="79">
        <v>297309.30000000005</v>
      </c>
      <c r="H202" s="79">
        <v>0</v>
      </c>
      <c r="I202" s="79">
        <v>100</v>
      </c>
      <c r="J202" s="79">
        <v>3886491.97</v>
      </c>
      <c r="K202" s="79">
        <v>0</v>
      </c>
      <c r="L202" s="79">
        <v>558.46</v>
      </c>
      <c r="M202" s="79">
        <v>0</v>
      </c>
      <c r="N202" s="79">
        <v>0</v>
      </c>
      <c r="O202" s="79">
        <v>853608.9800000001</v>
      </c>
      <c r="P202" s="79">
        <v>228.32</v>
      </c>
      <c r="Q202" s="79">
        <v>0</v>
      </c>
      <c r="R202" s="79">
        <v>0</v>
      </c>
      <c r="S202" s="79">
        <v>0</v>
      </c>
      <c r="T202" s="79">
        <v>0</v>
      </c>
      <c r="U202" s="79">
        <v>0</v>
      </c>
      <c r="V202" s="79">
        <v>0</v>
      </c>
      <c r="W202" s="79">
        <v>0</v>
      </c>
      <c r="X202" s="79">
        <v>0</v>
      </c>
      <c r="Y202" s="79">
        <v>0</v>
      </c>
      <c r="Z202" s="79">
        <v>0</v>
      </c>
      <c r="AA202" s="79">
        <v>0</v>
      </c>
      <c r="AB202" s="79">
        <v>0</v>
      </c>
      <c r="AC202" s="79">
        <v>0</v>
      </c>
      <c r="AD202" s="79">
        <v>0</v>
      </c>
      <c r="AE202" s="79">
        <v>0</v>
      </c>
      <c r="AF202" s="79">
        <v>0</v>
      </c>
      <c r="AG202" s="79">
        <v>0</v>
      </c>
      <c r="AH202" s="79">
        <v>0</v>
      </c>
      <c r="AI202" s="79">
        <v>0</v>
      </c>
      <c r="AJ202" s="79">
        <v>0</v>
      </c>
      <c r="AK202" s="79">
        <v>0</v>
      </c>
      <c r="AL202" s="79">
        <v>0</v>
      </c>
      <c r="AM202" s="79">
        <f t="shared" si="2"/>
        <v>5039962.9100000011</v>
      </c>
      <c r="AP202" s="45"/>
    </row>
    <row r="203" spans="1:42" ht="33" customHeight="1">
      <c r="A203" s="54">
        <v>633</v>
      </c>
      <c r="B203" s="55" t="s">
        <v>185</v>
      </c>
      <c r="C203" s="56" t="s">
        <v>683</v>
      </c>
      <c r="D203" s="79">
        <v>0</v>
      </c>
      <c r="E203" s="79">
        <v>0</v>
      </c>
      <c r="F203" s="79">
        <v>0</v>
      </c>
      <c r="G203" s="79">
        <v>0</v>
      </c>
      <c r="H203" s="79">
        <v>0</v>
      </c>
      <c r="I203" s="79">
        <v>0</v>
      </c>
      <c r="J203" s="79">
        <v>0</v>
      </c>
      <c r="K203" s="79">
        <v>0</v>
      </c>
      <c r="L203" s="79">
        <v>0</v>
      </c>
      <c r="M203" s="79">
        <v>0</v>
      </c>
      <c r="N203" s="79">
        <v>0</v>
      </c>
      <c r="O203" s="79">
        <v>0</v>
      </c>
      <c r="P203" s="79">
        <v>0</v>
      </c>
      <c r="Q203" s="79">
        <v>0</v>
      </c>
      <c r="R203" s="79">
        <v>0</v>
      </c>
      <c r="S203" s="79">
        <v>0</v>
      </c>
      <c r="T203" s="79">
        <v>0</v>
      </c>
      <c r="U203" s="79">
        <v>0</v>
      </c>
      <c r="V203" s="79">
        <v>0</v>
      </c>
      <c r="W203" s="79">
        <v>0</v>
      </c>
      <c r="X203" s="79">
        <v>0</v>
      </c>
      <c r="Y203" s="79">
        <v>0</v>
      </c>
      <c r="Z203" s="79">
        <v>0</v>
      </c>
      <c r="AA203" s="79">
        <v>0</v>
      </c>
      <c r="AB203" s="79">
        <v>0</v>
      </c>
      <c r="AC203" s="79">
        <v>0</v>
      </c>
      <c r="AD203" s="79">
        <v>0</v>
      </c>
      <c r="AE203" s="79">
        <v>0</v>
      </c>
      <c r="AF203" s="79">
        <v>0</v>
      </c>
      <c r="AG203" s="79">
        <v>0</v>
      </c>
      <c r="AH203" s="79">
        <v>0</v>
      </c>
      <c r="AI203" s="79">
        <v>0</v>
      </c>
      <c r="AJ203" s="79">
        <v>0</v>
      </c>
      <c r="AK203" s="79">
        <v>0</v>
      </c>
      <c r="AL203" s="79">
        <v>0</v>
      </c>
      <c r="AM203" s="79">
        <f t="shared" ref="AM203:AM266" si="3">SUM(D203:AL203)</f>
        <v>0</v>
      </c>
      <c r="AP203" s="45"/>
    </row>
    <row r="204" spans="1:42" ht="33" customHeight="1">
      <c r="A204" s="54">
        <v>634</v>
      </c>
      <c r="B204" s="55" t="s">
        <v>186</v>
      </c>
      <c r="C204" s="56" t="s">
        <v>725</v>
      </c>
      <c r="D204" s="79">
        <v>0</v>
      </c>
      <c r="E204" s="79">
        <v>0</v>
      </c>
      <c r="F204" s="79">
        <v>0</v>
      </c>
      <c r="G204" s="79">
        <v>0</v>
      </c>
      <c r="H204" s="79">
        <v>0</v>
      </c>
      <c r="I204" s="79">
        <v>0</v>
      </c>
      <c r="J204" s="79">
        <v>0</v>
      </c>
      <c r="K204" s="79">
        <v>0</v>
      </c>
      <c r="L204" s="79">
        <v>0</v>
      </c>
      <c r="M204" s="79">
        <v>0</v>
      </c>
      <c r="N204" s="79">
        <v>0</v>
      </c>
      <c r="O204" s="79">
        <v>0</v>
      </c>
      <c r="P204" s="79">
        <v>0</v>
      </c>
      <c r="Q204" s="79">
        <v>0</v>
      </c>
      <c r="R204" s="79">
        <v>0</v>
      </c>
      <c r="S204" s="79">
        <v>0</v>
      </c>
      <c r="T204" s="79">
        <v>0</v>
      </c>
      <c r="U204" s="79">
        <v>0</v>
      </c>
      <c r="V204" s="79">
        <v>0</v>
      </c>
      <c r="W204" s="79">
        <v>0</v>
      </c>
      <c r="X204" s="79">
        <v>0</v>
      </c>
      <c r="Y204" s="79">
        <v>0</v>
      </c>
      <c r="Z204" s="79">
        <v>0</v>
      </c>
      <c r="AA204" s="79">
        <v>0</v>
      </c>
      <c r="AB204" s="79">
        <v>0</v>
      </c>
      <c r="AC204" s="79">
        <v>0</v>
      </c>
      <c r="AD204" s="79">
        <v>0</v>
      </c>
      <c r="AE204" s="79">
        <v>0</v>
      </c>
      <c r="AF204" s="79">
        <v>0</v>
      </c>
      <c r="AG204" s="79">
        <v>0</v>
      </c>
      <c r="AH204" s="79">
        <v>0</v>
      </c>
      <c r="AI204" s="79">
        <v>0</v>
      </c>
      <c r="AJ204" s="79">
        <v>0</v>
      </c>
      <c r="AK204" s="79">
        <v>0</v>
      </c>
      <c r="AL204" s="79">
        <v>0</v>
      </c>
      <c r="AM204" s="79">
        <f t="shared" si="3"/>
        <v>0</v>
      </c>
      <c r="AP204" s="45"/>
    </row>
    <row r="205" spans="1:42" ht="33" customHeight="1">
      <c r="A205" s="54">
        <v>650</v>
      </c>
      <c r="B205" s="55" t="s">
        <v>187</v>
      </c>
      <c r="C205" s="56" t="s">
        <v>726</v>
      </c>
      <c r="D205" s="79">
        <v>0</v>
      </c>
      <c r="E205" s="79">
        <v>0</v>
      </c>
      <c r="F205" s="79">
        <v>0</v>
      </c>
      <c r="G205" s="79">
        <v>64751.540000000008</v>
      </c>
      <c r="H205" s="79">
        <v>0</v>
      </c>
      <c r="I205" s="79">
        <v>0</v>
      </c>
      <c r="J205" s="79">
        <v>5134</v>
      </c>
      <c r="K205" s="79">
        <v>0</v>
      </c>
      <c r="L205" s="79">
        <v>2186.4</v>
      </c>
      <c r="M205" s="79">
        <v>0</v>
      </c>
      <c r="N205" s="79">
        <v>0</v>
      </c>
      <c r="O205" s="79">
        <v>0</v>
      </c>
      <c r="P205" s="79">
        <v>0</v>
      </c>
      <c r="Q205" s="79">
        <v>0</v>
      </c>
      <c r="R205" s="79">
        <v>0</v>
      </c>
      <c r="S205" s="79">
        <v>0</v>
      </c>
      <c r="T205" s="79">
        <v>0</v>
      </c>
      <c r="U205" s="79">
        <v>0</v>
      </c>
      <c r="V205" s="79">
        <v>0</v>
      </c>
      <c r="W205" s="79">
        <v>0</v>
      </c>
      <c r="X205" s="79">
        <v>0</v>
      </c>
      <c r="Y205" s="79">
        <v>0</v>
      </c>
      <c r="Z205" s="79">
        <v>0</v>
      </c>
      <c r="AA205" s="79">
        <v>0</v>
      </c>
      <c r="AB205" s="79">
        <v>0</v>
      </c>
      <c r="AC205" s="79">
        <v>0</v>
      </c>
      <c r="AD205" s="79">
        <v>0</v>
      </c>
      <c r="AE205" s="79">
        <v>0</v>
      </c>
      <c r="AF205" s="79">
        <v>0</v>
      </c>
      <c r="AG205" s="79">
        <v>0</v>
      </c>
      <c r="AH205" s="79">
        <v>0</v>
      </c>
      <c r="AI205" s="79">
        <v>0</v>
      </c>
      <c r="AJ205" s="79">
        <v>0</v>
      </c>
      <c r="AK205" s="79">
        <v>0</v>
      </c>
      <c r="AL205" s="79">
        <v>0</v>
      </c>
      <c r="AM205" s="79">
        <f t="shared" si="3"/>
        <v>72071.94</v>
      </c>
      <c r="AP205" s="45"/>
    </row>
    <row r="206" spans="1:42" ht="33" customHeight="1">
      <c r="A206" s="54">
        <v>660</v>
      </c>
      <c r="B206" s="55" t="s">
        <v>188</v>
      </c>
      <c r="C206" s="56" t="s">
        <v>683</v>
      </c>
      <c r="D206" s="79">
        <v>0</v>
      </c>
      <c r="E206" s="79">
        <v>0</v>
      </c>
      <c r="F206" s="79">
        <v>166628953.74000001</v>
      </c>
      <c r="G206" s="79">
        <v>368265.11000000004</v>
      </c>
      <c r="H206" s="79">
        <v>0</v>
      </c>
      <c r="I206" s="79">
        <v>0</v>
      </c>
      <c r="J206" s="79">
        <v>2116.77</v>
      </c>
      <c r="K206" s="79">
        <v>0</v>
      </c>
      <c r="L206" s="79">
        <v>527.11</v>
      </c>
      <c r="M206" s="79">
        <v>0</v>
      </c>
      <c r="N206" s="79">
        <v>0</v>
      </c>
      <c r="O206" s="79">
        <v>0</v>
      </c>
      <c r="P206" s="79">
        <v>5012.43</v>
      </c>
      <c r="Q206" s="79">
        <v>78662.239999999991</v>
      </c>
      <c r="R206" s="79">
        <v>0</v>
      </c>
      <c r="S206" s="79">
        <v>0</v>
      </c>
      <c r="T206" s="79">
        <v>0</v>
      </c>
      <c r="U206" s="79">
        <v>0</v>
      </c>
      <c r="V206" s="79">
        <v>0</v>
      </c>
      <c r="W206" s="79">
        <v>0</v>
      </c>
      <c r="X206" s="79">
        <v>0</v>
      </c>
      <c r="Y206" s="79">
        <v>0</v>
      </c>
      <c r="Z206" s="79">
        <v>0</v>
      </c>
      <c r="AA206" s="79">
        <v>0</v>
      </c>
      <c r="AB206" s="79">
        <v>0</v>
      </c>
      <c r="AC206" s="79">
        <v>0</v>
      </c>
      <c r="AD206" s="79">
        <v>0</v>
      </c>
      <c r="AE206" s="79">
        <v>0</v>
      </c>
      <c r="AF206" s="79">
        <v>0</v>
      </c>
      <c r="AG206" s="79">
        <v>1824.9</v>
      </c>
      <c r="AH206" s="79">
        <v>0</v>
      </c>
      <c r="AI206" s="79">
        <v>0</v>
      </c>
      <c r="AJ206" s="79">
        <v>0</v>
      </c>
      <c r="AK206" s="79">
        <v>0</v>
      </c>
      <c r="AL206" s="79">
        <v>0</v>
      </c>
      <c r="AM206" s="79">
        <f t="shared" si="3"/>
        <v>167085362.30000007</v>
      </c>
      <c r="AP206" s="45"/>
    </row>
    <row r="207" spans="1:42" ht="33" customHeight="1">
      <c r="A207" s="54">
        <v>661</v>
      </c>
      <c r="B207" s="55" t="s">
        <v>189</v>
      </c>
      <c r="C207" s="56" t="s">
        <v>683</v>
      </c>
      <c r="D207" s="79">
        <v>0</v>
      </c>
      <c r="E207" s="79">
        <v>0</v>
      </c>
      <c r="F207" s="79">
        <v>7691.6</v>
      </c>
      <c r="G207" s="79">
        <v>190406.9</v>
      </c>
      <c r="H207" s="79">
        <v>0</v>
      </c>
      <c r="I207" s="79">
        <v>0</v>
      </c>
      <c r="J207" s="79">
        <v>0</v>
      </c>
      <c r="K207" s="79">
        <v>0</v>
      </c>
      <c r="L207" s="79">
        <v>0</v>
      </c>
      <c r="M207" s="79">
        <v>0</v>
      </c>
      <c r="N207" s="79">
        <v>0</v>
      </c>
      <c r="O207" s="79">
        <v>0</v>
      </c>
      <c r="P207" s="79">
        <v>0</v>
      </c>
      <c r="Q207" s="79">
        <v>0</v>
      </c>
      <c r="R207" s="79">
        <v>0</v>
      </c>
      <c r="S207" s="79">
        <v>0</v>
      </c>
      <c r="T207" s="79">
        <v>0</v>
      </c>
      <c r="U207" s="79">
        <v>0</v>
      </c>
      <c r="V207" s="79">
        <v>0</v>
      </c>
      <c r="W207" s="79">
        <v>0</v>
      </c>
      <c r="X207" s="79">
        <v>0</v>
      </c>
      <c r="Y207" s="79">
        <v>0</v>
      </c>
      <c r="Z207" s="79">
        <v>0</v>
      </c>
      <c r="AA207" s="79">
        <v>0</v>
      </c>
      <c r="AB207" s="79">
        <v>0</v>
      </c>
      <c r="AC207" s="79">
        <v>0</v>
      </c>
      <c r="AD207" s="79">
        <v>0</v>
      </c>
      <c r="AE207" s="79">
        <v>0</v>
      </c>
      <c r="AF207" s="79">
        <v>0</v>
      </c>
      <c r="AG207" s="79">
        <v>0</v>
      </c>
      <c r="AH207" s="79">
        <v>0</v>
      </c>
      <c r="AI207" s="79">
        <v>0</v>
      </c>
      <c r="AJ207" s="79">
        <v>0</v>
      </c>
      <c r="AK207" s="79">
        <v>0</v>
      </c>
      <c r="AL207" s="79">
        <v>0</v>
      </c>
      <c r="AM207" s="79">
        <f t="shared" si="3"/>
        <v>198098.5</v>
      </c>
      <c r="AP207" s="45"/>
    </row>
    <row r="208" spans="1:42" ht="33" customHeight="1">
      <c r="A208" s="54">
        <v>670</v>
      </c>
      <c r="B208" s="55" t="s">
        <v>190</v>
      </c>
      <c r="C208" s="80" t="s">
        <v>726</v>
      </c>
      <c r="D208" s="79">
        <v>0</v>
      </c>
      <c r="E208" s="79">
        <v>0</v>
      </c>
      <c r="F208" s="79">
        <v>20610070</v>
      </c>
      <c r="G208" s="79">
        <v>2417959.3500000006</v>
      </c>
      <c r="H208" s="79">
        <v>0</v>
      </c>
      <c r="I208" s="79">
        <v>0</v>
      </c>
      <c r="J208" s="79">
        <v>502984.7</v>
      </c>
      <c r="K208" s="79">
        <v>0</v>
      </c>
      <c r="L208" s="79">
        <v>12757.919999999998</v>
      </c>
      <c r="M208" s="79">
        <v>0</v>
      </c>
      <c r="N208" s="79">
        <v>0</v>
      </c>
      <c r="O208" s="79">
        <v>0</v>
      </c>
      <c r="P208" s="79">
        <v>0</v>
      </c>
      <c r="Q208" s="79">
        <v>0</v>
      </c>
      <c r="R208" s="79">
        <v>0</v>
      </c>
      <c r="S208" s="79">
        <v>0</v>
      </c>
      <c r="T208" s="79">
        <v>0</v>
      </c>
      <c r="U208" s="79">
        <v>0</v>
      </c>
      <c r="V208" s="79">
        <v>0</v>
      </c>
      <c r="W208" s="79">
        <v>0</v>
      </c>
      <c r="X208" s="79">
        <v>0</v>
      </c>
      <c r="Y208" s="79">
        <v>0</v>
      </c>
      <c r="Z208" s="79">
        <v>0</v>
      </c>
      <c r="AA208" s="79">
        <v>0</v>
      </c>
      <c r="AB208" s="79">
        <v>0</v>
      </c>
      <c r="AC208" s="79">
        <v>0</v>
      </c>
      <c r="AD208" s="79">
        <v>0</v>
      </c>
      <c r="AE208" s="79">
        <v>0</v>
      </c>
      <c r="AF208" s="79">
        <v>0</v>
      </c>
      <c r="AG208" s="79">
        <v>0</v>
      </c>
      <c r="AH208" s="79">
        <v>0</v>
      </c>
      <c r="AI208" s="79">
        <v>0</v>
      </c>
      <c r="AJ208" s="79">
        <v>0</v>
      </c>
      <c r="AK208" s="79">
        <v>0</v>
      </c>
      <c r="AL208" s="79">
        <v>0</v>
      </c>
      <c r="AM208" s="79">
        <f t="shared" si="3"/>
        <v>23543771.970000003</v>
      </c>
      <c r="AP208" s="45"/>
    </row>
    <row r="209" spans="1:42" ht="33" customHeight="1">
      <c r="A209" s="54">
        <v>680</v>
      </c>
      <c r="B209" s="55" t="s">
        <v>191</v>
      </c>
      <c r="C209" s="56" t="s">
        <v>681</v>
      </c>
      <c r="D209" s="79">
        <v>0</v>
      </c>
      <c r="E209" s="79">
        <v>0</v>
      </c>
      <c r="F209" s="79">
        <v>0</v>
      </c>
      <c r="G209" s="79">
        <v>5101.26</v>
      </c>
      <c r="H209" s="79">
        <v>0</v>
      </c>
      <c r="I209" s="79">
        <v>0</v>
      </c>
      <c r="J209" s="79">
        <v>0</v>
      </c>
      <c r="K209" s="79">
        <v>0</v>
      </c>
      <c r="L209" s="79">
        <v>0</v>
      </c>
      <c r="M209" s="79">
        <v>0</v>
      </c>
      <c r="N209" s="79">
        <v>0</v>
      </c>
      <c r="O209" s="79">
        <v>0</v>
      </c>
      <c r="P209" s="79">
        <v>0</v>
      </c>
      <c r="Q209" s="79">
        <v>0</v>
      </c>
      <c r="R209" s="79">
        <v>0</v>
      </c>
      <c r="S209" s="79">
        <v>0</v>
      </c>
      <c r="T209" s="79">
        <v>0</v>
      </c>
      <c r="U209" s="79">
        <v>0</v>
      </c>
      <c r="V209" s="79">
        <v>0</v>
      </c>
      <c r="W209" s="79">
        <v>0</v>
      </c>
      <c r="X209" s="79">
        <v>0</v>
      </c>
      <c r="Y209" s="79">
        <v>0</v>
      </c>
      <c r="Z209" s="79">
        <v>0</v>
      </c>
      <c r="AA209" s="79">
        <v>0</v>
      </c>
      <c r="AB209" s="79">
        <v>0</v>
      </c>
      <c r="AC209" s="79">
        <v>0</v>
      </c>
      <c r="AD209" s="79">
        <v>0</v>
      </c>
      <c r="AE209" s="79">
        <v>0</v>
      </c>
      <c r="AF209" s="79">
        <v>0</v>
      </c>
      <c r="AG209" s="79">
        <v>0</v>
      </c>
      <c r="AH209" s="79">
        <v>0</v>
      </c>
      <c r="AI209" s="79">
        <v>0</v>
      </c>
      <c r="AJ209" s="79">
        <v>0</v>
      </c>
      <c r="AK209" s="79">
        <v>0</v>
      </c>
      <c r="AL209" s="79">
        <v>0</v>
      </c>
      <c r="AM209" s="79">
        <f t="shared" si="3"/>
        <v>5101.26</v>
      </c>
      <c r="AP209" s="45"/>
    </row>
    <row r="210" spans="1:42">
      <c r="A210" s="54">
        <v>681</v>
      </c>
      <c r="B210" s="55" t="s">
        <v>192</v>
      </c>
      <c r="C210" s="80" t="s">
        <v>725</v>
      </c>
      <c r="D210" s="79">
        <v>0</v>
      </c>
      <c r="E210" s="79">
        <v>0</v>
      </c>
      <c r="F210" s="79">
        <v>0</v>
      </c>
      <c r="G210" s="79">
        <v>38360.49</v>
      </c>
      <c r="H210" s="79">
        <v>0</v>
      </c>
      <c r="I210" s="79">
        <v>0</v>
      </c>
      <c r="J210" s="79">
        <v>0</v>
      </c>
      <c r="K210" s="79">
        <v>0</v>
      </c>
      <c r="L210" s="79">
        <v>0</v>
      </c>
      <c r="M210" s="79">
        <v>0</v>
      </c>
      <c r="N210" s="79">
        <v>0</v>
      </c>
      <c r="O210" s="79">
        <v>0</v>
      </c>
      <c r="P210" s="79">
        <v>0</v>
      </c>
      <c r="Q210" s="79">
        <v>0</v>
      </c>
      <c r="R210" s="79">
        <v>0</v>
      </c>
      <c r="S210" s="79">
        <v>0</v>
      </c>
      <c r="T210" s="79">
        <v>0</v>
      </c>
      <c r="U210" s="79">
        <v>0</v>
      </c>
      <c r="V210" s="79">
        <v>0</v>
      </c>
      <c r="W210" s="79">
        <v>0</v>
      </c>
      <c r="X210" s="79">
        <v>0</v>
      </c>
      <c r="Y210" s="79">
        <v>0</v>
      </c>
      <c r="Z210" s="79">
        <v>0</v>
      </c>
      <c r="AA210" s="79">
        <v>0</v>
      </c>
      <c r="AB210" s="79">
        <v>0</v>
      </c>
      <c r="AC210" s="79">
        <v>0</v>
      </c>
      <c r="AD210" s="79">
        <v>0</v>
      </c>
      <c r="AE210" s="79">
        <v>0</v>
      </c>
      <c r="AF210" s="79">
        <v>0</v>
      </c>
      <c r="AG210" s="79">
        <v>0</v>
      </c>
      <c r="AH210" s="79">
        <v>0</v>
      </c>
      <c r="AI210" s="79">
        <v>0</v>
      </c>
      <c r="AJ210" s="79">
        <v>0</v>
      </c>
      <c r="AK210" s="79">
        <v>0</v>
      </c>
      <c r="AL210" s="79">
        <v>0</v>
      </c>
      <c r="AM210" s="79">
        <f t="shared" si="3"/>
        <v>38360.49</v>
      </c>
      <c r="AP210" s="45"/>
    </row>
    <row r="211" spans="1:42" ht="33" customHeight="1">
      <c r="A211" s="54">
        <v>682</v>
      </c>
      <c r="B211" s="55" t="s">
        <v>1373</v>
      </c>
      <c r="C211" s="80" t="s">
        <v>683</v>
      </c>
      <c r="D211" s="79">
        <v>0</v>
      </c>
      <c r="E211" s="79">
        <v>0</v>
      </c>
      <c r="F211" s="79">
        <v>0</v>
      </c>
      <c r="G211" s="79">
        <v>11212.66</v>
      </c>
      <c r="H211" s="79">
        <v>0</v>
      </c>
      <c r="I211" s="79">
        <v>0</v>
      </c>
      <c r="J211" s="79">
        <v>0</v>
      </c>
      <c r="K211" s="79">
        <v>0</v>
      </c>
      <c r="L211" s="79">
        <v>0</v>
      </c>
      <c r="M211" s="79">
        <v>0</v>
      </c>
      <c r="N211" s="79">
        <v>0</v>
      </c>
      <c r="O211" s="79">
        <v>0</v>
      </c>
      <c r="P211" s="79">
        <v>0</v>
      </c>
      <c r="Q211" s="79">
        <v>0</v>
      </c>
      <c r="R211" s="79">
        <v>0</v>
      </c>
      <c r="S211" s="79">
        <v>0</v>
      </c>
      <c r="T211" s="79">
        <v>0</v>
      </c>
      <c r="U211" s="79">
        <v>0</v>
      </c>
      <c r="V211" s="79">
        <v>0</v>
      </c>
      <c r="W211" s="79">
        <v>0</v>
      </c>
      <c r="X211" s="79">
        <v>0</v>
      </c>
      <c r="Y211" s="79">
        <v>0</v>
      </c>
      <c r="Z211" s="79">
        <v>0</v>
      </c>
      <c r="AA211" s="79">
        <v>0</v>
      </c>
      <c r="AB211" s="79">
        <v>0</v>
      </c>
      <c r="AC211" s="79">
        <v>0</v>
      </c>
      <c r="AD211" s="79">
        <v>0</v>
      </c>
      <c r="AE211" s="79">
        <v>0</v>
      </c>
      <c r="AF211" s="79">
        <v>0</v>
      </c>
      <c r="AG211" s="79">
        <v>0</v>
      </c>
      <c r="AH211" s="79">
        <v>0</v>
      </c>
      <c r="AI211" s="79">
        <v>0</v>
      </c>
      <c r="AJ211" s="79">
        <v>0</v>
      </c>
      <c r="AK211" s="79">
        <v>0</v>
      </c>
      <c r="AL211" s="79">
        <v>0</v>
      </c>
      <c r="AM211" s="79">
        <f t="shared" si="3"/>
        <v>11212.66</v>
      </c>
      <c r="AP211" s="45"/>
    </row>
    <row r="212" spans="1:42" ht="15" customHeight="1">
      <c r="A212" s="54">
        <v>683</v>
      </c>
      <c r="B212" s="55" t="s">
        <v>1374</v>
      </c>
      <c r="C212" s="56" t="s">
        <v>681</v>
      </c>
      <c r="D212" s="79">
        <v>0</v>
      </c>
      <c r="E212" s="79">
        <v>0</v>
      </c>
      <c r="F212" s="79">
        <v>0</v>
      </c>
      <c r="G212" s="79">
        <v>6017.48</v>
      </c>
      <c r="H212" s="79">
        <v>0</v>
      </c>
      <c r="I212" s="79">
        <v>0</v>
      </c>
      <c r="J212" s="79">
        <v>0</v>
      </c>
      <c r="K212" s="79">
        <v>0</v>
      </c>
      <c r="L212" s="79">
        <v>1299</v>
      </c>
      <c r="M212" s="79">
        <v>0</v>
      </c>
      <c r="N212" s="79">
        <v>0</v>
      </c>
      <c r="O212" s="79">
        <v>0</v>
      </c>
      <c r="P212" s="79">
        <v>0</v>
      </c>
      <c r="Q212" s="79">
        <v>0</v>
      </c>
      <c r="R212" s="79">
        <v>0</v>
      </c>
      <c r="S212" s="79">
        <v>0</v>
      </c>
      <c r="T212" s="79">
        <v>0</v>
      </c>
      <c r="U212" s="79">
        <v>0</v>
      </c>
      <c r="V212" s="79">
        <v>0</v>
      </c>
      <c r="W212" s="79">
        <v>0</v>
      </c>
      <c r="X212" s="79">
        <v>0</v>
      </c>
      <c r="Y212" s="79">
        <v>0</v>
      </c>
      <c r="Z212" s="79">
        <v>0</v>
      </c>
      <c r="AA212" s="79">
        <v>0</v>
      </c>
      <c r="AB212" s="79">
        <v>0</v>
      </c>
      <c r="AC212" s="79">
        <v>0</v>
      </c>
      <c r="AD212" s="79">
        <v>0</v>
      </c>
      <c r="AE212" s="79">
        <v>0</v>
      </c>
      <c r="AF212" s="79">
        <v>0</v>
      </c>
      <c r="AG212" s="79">
        <v>0</v>
      </c>
      <c r="AH212" s="79">
        <v>0</v>
      </c>
      <c r="AI212" s="79">
        <v>0</v>
      </c>
      <c r="AJ212" s="79">
        <v>0</v>
      </c>
      <c r="AK212" s="79">
        <v>0</v>
      </c>
      <c r="AL212" s="79">
        <v>0</v>
      </c>
      <c r="AM212" s="79">
        <f t="shared" si="3"/>
        <v>7316.48</v>
      </c>
      <c r="AP212" s="45"/>
    </row>
    <row r="213" spans="1:42" ht="33" customHeight="1">
      <c r="A213" s="54">
        <v>716</v>
      </c>
      <c r="B213" s="55" t="s">
        <v>193</v>
      </c>
      <c r="C213" s="56">
        <v>0</v>
      </c>
      <c r="D213" s="79">
        <v>0</v>
      </c>
      <c r="E213" s="79">
        <v>0</v>
      </c>
      <c r="F213" s="79">
        <v>0</v>
      </c>
      <c r="G213" s="79">
        <v>0</v>
      </c>
      <c r="H213" s="79">
        <v>0</v>
      </c>
      <c r="I213" s="79">
        <v>0</v>
      </c>
      <c r="J213" s="79">
        <v>0</v>
      </c>
      <c r="K213" s="79">
        <v>0</v>
      </c>
      <c r="L213" s="79">
        <v>0</v>
      </c>
      <c r="M213" s="79">
        <v>0</v>
      </c>
      <c r="N213" s="79">
        <v>0</v>
      </c>
      <c r="O213" s="79">
        <v>0</v>
      </c>
      <c r="P213" s="79">
        <v>0</v>
      </c>
      <c r="Q213" s="79">
        <v>0</v>
      </c>
      <c r="R213" s="79">
        <v>0</v>
      </c>
      <c r="S213" s="79">
        <v>0</v>
      </c>
      <c r="T213" s="79">
        <v>0</v>
      </c>
      <c r="U213" s="79">
        <v>0</v>
      </c>
      <c r="V213" s="79">
        <v>0</v>
      </c>
      <c r="W213" s="79">
        <v>0</v>
      </c>
      <c r="X213" s="79">
        <v>0</v>
      </c>
      <c r="Y213" s="79">
        <v>0</v>
      </c>
      <c r="Z213" s="79">
        <v>0</v>
      </c>
      <c r="AA213" s="79">
        <v>0</v>
      </c>
      <c r="AB213" s="79">
        <v>0</v>
      </c>
      <c r="AC213" s="79">
        <v>0</v>
      </c>
      <c r="AD213" s="79">
        <v>0</v>
      </c>
      <c r="AE213" s="79">
        <v>0</v>
      </c>
      <c r="AF213" s="79">
        <v>0</v>
      </c>
      <c r="AG213" s="79">
        <v>0</v>
      </c>
      <c r="AH213" s="79">
        <v>0</v>
      </c>
      <c r="AI213" s="79">
        <v>0</v>
      </c>
      <c r="AJ213" s="79">
        <v>0</v>
      </c>
      <c r="AK213" s="79">
        <v>0</v>
      </c>
      <c r="AL213" s="79">
        <v>0</v>
      </c>
      <c r="AM213" s="79">
        <f t="shared" si="3"/>
        <v>0</v>
      </c>
      <c r="AP213" s="45"/>
    </row>
    <row r="214" spans="1:42" ht="33" customHeight="1">
      <c r="A214" s="54">
        <v>761</v>
      </c>
      <c r="B214" s="55" t="s">
        <v>194</v>
      </c>
      <c r="C214" s="56">
        <v>0</v>
      </c>
      <c r="D214" s="79">
        <v>0</v>
      </c>
      <c r="E214" s="79">
        <v>0</v>
      </c>
      <c r="F214" s="79">
        <v>0</v>
      </c>
      <c r="G214" s="79">
        <v>0</v>
      </c>
      <c r="H214" s="79">
        <v>0</v>
      </c>
      <c r="I214" s="79">
        <v>0</v>
      </c>
      <c r="J214" s="79">
        <v>0</v>
      </c>
      <c r="K214" s="79">
        <v>0</v>
      </c>
      <c r="L214" s="79">
        <v>0</v>
      </c>
      <c r="M214" s="79">
        <v>0</v>
      </c>
      <c r="N214" s="79">
        <v>0</v>
      </c>
      <c r="O214" s="79">
        <v>0</v>
      </c>
      <c r="P214" s="79">
        <v>0</v>
      </c>
      <c r="Q214" s="79">
        <v>0</v>
      </c>
      <c r="R214" s="79">
        <v>0</v>
      </c>
      <c r="S214" s="79">
        <v>0</v>
      </c>
      <c r="T214" s="79">
        <v>0</v>
      </c>
      <c r="U214" s="79">
        <v>0</v>
      </c>
      <c r="V214" s="79">
        <v>0</v>
      </c>
      <c r="W214" s="79">
        <v>0</v>
      </c>
      <c r="X214" s="79">
        <v>0</v>
      </c>
      <c r="Y214" s="79">
        <v>0</v>
      </c>
      <c r="Z214" s="79">
        <v>0</v>
      </c>
      <c r="AA214" s="79">
        <v>0</v>
      </c>
      <c r="AB214" s="79">
        <v>0</v>
      </c>
      <c r="AC214" s="79">
        <v>0</v>
      </c>
      <c r="AD214" s="79">
        <v>0</v>
      </c>
      <c r="AE214" s="79">
        <v>0</v>
      </c>
      <c r="AF214" s="79">
        <v>0</v>
      </c>
      <c r="AG214" s="79">
        <v>0</v>
      </c>
      <c r="AH214" s="79">
        <v>0</v>
      </c>
      <c r="AI214" s="79">
        <v>0</v>
      </c>
      <c r="AJ214" s="79">
        <v>0</v>
      </c>
      <c r="AK214" s="79">
        <v>0</v>
      </c>
      <c r="AL214" s="79">
        <v>0</v>
      </c>
      <c r="AM214" s="79">
        <f t="shared" si="3"/>
        <v>0</v>
      </c>
      <c r="AP214" s="45"/>
    </row>
    <row r="215" spans="1:42" ht="33" customHeight="1">
      <c r="A215" s="54">
        <v>781</v>
      </c>
      <c r="B215" s="55" t="s">
        <v>195</v>
      </c>
      <c r="C215" s="56">
        <v>0</v>
      </c>
      <c r="D215" s="79">
        <v>0</v>
      </c>
      <c r="E215" s="79">
        <v>0</v>
      </c>
      <c r="F215" s="79">
        <v>0</v>
      </c>
      <c r="G215" s="79">
        <v>0</v>
      </c>
      <c r="H215" s="79">
        <v>0</v>
      </c>
      <c r="I215" s="79">
        <v>0</v>
      </c>
      <c r="J215" s="79">
        <v>0</v>
      </c>
      <c r="K215" s="79">
        <v>0</v>
      </c>
      <c r="L215" s="79">
        <v>0</v>
      </c>
      <c r="M215" s="79">
        <v>0</v>
      </c>
      <c r="N215" s="79">
        <v>0</v>
      </c>
      <c r="O215" s="79">
        <v>0</v>
      </c>
      <c r="P215" s="79">
        <v>0</v>
      </c>
      <c r="Q215" s="79">
        <v>0</v>
      </c>
      <c r="R215" s="79">
        <v>0</v>
      </c>
      <c r="S215" s="79">
        <v>0</v>
      </c>
      <c r="T215" s="79">
        <v>0</v>
      </c>
      <c r="U215" s="79">
        <v>0</v>
      </c>
      <c r="V215" s="79">
        <v>0</v>
      </c>
      <c r="W215" s="79">
        <v>0</v>
      </c>
      <c r="X215" s="79">
        <v>0</v>
      </c>
      <c r="Y215" s="79">
        <v>0</v>
      </c>
      <c r="Z215" s="79">
        <v>0</v>
      </c>
      <c r="AA215" s="79">
        <v>0</v>
      </c>
      <c r="AB215" s="79">
        <v>0</v>
      </c>
      <c r="AC215" s="79">
        <v>0</v>
      </c>
      <c r="AD215" s="79">
        <v>0</v>
      </c>
      <c r="AE215" s="79">
        <v>0</v>
      </c>
      <c r="AF215" s="79">
        <v>0</v>
      </c>
      <c r="AG215" s="79">
        <v>0</v>
      </c>
      <c r="AH215" s="79">
        <v>0</v>
      </c>
      <c r="AI215" s="79">
        <v>0</v>
      </c>
      <c r="AJ215" s="79">
        <v>0</v>
      </c>
      <c r="AK215" s="79">
        <v>0</v>
      </c>
      <c r="AL215" s="79">
        <v>0</v>
      </c>
      <c r="AM215" s="79">
        <f t="shared" si="3"/>
        <v>0</v>
      </c>
      <c r="AP215" s="45"/>
    </row>
    <row r="216" spans="1:42" ht="33" customHeight="1">
      <c r="A216" s="54">
        <v>802</v>
      </c>
      <c r="B216" s="55" t="s">
        <v>196</v>
      </c>
      <c r="C216" s="56">
        <v>0</v>
      </c>
      <c r="D216" s="79">
        <v>0</v>
      </c>
      <c r="E216" s="79">
        <v>0</v>
      </c>
      <c r="F216" s="79">
        <v>0</v>
      </c>
      <c r="G216" s="79">
        <v>0</v>
      </c>
      <c r="H216" s="79">
        <v>0</v>
      </c>
      <c r="I216" s="79">
        <v>0</v>
      </c>
      <c r="J216" s="79">
        <v>0</v>
      </c>
      <c r="K216" s="79">
        <v>0</v>
      </c>
      <c r="L216" s="79">
        <v>0</v>
      </c>
      <c r="M216" s="79">
        <v>0</v>
      </c>
      <c r="N216" s="79">
        <v>0</v>
      </c>
      <c r="O216" s="79">
        <v>0</v>
      </c>
      <c r="P216" s="79">
        <v>0</v>
      </c>
      <c r="Q216" s="79">
        <v>0</v>
      </c>
      <c r="R216" s="79">
        <v>0</v>
      </c>
      <c r="S216" s="79">
        <v>0</v>
      </c>
      <c r="T216" s="79">
        <v>0</v>
      </c>
      <c r="U216" s="79">
        <v>0</v>
      </c>
      <c r="V216" s="79">
        <v>0</v>
      </c>
      <c r="W216" s="79">
        <v>0</v>
      </c>
      <c r="X216" s="79">
        <v>0</v>
      </c>
      <c r="Y216" s="79">
        <v>0</v>
      </c>
      <c r="Z216" s="79">
        <v>0</v>
      </c>
      <c r="AA216" s="79">
        <v>0</v>
      </c>
      <c r="AB216" s="79">
        <v>0</v>
      </c>
      <c r="AC216" s="79">
        <v>0</v>
      </c>
      <c r="AD216" s="79">
        <v>0</v>
      </c>
      <c r="AE216" s="79">
        <v>0</v>
      </c>
      <c r="AF216" s="79">
        <v>0</v>
      </c>
      <c r="AG216" s="79">
        <v>0</v>
      </c>
      <c r="AH216" s="79">
        <v>0</v>
      </c>
      <c r="AI216" s="79">
        <v>0</v>
      </c>
      <c r="AJ216" s="79">
        <v>0</v>
      </c>
      <c r="AK216" s="79">
        <v>0</v>
      </c>
      <c r="AL216" s="79">
        <v>0</v>
      </c>
      <c r="AM216" s="79">
        <f t="shared" si="3"/>
        <v>0</v>
      </c>
      <c r="AP216" s="45"/>
    </row>
    <row r="217" spans="1:42" ht="33" customHeight="1">
      <c r="A217" s="54">
        <v>821</v>
      </c>
      <c r="B217" s="55" t="s">
        <v>197</v>
      </c>
      <c r="C217" s="56">
        <v>0</v>
      </c>
      <c r="D217" s="79">
        <v>0</v>
      </c>
      <c r="E217" s="79">
        <v>0</v>
      </c>
      <c r="F217" s="79">
        <v>0</v>
      </c>
      <c r="G217" s="79">
        <v>0</v>
      </c>
      <c r="H217" s="79">
        <v>0</v>
      </c>
      <c r="I217" s="79">
        <v>0</v>
      </c>
      <c r="J217" s="79">
        <v>0</v>
      </c>
      <c r="K217" s="79">
        <v>0</v>
      </c>
      <c r="L217" s="79">
        <v>0</v>
      </c>
      <c r="M217" s="79">
        <v>0</v>
      </c>
      <c r="N217" s="79">
        <v>0</v>
      </c>
      <c r="O217" s="79">
        <v>0</v>
      </c>
      <c r="P217" s="79">
        <v>0</v>
      </c>
      <c r="Q217" s="79">
        <v>0</v>
      </c>
      <c r="R217" s="79">
        <v>0</v>
      </c>
      <c r="S217" s="79">
        <v>0</v>
      </c>
      <c r="T217" s="79">
        <v>0</v>
      </c>
      <c r="U217" s="79">
        <v>0</v>
      </c>
      <c r="V217" s="79">
        <v>0</v>
      </c>
      <c r="W217" s="79">
        <v>0</v>
      </c>
      <c r="X217" s="79">
        <v>0</v>
      </c>
      <c r="Y217" s="79">
        <v>0</v>
      </c>
      <c r="Z217" s="79">
        <v>0</v>
      </c>
      <c r="AA217" s="79">
        <v>0</v>
      </c>
      <c r="AB217" s="79">
        <v>0</v>
      </c>
      <c r="AC217" s="79">
        <v>0</v>
      </c>
      <c r="AD217" s="79">
        <v>0</v>
      </c>
      <c r="AE217" s="79">
        <v>0</v>
      </c>
      <c r="AF217" s="79">
        <v>0</v>
      </c>
      <c r="AG217" s="79">
        <v>0</v>
      </c>
      <c r="AH217" s="79">
        <v>0</v>
      </c>
      <c r="AI217" s="79">
        <v>0</v>
      </c>
      <c r="AJ217" s="79">
        <v>0</v>
      </c>
      <c r="AK217" s="79">
        <v>0</v>
      </c>
      <c r="AL217" s="79">
        <v>0</v>
      </c>
      <c r="AM217" s="79">
        <f t="shared" si="3"/>
        <v>0</v>
      </c>
      <c r="AP217" s="45"/>
    </row>
    <row r="218" spans="1:42" ht="33" customHeight="1">
      <c r="A218" s="54">
        <v>831</v>
      </c>
      <c r="B218" s="55" t="s">
        <v>198</v>
      </c>
      <c r="C218" s="56">
        <v>0</v>
      </c>
      <c r="D218" s="79">
        <v>0</v>
      </c>
      <c r="E218" s="79">
        <v>0</v>
      </c>
      <c r="F218" s="79">
        <v>0</v>
      </c>
      <c r="G218" s="79">
        <v>0</v>
      </c>
      <c r="H218" s="79">
        <v>0</v>
      </c>
      <c r="I218" s="79">
        <v>0</v>
      </c>
      <c r="J218" s="79">
        <v>0</v>
      </c>
      <c r="K218" s="79">
        <v>0</v>
      </c>
      <c r="L218" s="79">
        <v>0</v>
      </c>
      <c r="M218" s="79">
        <v>0</v>
      </c>
      <c r="N218" s="79">
        <v>0</v>
      </c>
      <c r="O218" s="79">
        <v>0</v>
      </c>
      <c r="P218" s="79">
        <v>0</v>
      </c>
      <c r="Q218" s="79">
        <v>0</v>
      </c>
      <c r="R218" s="79">
        <v>0</v>
      </c>
      <c r="S218" s="79">
        <v>0</v>
      </c>
      <c r="T218" s="79">
        <v>0</v>
      </c>
      <c r="U218" s="79">
        <v>0</v>
      </c>
      <c r="V218" s="79">
        <v>0</v>
      </c>
      <c r="W218" s="79">
        <v>0</v>
      </c>
      <c r="X218" s="79">
        <v>0</v>
      </c>
      <c r="Y218" s="79">
        <v>0</v>
      </c>
      <c r="Z218" s="79">
        <v>0</v>
      </c>
      <c r="AA218" s="79">
        <v>0</v>
      </c>
      <c r="AB218" s="79">
        <v>0</v>
      </c>
      <c r="AC218" s="79">
        <v>0</v>
      </c>
      <c r="AD218" s="79">
        <v>0</v>
      </c>
      <c r="AE218" s="79">
        <v>0</v>
      </c>
      <c r="AF218" s="79">
        <v>0</v>
      </c>
      <c r="AG218" s="79">
        <v>0</v>
      </c>
      <c r="AH218" s="79">
        <v>0</v>
      </c>
      <c r="AI218" s="79">
        <v>0</v>
      </c>
      <c r="AJ218" s="79">
        <v>0</v>
      </c>
      <c r="AK218" s="79">
        <v>0</v>
      </c>
      <c r="AL218" s="79">
        <v>0</v>
      </c>
      <c r="AM218" s="79">
        <f t="shared" si="3"/>
        <v>0</v>
      </c>
      <c r="AP218" s="45"/>
    </row>
    <row r="219" spans="1:42" ht="33" customHeight="1">
      <c r="A219" s="54">
        <v>862</v>
      </c>
      <c r="B219" s="55" t="s">
        <v>199</v>
      </c>
      <c r="C219" s="80" t="s">
        <v>681</v>
      </c>
      <c r="D219" s="79">
        <v>0</v>
      </c>
      <c r="E219" s="79">
        <v>0</v>
      </c>
      <c r="F219" s="79">
        <v>0</v>
      </c>
      <c r="G219" s="79">
        <v>19290.850000000002</v>
      </c>
      <c r="H219" s="79">
        <v>0</v>
      </c>
      <c r="I219" s="79">
        <v>0</v>
      </c>
      <c r="J219" s="79">
        <v>0</v>
      </c>
      <c r="K219" s="79">
        <v>0</v>
      </c>
      <c r="L219" s="79">
        <v>0</v>
      </c>
      <c r="M219" s="79">
        <v>0</v>
      </c>
      <c r="N219" s="79">
        <v>0</v>
      </c>
      <c r="O219" s="79">
        <v>0</v>
      </c>
      <c r="P219" s="79">
        <v>0</v>
      </c>
      <c r="Q219" s="79">
        <v>1007917.4900000001</v>
      </c>
      <c r="R219" s="79">
        <v>0</v>
      </c>
      <c r="S219" s="79">
        <v>0</v>
      </c>
      <c r="T219" s="79">
        <v>0</v>
      </c>
      <c r="U219" s="79">
        <v>0</v>
      </c>
      <c r="V219" s="79">
        <v>0</v>
      </c>
      <c r="W219" s="79">
        <v>0</v>
      </c>
      <c r="X219" s="79">
        <v>0</v>
      </c>
      <c r="Y219" s="79">
        <v>0</v>
      </c>
      <c r="Z219" s="79">
        <v>0</v>
      </c>
      <c r="AA219" s="79">
        <v>0</v>
      </c>
      <c r="AB219" s="79">
        <v>0</v>
      </c>
      <c r="AC219" s="79">
        <v>0</v>
      </c>
      <c r="AD219" s="79">
        <v>0</v>
      </c>
      <c r="AE219" s="79">
        <v>0</v>
      </c>
      <c r="AF219" s="79">
        <v>0</v>
      </c>
      <c r="AG219" s="79">
        <v>0</v>
      </c>
      <c r="AH219" s="79">
        <v>0</v>
      </c>
      <c r="AI219" s="79">
        <v>0</v>
      </c>
      <c r="AJ219" s="79">
        <v>0</v>
      </c>
      <c r="AK219" s="79">
        <v>0</v>
      </c>
      <c r="AL219" s="79">
        <v>0</v>
      </c>
      <c r="AM219" s="79">
        <f t="shared" si="3"/>
        <v>1027208.3400000001</v>
      </c>
      <c r="AP219" s="45"/>
    </row>
    <row r="220" spans="1:42" ht="33" customHeight="1">
      <c r="A220" s="54">
        <v>865</v>
      </c>
      <c r="B220" s="55" t="s">
        <v>200</v>
      </c>
      <c r="C220" s="56" t="s">
        <v>683</v>
      </c>
      <c r="D220" s="79">
        <v>0</v>
      </c>
      <c r="E220" s="79">
        <v>0</v>
      </c>
      <c r="F220" s="79">
        <v>0</v>
      </c>
      <c r="G220" s="79">
        <v>0</v>
      </c>
      <c r="H220" s="79">
        <v>0</v>
      </c>
      <c r="I220" s="79">
        <v>0</v>
      </c>
      <c r="J220" s="79">
        <v>0</v>
      </c>
      <c r="K220" s="79">
        <v>0</v>
      </c>
      <c r="L220" s="79">
        <v>0</v>
      </c>
      <c r="M220" s="79">
        <v>0</v>
      </c>
      <c r="N220" s="79">
        <v>0</v>
      </c>
      <c r="O220" s="79">
        <v>0</v>
      </c>
      <c r="P220" s="79">
        <v>0</v>
      </c>
      <c r="Q220" s="79">
        <v>0</v>
      </c>
      <c r="R220" s="79">
        <v>0</v>
      </c>
      <c r="S220" s="79">
        <v>0</v>
      </c>
      <c r="T220" s="79">
        <v>0</v>
      </c>
      <c r="U220" s="79">
        <v>0</v>
      </c>
      <c r="V220" s="79">
        <v>0</v>
      </c>
      <c r="W220" s="79">
        <v>0</v>
      </c>
      <c r="X220" s="79">
        <v>0</v>
      </c>
      <c r="Y220" s="79">
        <v>0</v>
      </c>
      <c r="Z220" s="79">
        <v>0</v>
      </c>
      <c r="AA220" s="79">
        <v>0</v>
      </c>
      <c r="AB220" s="79">
        <v>0</v>
      </c>
      <c r="AC220" s="79">
        <v>0</v>
      </c>
      <c r="AD220" s="79">
        <v>0</v>
      </c>
      <c r="AE220" s="79">
        <v>0</v>
      </c>
      <c r="AF220" s="79">
        <v>0</v>
      </c>
      <c r="AG220" s="79">
        <v>0</v>
      </c>
      <c r="AH220" s="79">
        <v>0</v>
      </c>
      <c r="AI220" s="79">
        <v>0</v>
      </c>
      <c r="AJ220" s="79">
        <v>0</v>
      </c>
      <c r="AK220" s="79">
        <v>0</v>
      </c>
      <c r="AL220" s="79">
        <v>0</v>
      </c>
      <c r="AM220" s="79">
        <f t="shared" si="3"/>
        <v>0</v>
      </c>
      <c r="AP220" s="45"/>
    </row>
    <row r="221" spans="1:42" ht="33" customHeight="1">
      <c r="A221" s="54">
        <v>867</v>
      </c>
      <c r="B221" s="55" t="s">
        <v>201</v>
      </c>
      <c r="C221" s="56" t="s">
        <v>683</v>
      </c>
      <c r="D221" s="79">
        <v>0</v>
      </c>
      <c r="E221" s="79">
        <v>0</v>
      </c>
      <c r="F221" s="79">
        <v>0</v>
      </c>
      <c r="G221" s="79">
        <v>0</v>
      </c>
      <c r="H221" s="79">
        <v>0</v>
      </c>
      <c r="I221" s="79">
        <v>0</v>
      </c>
      <c r="J221" s="79">
        <v>0</v>
      </c>
      <c r="K221" s="79">
        <v>0</v>
      </c>
      <c r="L221" s="79">
        <v>0</v>
      </c>
      <c r="M221" s="79">
        <v>0</v>
      </c>
      <c r="N221" s="79">
        <v>0</v>
      </c>
      <c r="O221" s="79">
        <v>0</v>
      </c>
      <c r="P221" s="79">
        <v>0</v>
      </c>
      <c r="Q221" s="79">
        <v>0</v>
      </c>
      <c r="R221" s="79">
        <v>0</v>
      </c>
      <c r="S221" s="79">
        <v>0</v>
      </c>
      <c r="T221" s="79">
        <v>0</v>
      </c>
      <c r="U221" s="79">
        <v>0</v>
      </c>
      <c r="V221" s="79">
        <v>0</v>
      </c>
      <c r="W221" s="79">
        <v>0</v>
      </c>
      <c r="X221" s="79">
        <v>0</v>
      </c>
      <c r="Y221" s="79">
        <v>0</v>
      </c>
      <c r="Z221" s="79">
        <v>0</v>
      </c>
      <c r="AA221" s="79">
        <v>0</v>
      </c>
      <c r="AB221" s="79">
        <v>0</v>
      </c>
      <c r="AC221" s="79">
        <v>0</v>
      </c>
      <c r="AD221" s="79">
        <v>0</v>
      </c>
      <c r="AE221" s="79">
        <v>0</v>
      </c>
      <c r="AF221" s="79">
        <v>0</v>
      </c>
      <c r="AG221" s="79">
        <v>0</v>
      </c>
      <c r="AH221" s="79">
        <v>0</v>
      </c>
      <c r="AI221" s="79">
        <v>0</v>
      </c>
      <c r="AJ221" s="79">
        <v>0</v>
      </c>
      <c r="AK221" s="79">
        <v>0</v>
      </c>
      <c r="AL221" s="79">
        <v>0</v>
      </c>
      <c r="AM221" s="79">
        <f t="shared" si="3"/>
        <v>0</v>
      </c>
      <c r="AP221" s="45"/>
    </row>
    <row r="222" spans="1:42" ht="33" customHeight="1">
      <c r="A222" s="54">
        <v>901</v>
      </c>
      <c r="B222" s="55" t="s">
        <v>202</v>
      </c>
      <c r="C222" s="56" t="s">
        <v>678</v>
      </c>
      <c r="D222" s="79">
        <v>0</v>
      </c>
      <c r="E222" s="79">
        <v>0</v>
      </c>
      <c r="F222" s="79">
        <v>0</v>
      </c>
      <c r="G222" s="79">
        <v>0</v>
      </c>
      <c r="H222" s="79">
        <v>0</v>
      </c>
      <c r="I222" s="79">
        <v>0</v>
      </c>
      <c r="J222" s="79">
        <v>0</v>
      </c>
      <c r="K222" s="79">
        <v>0</v>
      </c>
      <c r="L222" s="79">
        <v>0</v>
      </c>
      <c r="M222" s="79">
        <v>0</v>
      </c>
      <c r="N222" s="79">
        <v>0</v>
      </c>
      <c r="O222" s="79">
        <v>0</v>
      </c>
      <c r="P222" s="79">
        <v>0</v>
      </c>
      <c r="Q222" s="79">
        <v>0</v>
      </c>
      <c r="R222" s="79">
        <v>0</v>
      </c>
      <c r="S222" s="79">
        <v>0</v>
      </c>
      <c r="T222" s="79">
        <v>0</v>
      </c>
      <c r="U222" s="79">
        <v>0</v>
      </c>
      <c r="V222" s="79">
        <v>0</v>
      </c>
      <c r="W222" s="79">
        <v>0</v>
      </c>
      <c r="X222" s="79">
        <v>0</v>
      </c>
      <c r="Y222" s="79">
        <v>0</v>
      </c>
      <c r="Z222" s="79">
        <v>0</v>
      </c>
      <c r="AA222" s="79">
        <v>0</v>
      </c>
      <c r="AB222" s="79">
        <v>0</v>
      </c>
      <c r="AC222" s="79">
        <v>0</v>
      </c>
      <c r="AD222" s="79">
        <v>0</v>
      </c>
      <c r="AE222" s="79">
        <v>0</v>
      </c>
      <c r="AF222" s="79">
        <v>0</v>
      </c>
      <c r="AG222" s="79">
        <v>0</v>
      </c>
      <c r="AH222" s="79">
        <v>0</v>
      </c>
      <c r="AI222" s="79">
        <v>0</v>
      </c>
      <c r="AJ222" s="79">
        <v>0</v>
      </c>
      <c r="AK222" s="79">
        <v>0</v>
      </c>
      <c r="AL222" s="79">
        <v>0</v>
      </c>
      <c r="AM222" s="79">
        <f t="shared" si="3"/>
        <v>0</v>
      </c>
      <c r="AP222" s="45"/>
    </row>
    <row r="223" spans="1:42" ht="33" customHeight="1">
      <c r="A223" s="54">
        <v>902</v>
      </c>
      <c r="B223" s="55" t="s">
        <v>203</v>
      </c>
      <c r="C223" s="56" t="s">
        <v>678</v>
      </c>
      <c r="D223" s="79">
        <v>0</v>
      </c>
      <c r="E223" s="79">
        <v>0</v>
      </c>
      <c r="F223" s="79">
        <v>0</v>
      </c>
      <c r="G223" s="79">
        <v>334026.63</v>
      </c>
      <c r="H223" s="79">
        <v>0</v>
      </c>
      <c r="I223" s="79">
        <v>0</v>
      </c>
      <c r="J223" s="79">
        <v>0</v>
      </c>
      <c r="K223" s="79">
        <v>0</v>
      </c>
      <c r="L223" s="79">
        <v>0</v>
      </c>
      <c r="M223" s="79">
        <v>0</v>
      </c>
      <c r="N223" s="79">
        <v>0</v>
      </c>
      <c r="O223" s="79">
        <v>0</v>
      </c>
      <c r="P223" s="79">
        <v>0</v>
      </c>
      <c r="Q223" s="79">
        <v>0</v>
      </c>
      <c r="R223" s="79">
        <v>0</v>
      </c>
      <c r="S223" s="79">
        <v>0</v>
      </c>
      <c r="T223" s="79">
        <v>0</v>
      </c>
      <c r="U223" s="79">
        <v>0</v>
      </c>
      <c r="V223" s="79">
        <v>0</v>
      </c>
      <c r="W223" s="79">
        <v>0</v>
      </c>
      <c r="X223" s="79">
        <v>0</v>
      </c>
      <c r="Y223" s="79">
        <v>0</v>
      </c>
      <c r="Z223" s="79">
        <v>0</v>
      </c>
      <c r="AA223" s="79">
        <v>0</v>
      </c>
      <c r="AB223" s="79">
        <v>0</v>
      </c>
      <c r="AC223" s="79">
        <v>0</v>
      </c>
      <c r="AD223" s="79">
        <v>0</v>
      </c>
      <c r="AE223" s="79">
        <v>0</v>
      </c>
      <c r="AF223" s="79">
        <v>0</v>
      </c>
      <c r="AG223" s="79">
        <v>0</v>
      </c>
      <c r="AH223" s="79">
        <v>0</v>
      </c>
      <c r="AI223" s="79">
        <v>0</v>
      </c>
      <c r="AJ223" s="79">
        <v>0</v>
      </c>
      <c r="AK223" s="79">
        <v>0</v>
      </c>
      <c r="AL223" s="79">
        <v>0</v>
      </c>
      <c r="AM223" s="79">
        <f t="shared" si="3"/>
        <v>334026.63</v>
      </c>
      <c r="AP223" s="45"/>
    </row>
    <row r="224" spans="1:42" ht="33" customHeight="1">
      <c r="A224" s="54">
        <v>903</v>
      </c>
      <c r="B224" s="205" t="s">
        <v>204</v>
      </c>
      <c r="C224" s="56" t="s">
        <v>678</v>
      </c>
      <c r="D224" s="79">
        <v>0</v>
      </c>
      <c r="E224" s="79">
        <v>0</v>
      </c>
      <c r="F224" s="79">
        <v>0</v>
      </c>
      <c r="G224" s="79">
        <v>25757792.379999999</v>
      </c>
      <c r="H224" s="79">
        <v>0</v>
      </c>
      <c r="I224" s="79">
        <v>0</v>
      </c>
      <c r="J224" s="79">
        <v>0</v>
      </c>
      <c r="K224" s="79">
        <v>0</v>
      </c>
      <c r="L224" s="79">
        <v>0</v>
      </c>
      <c r="M224" s="79">
        <v>0</v>
      </c>
      <c r="N224" s="79">
        <v>0</v>
      </c>
      <c r="O224" s="79">
        <v>0</v>
      </c>
      <c r="P224" s="79">
        <v>0</v>
      </c>
      <c r="Q224" s="79">
        <v>0</v>
      </c>
      <c r="R224" s="79">
        <v>0</v>
      </c>
      <c r="S224" s="79">
        <v>0</v>
      </c>
      <c r="T224" s="79">
        <v>0</v>
      </c>
      <c r="U224" s="79">
        <v>0</v>
      </c>
      <c r="V224" s="79">
        <v>0</v>
      </c>
      <c r="W224" s="79">
        <v>0</v>
      </c>
      <c r="X224" s="79">
        <v>0</v>
      </c>
      <c r="Y224" s="79">
        <v>0</v>
      </c>
      <c r="Z224" s="79">
        <v>0</v>
      </c>
      <c r="AA224" s="79">
        <v>0</v>
      </c>
      <c r="AB224" s="79">
        <v>0</v>
      </c>
      <c r="AC224" s="79">
        <v>0</v>
      </c>
      <c r="AD224" s="79">
        <v>0</v>
      </c>
      <c r="AE224" s="79">
        <v>0</v>
      </c>
      <c r="AF224" s="79">
        <v>0</v>
      </c>
      <c r="AG224" s="79">
        <v>0</v>
      </c>
      <c r="AH224" s="79">
        <v>0</v>
      </c>
      <c r="AI224" s="79">
        <v>0</v>
      </c>
      <c r="AJ224" s="79">
        <v>0</v>
      </c>
      <c r="AK224" s="79">
        <v>0</v>
      </c>
      <c r="AL224" s="79">
        <v>0</v>
      </c>
      <c r="AM224" s="79">
        <f t="shared" si="3"/>
        <v>25757792.379999999</v>
      </c>
      <c r="AP224" s="45"/>
    </row>
    <row r="225" spans="1:42" ht="33" customHeight="1">
      <c r="A225" s="54">
        <v>904</v>
      </c>
      <c r="B225" s="55" t="s">
        <v>205</v>
      </c>
      <c r="C225" s="56" t="s">
        <v>678</v>
      </c>
      <c r="D225" s="79">
        <v>0</v>
      </c>
      <c r="E225" s="79">
        <v>0</v>
      </c>
      <c r="F225" s="79">
        <v>0</v>
      </c>
      <c r="G225" s="79">
        <v>20000</v>
      </c>
      <c r="H225" s="79">
        <v>0</v>
      </c>
      <c r="I225" s="79">
        <v>0</v>
      </c>
      <c r="J225" s="79">
        <v>0</v>
      </c>
      <c r="K225" s="79">
        <v>0</v>
      </c>
      <c r="L225" s="79">
        <v>0</v>
      </c>
      <c r="M225" s="79">
        <v>0</v>
      </c>
      <c r="N225" s="79">
        <v>0</v>
      </c>
      <c r="O225" s="79">
        <v>0</v>
      </c>
      <c r="P225" s="79">
        <v>0</v>
      </c>
      <c r="Q225" s="79">
        <v>0</v>
      </c>
      <c r="R225" s="79">
        <v>0</v>
      </c>
      <c r="S225" s="79">
        <v>0</v>
      </c>
      <c r="T225" s="79">
        <v>0</v>
      </c>
      <c r="U225" s="79">
        <v>0</v>
      </c>
      <c r="V225" s="79">
        <v>0</v>
      </c>
      <c r="W225" s="79">
        <v>0</v>
      </c>
      <c r="X225" s="79">
        <v>0</v>
      </c>
      <c r="Y225" s="79">
        <v>0</v>
      </c>
      <c r="Z225" s="79">
        <v>0</v>
      </c>
      <c r="AA225" s="79">
        <v>0</v>
      </c>
      <c r="AB225" s="79">
        <v>0</v>
      </c>
      <c r="AC225" s="79">
        <v>0</v>
      </c>
      <c r="AD225" s="79">
        <v>0</v>
      </c>
      <c r="AE225" s="79">
        <v>0</v>
      </c>
      <c r="AF225" s="79">
        <v>0</v>
      </c>
      <c r="AG225" s="79">
        <v>0</v>
      </c>
      <c r="AH225" s="79">
        <v>0</v>
      </c>
      <c r="AI225" s="79">
        <v>0</v>
      </c>
      <c r="AJ225" s="79">
        <v>0</v>
      </c>
      <c r="AK225" s="79">
        <v>0</v>
      </c>
      <c r="AL225" s="79">
        <v>0</v>
      </c>
      <c r="AM225" s="79">
        <f t="shared" si="3"/>
        <v>20000</v>
      </c>
      <c r="AP225" s="45"/>
    </row>
    <row r="226" spans="1:42" ht="33" customHeight="1">
      <c r="A226" s="54">
        <v>905</v>
      </c>
      <c r="B226" s="55" t="s">
        <v>206</v>
      </c>
      <c r="C226" s="56" t="s">
        <v>678</v>
      </c>
      <c r="D226" s="79">
        <v>0</v>
      </c>
      <c r="E226" s="79">
        <v>0</v>
      </c>
      <c r="F226" s="79">
        <v>0</v>
      </c>
      <c r="G226" s="79">
        <v>0</v>
      </c>
      <c r="H226" s="79">
        <v>0</v>
      </c>
      <c r="I226" s="79">
        <v>0</v>
      </c>
      <c r="J226" s="79">
        <v>0</v>
      </c>
      <c r="K226" s="79">
        <v>0</v>
      </c>
      <c r="L226" s="79">
        <v>0</v>
      </c>
      <c r="M226" s="79">
        <v>0</v>
      </c>
      <c r="N226" s="79">
        <v>0</v>
      </c>
      <c r="O226" s="79">
        <v>0</v>
      </c>
      <c r="P226" s="79">
        <v>0</v>
      </c>
      <c r="Q226" s="79">
        <v>0</v>
      </c>
      <c r="R226" s="79">
        <v>0</v>
      </c>
      <c r="S226" s="79">
        <v>0</v>
      </c>
      <c r="T226" s="79">
        <v>0</v>
      </c>
      <c r="U226" s="79">
        <v>0</v>
      </c>
      <c r="V226" s="79">
        <v>0</v>
      </c>
      <c r="W226" s="79">
        <v>0</v>
      </c>
      <c r="X226" s="79">
        <v>0</v>
      </c>
      <c r="Y226" s="79">
        <v>0</v>
      </c>
      <c r="Z226" s="79">
        <v>0</v>
      </c>
      <c r="AA226" s="79">
        <v>0</v>
      </c>
      <c r="AB226" s="79">
        <v>0</v>
      </c>
      <c r="AC226" s="79">
        <v>0</v>
      </c>
      <c r="AD226" s="79">
        <v>0</v>
      </c>
      <c r="AE226" s="79">
        <v>0</v>
      </c>
      <c r="AF226" s="79">
        <v>0</v>
      </c>
      <c r="AG226" s="79">
        <v>0</v>
      </c>
      <c r="AH226" s="79">
        <v>0</v>
      </c>
      <c r="AI226" s="79">
        <v>0</v>
      </c>
      <c r="AJ226" s="79">
        <v>0</v>
      </c>
      <c r="AK226" s="79">
        <v>0</v>
      </c>
      <c r="AL226" s="79">
        <v>0</v>
      </c>
      <c r="AM226" s="79">
        <f t="shared" si="3"/>
        <v>0</v>
      </c>
      <c r="AP226" s="45"/>
    </row>
    <row r="227" spans="1:42" ht="33" customHeight="1">
      <c r="A227" s="54">
        <v>906</v>
      </c>
      <c r="B227" s="55" t="s">
        <v>207</v>
      </c>
      <c r="C227" s="56" t="s">
        <v>678</v>
      </c>
      <c r="D227" s="79">
        <v>0</v>
      </c>
      <c r="E227" s="79">
        <v>0</v>
      </c>
      <c r="F227" s="79">
        <v>0</v>
      </c>
      <c r="G227" s="79">
        <v>0</v>
      </c>
      <c r="H227" s="79">
        <v>0</v>
      </c>
      <c r="I227" s="79">
        <v>0</v>
      </c>
      <c r="J227" s="79">
        <v>0</v>
      </c>
      <c r="K227" s="79">
        <v>0</v>
      </c>
      <c r="L227" s="79">
        <v>0</v>
      </c>
      <c r="M227" s="79">
        <v>0</v>
      </c>
      <c r="N227" s="79">
        <v>0</v>
      </c>
      <c r="O227" s="79">
        <v>0</v>
      </c>
      <c r="P227" s="79">
        <v>0</v>
      </c>
      <c r="Q227" s="79">
        <v>0</v>
      </c>
      <c r="R227" s="79">
        <v>0</v>
      </c>
      <c r="S227" s="79">
        <v>0</v>
      </c>
      <c r="T227" s="79">
        <v>0</v>
      </c>
      <c r="U227" s="79">
        <v>0</v>
      </c>
      <c r="V227" s="79">
        <v>0</v>
      </c>
      <c r="W227" s="79">
        <v>0</v>
      </c>
      <c r="X227" s="79">
        <v>0</v>
      </c>
      <c r="Y227" s="79">
        <v>0</v>
      </c>
      <c r="Z227" s="79">
        <v>0</v>
      </c>
      <c r="AA227" s="79">
        <v>0</v>
      </c>
      <c r="AB227" s="79">
        <v>0</v>
      </c>
      <c r="AC227" s="79">
        <v>0</v>
      </c>
      <c r="AD227" s="79">
        <v>0</v>
      </c>
      <c r="AE227" s="79">
        <v>0</v>
      </c>
      <c r="AF227" s="79">
        <v>0</v>
      </c>
      <c r="AG227" s="79">
        <v>0</v>
      </c>
      <c r="AH227" s="79">
        <v>0</v>
      </c>
      <c r="AI227" s="79">
        <v>0</v>
      </c>
      <c r="AJ227" s="79">
        <v>0</v>
      </c>
      <c r="AK227" s="79">
        <v>0</v>
      </c>
      <c r="AL227" s="79">
        <v>0</v>
      </c>
      <c r="AM227" s="79">
        <f t="shared" si="3"/>
        <v>0</v>
      </c>
      <c r="AP227" s="45"/>
    </row>
    <row r="228" spans="1:42" ht="33" customHeight="1">
      <c r="A228" s="54">
        <v>907</v>
      </c>
      <c r="B228" s="55" t="s">
        <v>208</v>
      </c>
      <c r="C228" s="56" t="s">
        <v>678</v>
      </c>
      <c r="D228" s="79">
        <v>0</v>
      </c>
      <c r="E228" s="79">
        <v>0</v>
      </c>
      <c r="F228" s="79">
        <v>0</v>
      </c>
      <c r="G228" s="79">
        <v>0</v>
      </c>
      <c r="H228" s="79">
        <v>0</v>
      </c>
      <c r="I228" s="79">
        <v>0</v>
      </c>
      <c r="J228" s="79">
        <v>0</v>
      </c>
      <c r="K228" s="79">
        <v>0</v>
      </c>
      <c r="L228" s="79">
        <v>0</v>
      </c>
      <c r="M228" s="79">
        <v>0</v>
      </c>
      <c r="N228" s="79">
        <v>0</v>
      </c>
      <c r="O228" s="79">
        <v>0</v>
      </c>
      <c r="P228" s="79">
        <v>0</v>
      </c>
      <c r="Q228" s="79">
        <v>0</v>
      </c>
      <c r="R228" s="79">
        <v>0</v>
      </c>
      <c r="S228" s="79">
        <v>0</v>
      </c>
      <c r="T228" s="79">
        <v>0</v>
      </c>
      <c r="U228" s="79">
        <v>0</v>
      </c>
      <c r="V228" s="79">
        <v>0</v>
      </c>
      <c r="W228" s="79">
        <v>0</v>
      </c>
      <c r="X228" s="79">
        <v>0</v>
      </c>
      <c r="Y228" s="79">
        <v>0</v>
      </c>
      <c r="Z228" s="79">
        <v>0</v>
      </c>
      <c r="AA228" s="79">
        <v>0</v>
      </c>
      <c r="AB228" s="79">
        <v>0</v>
      </c>
      <c r="AC228" s="79">
        <v>0</v>
      </c>
      <c r="AD228" s="79">
        <v>0</v>
      </c>
      <c r="AE228" s="79">
        <v>0</v>
      </c>
      <c r="AF228" s="79">
        <v>0</v>
      </c>
      <c r="AG228" s="79">
        <v>0</v>
      </c>
      <c r="AH228" s="79">
        <v>0</v>
      </c>
      <c r="AI228" s="79">
        <v>0</v>
      </c>
      <c r="AJ228" s="79">
        <v>0</v>
      </c>
      <c r="AK228" s="79">
        <v>0</v>
      </c>
      <c r="AL228" s="79">
        <v>0</v>
      </c>
      <c r="AM228" s="79">
        <f t="shared" si="3"/>
        <v>0</v>
      </c>
      <c r="AP228" s="45"/>
    </row>
    <row r="229" spans="1:42" ht="33" customHeight="1">
      <c r="A229" s="54">
        <v>908</v>
      </c>
      <c r="B229" s="55" t="s">
        <v>209</v>
      </c>
      <c r="C229" s="56" t="s">
        <v>678</v>
      </c>
      <c r="D229" s="79">
        <v>0</v>
      </c>
      <c r="E229" s="79">
        <v>0</v>
      </c>
      <c r="F229" s="79">
        <v>0</v>
      </c>
      <c r="G229" s="79">
        <v>0</v>
      </c>
      <c r="H229" s="79">
        <v>0</v>
      </c>
      <c r="I229" s="79">
        <v>0</v>
      </c>
      <c r="J229" s="79">
        <v>0</v>
      </c>
      <c r="K229" s="79">
        <v>0</v>
      </c>
      <c r="L229" s="79">
        <v>0</v>
      </c>
      <c r="M229" s="79">
        <v>0</v>
      </c>
      <c r="N229" s="79">
        <v>0</v>
      </c>
      <c r="O229" s="79">
        <v>0</v>
      </c>
      <c r="P229" s="79">
        <v>0</v>
      </c>
      <c r="Q229" s="79">
        <v>0</v>
      </c>
      <c r="R229" s="79">
        <v>0</v>
      </c>
      <c r="S229" s="79">
        <v>0</v>
      </c>
      <c r="T229" s="79">
        <v>0</v>
      </c>
      <c r="U229" s="79">
        <v>0</v>
      </c>
      <c r="V229" s="79">
        <v>0</v>
      </c>
      <c r="W229" s="79">
        <v>0</v>
      </c>
      <c r="X229" s="79">
        <v>0</v>
      </c>
      <c r="Y229" s="79">
        <v>0</v>
      </c>
      <c r="Z229" s="79">
        <v>0</v>
      </c>
      <c r="AA229" s="79">
        <v>0</v>
      </c>
      <c r="AB229" s="79">
        <v>0</v>
      </c>
      <c r="AC229" s="79">
        <v>0</v>
      </c>
      <c r="AD229" s="79">
        <v>0</v>
      </c>
      <c r="AE229" s="79">
        <v>0</v>
      </c>
      <c r="AF229" s="79">
        <v>0</v>
      </c>
      <c r="AG229" s="79">
        <v>0</v>
      </c>
      <c r="AH229" s="79">
        <v>0</v>
      </c>
      <c r="AI229" s="79">
        <v>0</v>
      </c>
      <c r="AJ229" s="79">
        <v>0</v>
      </c>
      <c r="AK229" s="79">
        <v>0</v>
      </c>
      <c r="AL229" s="79">
        <v>0</v>
      </c>
      <c r="AM229" s="79">
        <f t="shared" si="3"/>
        <v>0</v>
      </c>
      <c r="AP229" s="45"/>
    </row>
    <row r="230" spans="1:42" ht="33" customHeight="1">
      <c r="A230" s="54">
        <v>909</v>
      </c>
      <c r="B230" s="55" t="s">
        <v>210</v>
      </c>
      <c r="C230" s="56" t="s">
        <v>678</v>
      </c>
      <c r="D230" s="79">
        <v>0</v>
      </c>
      <c r="E230" s="79">
        <v>0</v>
      </c>
      <c r="F230" s="79">
        <v>0</v>
      </c>
      <c r="G230" s="79">
        <v>0</v>
      </c>
      <c r="H230" s="79">
        <v>0</v>
      </c>
      <c r="I230" s="79">
        <v>0</v>
      </c>
      <c r="J230" s="79">
        <v>0</v>
      </c>
      <c r="K230" s="79">
        <v>0</v>
      </c>
      <c r="L230" s="79">
        <v>0</v>
      </c>
      <c r="M230" s="79">
        <v>0</v>
      </c>
      <c r="N230" s="79">
        <v>0</v>
      </c>
      <c r="O230" s="79">
        <v>0</v>
      </c>
      <c r="P230" s="79">
        <v>0</v>
      </c>
      <c r="Q230" s="79">
        <v>0</v>
      </c>
      <c r="R230" s="79">
        <v>0</v>
      </c>
      <c r="S230" s="79">
        <v>0</v>
      </c>
      <c r="T230" s="79">
        <v>0</v>
      </c>
      <c r="U230" s="79">
        <v>0</v>
      </c>
      <c r="V230" s="79">
        <v>0</v>
      </c>
      <c r="W230" s="79">
        <v>0</v>
      </c>
      <c r="X230" s="79">
        <v>0</v>
      </c>
      <c r="Y230" s="79">
        <v>0</v>
      </c>
      <c r="Z230" s="79">
        <v>0</v>
      </c>
      <c r="AA230" s="79">
        <v>0</v>
      </c>
      <c r="AB230" s="79">
        <v>0</v>
      </c>
      <c r="AC230" s="79">
        <v>0</v>
      </c>
      <c r="AD230" s="79">
        <v>0</v>
      </c>
      <c r="AE230" s="79">
        <v>0</v>
      </c>
      <c r="AF230" s="79">
        <v>0</v>
      </c>
      <c r="AG230" s="79">
        <v>0</v>
      </c>
      <c r="AH230" s="79">
        <v>0</v>
      </c>
      <c r="AI230" s="79">
        <v>0</v>
      </c>
      <c r="AJ230" s="79">
        <v>0</v>
      </c>
      <c r="AK230" s="79">
        <v>0</v>
      </c>
      <c r="AL230" s="79">
        <v>0</v>
      </c>
      <c r="AM230" s="79">
        <f t="shared" si="3"/>
        <v>0</v>
      </c>
      <c r="AP230" s="45"/>
    </row>
    <row r="231" spans="1:42" ht="33" customHeight="1">
      <c r="A231" s="54">
        <v>951</v>
      </c>
      <c r="B231" s="55" t="s">
        <v>211</v>
      </c>
      <c r="C231" s="80">
        <v>0</v>
      </c>
      <c r="D231" s="79">
        <v>0</v>
      </c>
      <c r="E231" s="79">
        <v>0</v>
      </c>
      <c r="F231" s="79">
        <v>0</v>
      </c>
      <c r="G231" s="79">
        <v>0</v>
      </c>
      <c r="H231" s="79">
        <v>0</v>
      </c>
      <c r="I231" s="79">
        <v>0</v>
      </c>
      <c r="J231" s="79">
        <v>0</v>
      </c>
      <c r="K231" s="79">
        <v>0</v>
      </c>
      <c r="L231" s="79">
        <v>0</v>
      </c>
      <c r="M231" s="79">
        <v>0</v>
      </c>
      <c r="N231" s="79">
        <v>0</v>
      </c>
      <c r="O231" s="79">
        <v>0</v>
      </c>
      <c r="P231" s="79">
        <v>0</v>
      </c>
      <c r="Q231" s="79">
        <v>0</v>
      </c>
      <c r="R231" s="79">
        <v>0</v>
      </c>
      <c r="S231" s="79">
        <v>0</v>
      </c>
      <c r="T231" s="79">
        <v>0</v>
      </c>
      <c r="U231" s="79">
        <v>0</v>
      </c>
      <c r="V231" s="79">
        <v>0</v>
      </c>
      <c r="W231" s="79">
        <v>0</v>
      </c>
      <c r="X231" s="79">
        <v>0</v>
      </c>
      <c r="Y231" s="79">
        <v>0</v>
      </c>
      <c r="Z231" s="79">
        <v>0</v>
      </c>
      <c r="AA231" s="79">
        <v>0</v>
      </c>
      <c r="AB231" s="79">
        <v>0</v>
      </c>
      <c r="AC231" s="79">
        <v>0</v>
      </c>
      <c r="AD231" s="79">
        <v>0</v>
      </c>
      <c r="AE231" s="79">
        <v>0</v>
      </c>
      <c r="AF231" s="79">
        <v>0</v>
      </c>
      <c r="AG231" s="79">
        <v>0</v>
      </c>
      <c r="AH231" s="79">
        <v>0</v>
      </c>
      <c r="AI231" s="79">
        <v>0</v>
      </c>
      <c r="AJ231" s="79">
        <v>0</v>
      </c>
      <c r="AK231" s="79">
        <v>0</v>
      </c>
      <c r="AL231" s="79">
        <v>0</v>
      </c>
      <c r="AM231" s="79">
        <f t="shared" si="3"/>
        <v>0</v>
      </c>
      <c r="AP231" s="45"/>
    </row>
    <row r="232" spans="1:42" ht="33" customHeight="1">
      <c r="A232" s="54">
        <v>999</v>
      </c>
      <c r="B232" s="55" t="s">
        <v>212</v>
      </c>
      <c r="C232" s="56" t="s">
        <v>1408</v>
      </c>
      <c r="D232" s="79">
        <v>0</v>
      </c>
      <c r="E232" s="79">
        <v>0</v>
      </c>
      <c r="F232" s="79">
        <v>0</v>
      </c>
      <c r="G232" s="79">
        <v>0</v>
      </c>
      <c r="H232" s="79">
        <v>0</v>
      </c>
      <c r="I232" s="79">
        <v>0</v>
      </c>
      <c r="J232" s="79">
        <v>0</v>
      </c>
      <c r="K232" s="79">
        <v>0</v>
      </c>
      <c r="L232" s="79">
        <v>0</v>
      </c>
      <c r="M232" s="79">
        <v>0</v>
      </c>
      <c r="N232" s="79">
        <v>0</v>
      </c>
      <c r="O232" s="79">
        <v>0</v>
      </c>
      <c r="P232" s="79">
        <v>0</v>
      </c>
      <c r="Q232" s="79">
        <v>0</v>
      </c>
      <c r="R232" s="79">
        <v>0</v>
      </c>
      <c r="S232" s="79">
        <v>0</v>
      </c>
      <c r="T232" s="79">
        <v>0</v>
      </c>
      <c r="U232" s="79">
        <v>0</v>
      </c>
      <c r="V232" s="79">
        <v>0</v>
      </c>
      <c r="W232" s="79">
        <v>0</v>
      </c>
      <c r="X232" s="79">
        <v>0</v>
      </c>
      <c r="Y232" s="79">
        <v>0</v>
      </c>
      <c r="Z232" s="79">
        <v>0</v>
      </c>
      <c r="AA232" s="79">
        <v>0</v>
      </c>
      <c r="AB232" s="79">
        <v>0</v>
      </c>
      <c r="AC232" s="79">
        <v>0</v>
      </c>
      <c r="AD232" s="79">
        <v>0</v>
      </c>
      <c r="AE232" s="79">
        <v>0</v>
      </c>
      <c r="AF232" s="79">
        <v>0</v>
      </c>
      <c r="AG232" s="79">
        <v>0</v>
      </c>
      <c r="AH232" s="79">
        <v>0</v>
      </c>
      <c r="AI232" s="79">
        <v>0</v>
      </c>
      <c r="AJ232" s="79">
        <v>0</v>
      </c>
      <c r="AK232" s="79">
        <v>0</v>
      </c>
      <c r="AL232" s="79">
        <v>0</v>
      </c>
      <c r="AM232" s="79">
        <f t="shared" si="3"/>
        <v>0</v>
      </c>
      <c r="AP232" s="45"/>
    </row>
    <row r="233" spans="1:42" ht="33" customHeight="1">
      <c r="A233" s="54">
        <v>1101</v>
      </c>
      <c r="B233" s="55" t="s">
        <v>213</v>
      </c>
      <c r="C233" s="56" t="s">
        <v>678</v>
      </c>
      <c r="D233" s="79">
        <v>0</v>
      </c>
      <c r="E233" s="79">
        <v>0</v>
      </c>
      <c r="F233" s="79">
        <v>0</v>
      </c>
      <c r="G233" s="79">
        <v>0</v>
      </c>
      <c r="H233" s="79">
        <v>0</v>
      </c>
      <c r="I233" s="79">
        <v>0</v>
      </c>
      <c r="J233" s="79">
        <v>0</v>
      </c>
      <c r="K233" s="79">
        <v>0</v>
      </c>
      <c r="L233" s="79">
        <v>0</v>
      </c>
      <c r="M233" s="79">
        <v>0</v>
      </c>
      <c r="N233" s="79">
        <v>0</v>
      </c>
      <c r="O233" s="79">
        <v>0</v>
      </c>
      <c r="P233" s="79">
        <v>0</v>
      </c>
      <c r="Q233" s="79">
        <v>0</v>
      </c>
      <c r="R233" s="79">
        <v>0</v>
      </c>
      <c r="S233" s="79">
        <v>0</v>
      </c>
      <c r="T233" s="79">
        <v>0</v>
      </c>
      <c r="U233" s="79">
        <v>0</v>
      </c>
      <c r="V233" s="79">
        <v>0</v>
      </c>
      <c r="W233" s="79">
        <v>0</v>
      </c>
      <c r="X233" s="79">
        <v>0</v>
      </c>
      <c r="Y233" s="79">
        <v>0</v>
      </c>
      <c r="Z233" s="79">
        <v>0</v>
      </c>
      <c r="AA233" s="79">
        <v>0</v>
      </c>
      <c r="AB233" s="79">
        <v>0</v>
      </c>
      <c r="AC233" s="79">
        <v>0</v>
      </c>
      <c r="AD233" s="79">
        <v>0</v>
      </c>
      <c r="AE233" s="79">
        <v>0</v>
      </c>
      <c r="AF233" s="79">
        <v>0</v>
      </c>
      <c r="AG233" s="79">
        <v>0</v>
      </c>
      <c r="AH233" s="79">
        <v>0</v>
      </c>
      <c r="AI233" s="79">
        <v>0</v>
      </c>
      <c r="AJ233" s="79">
        <v>0</v>
      </c>
      <c r="AK233" s="79">
        <v>0</v>
      </c>
      <c r="AL233" s="79">
        <v>0</v>
      </c>
      <c r="AM233" s="79">
        <f t="shared" si="3"/>
        <v>0</v>
      </c>
      <c r="AP233" s="45"/>
    </row>
    <row r="234" spans="1:42" ht="33" customHeight="1">
      <c r="A234" s="54">
        <v>1102</v>
      </c>
      <c r="B234" s="55" t="s">
        <v>214</v>
      </c>
      <c r="C234" s="56" t="s">
        <v>678</v>
      </c>
      <c r="D234" s="79">
        <v>0</v>
      </c>
      <c r="E234" s="79">
        <v>0</v>
      </c>
      <c r="F234" s="79">
        <v>0</v>
      </c>
      <c r="G234" s="79">
        <v>0</v>
      </c>
      <c r="H234" s="79">
        <v>0</v>
      </c>
      <c r="I234" s="79">
        <v>0</v>
      </c>
      <c r="J234" s="79">
        <v>0</v>
      </c>
      <c r="K234" s="79">
        <v>0</v>
      </c>
      <c r="L234" s="79">
        <v>0</v>
      </c>
      <c r="M234" s="79">
        <v>0</v>
      </c>
      <c r="N234" s="79">
        <v>0</v>
      </c>
      <c r="O234" s="79">
        <v>0</v>
      </c>
      <c r="P234" s="79">
        <v>0</v>
      </c>
      <c r="Q234" s="79">
        <v>0</v>
      </c>
      <c r="R234" s="79">
        <v>0</v>
      </c>
      <c r="S234" s="79">
        <v>0</v>
      </c>
      <c r="T234" s="79">
        <v>0</v>
      </c>
      <c r="U234" s="79">
        <v>0</v>
      </c>
      <c r="V234" s="79">
        <v>0</v>
      </c>
      <c r="W234" s="79">
        <v>0</v>
      </c>
      <c r="X234" s="79">
        <v>0</v>
      </c>
      <c r="Y234" s="79">
        <v>0</v>
      </c>
      <c r="Z234" s="79">
        <v>0</v>
      </c>
      <c r="AA234" s="79">
        <v>0</v>
      </c>
      <c r="AB234" s="79">
        <v>0</v>
      </c>
      <c r="AC234" s="79">
        <v>0</v>
      </c>
      <c r="AD234" s="79">
        <v>0</v>
      </c>
      <c r="AE234" s="79">
        <v>0</v>
      </c>
      <c r="AF234" s="79">
        <v>0</v>
      </c>
      <c r="AG234" s="79">
        <v>0</v>
      </c>
      <c r="AH234" s="79">
        <v>0</v>
      </c>
      <c r="AI234" s="79">
        <v>0</v>
      </c>
      <c r="AJ234" s="79">
        <v>0</v>
      </c>
      <c r="AK234" s="79">
        <v>0</v>
      </c>
      <c r="AL234" s="79">
        <v>0</v>
      </c>
      <c r="AM234" s="79">
        <f t="shared" si="3"/>
        <v>0</v>
      </c>
      <c r="AP234" s="45"/>
    </row>
    <row r="235" spans="1:42" ht="33" customHeight="1">
      <c r="A235" s="54">
        <v>1103</v>
      </c>
      <c r="B235" s="55" t="s">
        <v>215</v>
      </c>
      <c r="C235" s="56" t="s">
        <v>678</v>
      </c>
      <c r="D235" s="79">
        <v>0</v>
      </c>
      <c r="E235" s="79">
        <v>0</v>
      </c>
      <c r="F235" s="79">
        <v>0</v>
      </c>
      <c r="G235" s="79">
        <v>0</v>
      </c>
      <c r="H235" s="79">
        <v>0</v>
      </c>
      <c r="I235" s="79">
        <v>0</v>
      </c>
      <c r="J235" s="79">
        <v>0</v>
      </c>
      <c r="K235" s="79">
        <v>0</v>
      </c>
      <c r="L235" s="79">
        <v>0</v>
      </c>
      <c r="M235" s="79">
        <v>0</v>
      </c>
      <c r="N235" s="79">
        <v>0</v>
      </c>
      <c r="O235" s="79">
        <v>0</v>
      </c>
      <c r="P235" s="79">
        <v>0</v>
      </c>
      <c r="Q235" s="79">
        <v>0</v>
      </c>
      <c r="R235" s="79">
        <v>0</v>
      </c>
      <c r="S235" s="79">
        <v>0</v>
      </c>
      <c r="T235" s="79">
        <v>0</v>
      </c>
      <c r="U235" s="79">
        <v>0</v>
      </c>
      <c r="V235" s="79">
        <v>0</v>
      </c>
      <c r="W235" s="79">
        <v>0</v>
      </c>
      <c r="X235" s="79">
        <v>0</v>
      </c>
      <c r="Y235" s="79">
        <v>0</v>
      </c>
      <c r="Z235" s="79">
        <v>0</v>
      </c>
      <c r="AA235" s="79">
        <v>0</v>
      </c>
      <c r="AB235" s="79">
        <v>0</v>
      </c>
      <c r="AC235" s="79">
        <v>0</v>
      </c>
      <c r="AD235" s="79">
        <v>0</v>
      </c>
      <c r="AE235" s="79">
        <v>0</v>
      </c>
      <c r="AF235" s="79">
        <v>0</v>
      </c>
      <c r="AG235" s="79">
        <v>0</v>
      </c>
      <c r="AH235" s="79">
        <v>0</v>
      </c>
      <c r="AI235" s="79">
        <v>0</v>
      </c>
      <c r="AJ235" s="79">
        <v>0</v>
      </c>
      <c r="AK235" s="79">
        <v>0</v>
      </c>
      <c r="AL235" s="79">
        <v>0</v>
      </c>
      <c r="AM235" s="79">
        <f t="shared" si="3"/>
        <v>0</v>
      </c>
      <c r="AP235" s="45"/>
    </row>
    <row r="236" spans="1:42" ht="33" customHeight="1">
      <c r="A236" s="54">
        <v>1104</v>
      </c>
      <c r="B236" s="55" t="s">
        <v>216</v>
      </c>
      <c r="C236" s="80" t="s">
        <v>678</v>
      </c>
      <c r="D236" s="79">
        <v>0</v>
      </c>
      <c r="E236" s="79">
        <v>0</v>
      </c>
      <c r="F236" s="79">
        <v>0</v>
      </c>
      <c r="G236" s="79">
        <v>0</v>
      </c>
      <c r="H236" s="79">
        <v>0</v>
      </c>
      <c r="I236" s="79">
        <v>0</v>
      </c>
      <c r="J236" s="79">
        <v>0</v>
      </c>
      <c r="K236" s="79">
        <v>0</v>
      </c>
      <c r="L236" s="79">
        <v>0</v>
      </c>
      <c r="M236" s="79">
        <v>0</v>
      </c>
      <c r="N236" s="79">
        <v>0</v>
      </c>
      <c r="O236" s="79">
        <v>0</v>
      </c>
      <c r="P236" s="79">
        <v>0</v>
      </c>
      <c r="Q236" s="79">
        <v>0</v>
      </c>
      <c r="R236" s="79">
        <v>0</v>
      </c>
      <c r="S236" s="79">
        <v>0</v>
      </c>
      <c r="T236" s="79">
        <v>0</v>
      </c>
      <c r="U236" s="79">
        <v>0</v>
      </c>
      <c r="V236" s="79">
        <v>0</v>
      </c>
      <c r="W236" s="79">
        <v>0</v>
      </c>
      <c r="X236" s="79">
        <v>0</v>
      </c>
      <c r="Y236" s="79">
        <v>0</v>
      </c>
      <c r="Z236" s="79">
        <v>0</v>
      </c>
      <c r="AA236" s="79">
        <v>0</v>
      </c>
      <c r="AB236" s="79">
        <v>0</v>
      </c>
      <c r="AC236" s="79">
        <v>0</v>
      </c>
      <c r="AD236" s="79">
        <v>0</v>
      </c>
      <c r="AE236" s="79">
        <v>0</v>
      </c>
      <c r="AF236" s="79">
        <v>0</v>
      </c>
      <c r="AG236" s="79">
        <v>0</v>
      </c>
      <c r="AH236" s="79">
        <v>0</v>
      </c>
      <c r="AI236" s="79">
        <v>0</v>
      </c>
      <c r="AJ236" s="79">
        <v>0</v>
      </c>
      <c r="AK236" s="79">
        <v>0</v>
      </c>
      <c r="AL236" s="79">
        <v>0</v>
      </c>
      <c r="AM236" s="79">
        <f t="shared" si="3"/>
        <v>0</v>
      </c>
      <c r="AP236" s="45"/>
    </row>
    <row r="237" spans="1:42" ht="33" customHeight="1">
      <c r="A237" s="54">
        <v>1105</v>
      </c>
      <c r="B237" s="55" t="s">
        <v>217</v>
      </c>
      <c r="C237" s="80" t="s">
        <v>678</v>
      </c>
      <c r="D237" s="79">
        <v>0</v>
      </c>
      <c r="E237" s="79">
        <v>0</v>
      </c>
      <c r="F237" s="79">
        <v>0</v>
      </c>
      <c r="G237" s="79">
        <v>0</v>
      </c>
      <c r="H237" s="79">
        <v>0</v>
      </c>
      <c r="I237" s="79">
        <v>0</v>
      </c>
      <c r="J237" s="79">
        <v>0</v>
      </c>
      <c r="K237" s="79">
        <v>0</v>
      </c>
      <c r="L237" s="79">
        <v>0</v>
      </c>
      <c r="M237" s="79">
        <v>0</v>
      </c>
      <c r="N237" s="79">
        <v>0</v>
      </c>
      <c r="O237" s="79">
        <v>0</v>
      </c>
      <c r="P237" s="79">
        <v>0</v>
      </c>
      <c r="Q237" s="79">
        <v>0</v>
      </c>
      <c r="R237" s="79">
        <v>0</v>
      </c>
      <c r="S237" s="79">
        <v>0</v>
      </c>
      <c r="T237" s="79">
        <v>0</v>
      </c>
      <c r="U237" s="79">
        <v>0</v>
      </c>
      <c r="V237" s="79">
        <v>0</v>
      </c>
      <c r="W237" s="79">
        <v>0</v>
      </c>
      <c r="X237" s="79">
        <v>0</v>
      </c>
      <c r="Y237" s="79">
        <v>0</v>
      </c>
      <c r="Z237" s="79">
        <v>0</v>
      </c>
      <c r="AA237" s="79">
        <v>0</v>
      </c>
      <c r="AB237" s="79">
        <v>0</v>
      </c>
      <c r="AC237" s="79">
        <v>0</v>
      </c>
      <c r="AD237" s="79">
        <v>0</v>
      </c>
      <c r="AE237" s="79">
        <v>0</v>
      </c>
      <c r="AF237" s="79">
        <v>0</v>
      </c>
      <c r="AG237" s="79">
        <v>0</v>
      </c>
      <c r="AH237" s="79">
        <v>0</v>
      </c>
      <c r="AI237" s="79">
        <v>0</v>
      </c>
      <c r="AJ237" s="79">
        <v>0</v>
      </c>
      <c r="AK237" s="79">
        <v>0</v>
      </c>
      <c r="AL237" s="79">
        <v>0</v>
      </c>
      <c r="AM237" s="79">
        <f t="shared" si="3"/>
        <v>0</v>
      </c>
      <c r="AP237" s="45"/>
    </row>
    <row r="238" spans="1:42" ht="33" customHeight="1">
      <c r="A238" s="54">
        <v>1106</v>
      </c>
      <c r="B238" s="55" t="s">
        <v>218</v>
      </c>
      <c r="C238" s="80" t="s">
        <v>678</v>
      </c>
      <c r="D238" s="79">
        <v>0</v>
      </c>
      <c r="E238" s="79">
        <v>0</v>
      </c>
      <c r="F238" s="79">
        <v>0</v>
      </c>
      <c r="G238" s="79">
        <v>0</v>
      </c>
      <c r="H238" s="79">
        <v>0</v>
      </c>
      <c r="I238" s="79">
        <v>0</v>
      </c>
      <c r="J238" s="79">
        <v>0</v>
      </c>
      <c r="K238" s="79">
        <v>0</v>
      </c>
      <c r="L238" s="79">
        <v>0</v>
      </c>
      <c r="M238" s="79">
        <v>0</v>
      </c>
      <c r="N238" s="79">
        <v>0</v>
      </c>
      <c r="O238" s="79">
        <v>0</v>
      </c>
      <c r="P238" s="79">
        <v>0</v>
      </c>
      <c r="Q238" s="79">
        <v>0</v>
      </c>
      <c r="R238" s="79">
        <v>0</v>
      </c>
      <c r="S238" s="79">
        <v>0</v>
      </c>
      <c r="T238" s="79">
        <v>0</v>
      </c>
      <c r="U238" s="79">
        <v>0</v>
      </c>
      <c r="V238" s="79">
        <v>0</v>
      </c>
      <c r="W238" s="79">
        <v>0</v>
      </c>
      <c r="X238" s="79">
        <v>0</v>
      </c>
      <c r="Y238" s="79">
        <v>0</v>
      </c>
      <c r="Z238" s="79">
        <v>0</v>
      </c>
      <c r="AA238" s="79">
        <v>0</v>
      </c>
      <c r="AB238" s="79">
        <v>0</v>
      </c>
      <c r="AC238" s="79">
        <v>0</v>
      </c>
      <c r="AD238" s="79">
        <v>0</v>
      </c>
      <c r="AE238" s="79">
        <v>0</v>
      </c>
      <c r="AF238" s="79">
        <v>0</v>
      </c>
      <c r="AG238" s="79">
        <v>0</v>
      </c>
      <c r="AH238" s="79">
        <v>0</v>
      </c>
      <c r="AI238" s="79">
        <v>0</v>
      </c>
      <c r="AJ238" s="79">
        <v>0</v>
      </c>
      <c r="AK238" s="79">
        <v>0</v>
      </c>
      <c r="AL238" s="79">
        <v>0</v>
      </c>
      <c r="AM238" s="79">
        <f t="shared" si="3"/>
        <v>0</v>
      </c>
      <c r="AP238" s="45"/>
    </row>
    <row r="239" spans="1:42" ht="33" customHeight="1">
      <c r="A239" s="54">
        <v>1107</v>
      </c>
      <c r="B239" s="55" t="s">
        <v>219</v>
      </c>
      <c r="C239" s="80" t="s">
        <v>678</v>
      </c>
      <c r="D239" s="79">
        <v>0</v>
      </c>
      <c r="E239" s="79">
        <v>0</v>
      </c>
      <c r="F239" s="79">
        <v>0</v>
      </c>
      <c r="G239" s="79">
        <v>0</v>
      </c>
      <c r="H239" s="79">
        <v>0</v>
      </c>
      <c r="I239" s="79">
        <v>0</v>
      </c>
      <c r="J239" s="79">
        <v>0</v>
      </c>
      <c r="K239" s="79">
        <v>0</v>
      </c>
      <c r="L239" s="79">
        <v>0</v>
      </c>
      <c r="M239" s="79">
        <v>0</v>
      </c>
      <c r="N239" s="79">
        <v>0</v>
      </c>
      <c r="O239" s="79">
        <v>0</v>
      </c>
      <c r="P239" s="79">
        <v>0</v>
      </c>
      <c r="Q239" s="79">
        <v>0</v>
      </c>
      <c r="R239" s="79">
        <v>0</v>
      </c>
      <c r="S239" s="79">
        <v>0</v>
      </c>
      <c r="T239" s="79">
        <v>0</v>
      </c>
      <c r="U239" s="79">
        <v>0</v>
      </c>
      <c r="V239" s="79">
        <v>0</v>
      </c>
      <c r="W239" s="79">
        <v>0</v>
      </c>
      <c r="X239" s="79">
        <v>0</v>
      </c>
      <c r="Y239" s="79">
        <v>0</v>
      </c>
      <c r="Z239" s="79">
        <v>0</v>
      </c>
      <c r="AA239" s="79">
        <v>0</v>
      </c>
      <c r="AB239" s="79">
        <v>0</v>
      </c>
      <c r="AC239" s="79">
        <v>0</v>
      </c>
      <c r="AD239" s="79">
        <v>0</v>
      </c>
      <c r="AE239" s="79">
        <v>0</v>
      </c>
      <c r="AF239" s="79">
        <v>0</v>
      </c>
      <c r="AG239" s="79">
        <v>0</v>
      </c>
      <c r="AH239" s="79">
        <v>0</v>
      </c>
      <c r="AI239" s="79">
        <v>0</v>
      </c>
      <c r="AJ239" s="79">
        <v>0</v>
      </c>
      <c r="AK239" s="79">
        <v>0</v>
      </c>
      <c r="AL239" s="79">
        <v>0</v>
      </c>
      <c r="AM239" s="79">
        <f t="shared" si="3"/>
        <v>0</v>
      </c>
      <c r="AP239" s="45"/>
    </row>
    <row r="240" spans="1:42" ht="33" customHeight="1">
      <c r="A240" s="54">
        <v>1108</v>
      </c>
      <c r="B240" s="55" t="s">
        <v>220</v>
      </c>
      <c r="C240" s="80" t="s">
        <v>678</v>
      </c>
      <c r="D240" s="79">
        <v>0</v>
      </c>
      <c r="E240" s="79">
        <v>0</v>
      </c>
      <c r="F240" s="79">
        <v>0</v>
      </c>
      <c r="G240" s="79">
        <v>0</v>
      </c>
      <c r="H240" s="79">
        <v>0</v>
      </c>
      <c r="I240" s="79">
        <v>0</v>
      </c>
      <c r="J240" s="79">
        <v>0</v>
      </c>
      <c r="K240" s="79">
        <v>0</v>
      </c>
      <c r="L240" s="79">
        <v>0</v>
      </c>
      <c r="M240" s="79">
        <v>0</v>
      </c>
      <c r="N240" s="79">
        <v>0</v>
      </c>
      <c r="O240" s="79">
        <v>0</v>
      </c>
      <c r="P240" s="79">
        <v>0</v>
      </c>
      <c r="Q240" s="79">
        <v>0</v>
      </c>
      <c r="R240" s="79">
        <v>0</v>
      </c>
      <c r="S240" s="79">
        <v>0</v>
      </c>
      <c r="T240" s="79">
        <v>0</v>
      </c>
      <c r="U240" s="79">
        <v>0</v>
      </c>
      <c r="V240" s="79">
        <v>0</v>
      </c>
      <c r="W240" s="79">
        <v>0</v>
      </c>
      <c r="X240" s="79">
        <v>0</v>
      </c>
      <c r="Y240" s="79">
        <v>0</v>
      </c>
      <c r="Z240" s="79">
        <v>0</v>
      </c>
      <c r="AA240" s="79">
        <v>0</v>
      </c>
      <c r="AB240" s="79">
        <v>0</v>
      </c>
      <c r="AC240" s="79">
        <v>0</v>
      </c>
      <c r="AD240" s="79">
        <v>0</v>
      </c>
      <c r="AE240" s="79">
        <v>0</v>
      </c>
      <c r="AF240" s="79">
        <v>0</v>
      </c>
      <c r="AG240" s="79">
        <v>0</v>
      </c>
      <c r="AH240" s="79">
        <v>0</v>
      </c>
      <c r="AI240" s="79">
        <v>0</v>
      </c>
      <c r="AJ240" s="79">
        <v>0</v>
      </c>
      <c r="AK240" s="79">
        <v>0</v>
      </c>
      <c r="AL240" s="79">
        <v>0</v>
      </c>
      <c r="AM240" s="79">
        <f t="shared" si="3"/>
        <v>0</v>
      </c>
      <c r="AP240" s="45"/>
    </row>
    <row r="241" spans="1:42" ht="33" customHeight="1">
      <c r="A241" s="54">
        <v>1109</v>
      </c>
      <c r="B241" s="55" t="s">
        <v>221</v>
      </c>
      <c r="C241" s="80" t="s">
        <v>678</v>
      </c>
      <c r="D241" s="79">
        <v>0</v>
      </c>
      <c r="E241" s="79">
        <v>0</v>
      </c>
      <c r="F241" s="79">
        <v>0</v>
      </c>
      <c r="G241" s="79">
        <v>0</v>
      </c>
      <c r="H241" s="79">
        <v>0</v>
      </c>
      <c r="I241" s="79">
        <v>0</v>
      </c>
      <c r="J241" s="79">
        <v>0</v>
      </c>
      <c r="K241" s="79">
        <v>0</v>
      </c>
      <c r="L241" s="79">
        <v>0</v>
      </c>
      <c r="M241" s="79">
        <v>0</v>
      </c>
      <c r="N241" s="79">
        <v>0</v>
      </c>
      <c r="O241" s="79">
        <v>0</v>
      </c>
      <c r="P241" s="79">
        <v>0</v>
      </c>
      <c r="Q241" s="79">
        <v>0</v>
      </c>
      <c r="R241" s="79">
        <v>0</v>
      </c>
      <c r="S241" s="79">
        <v>0</v>
      </c>
      <c r="T241" s="79">
        <v>0</v>
      </c>
      <c r="U241" s="79">
        <v>0</v>
      </c>
      <c r="V241" s="79">
        <v>0</v>
      </c>
      <c r="W241" s="79">
        <v>0</v>
      </c>
      <c r="X241" s="79">
        <v>0</v>
      </c>
      <c r="Y241" s="79">
        <v>0</v>
      </c>
      <c r="Z241" s="79">
        <v>0</v>
      </c>
      <c r="AA241" s="79">
        <v>0</v>
      </c>
      <c r="AB241" s="79">
        <v>0</v>
      </c>
      <c r="AC241" s="79">
        <v>0</v>
      </c>
      <c r="AD241" s="79">
        <v>0</v>
      </c>
      <c r="AE241" s="79">
        <v>0</v>
      </c>
      <c r="AF241" s="79">
        <v>0</v>
      </c>
      <c r="AG241" s="79">
        <v>0</v>
      </c>
      <c r="AH241" s="79">
        <v>0</v>
      </c>
      <c r="AI241" s="79">
        <v>0</v>
      </c>
      <c r="AJ241" s="79">
        <v>0</v>
      </c>
      <c r="AK241" s="79">
        <v>0</v>
      </c>
      <c r="AL241" s="79">
        <v>0</v>
      </c>
      <c r="AM241" s="79">
        <f t="shared" si="3"/>
        <v>0</v>
      </c>
      <c r="AP241" s="45"/>
    </row>
    <row r="242" spans="1:42" ht="33" customHeight="1">
      <c r="A242" s="54">
        <v>1110</v>
      </c>
      <c r="B242" s="55" t="s">
        <v>222</v>
      </c>
      <c r="C242" s="80" t="s">
        <v>678</v>
      </c>
      <c r="D242" s="79">
        <v>0</v>
      </c>
      <c r="E242" s="79">
        <v>0</v>
      </c>
      <c r="F242" s="79">
        <v>0</v>
      </c>
      <c r="G242" s="79">
        <v>0</v>
      </c>
      <c r="H242" s="79">
        <v>0</v>
      </c>
      <c r="I242" s="79">
        <v>0</v>
      </c>
      <c r="J242" s="79">
        <v>0</v>
      </c>
      <c r="K242" s="79">
        <v>0</v>
      </c>
      <c r="L242" s="79">
        <v>0</v>
      </c>
      <c r="M242" s="79">
        <v>0</v>
      </c>
      <c r="N242" s="79">
        <v>0</v>
      </c>
      <c r="O242" s="79">
        <v>0</v>
      </c>
      <c r="P242" s="79">
        <v>0</v>
      </c>
      <c r="Q242" s="79">
        <v>0</v>
      </c>
      <c r="R242" s="79">
        <v>0</v>
      </c>
      <c r="S242" s="79">
        <v>0</v>
      </c>
      <c r="T242" s="79">
        <v>0</v>
      </c>
      <c r="U242" s="79">
        <v>0</v>
      </c>
      <c r="V242" s="79">
        <v>0</v>
      </c>
      <c r="W242" s="79">
        <v>0</v>
      </c>
      <c r="X242" s="79">
        <v>0</v>
      </c>
      <c r="Y242" s="79">
        <v>0</v>
      </c>
      <c r="Z242" s="79">
        <v>0</v>
      </c>
      <c r="AA242" s="79">
        <v>0</v>
      </c>
      <c r="AB242" s="79">
        <v>0</v>
      </c>
      <c r="AC242" s="79">
        <v>0</v>
      </c>
      <c r="AD242" s="79">
        <v>0</v>
      </c>
      <c r="AE242" s="79">
        <v>0</v>
      </c>
      <c r="AF242" s="79">
        <v>0</v>
      </c>
      <c r="AG242" s="79">
        <v>0</v>
      </c>
      <c r="AH242" s="79">
        <v>0</v>
      </c>
      <c r="AI242" s="79">
        <v>0</v>
      </c>
      <c r="AJ242" s="79">
        <v>0</v>
      </c>
      <c r="AK242" s="79">
        <v>0</v>
      </c>
      <c r="AL242" s="79">
        <v>0</v>
      </c>
      <c r="AM242" s="79">
        <f t="shared" si="3"/>
        <v>0</v>
      </c>
      <c r="AP242" s="45"/>
    </row>
    <row r="243" spans="1:42" ht="33" customHeight="1">
      <c r="A243" s="54">
        <v>1111</v>
      </c>
      <c r="B243" s="55" t="s">
        <v>223</v>
      </c>
      <c r="C243" s="56" t="s">
        <v>678</v>
      </c>
      <c r="D243" s="79">
        <v>0</v>
      </c>
      <c r="E243" s="79">
        <v>0</v>
      </c>
      <c r="F243" s="79">
        <v>0</v>
      </c>
      <c r="G243" s="79">
        <v>0</v>
      </c>
      <c r="H243" s="79">
        <v>0</v>
      </c>
      <c r="I243" s="79">
        <v>0</v>
      </c>
      <c r="J243" s="79">
        <v>0</v>
      </c>
      <c r="K243" s="79">
        <v>0</v>
      </c>
      <c r="L243" s="79">
        <v>0</v>
      </c>
      <c r="M243" s="79">
        <v>0</v>
      </c>
      <c r="N243" s="79">
        <v>0</v>
      </c>
      <c r="O243" s="79">
        <v>0</v>
      </c>
      <c r="P243" s="79">
        <v>0</v>
      </c>
      <c r="Q243" s="79">
        <v>0</v>
      </c>
      <c r="R243" s="79">
        <v>0</v>
      </c>
      <c r="S243" s="79">
        <v>0</v>
      </c>
      <c r="T243" s="79">
        <v>0</v>
      </c>
      <c r="U243" s="79">
        <v>0</v>
      </c>
      <c r="V243" s="79">
        <v>0</v>
      </c>
      <c r="W243" s="79">
        <v>0</v>
      </c>
      <c r="X243" s="79">
        <v>0</v>
      </c>
      <c r="Y243" s="79">
        <v>0</v>
      </c>
      <c r="Z243" s="79">
        <v>0</v>
      </c>
      <c r="AA243" s="79">
        <v>0</v>
      </c>
      <c r="AB243" s="79">
        <v>0</v>
      </c>
      <c r="AC243" s="79">
        <v>0</v>
      </c>
      <c r="AD243" s="79">
        <v>0</v>
      </c>
      <c r="AE243" s="79">
        <v>0</v>
      </c>
      <c r="AF243" s="79">
        <v>0</v>
      </c>
      <c r="AG243" s="79">
        <v>0</v>
      </c>
      <c r="AH243" s="79">
        <v>0</v>
      </c>
      <c r="AI243" s="79">
        <v>0</v>
      </c>
      <c r="AJ243" s="79">
        <v>0</v>
      </c>
      <c r="AK243" s="79">
        <v>0</v>
      </c>
      <c r="AL243" s="79">
        <v>0</v>
      </c>
      <c r="AM243" s="79">
        <f t="shared" si="3"/>
        <v>0</v>
      </c>
      <c r="AP243" s="45"/>
    </row>
    <row r="244" spans="1:42" ht="33" customHeight="1">
      <c r="A244" s="54">
        <v>1112</v>
      </c>
      <c r="B244" s="55" t="s">
        <v>224</v>
      </c>
      <c r="C244" s="56" t="s">
        <v>678</v>
      </c>
      <c r="D244" s="79">
        <v>0</v>
      </c>
      <c r="E244" s="79">
        <v>0</v>
      </c>
      <c r="F244" s="79">
        <v>0</v>
      </c>
      <c r="G244" s="79">
        <v>0</v>
      </c>
      <c r="H244" s="79">
        <v>0</v>
      </c>
      <c r="I244" s="79">
        <v>0</v>
      </c>
      <c r="J244" s="79">
        <v>0</v>
      </c>
      <c r="K244" s="79">
        <v>0</v>
      </c>
      <c r="L244" s="79">
        <v>0</v>
      </c>
      <c r="M244" s="79">
        <v>0</v>
      </c>
      <c r="N244" s="79">
        <v>0</v>
      </c>
      <c r="O244" s="79">
        <v>0</v>
      </c>
      <c r="P244" s="79">
        <v>0</v>
      </c>
      <c r="Q244" s="79">
        <v>0</v>
      </c>
      <c r="R244" s="79">
        <v>0</v>
      </c>
      <c r="S244" s="79">
        <v>0</v>
      </c>
      <c r="T244" s="79">
        <v>0</v>
      </c>
      <c r="U244" s="79">
        <v>0</v>
      </c>
      <c r="V244" s="79">
        <v>0</v>
      </c>
      <c r="W244" s="79">
        <v>0</v>
      </c>
      <c r="X244" s="79">
        <v>0</v>
      </c>
      <c r="Y244" s="79">
        <v>0</v>
      </c>
      <c r="Z244" s="79">
        <v>0</v>
      </c>
      <c r="AA244" s="79">
        <v>0</v>
      </c>
      <c r="AB244" s="79">
        <v>0</v>
      </c>
      <c r="AC244" s="79">
        <v>0</v>
      </c>
      <c r="AD244" s="79">
        <v>0</v>
      </c>
      <c r="AE244" s="79">
        <v>0</v>
      </c>
      <c r="AF244" s="79">
        <v>0</v>
      </c>
      <c r="AG244" s="79">
        <v>0</v>
      </c>
      <c r="AH244" s="79">
        <v>0</v>
      </c>
      <c r="AI244" s="79">
        <v>0</v>
      </c>
      <c r="AJ244" s="79">
        <v>0</v>
      </c>
      <c r="AK244" s="79">
        <v>0</v>
      </c>
      <c r="AL244" s="79">
        <v>0</v>
      </c>
      <c r="AM244" s="79">
        <f t="shared" si="3"/>
        <v>0</v>
      </c>
      <c r="AP244" s="45"/>
    </row>
    <row r="245" spans="1:42" ht="33" customHeight="1">
      <c r="A245" s="54">
        <v>1113</v>
      </c>
      <c r="B245" s="55" t="s">
        <v>225</v>
      </c>
      <c r="C245" s="80" t="s">
        <v>678</v>
      </c>
      <c r="D245" s="79">
        <v>0</v>
      </c>
      <c r="E245" s="79">
        <v>0</v>
      </c>
      <c r="F245" s="79">
        <v>0</v>
      </c>
      <c r="G245" s="79">
        <v>0</v>
      </c>
      <c r="H245" s="79">
        <v>0</v>
      </c>
      <c r="I245" s="79">
        <v>0</v>
      </c>
      <c r="J245" s="79">
        <v>0</v>
      </c>
      <c r="K245" s="79">
        <v>0</v>
      </c>
      <c r="L245" s="79">
        <v>0</v>
      </c>
      <c r="M245" s="79">
        <v>0</v>
      </c>
      <c r="N245" s="79">
        <v>0</v>
      </c>
      <c r="O245" s="79">
        <v>0</v>
      </c>
      <c r="P245" s="79">
        <v>0</v>
      </c>
      <c r="Q245" s="79">
        <v>0</v>
      </c>
      <c r="R245" s="79">
        <v>0</v>
      </c>
      <c r="S245" s="79">
        <v>0</v>
      </c>
      <c r="T245" s="79">
        <v>0</v>
      </c>
      <c r="U245" s="79">
        <v>0</v>
      </c>
      <c r="V245" s="79">
        <v>0</v>
      </c>
      <c r="W245" s="79">
        <v>0</v>
      </c>
      <c r="X245" s="79">
        <v>0</v>
      </c>
      <c r="Y245" s="79">
        <v>0</v>
      </c>
      <c r="Z245" s="79">
        <v>0</v>
      </c>
      <c r="AA245" s="79">
        <v>0</v>
      </c>
      <c r="AB245" s="79">
        <v>0</v>
      </c>
      <c r="AC245" s="79">
        <v>0</v>
      </c>
      <c r="AD245" s="79">
        <v>0</v>
      </c>
      <c r="AE245" s="79">
        <v>0</v>
      </c>
      <c r="AF245" s="79">
        <v>0</v>
      </c>
      <c r="AG245" s="79">
        <v>0</v>
      </c>
      <c r="AH245" s="79">
        <v>0</v>
      </c>
      <c r="AI245" s="79">
        <v>0</v>
      </c>
      <c r="AJ245" s="79">
        <v>0</v>
      </c>
      <c r="AK245" s="79">
        <v>0</v>
      </c>
      <c r="AL245" s="79">
        <v>0</v>
      </c>
      <c r="AM245" s="79">
        <f t="shared" si="3"/>
        <v>0</v>
      </c>
      <c r="AP245" s="45"/>
    </row>
    <row r="246" spans="1:42" ht="33" customHeight="1">
      <c r="A246" s="54">
        <v>1114</v>
      </c>
      <c r="B246" s="55" t="s">
        <v>1375</v>
      </c>
      <c r="C246" s="56" t="s">
        <v>678</v>
      </c>
      <c r="D246" s="79">
        <v>0</v>
      </c>
      <c r="E246" s="79">
        <v>0</v>
      </c>
      <c r="F246" s="79">
        <v>0</v>
      </c>
      <c r="G246" s="79">
        <v>0</v>
      </c>
      <c r="H246" s="79">
        <v>0</v>
      </c>
      <c r="I246" s="79">
        <v>0</v>
      </c>
      <c r="J246" s="79">
        <v>0</v>
      </c>
      <c r="K246" s="79">
        <v>0</v>
      </c>
      <c r="L246" s="79">
        <v>0</v>
      </c>
      <c r="M246" s="79">
        <v>0</v>
      </c>
      <c r="N246" s="79">
        <v>0</v>
      </c>
      <c r="O246" s="79">
        <v>0</v>
      </c>
      <c r="P246" s="79">
        <v>0</v>
      </c>
      <c r="Q246" s="79">
        <v>0</v>
      </c>
      <c r="R246" s="79">
        <v>0</v>
      </c>
      <c r="S246" s="79">
        <v>0</v>
      </c>
      <c r="T246" s="79">
        <v>0</v>
      </c>
      <c r="U246" s="79">
        <v>0</v>
      </c>
      <c r="V246" s="79">
        <v>0</v>
      </c>
      <c r="W246" s="79">
        <v>0</v>
      </c>
      <c r="X246" s="79">
        <v>0</v>
      </c>
      <c r="Y246" s="79">
        <v>0</v>
      </c>
      <c r="Z246" s="79">
        <v>0</v>
      </c>
      <c r="AA246" s="79">
        <v>0</v>
      </c>
      <c r="AB246" s="79">
        <v>0</v>
      </c>
      <c r="AC246" s="79">
        <v>0</v>
      </c>
      <c r="AD246" s="79">
        <v>0</v>
      </c>
      <c r="AE246" s="79">
        <v>0</v>
      </c>
      <c r="AF246" s="79">
        <v>0</v>
      </c>
      <c r="AG246" s="79">
        <v>0</v>
      </c>
      <c r="AH246" s="79">
        <v>0</v>
      </c>
      <c r="AI246" s="79">
        <v>0</v>
      </c>
      <c r="AJ246" s="79">
        <v>0</v>
      </c>
      <c r="AK246" s="79">
        <v>0</v>
      </c>
      <c r="AL246" s="79">
        <v>0</v>
      </c>
      <c r="AM246" s="79">
        <f t="shared" si="3"/>
        <v>0</v>
      </c>
      <c r="AP246" s="45"/>
    </row>
    <row r="247" spans="1:42" ht="33" customHeight="1">
      <c r="A247" s="54">
        <v>1115</v>
      </c>
      <c r="B247" s="55" t="s">
        <v>226</v>
      </c>
      <c r="C247" s="80" t="s">
        <v>678</v>
      </c>
      <c r="D247" s="79">
        <v>0</v>
      </c>
      <c r="E247" s="79">
        <v>0</v>
      </c>
      <c r="F247" s="79">
        <v>0</v>
      </c>
      <c r="G247" s="79">
        <v>0</v>
      </c>
      <c r="H247" s="79">
        <v>0</v>
      </c>
      <c r="I247" s="79">
        <v>0</v>
      </c>
      <c r="J247" s="79">
        <v>0</v>
      </c>
      <c r="K247" s="79">
        <v>0</v>
      </c>
      <c r="L247" s="79">
        <v>0</v>
      </c>
      <c r="M247" s="79">
        <v>0</v>
      </c>
      <c r="N247" s="79">
        <v>0</v>
      </c>
      <c r="O247" s="79">
        <v>0</v>
      </c>
      <c r="P247" s="79">
        <v>0</v>
      </c>
      <c r="Q247" s="79">
        <v>0</v>
      </c>
      <c r="R247" s="79">
        <v>0</v>
      </c>
      <c r="S247" s="79">
        <v>0</v>
      </c>
      <c r="T247" s="79">
        <v>0</v>
      </c>
      <c r="U247" s="79">
        <v>0</v>
      </c>
      <c r="V247" s="79">
        <v>0</v>
      </c>
      <c r="W247" s="79">
        <v>0</v>
      </c>
      <c r="X247" s="79">
        <v>0</v>
      </c>
      <c r="Y247" s="79">
        <v>0</v>
      </c>
      <c r="Z247" s="79">
        <v>0</v>
      </c>
      <c r="AA247" s="79">
        <v>0</v>
      </c>
      <c r="AB247" s="79">
        <v>0</v>
      </c>
      <c r="AC247" s="79">
        <v>0</v>
      </c>
      <c r="AD247" s="79">
        <v>0</v>
      </c>
      <c r="AE247" s="79">
        <v>0</v>
      </c>
      <c r="AF247" s="79">
        <v>0</v>
      </c>
      <c r="AG247" s="79">
        <v>0</v>
      </c>
      <c r="AH247" s="79">
        <v>0</v>
      </c>
      <c r="AI247" s="79">
        <v>0</v>
      </c>
      <c r="AJ247" s="79">
        <v>0</v>
      </c>
      <c r="AK247" s="79">
        <v>0</v>
      </c>
      <c r="AL247" s="79">
        <v>0</v>
      </c>
      <c r="AM247" s="79">
        <f t="shared" si="3"/>
        <v>0</v>
      </c>
      <c r="AP247" s="45"/>
    </row>
    <row r="248" spans="1:42" ht="33" customHeight="1">
      <c r="A248" s="54">
        <v>1116</v>
      </c>
      <c r="B248" s="55" t="s">
        <v>227</v>
      </c>
      <c r="C248" s="80" t="s">
        <v>678</v>
      </c>
      <c r="D248" s="79">
        <v>0</v>
      </c>
      <c r="E248" s="79">
        <v>0</v>
      </c>
      <c r="F248" s="79">
        <v>0</v>
      </c>
      <c r="G248" s="79">
        <v>0</v>
      </c>
      <c r="H248" s="79">
        <v>0</v>
      </c>
      <c r="I248" s="79">
        <v>0</v>
      </c>
      <c r="J248" s="79">
        <v>0</v>
      </c>
      <c r="K248" s="79">
        <v>0</v>
      </c>
      <c r="L248" s="79">
        <v>0</v>
      </c>
      <c r="M248" s="79">
        <v>0</v>
      </c>
      <c r="N248" s="79">
        <v>0</v>
      </c>
      <c r="O248" s="79">
        <v>0</v>
      </c>
      <c r="P248" s="79">
        <v>0</v>
      </c>
      <c r="Q248" s="79">
        <v>0</v>
      </c>
      <c r="R248" s="79">
        <v>0</v>
      </c>
      <c r="S248" s="79">
        <v>0</v>
      </c>
      <c r="T248" s="79">
        <v>0</v>
      </c>
      <c r="U248" s="79">
        <v>0</v>
      </c>
      <c r="V248" s="79">
        <v>0</v>
      </c>
      <c r="W248" s="79">
        <v>0</v>
      </c>
      <c r="X248" s="79">
        <v>0</v>
      </c>
      <c r="Y248" s="79">
        <v>0</v>
      </c>
      <c r="Z248" s="79">
        <v>0</v>
      </c>
      <c r="AA248" s="79">
        <v>0</v>
      </c>
      <c r="AB248" s="79">
        <v>0</v>
      </c>
      <c r="AC248" s="79">
        <v>0</v>
      </c>
      <c r="AD248" s="79">
        <v>0</v>
      </c>
      <c r="AE248" s="79">
        <v>0</v>
      </c>
      <c r="AF248" s="79">
        <v>0</v>
      </c>
      <c r="AG248" s="79">
        <v>0</v>
      </c>
      <c r="AH248" s="79">
        <v>0</v>
      </c>
      <c r="AI248" s="79">
        <v>0</v>
      </c>
      <c r="AJ248" s="79">
        <v>0</v>
      </c>
      <c r="AK248" s="79">
        <v>0</v>
      </c>
      <c r="AL248" s="79">
        <v>0</v>
      </c>
      <c r="AM248" s="79">
        <f t="shared" si="3"/>
        <v>0</v>
      </c>
      <c r="AP248" s="45"/>
    </row>
    <row r="249" spans="1:42" ht="33" customHeight="1">
      <c r="A249" s="54">
        <v>1117</v>
      </c>
      <c r="B249" s="55" t="s">
        <v>228</v>
      </c>
      <c r="C249" s="80" t="s">
        <v>678</v>
      </c>
      <c r="D249" s="79">
        <v>0</v>
      </c>
      <c r="E249" s="79">
        <v>0</v>
      </c>
      <c r="F249" s="79">
        <v>0</v>
      </c>
      <c r="G249" s="79">
        <v>0</v>
      </c>
      <c r="H249" s="79">
        <v>0</v>
      </c>
      <c r="I249" s="79">
        <v>0</v>
      </c>
      <c r="J249" s="79">
        <v>0</v>
      </c>
      <c r="K249" s="79">
        <v>0</v>
      </c>
      <c r="L249" s="79">
        <v>0</v>
      </c>
      <c r="M249" s="79">
        <v>0</v>
      </c>
      <c r="N249" s="79">
        <v>0</v>
      </c>
      <c r="O249" s="79">
        <v>0</v>
      </c>
      <c r="P249" s="79">
        <v>0</v>
      </c>
      <c r="Q249" s="79">
        <v>0</v>
      </c>
      <c r="R249" s="79">
        <v>0</v>
      </c>
      <c r="S249" s="79">
        <v>0</v>
      </c>
      <c r="T249" s="79">
        <v>0</v>
      </c>
      <c r="U249" s="79">
        <v>0</v>
      </c>
      <c r="V249" s="79">
        <v>0</v>
      </c>
      <c r="W249" s="79">
        <v>0</v>
      </c>
      <c r="X249" s="79">
        <v>0</v>
      </c>
      <c r="Y249" s="79">
        <v>0</v>
      </c>
      <c r="Z249" s="79">
        <v>0</v>
      </c>
      <c r="AA249" s="79">
        <v>0</v>
      </c>
      <c r="AB249" s="79">
        <v>0</v>
      </c>
      <c r="AC249" s="79">
        <v>0</v>
      </c>
      <c r="AD249" s="79">
        <v>0</v>
      </c>
      <c r="AE249" s="79">
        <v>0</v>
      </c>
      <c r="AF249" s="79">
        <v>0</v>
      </c>
      <c r="AG249" s="79">
        <v>0</v>
      </c>
      <c r="AH249" s="79">
        <v>0</v>
      </c>
      <c r="AI249" s="79">
        <v>0</v>
      </c>
      <c r="AJ249" s="79">
        <v>0</v>
      </c>
      <c r="AK249" s="79">
        <v>0</v>
      </c>
      <c r="AL249" s="79">
        <v>0</v>
      </c>
      <c r="AM249" s="79">
        <f t="shared" si="3"/>
        <v>0</v>
      </c>
      <c r="AP249" s="45"/>
    </row>
    <row r="250" spans="1:42" ht="33" customHeight="1">
      <c r="A250" s="54">
        <v>1118</v>
      </c>
      <c r="B250" s="55" t="s">
        <v>229</v>
      </c>
      <c r="C250" s="80" t="s">
        <v>678</v>
      </c>
      <c r="D250" s="79">
        <v>0</v>
      </c>
      <c r="E250" s="79">
        <v>0</v>
      </c>
      <c r="F250" s="79">
        <v>0</v>
      </c>
      <c r="G250" s="79">
        <v>0</v>
      </c>
      <c r="H250" s="79">
        <v>0</v>
      </c>
      <c r="I250" s="79">
        <v>0</v>
      </c>
      <c r="J250" s="79">
        <v>0</v>
      </c>
      <c r="K250" s="79">
        <v>0</v>
      </c>
      <c r="L250" s="79">
        <v>0</v>
      </c>
      <c r="M250" s="79">
        <v>0</v>
      </c>
      <c r="N250" s="79">
        <v>0</v>
      </c>
      <c r="O250" s="79">
        <v>0</v>
      </c>
      <c r="P250" s="79">
        <v>0</v>
      </c>
      <c r="Q250" s="79">
        <v>0</v>
      </c>
      <c r="R250" s="79">
        <v>0</v>
      </c>
      <c r="S250" s="79">
        <v>0</v>
      </c>
      <c r="T250" s="79">
        <v>0</v>
      </c>
      <c r="U250" s="79">
        <v>0</v>
      </c>
      <c r="V250" s="79">
        <v>0</v>
      </c>
      <c r="W250" s="79">
        <v>0</v>
      </c>
      <c r="X250" s="79">
        <v>0</v>
      </c>
      <c r="Y250" s="79">
        <v>0</v>
      </c>
      <c r="Z250" s="79">
        <v>0</v>
      </c>
      <c r="AA250" s="79">
        <v>0</v>
      </c>
      <c r="AB250" s="79">
        <v>0</v>
      </c>
      <c r="AC250" s="79">
        <v>0</v>
      </c>
      <c r="AD250" s="79">
        <v>0</v>
      </c>
      <c r="AE250" s="79">
        <v>0</v>
      </c>
      <c r="AF250" s="79">
        <v>0</v>
      </c>
      <c r="AG250" s="79">
        <v>0</v>
      </c>
      <c r="AH250" s="79">
        <v>0</v>
      </c>
      <c r="AI250" s="79">
        <v>0</v>
      </c>
      <c r="AJ250" s="79">
        <v>0</v>
      </c>
      <c r="AK250" s="79">
        <v>0</v>
      </c>
      <c r="AL250" s="79">
        <v>0</v>
      </c>
      <c r="AM250" s="79">
        <f t="shared" si="3"/>
        <v>0</v>
      </c>
      <c r="AP250" s="45"/>
    </row>
    <row r="251" spans="1:42" ht="33" customHeight="1">
      <c r="A251" s="54">
        <v>1119</v>
      </c>
      <c r="B251" s="55" t="s">
        <v>230</v>
      </c>
      <c r="C251" s="80" t="s">
        <v>678</v>
      </c>
      <c r="D251" s="79">
        <v>0</v>
      </c>
      <c r="E251" s="79">
        <v>0</v>
      </c>
      <c r="F251" s="79">
        <v>0</v>
      </c>
      <c r="G251" s="79">
        <v>0</v>
      </c>
      <c r="H251" s="79">
        <v>0</v>
      </c>
      <c r="I251" s="79">
        <v>0</v>
      </c>
      <c r="J251" s="79">
        <v>0</v>
      </c>
      <c r="K251" s="79">
        <v>0</v>
      </c>
      <c r="L251" s="79">
        <v>0</v>
      </c>
      <c r="M251" s="79">
        <v>0</v>
      </c>
      <c r="N251" s="79">
        <v>0</v>
      </c>
      <c r="O251" s="79">
        <v>0</v>
      </c>
      <c r="P251" s="79">
        <v>0</v>
      </c>
      <c r="Q251" s="79">
        <v>0</v>
      </c>
      <c r="R251" s="79">
        <v>0</v>
      </c>
      <c r="S251" s="79">
        <v>0</v>
      </c>
      <c r="T251" s="79">
        <v>0</v>
      </c>
      <c r="U251" s="79">
        <v>0</v>
      </c>
      <c r="V251" s="79">
        <v>0</v>
      </c>
      <c r="W251" s="79">
        <v>0</v>
      </c>
      <c r="X251" s="79">
        <v>0</v>
      </c>
      <c r="Y251" s="79">
        <v>0</v>
      </c>
      <c r="Z251" s="79">
        <v>0</v>
      </c>
      <c r="AA251" s="79">
        <v>0</v>
      </c>
      <c r="AB251" s="79">
        <v>0</v>
      </c>
      <c r="AC251" s="79">
        <v>0</v>
      </c>
      <c r="AD251" s="79">
        <v>0</v>
      </c>
      <c r="AE251" s="79">
        <v>0</v>
      </c>
      <c r="AF251" s="79">
        <v>0</v>
      </c>
      <c r="AG251" s="79">
        <v>0</v>
      </c>
      <c r="AH251" s="79">
        <v>0</v>
      </c>
      <c r="AI251" s="79">
        <v>0</v>
      </c>
      <c r="AJ251" s="79">
        <v>0</v>
      </c>
      <c r="AK251" s="79">
        <v>0</v>
      </c>
      <c r="AL251" s="79">
        <v>0</v>
      </c>
      <c r="AM251" s="79">
        <f t="shared" si="3"/>
        <v>0</v>
      </c>
      <c r="AP251" s="45"/>
    </row>
    <row r="252" spans="1:42" ht="33" customHeight="1">
      <c r="A252" s="54">
        <v>1120</v>
      </c>
      <c r="B252" s="55" t="s">
        <v>231</v>
      </c>
      <c r="C252" s="80" t="s">
        <v>678</v>
      </c>
      <c r="D252" s="79">
        <v>0</v>
      </c>
      <c r="E252" s="79">
        <v>0</v>
      </c>
      <c r="F252" s="79">
        <v>0</v>
      </c>
      <c r="G252" s="79">
        <v>0</v>
      </c>
      <c r="H252" s="79">
        <v>0</v>
      </c>
      <c r="I252" s="79">
        <v>0</v>
      </c>
      <c r="J252" s="79">
        <v>0</v>
      </c>
      <c r="K252" s="79">
        <v>0</v>
      </c>
      <c r="L252" s="79">
        <v>0</v>
      </c>
      <c r="M252" s="79">
        <v>0</v>
      </c>
      <c r="N252" s="79">
        <v>0</v>
      </c>
      <c r="O252" s="79">
        <v>0</v>
      </c>
      <c r="P252" s="79">
        <v>0</v>
      </c>
      <c r="Q252" s="79">
        <v>0</v>
      </c>
      <c r="R252" s="79">
        <v>0</v>
      </c>
      <c r="S252" s="79">
        <v>0</v>
      </c>
      <c r="T252" s="79">
        <v>0</v>
      </c>
      <c r="U252" s="79">
        <v>0</v>
      </c>
      <c r="V252" s="79">
        <v>0</v>
      </c>
      <c r="W252" s="79">
        <v>0</v>
      </c>
      <c r="X252" s="79">
        <v>0</v>
      </c>
      <c r="Y252" s="79">
        <v>0</v>
      </c>
      <c r="Z252" s="79">
        <v>0</v>
      </c>
      <c r="AA252" s="79">
        <v>0</v>
      </c>
      <c r="AB252" s="79">
        <v>0</v>
      </c>
      <c r="AC252" s="79">
        <v>0</v>
      </c>
      <c r="AD252" s="79">
        <v>0</v>
      </c>
      <c r="AE252" s="79">
        <v>0</v>
      </c>
      <c r="AF252" s="79">
        <v>0</v>
      </c>
      <c r="AG252" s="79">
        <v>0</v>
      </c>
      <c r="AH252" s="79">
        <v>0</v>
      </c>
      <c r="AI252" s="79">
        <v>0</v>
      </c>
      <c r="AJ252" s="79">
        <v>0</v>
      </c>
      <c r="AK252" s="79">
        <v>0</v>
      </c>
      <c r="AL252" s="79">
        <v>0</v>
      </c>
      <c r="AM252" s="79">
        <f t="shared" si="3"/>
        <v>0</v>
      </c>
      <c r="AP252" s="45"/>
    </row>
    <row r="253" spans="1:42" ht="33" customHeight="1">
      <c r="A253" s="54">
        <v>1121</v>
      </c>
      <c r="B253" s="55" t="s">
        <v>232</v>
      </c>
      <c r="C253" s="80" t="s">
        <v>678</v>
      </c>
      <c r="D253" s="79">
        <v>0</v>
      </c>
      <c r="E253" s="79">
        <v>0</v>
      </c>
      <c r="F253" s="79">
        <v>0</v>
      </c>
      <c r="G253" s="79">
        <v>0</v>
      </c>
      <c r="H253" s="79">
        <v>0</v>
      </c>
      <c r="I253" s="79">
        <v>0</v>
      </c>
      <c r="J253" s="79">
        <v>0</v>
      </c>
      <c r="K253" s="79">
        <v>0</v>
      </c>
      <c r="L253" s="79">
        <v>0</v>
      </c>
      <c r="M253" s="79">
        <v>0</v>
      </c>
      <c r="N253" s="79">
        <v>0</v>
      </c>
      <c r="O253" s="79">
        <v>0</v>
      </c>
      <c r="P253" s="79">
        <v>0</v>
      </c>
      <c r="Q253" s="79">
        <v>0</v>
      </c>
      <c r="R253" s="79">
        <v>0</v>
      </c>
      <c r="S253" s="79">
        <v>0</v>
      </c>
      <c r="T253" s="79">
        <v>0</v>
      </c>
      <c r="U253" s="79">
        <v>0</v>
      </c>
      <c r="V253" s="79">
        <v>0</v>
      </c>
      <c r="W253" s="79">
        <v>0</v>
      </c>
      <c r="X253" s="79">
        <v>0</v>
      </c>
      <c r="Y253" s="79">
        <v>0</v>
      </c>
      <c r="Z253" s="79">
        <v>0</v>
      </c>
      <c r="AA253" s="79">
        <v>0</v>
      </c>
      <c r="AB253" s="79">
        <v>0</v>
      </c>
      <c r="AC253" s="79">
        <v>0</v>
      </c>
      <c r="AD253" s="79">
        <v>0</v>
      </c>
      <c r="AE253" s="79">
        <v>0</v>
      </c>
      <c r="AF253" s="79">
        <v>0</v>
      </c>
      <c r="AG253" s="79">
        <v>0</v>
      </c>
      <c r="AH253" s="79">
        <v>0</v>
      </c>
      <c r="AI253" s="79">
        <v>0</v>
      </c>
      <c r="AJ253" s="79">
        <v>0</v>
      </c>
      <c r="AK253" s="79">
        <v>0</v>
      </c>
      <c r="AL253" s="79">
        <v>0</v>
      </c>
      <c r="AM253" s="79">
        <f t="shared" si="3"/>
        <v>0</v>
      </c>
      <c r="AP253" s="45"/>
    </row>
    <row r="254" spans="1:42" ht="33" customHeight="1">
      <c r="A254" s="54">
        <v>1122</v>
      </c>
      <c r="B254" s="55" t="s">
        <v>233</v>
      </c>
      <c r="C254" s="80" t="s">
        <v>678</v>
      </c>
      <c r="D254" s="79">
        <v>0</v>
      </c>
      <c r="E254" s="79">
        <v>0</v>
      </c>
      <c r="F254" s="79">
        <v>0</v>
      </c>
      <c r="G254" s="79">
        <v>0</v>
      </c>
      <c r="H254" s="79">
        <v>0</v>
      </c>
      <c r="I254" s="79">
        <v>0</v>
      </c>
      <c r="J254" s="79">
        <v>0</v>
      </c>
      <c r="K254" s="79">
        <v>0</v>
      </c>
      <c r="L254" s="79">
        <v>0</v>
      </c>
      <c r="M254" s="79">
        <v>0</v>
      </c>
      <c r="N254" s="79">
        <v>0</v>
      </c>
      <c r="O254" s="79">
        <v>0</v>
      </c>
      <c r="P254" s="79">
        <v>0</v>
      </c>
      <c r="Q254" s="79">
        <v>0</v>
      </c>
      <c r="R254" s="79">
        <v>0</v>
      </c>
      <c r="S254" s="79">
        <v>0</v>
      </c>
      <c r="T254" s="79">
        <v>0</v>
      </c>
      <c r="U254" s="79">
        <v>0</v>
      </c>
      <c r="V254" s="79">
        <v>0</v>
      </c>
      <c r="W254" s="79">
        <v>0</v>
      </c>
      <c r="X254" s="79">
        <v>0</v>
      </c>
      <c r="Y254" s="79">
        <v>0</v>
      </c>
      <c r="Z254" s="79">
        <v>0</v>
      </c>
      <c r="AA254" s="79">
        <v>0</v>
      </c>
      <c r="AB254" s="79">
        <v>0</v>
      </c>
      <c r="AC254" s="79">
        <v>0</v>
      </c>
      <c r="AD254" s="79">
        <v>0</v>
      </c>
      <c r="AE254" s="79">
        <v>0</v>
      </c>
      <c r="AF254" s="79">
        <v>0</v>
      </c>
      <c r="AG254" s="79">
        <v>0</v>
      </c>
      <c r="AH254" s="79">
        <v>0</v>
      </c>
      <c r="AI254" s="79">
        <v>0</v>
      </c>
      <c r="AJ254" s="79">
        <v>0</v>
      </c>
      <c r="AK254" s="79">
        <v>0</v>
      </c>
      <c r="AL254" s="79">
        <v>0</v>
      </c>
      <c r="AM254" s="79">
        <f t="shared" si="3"/>
        <v>0</v>
      </c>
      <c r="AP254" s="45"/>
    </row>
    <row r="255" spans="1:42" ht="33" customHeight="1">
      <c r="A255" s="54">
        <v>1123</v>
      </c>
      <c r="B255" s="55" t="s">
        <v>234</v>
      </c>
      <c r="C255" s="80" t="s">
        <v>678</v>
      </c>
      <c r="D255" s="79">
        <v>0</v>
      </c>
      <c r="E255" s="79">
        <v>0</v>
      </c>
      <c r="F255" s="79">
        <v>0</v>
      </c>
      <c r="G255" s="79">
        <v>0</v>
      </c>
      <c r="H255" s="79">
        <v>0</v>
      </c>
      <c r="I255" s="79">
        <v>0</v>
      </c>
      <c r="J255" s="79">
        <v>0</v>
      </c>
      <c r="K255" s="79">
        <v>0</v>
      </c>
      <c r="L255" s="79">
        <v>0</v>
      </c>
      <c r="M255" s="79">
        <v>0</v>
      </c>
      <c r="N255" s="79">
        <v>0</v>
      </c>
      <c r="O255" s="79">
        <v>0</v>
      </c>
      <c r="P255" s="79">
        <v>0</v>
      </c>
      <c r="Q255" s="79">
        <v>0</v>
      </c>
      <c r="R255" s="79">
        <v>0</v>
      </c>
      <c r="S255" s="79">
        <v>0</v>
      </c>
      <c r="T255" s="79">
        <v>0</v>
      </c>
      <c r="U255" s="79">
        <v>0</v>
      </c>
      <c r="V255" s="79">
        <v>0</v>
      </c>
      <c r="W255" s="79">
        <v>0</v>
      </c>
      <c r="X255" s="79">
        <v>0</v>
      </c>
      <c r="Y255" s="79">
        <v>0</v>
      </c>
      <c r="Z255" s="79">
        <v>0</v>
      </c>
      <c r="AA255" s="79">
        <v>0</v>
      </c>
      <c r="AB255" s="79">
        <v>0</v>
      </c>
      <c r="AC255" s="79">
        <v>0</v>
      </c>
      <c r="AD255" s="79">
        <v>0</v>
      </c>
      <c r="AE255" s="79">
        <v>0</v>
      </c>
      <c r="AF255" s="79">
        <v>0</v>
      </c>
      <c r="AG255" s="79">
        <v>0</v>
      </c>
      <c r="AH255" s="79">
        <v>0</v>
      </c>
      <c r="AI255" s="79">
        <v>0</v>
      </c>
      <c r="AJ255" s="79">
        <v>0</v>
      </c>
      <c r="AK255" s="79">
        <v>0</v>
      </c>
      <c r="AL255" s="79">
        <v>0</v>
      </c>
      <c r="AM255" s="79">
        <f t="shared" si="3"/>
        <v>0</v>
      </c>
      <c r="AP255" s="45"/>
    </row>
    <row r="256" spans="1:42" ht="33" customHeight="1">
      <c r="A256" s="54">
        <v>1124</v>
      </c>
      <c r="B256" s="55" t="s">
        <v>235</v>
      </c>
      <c r="C256" s="80" t="s">
        <v>678</v>
      </c>
      <c r="D256" s="79">
        <v>0</v>
      </c>
      <c r="E256" s="79">
        <v>0</v>
      </c>
      <c r="F256" s="79">
        <v>0</v>
      </c>
      <c r="G256" s="79">
        <v>0</v>
      </c>
      <c r="H256" s="79">
        <v>0</v>
      </c>
      <c r="I256" s="79">
        <v>0</v>
      </c>
      <c r="J256" s="79">
        <v>0</v>
      </c>
      <c r="K256" s="79">
        <v>0</v>
      </c>
      <c r="L256" s="79">
        <v>0</v>
      </c>
      <c r="M256" s="79">
        <v>0</v>
      </c>
      <c r="N256" s="79">
        <v>0</v>
      </c>
      <c r="O256" s="79">
        <v>0</v>
      </c>
      <c r="P256" s="79">
        <v>0</v>
      </c>
      <c r="Q256" s="79">
        <v>0</v>
      </c>
      <c r="R256" s="79">
        <v>0</v>
      </c>
      <c r="S256" s="79">
        <v>0</v>
      </c>
      <c r="T256" s="79">
        <v>0</v>
      </c>
      <c r="U256" s="79">
        <v>0</v>
      </c>
      <c r="V256" s="79">
        <v>0</v>
      </c>
      <c r="W256" s="79">
        <v>0</v>
      </c>
      <c r="X256" s="79">
        <v>0</v>
      </c>
      <c r="Y256" s="79">
        <v>0</v>
      </c>
      <c r="Z256" s="79">
        <v>0</v>
      </c>
      <c r="AA256" s="79">
        <v>0</v>
      </c>
      <c r="AB256" s="79">
        <v>0</v>
      </c>
      <c r="AC256" s="79">
        <v>0</v>
      </c>
      <c r="AD256" s="79">
        <v>0</v>
      </c>
      <c r="AE256" s="79">
        <v>0</v>
      </c>
      <c r="AF256" s="79">
        <v>0</v>
      </c>
      <c r="AG256" s="79">
        <v>0</v>
      </c>
      <c r="AH256" s="79">
        <v>0</v>
      </c>
      <c r="AI256" s="79">
        <v>0</v>
      </c>
      <c r="AJ256" s="79">
        <v>0</v>
      </c>
      <c r="AK256" s="79">
        <v>0</v>
      </c>
      <c r="AL256" s="79">
        <v>0</v>
      </c>
      <c r="AM256" s="79">
        <f t="shared" si="3"/>
        <v>0</v>
      </c>
      <c r="AP256" s="45"/>
    </row>
    <row r="257" spans="1:42" ht="33" customHeight="1">
      <c r="A257" s="54">
        <v>1125</v>
      </c>
      <c r="B257" s="55" t="s">
        <v>236</v>
      </c>
      <c r="C257" s="80" t="s">
        <v>678</v>
      </c>
      <c r="D257" s="79">
        <v>0</v>
      </c>
      <c r="E257" s="79">
        <v>0</v>
      </c>
      <c r="F257" s="79">
        <v>0</v>
      </c>
      <c r="G257" s="79">
        <v>0</v>
      </c>
      <c r="H257" s="79">
        <v>0</v>
      </c>
      <c r="I257" s="79">
        <v>0</v>
      </c>
      <c r="J257" s="79">
        <v>0</v>
      </c>
      <c r="K257" s="79">
        <v>0</v>
      </c>
      <c r="L257" s="79">
        <v>0</v>
      </c>
      <c r="M257" s="79">
        <v>0</v>
      </c>
      <c r="N257" s="79">
        <v>0</v>
      </c>
      <c r="O257" s="79">
        <v>0</v>
      </c>
      <c r="P257" s="79">
        <v>0</v>
      </c>
      <c r="Q257" s="79">
        <v>0</v>
      </c>
      <c r="R257" s="79">
        <v>0</v>
      </c>
      <c r="S257" s="79">
        <v>0</v>
      </c>
      <c r="T257" s="79">
        <v>0</v>
      </c>
      <c r="U257" s="79">
        <v>0</v>
      </c>
      <c r="V257" s="79">
        <v>0</v>
      </c>
      <c r="W257" s="79">
        <v>0</v>
      </c>
      <c r="X257" s="79">
        <v>0</v>
      </c>
      <c r="Y257" s="79">
        <v>0</v>
      </c>
      <c r="Z257" s="79">
        <v>0</v>
      </c>
      <c r="AA257" s="79">
        <v>0</v>
      </c>
      <c r="AB257" s="79">
        <v>0</v>
      </c>
      <c r="AC257" s="79">
        <v>0</v>
      </c>
      <c r="AD257" s="79">
        <v>0</v>
      </c>
      <c r="AE257" s="79">
        <v>0</v>
      </c>
      <c r="AF257" s="79">
        <v>0</v>
      </c>
      <c r="AG257" s="79">
        <v>0</v>
      </c>
      <c r="AH257" s="79">
        <v>0</v>
      </c>
      <c r="AI257" s="79">
        <v>0</v>
      </c>
      <c r="AJ257" s="79">
        <v>0</v>
      </c>
      <c r="AK257" s="79">
        <v>0</v>
      </c>
      <c r="AL257" s="79">
        <v>0</v>
      </c>
      <c r="AM257" s="79">
        <f t="shared" si="3"/>
        <v>0</v>
      </c>
      <c r="AP257" s="45"/>
    </row>
    <row r="258" spans="1:42" ht="33" customHeight="1">
      <c r="A258" s="54">
        <v>1126</v>
      </c>
      <c r="B258" s="55" t="s">
        <v>237</v>
      </c>
      <c r="C258" s="80" t="s">
        <v>678</v>
      </c>
      <c r="D258" s="79">
        <v>0</v>
      </c>
      <c r="E258" s="79">
        <v>0</v>
      </c>
      <c r="F258" s="79">
        <v>0</v>
      </c>
      <c r="G258" s="79">
        <v>0</v>
      </c>
      <c r="H258" s="79">
        <v>0</v>
      </c>
      <c r="I258" s="79">
        <v>0</v>
      </c>
      <c r="J258" s="79">
        <v>0</v>
      </c>
      <c r="K258" s="79">
        <v>0</v>
      </c>
      <c r="L258" s="79">
        <v>0</v>
      </c>
      <c r="M258" s="79">
        <v>0</v>
      </c>
      <c r="N258" s="79">
        <v>0</v>
      </c>
      <c r="O258" s="79">
        <v>0</v>
      </c>
      <c r="P258" s="79">
        <v>0</v>
      </c>
      <c r="Q258" s="79">
        <v>0</v>
      </c>
      <c r="R258" s="79">
        <v>0</v>
      </c>
      <c r="S258" s="79">
        <v>0</v>
      </c>
      <c r="T258" s="79">
        <v>0</v>
      </c>
      <c r="U258" s="79">
        <v>0</v>
      </c>
      <c r="V258" s="79">
        <v>0</v>
      </c>
      <c r="W258" s="79">
        <v>0</v>
      </c>
      <c r="X258" s="79">
        <v>0</v>
      </c>
      <c r="Y258" s="79">
        <v>0</v>
      </c>
      <c r="Z258" s="79">
        <v>0</v>
      </c>
      <c r="AA258" s="79">
        <v>0</v>
      </c>
      <c r="AB258" s="79">
        <v>0</v>
      </c>
      <c r="AC258" s="79">
        <v>0</v>
      </c>
      <c r="AD258" s="79">
        <v>0</v>
      </c>
      <c r="AE258" s="79">
        <v>0</v>
      </c>
      <c r="AF258" s="79">
        <v>0</v>
      </c>
      <c r="AG258" s="79">
        <v>0</v>
      </c>
      <c r="AH258" s="79">
        <v>0</v>
      </c>
      <c r="AI258" s="79">
        <v>0</v>
      </c>
      <c r="AJ258" s="79">
        <v>0</v>
      </c>
      <c r="AK258" s="79">
        <v>0</v>
      </c>
      <c r="AL258" s="79">
        <v>0</v>
      </c>
      <c r="AM258" s="79">
        <f t="shared" si="3"/>
        <v>0</v>
      </c>
      <c r="AP258" s="45"/>
    </row>
    <row r="259" spans="1:42" ht="33" customHeight="1">
      <c r="A259" s="54">
        <v>1127</v>
      </c>
      <c r="B259" s="55" t="s">
        <v>238</v>
      </c>
      <c r="C259" s="80" t="s">
        <v>678</v>
      </c>
      <c r="D259" s="79">
        <v>0</v>
      </c>
      <c r="E259" s="79">
        <v>0</v>
      </c>
      <c r="F259" s="79">
        <v>0</v>
      </c>
      <c r="G259" s="79">
        <v>0</v>
      </c>
      <c r="H259" s="79">
        <v>0</v>
      </c>
      <c r="I259" s="79">
        <v>0</v>
      </c>
      <c r="J259" s="79">
        <v>0</v>
      </c>
      <c r="K259" s="79">
        <v>0</v>
      </c>
      <c r="L259" s="79">
        <v>0</v>
      </c>
      <c r="M259" s="79">
        <v>0</v>
      </c>
      <c r="N259" s="79">
        <v>0</v>
      </c>
      <c r="O259" s="79">
        <v>0</v>
      </c>
      <c r="P259" s="79">
        <v>0</v>
      </c>
      <c r="Q259" s="79">
        <v>0</v>
      </c>
      <c r="R259" s="79">
        <v>0</v>
      </c>
      <c r="S259" s="79">
        <v>0</v>
      </c>
      <c r="T259" s="79">
        <v>0</v>
      </c>
      <c r="U259" s="79">
        <v>0</v>
      </c>
      <c r="V259" s="79">
        <v>0</v>
      </c>
      <c r="W259" s="79">
        <v>0</v>
      </c>
      <c r="X259" s="79">
        <v>0</v>
      </c>
      <c r="Y259" s="79">
        <v>0</v>
      </c>
      <c r="Z259" s="79">
        <v>0</v>
      </c>
      <c r="AA259" s="79">
        <v>0</v>
      </c>
      <c r="AB259" s="79">
        <v>0</v>
      </c>
      <c r="AC259" s="79">
        <v>0</v>
      </c>
      <c r="AD259" s="79">
        <v>0</v>
      </c>
      <c r="AE259" s="79">
        <v>0</v>
      </c>
      <c r="AF259" s="79">
        <v>0</v>
      </c>
      <c r="AG259" s="79">
        <v>0</v>
      </c>
      <c r="AH259" s="79">
        <v>0</v>
      </c>
      <c r="AI259" s="79">
        <v>0</v>
      </c>
      <c r="AJ259" s="79">
        <v>0</v>
      </c>
      <c r="AK259" s="79">
        <v>0</v>
      </c>
      <c r="AL259" s="79">
        <v>0</v>
      </c>
      <c r="AM259" s="79">
        <f t="shared" si="3"/>
        <v>0</v>
      </c>
      <c r="AP259" s="45"/>
    </row>
    <row r="260" spans="1:42" ht="33" customHeight="1">
      <c r="A260" s="54">
        <v>1128</v>
      </c>
      <c r="B260" s="55" t="s">
        <v>239</v>
      </c>
      <c r="C260" s="80" t="s">
        <v>678</v>
      </c>
      <c r="D260" s="79">
        <v>0</v>
      </c>
      <c r="E260" s="79">
        <v>0</v>
      </c>
      <c r="F260" s="79">
        <v>0</v>
      </c>
      <c r="G260" s="79">
        <v>0</v>
      </c>
      <c r="H260" s="79">
        <v>0</v>
      </c>
      <c r="I260" s="79">
        <v>0</v>
      </c>
      <c r="J260" s="79">
        <v>0</v>
      </c>
      <c r="K260" s="79">
        <v>0</v>
      </c>
      <c r="L260" s="79">
        <v>0</v>
      </c>
      <c r="M260" s="79">
        <v>0</v>
      </c>
      <c r="N260" s="79">
        <v>0</v>
      </c>
      <c r="O260" s="79">
        <v>0</v>
      </c>
      <c r="P260" s="79">
        <v>0</v>
      </c>
      <c r="Q260" s="79">
        <v>0</v>
      </c>
      <c r="R260" s="79">
        <v>0</v>
      </c>
      <c r="S260" s="79">
        <v>0</v>
      </c>
      <c r="T260" s="79">
        <v>0</v>
      </c>
      <c r="U260" s="79">
        <v>0</v>
      </c>
      <c r="V260" s="79">
        <v>0</v>
      </c>
      <c r="W260" s="79">
        <v>0</v>
      </c>
      <c r="X260" s="79">
        <v>0</v>
      </c>
      <c r="Y260" s="79">
        <v>0</v>
      </c>
      <c r="Z260" s="79">
        <v>0</v>
      </c>
      <c r="AA260" s="79">
        <v>0</v>
      </c>
      <c r="AB260" s="79">
        <v>0</v>
      </c>
      <c r="AC260" s="79">
        <v>0</v>
      </c>
      <c r="AD260" s="79">
        <v>0</v>
      </c>
      <c r="AE260" s="79">
        <v>0</v>
      </c>
      <c r="AF260" s="79">
        <v>0</v>
      </c>
      <c r="AG260" s="79">
        <v>0</v>
      </c>
      <c r="AH260" s="79">
        <v>0</v>
      </c>
      <c r="AI260" s="79">
        <v>0</v>
      </c>
      <c r="AJ260" s="79">
        <v>0</v>
      </c>
      <c r="AK260" s="79">
        <v>0</v>
      </c>
      <c r="AL260" s="79">
        <v>0</v>
      </c>
      <c r="AM260" s="79">
        <f t="shared" si="3"/>
        <v>0</v>
      </c>
      <c r="AP260" s="45"/>
    </row>
    <row r="261" spans="1:42" ht="33" customHeight="1">
      <c r="A261" s="54">
        <v>1129</v>
      </c>
      <c r="B261" s="55" t="s">
        <v>240</v>
      </c>
      <c r="C261" s="80" t="s">
        <v>678</v>
      </c>
      <c r="D261" s="79">
        <v>0</v>
      </c>
      <c r="E261" s="79">
        <v>0</v>
      </c>
      <c r="F261" s="79">
        <v>0</v>
      </c>
      <c r="G261" s="79">
        <v>0</v>
      </c>
      <c r="H261" s="79">
        <v>0</v>
      </c>
      <c r="I261" s="79">
        <v>0</v>
      </c>
      <c r="J261" s="79">
        <v>0</v>
      </c>
      <c r="K261" s="79">
        <v>0</v>
      </c>
      <c r="L261" s="79">
        <v>0</v>
      </c>
      <c r="M261" s="79">
        <v>0</v>
      </c>
      <c r="N261" s="79">
        <v>0</v>
      </c>
      <c r="O261" s="79">
        <v>0</v>
      </c>
      <c r="P261" s="79">
        <v>0</v>
      </c>
      <c r="Q261" s="79">
        <v>0</v>
      </c>
      <c r="R261" s="79">
        <v>0</v>
      </c>
      <c r="S261" s="79">
        <v>0</v>
      </c>
      <c r="T261" s="79">
        <v>0</v>
      </c>
      <c r="U261" s="79">
        <v>0</v>
      </c>
      <c r="V261" s="79">
        <v>0</v>
      </c>
      <c r="W261" s="79">
        <v>0</v>
      </c>
      <c r="X261" s="79">
        <v>0</v>
      </c>
      <c r="Y261" s="79">
        <v>0</v>
      </c>
      <c r="Z261" s="79">
        <v>0</v>
      </c>
      <c r="AA261" s="79">
        <v>0</v>
      </c>
      <c r="AB261" s="79">
        <v>0</v>
      </c>
      <c r="AC261" s="79">
        <v>0</v>
      </c>
      <c r="AD261" s="79">
        <v>0</v>
      </c>
      <c r="AE261" s="79">
        <v>0</v>
      </c>
      <c r="AF261" s="79">
        <v>0</v>
      </c>
      <c r="AG261" s="79">
        <v>0</v>
      </c>
      <c r="AH261" s="79">
        <v>0</v>
      </c>
      <c r="AI261" s="79">
        <v>0</v>
      </c>
      <c r="AJ261" s="79">
        <v>0</v>
      </c>
      <c r="AK261" s="79">
        <v>0</v>
      </c>
      <c r="AL261" s="79">
        <v>0</v>
      </c>
      <c r="AM261" s="79">
        <f t="shared" si="3"/>
        <v>0</v>
      </c>
      <c r="AP261" s="45"/>
    </row>
    <row r="262" spans="1:42" ht="33" customHeight="1">
      <c r="A262" s="54">
        <v>1201</v>
      </c>
      <c r="B262" s="55" t="s">
        <v>241</v>
      </c>
      <c r="C262" s="80" t="s">
        <v>678</v>
      </c>
      <c r="D262" s="79">
        <v>0</v>
      </c>
      <c r="E262" s="79">
        <v>0</v>
      </c>
      <c r="F262" s="79">
        <v>0</v>
      </c>
      <c r="G262" s="79">
        <v>0</v>
      </c>
      <c r="H262" s="79">
        <v>0</v>
      </c>
      <c r="I262" s="79">
        <v>0</v>
      </c>
      <c r="J262" s="79">
        <v>0</v>
      </c>
      <c r="K262" s="79">
        <v>0</v>
      </c>
      <c r="L262" s="79">
        <v>0</v>
      </c>
      <c r="M262" s="79">
        <v>0</v>
      </c>
      <c r="N262" s="79">
        <v>0</v>
      </c>
      <c r="O262" s="79">
        <v>0</v>
      </c>
      <c r="P262" s="79">
        <v>0</v>
      </c>
      <c r="Q262" s="79">
        <v>0</v>
      </c>
      <c r="R262" s="79">
        <v>0</v>
      </c>
      <c r="S262" s="79">
        <v>0</v>
      </c>
      <c r="T262" s="79">
        <v>0</v>
      </c>
      <c r="U262" s="79">
        <v>0</v>
      </c>
      <c r="V262" s="79">
        <v>0</v>
      </c>
      <c r="W262" s="79">
        <v>0</v>
      </c>
      <c r="X262" s="79">
        <v>0</v>
      </c>
      <c r="Y262" s="79">
        <v>0</v>
      </c>
      <c r="Z262" s="79">
        <v>0</v>
      </c>
      <c r="AA262" s="79">
        <v>0</v>
      </c>
      <c r="AB262" s="79">
        <v>0</v>
      </c>
      <c r="AC262" s="79">
        <v>0</v>
      </c>
      <c r="AD262" s="79">
        <v>0</v>
      </c>
      <c r="AE262" s="79">
        <v>0</v>
      </c>
      <c r="AF262" s="79">
        <v>0</v>
      </c>
      <c r="AG262" s="79">
        <v>0</v>
      </c>
      <c r="AH262" s="79">
        <v>0</v>
      </c>
      <c r="AI262" s="79">
        <v>0</v>
      </c>
      <c r="AJ262" s="79">
        <v>0</v>
      </c>
      <c r="AK262" s="79">
        <v>0</v>
      </c>
      <c r="AL262" s="79">
        <v>0</v>
      </c>
      <c r="AM262" s="79">
        <f t="shared" si="3"/>
        <v>0</v>
      </c>
      <c r="AP262" s="45"/>
    </row>
    <row r="263" spans="1:42" ht="33" customHeight="1">
      <c r="A263" s="54">
        <v>1202</v>
      </c>
      <c r="B263" s="55" t="s">
        <v>242</v>
      </c>
      <c r="C263" s="80" t="s">
        <v>678</v>
      </c>
      <c r="D263" s="79">
        <v>0</v>
      </c>
      <c r="E263" s="79">
        <v>0</v>
      </c>
      <c r="F263" s="79">
        <v>0</v>
      </c>
      <c r="G263" s="79">
        <v>0</v>
      </c>
      <c r="H263" s="79">
        <v>0</v>
      </c>
      <c r="I263" s="79">
        <v>0</v>
      </c>
      <c r="J263" s="79">
        <v>0</v>
      </c>
      <c r="K263" s="79">
        <v>0</v>
      </c>
      <c r="L263" s="79">
        <v>0</v>
      </c>
      <c r="M263" s="79">
        <v>0</v>
      </c>
      <c r="N263" s="79">
        <v>0</v>
      </c>
      <c r="O263" s="79">
        <v>0</v>
      </c>
      <c r="P263" s="79">
        <v>0</v>
      </c>
      <c r="Q263" s="79">
        <v>0</v>
      </c>
      <c r="R263" s="79">
        <v>0</v>
      </c>
      <c r="S263" s="79">
        <v>0</v>
      </c>
      <c r="T263" s="79">
        <v>0</v>
      </c>
      <c r="U263" s="79">
        <v>0</v>
      </c>
      <c r="V263" s="79">
        <v>0</v>
      </c>
      <c r="W263" s="79">
        <v>0</v>
      </c>
      <c r="X263" s="79">
        <v>0</v>
      </c>
      <c r="Y263" s="79">
        <v>0</v>
      </c>
      <c r="Z263" s="79">
        <v>0</v>
      </c>
      <c r="AA263" s="79">
        <v>0</v>
      </c>
      <c r="AB263" s="79">
        <v>0</v>
      </c>
      <c r="AC263" s="79">
        <v>0</v>
      </c>
      <c r="AD263" s="79">
        <v>0</v>
      </c>
      <c r="AE263" s="79">
        <v>0</v>
      </c>
      <c r="AF263" s="79">
        <v>0</v>
      </c>
      <c r="AG263" s="79">
        <v>0</v>
      </c>
      <c r="AH263" s="79">
        <v>0</v>
      </c>
      <c r="AI263" s="79">
        <v>0</v>
      </c>
      <c r="AJ263" s="79">
        <v>0</v>
      </c>
      <c r="AK263" s="79">
        <v>0</v>
      </c>
      <c r="AL263" s="79">
        <v>0</v>
      </c>
      <c r="AM263" s="79">
        <f t="shared" si="3"/>
        <v>0</v>
      </c>
      <c r="AP263" s="45"/>
    </row>
    <row r="264" spans="1:42" ht="33" customHeight="1">
      <c r="A264" s="54">
        <v>1203</v>
      </c>
      <c r="B264" s="55" t="s">
        <v>243</v>
      </c>
      <c r="C264" s="80" t="s">
        <v>678</v>
      </c>
      <c r="D264" s="79">
        <v>0</v>
      </c>
      <c r="E264" s="79">
        <v>0</v>
      </c>
      <c r="F264" s="79">
        <v>0</v>
      </c>
      <c r="G264" s="79">
        <v>0</v>
      </c>
      <c r="H264" s="79">
        <v>0</v>
      </c>
      <c r="I264" s="79">
        <v>0</v>
      </c>
      <c r="J264" s="79">
        <v>0</v>
      </c>
      <c r="K264" s="79">
        <v>0</v>
      </c>
      <c r="L264" s="79">
        <v>0</v>
      </c>
      <c r="M264" s="79">
        <v>0</v>
      </c>
      <c r="N264" s="79">
        <v>0</v>
      </c>
      <c r="O264" s="79">
        <v>0</v>
      </c>
      <c r="P264" s="79">
        <v>0</v>
      </c>
      <c r="Q264" s="79">
        <v>0</v>
      </c>
      <c r="R264" s="79">
        <v>0</v>
      </c>
      <c r="S264" s="79">
        <v>0</v>
      </c>
      <c r="T264" s="79">
        <v>0</v>
      </c>
      <c r="U264" s="79">
        <v>0</v>
      </c>
      <c r="V264" s="79">
        <v>0</v>
      </c>
      <c r="W264" s="79">
        <v>0</v>
      </c>
      <c r="X264" s="79">
        <v>0</v>
      </c>
      <c r="Y264" s="79">
        <v>0</v>
      </c>
      <c r="Z264" s="79">
        <v>0</v>
      </c>
      <c r="AA264" s="79">
        <v>0</v>
      </c>
      <c r="AB264" s="79">
        <v>0</v>
      </c>
      <c r="AC264" s="79">
        <v>0</v>
      </c>
      <c r="AD264" s="79">
        <v>0</v>
      </c>
      <c r="AE264" s="79">
        <v>0</v>
      </c>
      <c r="AF264" s="79">
        <v>0</v>
      </c>
      <c r="AG264" s="79">
        <v>0</v>
      </c>
      <c r="AH264" s="79">
        <v>0</v>
      </c>
      <c r="AI264" s="79">
        <v>0</v>
      </c>
      <c r="AJ264" s="79">
        <v>0</v>
      </c>
      <c r="AK264" s="79">
        <v>0</v>
      </c>
      <c r="AL264" s="79">
        <v>0</v>
      </c>
      <c r="AM264" s="79">
        <f t="shared" si="3"/>
        <v>0</v>
      </c>
      <c r="AP264" s="45"/>
    </row>
    <row r="265" spans="1:42" ht="33" customHeight="1">
      <c r="A265" s="54">
        <v>1204</v>
      </c>
      <c r="B265" s="55" t="s">
        <v>244</v>
      </c>
      <c r="C265" s="80" t="s">
        <v>678</v>
      </c>
      <c r="D265" s="79">
        <v>0</v>
      </c>
      <c r="E265" s="79">
        <v>0</v>
      </c>
      <c r="F265" s="79">
        <v>0</v>
      </c>
      <c r="G265" s="79">
        <v>0</v>
      </c>
      <c r="H265" s="79">
        <v>0</v>
      </c>
      <c r="I265" s="79">
        <v>0</v>
      </c>
      <c r="J265" s="79">
        <v>0</v>
      </c>
      <c r="K265" s="79">
        <v>0</v>
      </c>
      <c r="L265" s="79">
        <v>0</v>
      </c>
      <c r="M265" s="79">
        <v>0</v>
      </c>
      <c r="N265" s="79">
        <v>0</v>
      </c>
      <c r="O265" s="79">
        <v>0</v>
      </c>
      <c r="P265" s="79">
        <v>0</v>
      </c>
      <c r="Q265" s="79">
        <v>0</v>
      </c>
      <c r="R265" s="79">
        <v>0</v>
      </c>
      <c r="S265" s="79">
        <v>0</v>
      </c>
      <c r="T265" s="79">
        <v>0</v>
      </c>
      <c r="U265" s="79">
        <v>0</v>
      </c>
      <c r="V265" s="79">
        <v>0</v>
      </c>
      <c r="W265" s="79">
        <v>0</v>
      </c>
      <c r="X265" s="79">
        <v>0</v>
      </c>
      <c r="Y265" s="79">
        <v>0</v>
      </c>
      <c r="Z265" s="79">
        <v>0</v>
      </c>
      <c r="AA265" s="79">
        <v>0</v>
      </c>
      <c r="AB265" s="79">
        <v>0</v>
      </c>
      <c r="AC265" s="79">
        <v>0</v>
      </c>
      <c r="AD265" s="79">
        <v>0</v>
      </c>
      <c r="AE265" s="79">
        <v>0</v>
      </c>
      <c r="AF265" s="79">
        <v>0</v>
      </c>
      <c r="AG265" s="79">
        <v>0</v>
      </c>
      <c r="AH265" s="79">
        <v>0</v>
      </c>
      <c r="AI265" s="79">
        <v>0</v>
      </c>
      <c r="AJ265" s="79">
        <v>0</v>
      </c>
      <c r="AK265" s="79">
        <v>0</v>
      </c>
      <c r="AL265" s="79">
        <v>0</v>
      </c>
      <c r="AM265" s="79">
        <f t="shared" si="3"/>
        <v>0</v>
      </c>
      <c r="AP265" s="45"/>
    </row>
    <row r="266" spans="1:42" ht="33" customHeight="1">
      <c r="A266" s="54">
        <v>1205</v>
      </c>
      <c r="B266" s="55" t="s">
        <v>245</v>
      </c>
      <c r="C266" s="80" t="s">
        <v>678</v>
      </c>
      <c r="D266" s="79">
        <v>0</v>
      </c>
      <c r="E266" s="79">
        <v>0</v>
      </c>
      <c r="F266" s="79">
        <v>0</v>
      </c>
      <c r="G266" s="79">
        <v>0</v>
      </c>
      <c r="H266" s="79">
        <v>0</v>
      </c>
      <c r="I266" s="79">
        <v>0</v>
      </c>
      <c r="J266" s="79">
        <v>0</v>
      </c>
      <c r="K266" s="79">
        <v>0</v>
      </c>
      <c r="L266" s="79">
        <v>0</v>
      </c>
      <c r="M266" s="79">
        <v>0</v>
      </c>
      <c r="N266" s="79">
        <v>0</v>
      </c>
      <c r="O266" s="79">
        <v>0</v>
      </c>
      <c r="P266" s="79">
        <v>0</v>
      </c>
      <c r="Q266" s="79">
        <v>0</v>
      </c>
      <c r="R266" s="79">
        <v>0</v>
      </c>
      <c r="S266" s="79">
        <v>0</v>
      </c>
      <c r="T266" s="79">
        <v>0</v>
      </c>
      <c r="U266" s="79">
        <v>0</v>
      </c>
      <c r="V266" s="79">
        <v>0</v>
      </c>
      <c r="W266" s="79">
        <v>0</v>
      </c>
      <c r="X266" s="79">
        <v>0</v>
      </c>
      <c r="Y266" s="79">
        <v>0</v>
      </c>
      <c r="Z266" s="79">
        <v>0</v>
      </c>
      <c r="AA266" s="79">
        <v>0</v>
      </c>
      <c r="AB266" s="79">
        <v>0</v>
      </c>
      <c r="AC266" s="79">
        <v>0</v>
      </c>
      <c r="AD266" s="79">
        <v>0</v>
      </c>
      <c r="AE266" s="79">
        <v>0</v>
      </c>
      <c r="AF266" s="79">
        <v>0</v>
      </c>
      <c r="AG266" s="79">
        <v>0</v>
      </c>
      <c r="AH266" s="79">
        <v>0</v>
      </c>
      <c r="AI266" s="79">
        <v>0</v>
      </c>
      <c r="AJ266" s="79">
        <v>0</v>
      </c>
      <c r="AK266" s="79">
        <v>0</v>
      </c>
      <c r="AL266" s="79">
        <v>0</v>
      </c>
      <c r="AM266" s="79">
        <f t="shared" si="3"/>
        <v>0</v>
      </c>
      <c r="AP266" s="45"/>
    </row>
    <row r="267" spans="1:42" ht="33" customHeight="1">
      <c r="A267" s="54">
        <v>1206</v>
      </c>
      <c r="B267" s="55" t="s">
        <v>246</v>
      </c>
      <c r="C267" s="80" t="s">
        <v>678</v>
      </c>
      <c r="D267" s="79">
        <v>0</v>
      </c>
      <c r="E267" s="79">
        <v>0</v>
      </c>
      <c r="F267" s="79">
        <v>0</v>
      </c>
      <c r="G267" s="79">
        <v>0</v>
      </c>
      <c r="H267" s="79">
        <v>0</v>
      </c>
      <c r="I267" s="79">
        <v>0</v>
      </c>
      <c r="J267" s="79">
        <v>0</v>
      </c>
      <c r="K267" s="79">
        <v>0</v>
      </c>
      <c r="L267" s="79">
        <v>0</v>
      </c>
      <c r="M267" s="79">
        <v>0</v>
      </c>
      <c r="N267" s="79">
        <v>0</v>
      </c>
      <c r="O267" s="79">
        <v>0</v>
      </c>
      <c r="P267" s="79">
        <v>0</v>
      </c>
      <c r="Q267" s="79">
        <v>0</v>
      </c>
      <c r="R267" s="79">
        <v>0</v>
      </c>
      <c r="S267" s="79">
        <v>0</v>
      </c>
      <c r="T267" s="79">
        <v>0</v>
      </c>
      <c r="U267" s="79">
        <v>0</v>
      </c>
      <c r="V267" s="79">
        <v>0</v>
      </c>
      <c r="W267" s="79">
        <v>0</v>
      </c>
      <c r="X267" s="79">
        <v>0</v>
      </c>
      <c r="Y267" s="79">
        <v>0</v>
      </c>
      <c r="Z267" s="79">
        <v>0</v>
      </c>
      <c r="AA267" s="79">
        <v>0</v>
      </c>
      <c r="AB267" s="79">
        <v>0</v>
      </c>
      <c r="AC267" s="79">
        <v>0</v>
      </c>
      <c r="AD267" s="79">
        <v>0</v>
      </c>
      <c r="AE267" s="79">
        <v>0</v>
      </c>
      <c r="AF267" s="79">
        <v>0</v>
      </c>
      <c r="AG267" s="79">
        <v>0</v>
      </c>
      <c r="AH267" s="79">
        <v>0</v>
      </c>
      <c r="AI267" s="79">
        <v>0</v>
      </c>
      <c r="AJ267" s="79">
        <v>0</v>
      </c>
      <c r="AK267" s="79">
        <v>0</v>
      </c>
      <c r="AL267" s="79">
        <v>0</v>
      </c>
      <c r="AM267" s="79">
        <f t="shared" ref="AM267:AM330" si="4">SUM(D267:AL267)</f>
        <v>0</v>
      </c>
      <c r="AP267" s="45"/>
    </row>
    <row r="268" spans="1:42" ht="33" customHeight="1">
      <c r="A268" s="54">
        <v>1207</v>
      </c>
      <c r="B268" s="55" t="s">
        <v>247</v>
      </c>
      <c r="C268" s="80" t="s">
        <v>678</v>
      </c>
      <c r="D268" s="79">
        <v>0</v>
      </c>
      <c r="E268" s="79">
        <v>0</v>
      </c>
      <c r="F268" s="79">
        <v>0</v>
      </c>
      <c r="G268" s="79">
        <v>0</v>
      </c>
      <c r="H268" s="79">
        <v>0</v>
      </c>
      <c r="I268" s="79">
        <v>0</v>
      </c>
      <c r="J268" s="79">
        <v>0</v>
      </c>
      <c r="K268" s="79">
        <v>0</v>
      </c>
      <c r="L268" s="79">
        <v>0</v>
      </c>
      <c r="M268" s="79">
        <v>0</v>
      </c>
      <c r="N268" s="79">
        <v>0</v>
      </c>
      <c r="O268" s="79">
        <v>0</v>
      </c>
      <c r="P268" s="79">
        <v>0</v>
      </c>
      <c r="Q268" s="79">
        <v>0</v>
      </c>
      <c r="R268" s="79">
        <v>0</v>
      </c>
      <c r="S268" s="79">
        <v>0</v>
      </c>
      <c r="T268" s="79">
        <v>0</v>
      </c>
      <c r="U268" s="79">
        <v>0</v>
      </c>
      <c r="V268" s="79">
        <v>0</v>
      </c>
      <c r="W268" s="79">
        <v>0</v>
      </c>
      <c r="X268" s="79">
        <v>0</v>
      </c>
      <c r="Y268" s="79">
        <v>0</v>
      </c>
      <c r="Z268" s="79">
        <v>0</v>
      </c>
      <c r="AA268" s="79">
        <v>0</v>
      </c>
      <c r="AB268" s="79">
        <v>0</v>
      </c>
      <c r="AC268" s="79">
        <v>0</v>
      </c>
      <c r="AD268" s="79">
        <v>0</v>
      </c>
      <c r="AE268" s="79">
        <v>0</v>
      </c>
      <c r="AF268" s="79">
        <v>0</v>
      </c>
      <c r="AG268" s="79">
        <v>0</v>
      </c>
      <c r="AH268" s="79">
        <v>0</v>
      </c>
      <c r="AI268" s="79">
        <v>0</v>
      </c>
      <c r="AJ268" s="79">
        <v>0</v>
      </c>
      <c r="AK268" s="79">
        <v>0</v>
      </c>
      <c r="AL268" s="79">
        <v>0</v>
      </c>
      <c r="AM268" s="79">
        <f t="shared" si="4"/>
        <v>0</v>
      </c>
      <c r="AP268" s="45"/>
    </row>
    <row r="269" spans="1:42" ht="33" customHeight="1">
      <c r="A269" s="54">
        <v>1208</v>
      </c>
      <c r="B269" s="55" t="s">
        <v>248</v>
      </c>
      <c r="C269" s="80" t="s">
        <v>678</v>
      </c>
      <c r="D269" s="79">
        <v>0</v>
      </c>
      <c r="E269" s="79">
        <v>0</v>
      </c>
      <c r="F269" s="79">
        <v>0</v>
      </c>
      <c r="G269" s="79">
        <v>0</v>
      </c>
      <c r="H269" s="79">
        <v>0</v>
      </c>
      <c r="I269" s="79">
        <v>0</v>
      </c>
      <c r="J269" s="79">
        <v>0</v>
      </c>
      <c r="K269" s="79">
        <v>0</v>
      </c>
      <c r="L269" s="79">
        <v>0</v>
      </c>
      <c r="M269" s="79">
        <v>0</v>
      </c>
      <c r="N269" s="79">
        <v>0</v>
      </c>
      <c r="O269" s="79">
        <v>0</v>
      </c>
      <c r="P269" s="79">
        <v>0</v>
      </c>
      <c r="Q269" s="79">
        <v>0</v>
      </c>
      <c r="R269" s="79">
        <v>0</v>
      </c>
      <c r="S269" s="79">
        <v>0</v>
      </c>
      <c r="T269" s="79">
        <v>0</v>
      </c>
      <c r="U269" s="79">
        <v>0</v>
      </c>
      <c r="V269" s="79">
        <v>0</v>
      </c>
      <c r="W269" s="79">
        <v>0</v>
      </c>
      <c r="X269" s="79">
        <v>0</v>
      </c>
      <c r="Y269" s="79">
        <v>0</v>
      </c>
      <c r="Z269" s="79">
        <v>0</v>
      </c>
      <c r="AA269" s="79">
        <v>0</v>
      </c>
      <c r="AB269" s="79">
        <v>0</v>
      </c>
      <c r="AC269" s="79">
        <v>0</v>
      </c>
      <c r="AD269" s="79">
        <v>0</v>
      </c>
      <c r="AE269" s="79">
        <v>0</v>
      </c>
      <c r="AF269" s="79">
        <v>0</v>
      </c>
      <c r="AG269" s="79">
        <v>0</v>
      </c>
      <c r="AH269" s="79">
        <v>0</v>
      </c>
      <c r="AI269" s="79">
        <v>0</v>
      </c>
      <c r="AJ269" s="79">
        <v>0</v>
      </c>
      <c r="AK269" s="79">
        <v>0</v>
      </c>
      <c r="AL269" s="79">
        <v>0</v>
      </c>
      <c r="AM269" s="79">
        <f t="shared" si="4"/>
        <v>0</v>
      </c>
      <c r="AP269" s="45"/>
    </row>
    <row r="270" spans="1:42" ht="33" customHeight="1">
      <c r="A270" s="54">
        <v>1209</v>
      </c>
      <c r="B270" s="55" t="s">
        <v>249</v>
      </c>
      <c r="C270" s="80" t="s">
        <v>678</v>
      </c>
      <c r="D270" s="79">
        <v>0</v>
      </c>
      <c r="E270" s="79">
        <v>0</v>
      </c>
      <c r="F270" s="79">
        <v>0</v>
      </c>
      <c r="G270" s="79">
        <v>0</v>
      </c>
      <c r="H270" s="79">
        <v>0</v>
      </c>
      <c r="I270" s="79">
        <v>0</v>
      </c>
      <c r="J270" s="79">
        <v>0</v>
      </c>
      <c r="K270" s="79">
        <v>0</v>
      </c>
      <c r="L270" s="79">
        <v>0</v>
      </c>
      <c r="M270" s="79">
        <v>0</v>
      </c>
      <c r="N270" s="79">
        <v>0</v>
      </c>
      <c r="O270" s="79">
        <v>0</v>
      </c>
      <c r="P270" s="79">
        <v>0</v>
      </c>
      <c r="Q270" s="79">
        <v>0</v>
      </c>
      <c r="R270" s="79">
        <v>0</v>
      </c>
      <c r="S270" s="79">
        <v>0</v>
      </c>
      <c r="T270" s="79">
        <v>0</v>
      </c>
      <c r="U270" s="79">
        <v>0</v>
      </c>
      <c r="V270" s="79">
        <v>0</v>
      </c>
      <c r="W270" s="79">
        <v>0</v>
      </c>
      <c r="X270" s="79">
        <v>0</v>
      </c>
      <c r="Y270" s="79">
        <v>0</v>
      </c>
      <c r="Z270" s="79">
        <v>0</v>
      </c>
      <c r="AA270" s="79">
        <v>0</v>
      </c>
      <c r="AB270" s="79">
        <v>0</v>
      </c>
      <c r="AC270" s="79">
        <v>0</v>
      </c>
      <c r="AD270" s="79">
        <v>0</v>
      </c>
      <c r="AE270" s="79">
        <v>0</v>
      </c>
      <c r="AF270" s="79">
        <v>0</v>
      </c>
      <c r="AG270" s="79">
        <v>0</v>
      </c>
      <c r="AH270" s="79">
        <v>0</v>
      </c>
      <c r="AI270" s="79">
        <v>0</v>
      </c>
      <c r="AJ270" s="79">
        <v>0</v>
      </c>
      <c r="AK270" s="79">
        <v>0</v>
      </c>
      <c r="AL270" s="79">
        <v>0</v>
      </c>
      <c r="AM270" s="79">
        <f t="shared" si="4"/>
        <v>0</v>
      </c>
      <c r="AP270" s="45"/>
    </row>
    <row r="271" spans="1:42" ht="33" customHeight="1">
      <c r="A271" s="54">
        <v>1210</v>
      </c>
      <c r="B271" s="55" t="s">
        <v>250</v>
      </c>
      <c r="C271" s="80" t="s">
        <v>678</v>
      </c>
      <c r="D271" s="79">
        <v>0</v>
      </c>
      <c r="E271" s="79">
        <v>0</v>
      </c>
      <c r="F271" s="79">
        <v>0</v>
      </c>
      <c r="G271" s="79">
        <v>0</v>
      </c>
      <c r="H271" s="79">
        <v>0</v>
      </c>
      <c r="I271" s="79">
        <v>0</v>
      </c>
      <c r="J271" s="79">
        <v>0</v>
      </c>
      <c r="K271" s="79">
        <v>0</v>
      </c>
      <c r="L271" s="79">
        <v>0</v>
      </c>
      <c r="M271" s="79">
        <v>0</v>
      </c>
      <c r="N271" s="79">
        <v>0</v>
      </c>
      <c r="O271" s="79">
        <v>0</v>
      </c>
      <c r="P271" s="79">
        <v>0</v>
      </c>
      <c r="Q271" s="79">
        <v>0</v>
      </c>
      <c r="R271" s="79">
        <v>0</v>
      </c>
      <c r="S271" s="79">
        <v>0</v>
      </c>
      <c r="T271" s="79">
        <v>0</v>
      </c>
      <c r="U271" s="79">
        <v>0</v>
      </c>
      <c r="V271" s="79">
        <v>0</v>
      </c>
      <c r="W271" s="79">
        <v>0</v>
      </c>
      <c r="X271" s="79">
        <v>0</v>
      </c>
      <c r="Y271" s="79">
        <v>0</v>
      </c>
      <c r="Z271" s="79">
        <v>0</v>
      </c>
      <c r="AA271" s="79">
        <v>0</v>
      </c>
      <c r="AB271" s="79">
        <v>0</v>
      </c>
      <c r="AC271" s="79">
        <v>0</v>
      </c>
      <c r="AD271" s="79">
        <v>0</v>
      </c>
      <c r="AE271" s="79">
        <v>0</v>
      </c>
      <c r="AF271" s="79">
        <v>0</v>
      </c>
      <c r="AG271" s="79">
        <v>0</v>
      </c>
      <c r="AH271" s="79">
        <v>0</v>
      </c>
      <c r="AI271" s="79">
        <v>0</v>
      </c>
      <c r="AJ271" s="79">
        <v>0</v>
      </c>
      <c r="AK271" s="79">
        <v>0</v>
      </c>
      <c r="AL271" s="79">
        <v>0</v>
      </c>
      <c r="AM271" s="79">
        <f t="shared" si="4"/>
        <v>0</v>
      </c>
      <c r="AP271" s="45"/>
    </row>
    <row r="272" spans="1:42" ht="33" customHeight="1">
      <c r="A272" s="54">
        <v>1211</v>
      </c>
      <c r="B272" s="55" t="s">
        <v>251</v>
      </c>
      <c r="C272" s="80" t="s">
        <v>678</v>
      </c>
      <c r="D272" s="79">
        <v>0</v>
      </c>
      <c r="E272" s="79">
        <v>0</v>
      </c>
      <c r="F272" s="79">
        <v>0</v>
      </c>
      <c r="G272" s="79">
        <v>0</v>
      </c>
      <c r="H272" s="79">
        <v>0</v>
      </c>
      <c r="I272" s="79">
        <v>0</v>
      </c>
      <c r="J272" s="79">
        <v>0</v>
      </c>
      <c r="K272" s="79">
        <v>0</v>
      </c>
      <c r="L272" s="79">
        <v>0</v>
      </c>
      <c r="M272" s="79">
        <v>0</v>
      </c>
      <c r="N272" s="79">
        <v>0</v>
      </c>
      <c r="O272" s="79">
        <v>0</v>
      </c>
      <c r="P272" s="79">
        <v>0</v>
      </c>
      <c r="Q272" s="79">
        <v>0</v>
      </c>
      <c r="R272" s="79">
        <v>0</v>
      </c>
      <c r="S272" s="79">
        <v>0</v>
      </c>
      <c r="T272" s="79">
        <v>0</v>
      </c>
      <c r="U272" s="79">
        <v>0</v>
      </c>
      <c r="V272" s="79">
        <v>0</v>
      </c>
      <c r="W272" s="79">
        <v>0</v>
      </c>
      <c r="X272" s="79">
        <v>0</v>
      </c>
      <c r="Y272" s="79">
        <v>0</v>
      </c>
      <c r="Z272" s="79">
        <v>0</v>
      </c>
      <c r="AA272" s="79">
        <v>0</v>
      </c>
      <c r="AB272" s="79">
        <v>0</v>
      </c>
      <c r="AC272" s="79">
        <v>0</v>
      </c>
      <c r="AD272" s="79">
        <v>0</v>
      </c>
      <c r="AE272" s="79">
        <v>0</v>
      </c>
      <c r="AF272" s="79">
        <v>0</v>
      </c>
      <c r="AG272" s="79">
        <v>0</v>
      </c>
      <c r="AH272" s="79">
        <v>0</v>
      </c>
      <c r="AI272" s="79">
        <v>0</v>
      </c>
      <c r="AJ272" s="79">
        <v>0</v>
      </c>
      <c r="AK272" s="79">
        <v>0</v>
      </c>
      <c r="AL272" s="79">
        <v>0</v>
      </c>
      <c r="AM272" s="79">
        <f t="shared" si="4"/>
        <v>0</v>
      </c>
      <c r="AP272" s="45"/>
    </row>
    <row r="273" spans="1:42" ht="33" customHeight="1">
      <c r="A273" s="54">
        <v>1212</v>
      </c>
      <c r="B273" s="55" t="s">
        <v>252</v>
      </c>
      <c r="C273" s="80" t="s">
        <v>678</v>
      </c>
      <c r="D273" s="79">
        <v>0</v>
      </c>
      <c r="E273" s="79">
        <v>0</v>
      </c>
      <c r="F273" s="79">
        <v>0</v>
      </c>
      <c r="G273" s="79">
        <v>0</v>
      </c>
      <c r="H273" s="79">
        <v>0</v>
      </c>
      <c r="I273" s="79">
        <v>0</v>
      </c>
      <c r="J273" s="79">
        <v>0</v>
      </c>
      <c r="K273" s="79">
        <v>0</v>
      </c>
      <c r="L273" s="79">
        <v>0</v>
      </c>
      <c r="M273" s="79">
        <v>0</v>
      </c>
      <c r="N273" s="79">
        <v>0</v>
      </c>
      <c r="O273" s="79">
        <v>0</v>
      </c>
      <c r="P273" s="79">
        <v>0</v>
      </c>
      <c r="Q273" s="79">
        <v>0</v>
      </c>
      <c r="R273" s="79">
        <v>0</v>
      </c>
      <c r="S273" s="79">
        <v>0</v>
      </c>
      <c r="T273" s="79">
        <v>0</v>
      </c>
      <c r="U273" s="79">
        <v>0</v>
      </c>
      <c r="V273" s="79">
        <v>0</v>
      </c>
      <c r="W273" s="79">
        <v>0</v>
      </c>
      <c r="X273" s="79">
        <v>0</v>
      </c>
      <c r="Y273" s="79">
        <v>0</v>
      </c>
      <c r="Z273" s="79">
        <v>0</v>
      </c>
      <c r="AA273" s="79">
        <v>0</v>
      </c>
      <c r="AB273" s="79">
        <v>0</v>
      </c>
      <c r="AC273" s="79">
        <v>0</v>
      </c>
      <c r="AD273" s="79">
        <v>0</v>
      </c>
      <c r="AE273" s="79">
        <v>0</v>
      </c>
      <c r="AF273" s="79">
        <v>0</v>
      </c>
      <c r="AG273" s="79">
        <v>0</v>
      </c>
      <c r="AH273" s="79">
        <v>0</v>
      </c>
      <c r="AI273" s="79">
        <v>0</v>
      </c>
      <c r="AJ273" s="79">
        <v>0</v>
      </c>
      <c r="AK273" s="79">
        <v>0</v>
      </c>
      <c r="AL273" s="79">
        <v>0</v>
      </c>
      <c r="AM273" s="79">
        <f t="shared" si="4"/>
        <v>0</v>
      </c>
      <c r="AP273" s="45"/>
    </row>
    <row r="274" spans="1:42" ht="33" customHeight="1">
      <c r="A274" s="54">
        <v>1213</v>
      </c>
      <c r="B274" s="55" t="s">
        <v>253</v>
      </c>
      <c r="C274" s="80" t="s">
        <v>678</v>
      </c>
      <c r="D274" s="79">
        <v>0</v>
      </c>
      <c r="E274" s="79">
        <v>0</v>
      </c>
      <c r="F274" s="79">
        <v>0</v>
      </c>
      <c r="G274" s="79">
        <v>0</v>
      </c>
      <c r="H274" s="79">
        <v>0</v>
      </c>
      <c r="I274" s="79">
        <v>0</v>
      </c>
      <c r="J274" s="79">
        <v>0</v>
      </c>
      <c r="K274" s="79">
        <v>0</v>
      </c>
      <c r="L274" s="79">
        <v>0</v>
      </c>
      <c r="M274" s="79">
        <v>0</v>
      </c>
      <c r="N274" s="79">
        <v>0</v>
      </c>
      <c r="O274" s="79">
        <v>0</v>
      </c>
      <c r="P274" s="79">
        <v>0</v>
      </c>
      <c r="Q274" s="79">
        <v>0</v>
      </c>
      <c r="R274" s="79">
        <v>0</v>
      </c>
      <c r="S274" s="79">
        <v>0</v>
      </c>
      <c r="T274" s="79">
        <v>0</v>
      </c>
      <c r="U274" s="79">
        <v>0</v>
      </c>
      <c r="V274" s="79">
        <v>0</v>
      </c>
      <c r="W274" s="79">
        <v>0</v>
      </c>
      <c r="X274" s="79">
        <v>0</v>
      </c>
      <c r="Y274" s="79">
        <v>0</v>
      </c>
      <c r="Z274" s="79">
        <v>0</v>
      </c>
      <c r="AA274" s="79">
        <v>0</v>
      </c>
      <c r="AB274" s="79">
        <v>0</v>
      </c>
      <c r="AC274" s="79">
        <v>0</v>
      </c>
      <c r="AD274" s="79">
        <v>0</v>
      </c>
      <c r="AE274" s="79">
        <v>0</v>
      </c>
      <c r="AF274" s="79">
        <v>0</v>
      </c>
      <c r="AG274" s="79">
        <v>0</v>
      </c>
      <c r="AH274" s="79">
        <v>0</v>
      </c>
      <c r="AI274" s="79">
        <v>0</v>
      </c>
      <c r="AJ274" s="79">
        <v>0</v>
      </c>
      <c r="AK274" s="79">
        <v>0</v>
      </c>
      <c r="AL274" s="79">
        <v>0</v>
      </c>
      <c r="AM274" s="79">
        <f t="shared" si="4"/>
        <v>0</v>
      </c>
      <c r="AP274" s="45"/>
    </row>
    <row r="275" spans="1:42" ht="33" customHeight="1">
      <c r="A275" s="54">
        <v>1214</v>
      </c>
      <c r="B275" s="55" t="s">
        <v>254</v>
      </c>
      <c r="C275" s="80" t="s">
        <v>678</v>
      </c>
      <c r="D275" s="79">
        <v>0</v>
      </c>
      <c r="E275" s="79">
        <v>0</v>
      </c>
      <c r="F275" s="79">
        <v>0</v>
      </c>
      <c r="G275" s="79">
        <v>0</v>
      </c>
      <c r="H275" s="79">
        <v>0</v>
      </c>
      <c r="I275" s="79">
        <v>0</v>
      </c>
      <c r="J275" s="79">
        <v>0</v>
      </c>
      <c r="K275" s="79">
        <v>0</v>
      </c>
      <c r="L275" s="79">
        <v>0</v>
      </c>
      <c r="M275" s="79">
        <v>0</v>
      </c>
      <c r="N275" s="79">
        <v>0</v>
      </c>
      <c r="O275" s="79">
        <v>0</v>
      </c>
      <c r="P275" s="79">
        <v>0</v>
      </c>
      <c r="Q275" s="79">
        <v>0</v>
      </c>
      <c r="R275" s="79">
        <v>0</v>
      </c>
      <c r="S275" s="79">
        <v>0</v>
      </c>
      <c r="T275" s="79">
        <v>0</v>
      </c>
      <c r="U275" s="79">
        <v>0</v>
      </c>
      <c r="V275" s="79">
        <v>0</v>
      </c>
      <c r="W275" s="79">
        <v>0</v>
      </c>
      <c r="X275" s="79">
        <v>0</v>
      </c>
      <c r="Y275" s="79">
        <v>0</v>
      </c>
      <c r="Z275" s="79">
        <v>0</v>
      </c>
      <c r="AA275" s="79">
        <v>0</v>
      </c>
      <c r="AB275" s="79">
        <v>0</v>
      </c>
      <c r="AC275" s="79">
        <v>0</v>
      </c>
      <c r="AD275" s="79">
        <v>0</v>
      </c>
      <c r="AE275" s="79">
        <v>0</v>
      </c>
      <c r="AF275" s="79">
        <v>0</v>
      </c>
      <c r="AG275" s="79">
        <v>0</v>
      </c>
      <c r="AH275" s="79">
        <v>0</v>
      </c>
      <c r="AI275" s="79">
        <v>0</v>
      </c>
      <c r="AJ275" s="79">
        <v>0</v>
      </c>
      <c r="AK275" s="79">
        <v>0</v>
      </c>
      <c r="AL275" s="79">
        <v>0</v>
      </c>
      <c r="AM275" s="79">
        <f t="shared" si="4"/>
        <v>0</v>
      </c>
      <c r="AP275" s="45"/>
    </row>
    <row r="276" spans="1:42" ht="33" customHeight="1">
      <c r="A276" s="54">
        <v>1215</v>
      </c>
      <c r="B276" s="55" t="s">
        <v>255</v>
      </c>
      <c r="C276" s="80" t="s">
        <v>678</v>
      </c>
      <c r="D276" s="79">
        <v>0</v>
      </c>
      <c r="E276" s="79">
        <v>0</v>
      </c>
      <c r="F276" s="79">
        <v>0</v>
      </c>
      <c r="G276" s="79">
        <v>0</v>
      </c>
      <c r="H276" s="79">
        <v>0</v>
      </c>
      <c r="I276" s="79">
        <v>0</v>
      </c>
      <c r="J276" s="79">
        <v>0</v>
      </c>
      <c r="K276" s="79">
        <v>0</v>
      </c>
      <c r="L276" s="79">
        <v>0</v>
      </c>
      <c r="M276" s="79">
        <v>0</v>
      </c>
      <c r="N276" s="79">
        <v>0</v>
      </c>
      <c r="O276" s="79">
        <v>0</v>
      </c>
      <c r="P276" s="79">
        <v>0</v>
      </c>
      <c r="Q276" s="79">
        <v>0</v>
      </c>
      <c r="R276" s="79">
        <v>0</v>
      </c>
      <c r="S276" s="79">
        <v>0</v>
      </c>
      <c r="T276" s="79">
        <v>0</v>
      </c>
      <c r="U276" s="79">
        <v>0</v>
      </c>
      <c r="V276" s="79">
        <v>0</v>
      </c>
      <c r="W276" s="79">
        <v>0</v>
      </c>
      <c r="X276" s="79">
        <v>0</v>
      </c>
      <c r="Y276" s="79">
        <v>0</v>
      </c>
      <c r="Z276" s="79">
        <v>0</v>
      </c>
      <c r="AA276" s="79">
        <v>0</v>
      </c>
      <c r="AB276" s="79">
        <v>0</v>
      </c>
      <c r="AC276" s="79">
        <v>0</v>
      </c>
      <c r="AD276" s="79">
        <v>0</v>
      </c>
      <c r="AE276" s="79">
        <v>0</v>
      </c>
      <c r="AF276" s="79">
        <v>0</v>
      </c>
      <c r="AG276" s="79">
        <v>0</v>
      </c>
      <c r="AH276" s="79">
        <v>0</v>
      </c>
      <c r="AI276" s="79">
        <v>0</v>
      </c>
      <c r="AJ276" s="79">
        <v>0</v>
      </c>
      <c r="AK276" s="79">
        <v>0</v>
      </c>
      <c r="AL276" s="79">
        <v>0</v>
      </c>
      <c r="AM276" s="79">
        <f t="shared" si="4"/>
        <v>0</v>
      </c>
      <c r="AP276" s="45"/>
    </row>
    <row r="277" spans="1:42" ht="33" customHeight="1">
      <c r="A277" s="54">
        <v>1216</v>
      </c>
      <c r="B277" s="55" t="s">
        <v>256</v>
      </c>
      <c r="C277" s="80" t="s">
        <v>678</v>
      </c>
      <c r="D277" s="79">
        <v>0</v>
      </c>
      <c r="E277" s="79">
        <v>0</v>
      </c>
      <c r="F277" s="79">
        <v>0</v>
      </c>
      <c r="G277" s="79">
        <v>0</v>
      </c>
      <c r="H277" s="79">
        <v>0</v>
      </c>
      <c r="I277" s="79">
        <v>0</v>
      </c>
      <c r="J277" s="79">
        <v>0</v>
      </c>
      <c r="K277" s="79">
        <v>0</v>
      </c>
      <c r="L277" s="79">
        <v>0</v>
      </c>
      <c r="M277" s="79">
        <v>0</v>
      </c>
      <c r="N277" s="79">
        <v>0</v>
      </c>
      <c r="O277" s="79">
        <v>0</v>
      </c>
      <c r="P277" s="79">
        <v>0</v>
      </c>
      <c r="Q277" s="79">
        <v>0</v>
      </c>
      <c r="R277" s="79">
        <v>0</v>
      </c>
      <c r="S277" s="79">
        <v>0</v>
      </c>
      <c r="T277" s="79">
        <v>0</v>
      </c>
      <c r="U277" s="79">
        <v>0</v>
      </c>
      <c r="V277" s="79">
        <v>0</v>
      </c>
      <c r="W277" s="79">
        <v>0</v>
      </c>
      <c r="X277" s="79">
        <v>0</v>
      </c>
      <c r="Y277" s="79">
        <v>0</v>
      </c>
      <c r="Z277" s="79">
        <v>0</v>
      </c>
      <c r="AA277" s="79">
        <v>0</v>
      </c>
      <c r="AB277" s="79">
        <v>0</v>
      </c>
      <c r="AC277" s="79">
        <v>0</v>
      </c>
      <c r="AD277" s="79">
        <v>0</v>
      </c>
      <c r="AE277" s="79">
        <v>0</v>
      </c>
      <c r="AF277" s="79">
        <v>0</v>
      </c>
      <c r="AG277" s="79">
        <v>0</v>
      </c>
      <c r="AH277" s="79">
        <v>0</v>
      </c>
      <c r="AI277" s="79">
        <v>0</v>
      </c>
      <c r="AJ277" s="79">
        <v>0</v>
      </c>
      <c r="AK277" s="79">
        <v>0</v>
      </c>
      <c r="AL277" s="79">
        <v>0</v>
      </c>
      <c r="AM277" s="79">
        <f t="shared" si="4"/>
        <v>0</v>
      </c>
      <c r="AP277" s="45"/>
    </row>
    <row r="278" spans="1:42" ht="33" customHeight="1">
      <c r="A278" s="54">
        <v>1217</v>
      </c>
      <c r="B278" s="55" t="s">
        <v>257</v>
      </c>
      <c r="C278" s="80" t="s">
        <v>678</v>
      </c>
      <c r="D278" s="79">
        <v>0</v>
      </c>
      <c r="E278" s="79">
        <v>0</v>
      </c>
      <c r="F278" s="79">
        <v>0</v>
      </c>
      <c r="G278" s="79">
        <v>0</v>
      </c>
      <c r="H278" s="79">
        <v>0</v>
      </c>
      <c r="I278" s="79">
        <v>0</v>
      </c>
      <c r="J278" s="79">
        <v>0</v>
      </c>
      <c r="K278" s="79">
        <v>0</v>
      </c>
      <c r="L278" s="79">
        <v>0</v>
      </c>
      <c r="M278" s="79">
        <v>0</v>
      </c>
      <c r="N278" s="79">
        <v>0</v>
      </c>
      <c r="O278" s="79">
        <v>0</v>
      </c>
      <c r="P278" s="79">
        <v>0</v>
      </c>
      <c r="Q278" s="79">
        <v>0</v>
      </c>
      <c r="R278" s="79">
        <v>0</v>
      </c>
      <c r="S278" s="79">
        <v>0</v>
      </c>
      <c r="T278" s="79">
        <v>0</v>
      </c>
      <c r="U278" s="79">
        <v>0</v>
      </c>
      <c r="V278" s="79">
        <v>0</v>
      </c>
      <c r="W278" s="79">
        <v>0</v>
      </c>
      <c r="X278" s="79">
        <v>0</v>
      </c>
      <c r="Y278" s="79">
        <v>0</v>
      </c>
      <c r="Z278" s="79">
        <v>0</v>
      </c>
      <c r="AA278" s="79">
        <v>0</v>
      </c>
      <c r="AB278" s="79">
        <v>0</v>
      </c>
      <c r="AC278" s="79">
        <v>0</v>
      </c>
      <c r="AD278" s="79">
        <v>0</v>
      </c>
      <c r="AE278" s="79">
        <v>0</v>
      </c>
      <c r="AF278" s="79">
        <v>0</v>
      </c>
      <c r="AG278" s="79">
        <v>0</v>
      </c>
      <c r="AH278" s="79">
        <v>0</v>
      </c>
      <c r="AI278" s="79">
        <v>0</v>
      </c>
      <c r="AJ278" s="79">
        <v>0</v>
      </c>
      <c r="AK278" s="79">
        <v>0</v>
      </c>
      <c r="AL278" s="79">
        <v>0</v>
      </c>
      <c r="AM278" s="79">
        <f t="shared" si="4"/>
        <v>0</v>
      </c>
      <c r="AP278" s="45"/>
    </row>
    <row r="279" spans="1:42" ht="33" customHeight="1">
      <c r="A279" s="54">
        <v>1218</v>
      </c>
      <c r="B279" s="55" t="s">
        <v>258</v>
      </c>
      <c r="C279" s="80" t="s">
        <v>678</v>
      </c>
      <c r="D279" s="79">
        <v>0</v>
      </c>
      <c r="E279" s="79">
        <v>0</v>
      </c>
      <c r="F279" s="79">
        <v>0</v>
      </c>
      <c r="G279" s="79">
        <v>0</v>
      </c>
      <c r="H279" s="79">
        <v>0</v>
      </c>
      <c r="I279" s="79">
        <v>0</v>
      </c>
      <c r="J279" s="79">
        <v>0</v>
      </c>
      <c r="K279" s="79">
        <v>0</v>
      </c>
      <c r="L279" s="79">
        <v>0</v>
      </c>
      <c r="M279" s="79">
        <v>0</v>
      </c>
      <c r="N279" s="79">
        <v>0</v>
      </c>
      <c r="O279" s="79">
        <v>0</v>
      </c>
      <c r="P279" s="79">
        <v>0</v>
      </c>
      <c r="Q279" s="79">
        <v>0</v>
      </c>
      <c r="R279" s="79">
        <v>0</v>
      </c>
      <c r="S279" s="79">
        <v>0</v>
      </c>
      <c r="T279" s="79">
        <v>0</v>
      </c>
      <c r="U279" s="79">
        <v>0</v>
      </c>
      <c r="V279" s="79">
        <v>0</v>
      </c>
      <c r="W279" s="79">
        <v>0</v>
      </c>
      <c r="X279" s="79">
        <v>0</v>
      </c>
      <c r="Y279" s="79">
        <v>0</v>
      </c>
      <c r="Z279" s="79">
        <v>0</v>
      </c>
      <c r="AA279" s="79">
        <v>0</v>
      </c>
      <c r="AB279" s="79">
        <v>0</v>
      </c>
      <c r="AC279" s="79">
        <v>0</v>
      </c>
      <c r="AD279" s="79">
        <v>0</v>
      </c>
      <c r="AE279" s="79">
        <v>0</v>
      </c>
      <c r="AF279" s="79">
        <v>0</v>
      </c>
      <c r="AG279" s="79">
        <v>0</v>
      </c>
      <c r="AH279" s="79">
        <v>0</v>
      </c>
      <c r="AI279" s="79">
        <v>0</v>
      </c>
      <c r="AJ279" s="79">
        <v>0</v>
      </c>
      <c r="AK279" s="79">
        <v>0</v>
      </c>
      <c r="AL279" s="79">
        <v>0</v>
      </c>
      <c r="AM279" s="79">
        <f t="shared" si="4"/>
        <v>0</v>
      </c>
      <c r="AP279" s="45"/>
    </row>
    <row r="280" spans="1:42" ht="33" customHeight="1">
      <c r="A280" s="54">
        <v>1219</v>
      </c>
      <c r="B280" s="55" t="s">
        <v>259</v>
      </c>
      <c r="C280" s="80" t="s">
        <v>678</v>
      </c>
      <c r="D280" s="79">
        <v>0</v>
      </c>
      <c r="E280" s="79">
        <v>0</v>
      </c>
      <c r="F280" s="79">
        <v>0</v>
      </c>
      <c r="G280" s="79">
        <v>0</v>
      </c>
      <c r="H280" s="79">
        <v>0</v>
      </c>
      <c r="I280" s="79">
        <v>0</v>
      </c>
      <c r="J280" s="79">
        <v>0</v>
      </c>
      <c r="K280" s="79">
        <v>0</v>
      </c>
      <c r="L280" s="79">
        <v>0</v>
      </c>
      <c r="M280" s="79">
        <v>0</v>
      </c>
      <c r="N280" s="79">
        <v>0</v>
      </c>
      <c r="O280" s="79">
        <v>0</v>
      </c>
      <c r="P280" s="79">
        <v>0</v>
      </c>
      <c r="Q280" s="79">
        <v>0</v>
      </c>
      <c r="R280" s="79">
        <v>0</v>
      </c>
      <c r="S280" s="79">
        <v>0</v>
      </c>
      <c r="T280" s="79">
        <v>0</v>
      </c>
      <c r="U280" s="79">
        <v>0</v>
      </c>
      <c r="V280" s="79">
        <v>0</v>
      </c>
      <c r="W280" s="79">
        <v>0</v>
      </c>
      <c r="X280" s="79">
        <v>0</v>
      </c>
      <c r="Y280" s="79">
        <v>0</v>
      </c>
      <c r="Z280" s="79">
        <v>0</v>
      </c>
      <c r="AA280" s="79">
        <v>0</v>
      </c>
      <c r="AB280" s="79">
        <v>0</v>
      </c>
      <c r="AC280" s="79">
        <v>0</v>
      </c>
      <c r="AD280" s="79">
        <v>0</v>
      </c>
      <c r="AE280" s="79">
        <v>0</v>
      </c>
      <c r="AF280" s="79">
        <v>0</v>
      </c>
      <c r="AG280" s="79">
        <v>0</v>
      </c>
      <c r="AH280" s="79">
        <v>0</v>
      </c>
      <c r="AI280" s="79">
        <v>0</v>
      </c>
      <c r="AJ280" s="79">
        <v>0</v>
      </c>
      <c r="AK280" s="79">
        <v>0</v>
      </c>
      <c r="AL280" s="79">
        <v>0</v>
      </c>
      <c r="AM280" s="79">
        <f t="shared" si="4"/>
        <v>0</v>
      </c>
      <c r="AP280" s="45"/>
    </row>
    <row r="281" spans="1:42" ht="33" customHeight="1">
      <c r="A281" s="54">
        <v>1220</v>
      </c>
      <c r="B281" s="55" t="s">
        <v>260</v>
      </c>
      <c r="C281" s="80" t="s">
        <v>678</v>
      </c>
      <c r="D281" s="79">
        <v>0</v>
      </c>
      <c r="E281" s="79">
        <v>0</v>
      </c>
      <c r="F281" s="79">
        <v>0</v>
      </c>
      <c r="G281" s="79">
        <v>0</v>
      </c>
      <c r="H281" s="79">
        <v>0</v>
      </c>
      <c r="I281" s="79">
        <v>0</v>
      </c>
      <c r="J281" s="79">
        <v>0</v>
      </c>
      <c r="K281" s="79">
        <v>0</v>
      </c>
      <c r="L281" s="79">
        <v>0</v>
      </c>
      <c r="M281" s="79">
        <v>0</v>
      </c>
      <c r="N281" s="79">
        <v>0</v>
      </c>
      <c r="O281" s="79">
        <v>0</v>
      </c>
      <c r="P281" s="79">
        <v>0</v>
      </c>
      <c r="Q281" s="79">
        <v>0</v>
      </c>
      <c r="R281" s="79">
        <v>0</v>
      </c>
      <c r="S281" s="79">
        <v>0</v>
      </c>
      <c r="T281" s="79">
        <v>0</v>
      </c>
      <c r="U281" s="79">
        <v>0</v>
      </c>
      <c r="V281" s="79">
        <v>0</v>
      </c>
      <c r="W281" s="79">
        <v>0</v>
      </c>
      <c r="X281" s="79">
        <v>0</v>
      </c>
      <c r="Y281" s="79">
        <v>0</v>
      </c>
      <c r="Z281" s="79">
        <v>0</v>
      </c>
      <c r="AA281" s="79">
        <v>0</v>
      </c>
      <c r="AB281" s="79">
        <v>0</v>
      </c>
      <c r="AC281" s="79">
        <v>0</v>
      </c>
      <c r="AD281" s="79">
        <v>0</v>
      </c>
      <c r="AE281" s="79">
        <v>0</v>
      </c>
      <c r="AF281" s="79">
        <v>0</v>
      </c>
      <c r="AG281" s="79">
        <v>0</v>
      </c>
      <c r="AH281" s="79">
        <v>0</v>
      </c>
      <c r="AI281" s="79">
        <v>0</v>
      </c>
      <c r="AJ281" s="79">
        <v>0</v>
      </c>
      <c r="AK281" s="79">
        <v>0</v>
      </c>
      <c r="AL281" s="79">
        <v>0</v>
      </c>
      <c r="AM281" s="79">
        <f t="shared" si="4"/>
        <v>0</v>
      </c>
      <c r="AP281" s="45"/>
    </row>
    <row r="282" spans="1:42" ht="33" customHeight="1">
      <c r="A282" s="54">
        <v>1221</v>
      </c>
      <c r="B282" s="55" t="s">
        <v>261</v>
      </c>
      <c r="C282" s="80" t="s">
        <v>678</v>
      </c>
      <c r="D282" s="79">
        <v>0</v>
      </c>
      <c r="E282" s="79">
        <v>0</v>
      </c>
      <c r="F282" s="79">
        <v>0</v>
      </c>
      <c r="G282" s="79">
        <v>0</v>
      </c>
      <c r="H282" s="79">
        <v>0</v>
      </c>
      <c r="I282" s="79">
        <v>0</v>
      </c>
      <c r="J282" s="79">
        <v>0</v>
      </c>
      <c r="K282" s="79">
        <v>0</v>
      </c>
      <c r="L282" s="79">
        <v>0</v>
      </c>
      <c r="M282" s="79">
        <v>0</v>
      </c>
      <c r="N282" s="79">
        <v>0</v>
      </c>
      <c r="O282" s="79">
        <v>0</v>
      </c>
      <c r="P282" s="79">
        <v>0</v>
      </c>
      <c r="Q282" s="79">
        <v>0</v>
      </c>
      <c r="R282" s="79">
        <v>0</v>
      </c>
      <c r="S282" s="79">
        <v>0</v>
      </c>
      <c r="T282" s="79">
        <v>0</v>
      </c>
      <c r="U282" s="79">
        <v>0</v>
      </c>
      <c r="V282" s="79">
        <v>0</v>
      </c>
      <c r="W282" s="79">
        <v>0</v>
      </c>
      <c r="X282" s="79">
        <v>0</v>
      </c>
      <c r="Y282" s="79">
        <v>0</v>
      </c>
      <c r="Z282" s="79">
        <v>0</v>
      </c>
      <c r="AA282" s="79">
        <v>0</v>
      </c>
      <c r="AB282" s="79">
        <v>0</v>
      </c>
      <c r="AC282" s="79">
        <v>0</v>
      </c>
      <c r="AD282" s="79">
        <v>0</v>
      </c>
      <c r="AE282" s="79">
        <v>0</v>
      </c>
      <c r="AF282" s="79">
        <v>0</v>
      </c>
      <c r="AG282" s="79">
        <v>0</v>
      </c>
      <c r="AH282" s="79">
        <v>0</v>
      </c>
      <c r="AI282" s="79">
        <v>0</v>
      </c>
      <c r="AJ282" s="79">
        <v>0</v>
      </c>
      <c r="AK282" s="79">
        <v>0</v>
      </c>
      <c r="AL282" s="79">
        <v>0</v>
      </c>
      <c r="AM282" s="79">
        <f t="shared" si="4"/>
        <v>0</v>
      </c>
      <c r="AP282" s="45"/>
    </row>
    <row r="283" spans="1:42" ht="33" customHeight="1">
      <c r="A283" s="54">
        <v>1222</v>
      </c>
      <c r="B283" s="55" t="s">
        <v>262</v>
      </c>
      <c r="C283" s="80" t="s">
        <v>678</v>
      </c>
      <c r="D283" s="79">
        <v>0</v>
      </c>
      <c r="E283" s="79">
        <v>0</v>
      </c>
      <c r="F283" s="79">
        <v>0</v>
      </c>
      <c r="G283" s="79">
        <v>0</v>
      </c>
      <c r="H283" s="79">
        <v>0</v>
      </c>
      <c r="I283" s="79">
        <v>0</v>
      </c>
      <c r="J283" s="79">
        <v>0</v>
      </c>
      <c r="K283" s="79">
        <v>0</v>
      </c>
      <c r="L283" s="79">
        <v>0</v>
      </c>
      <c r="M283" s="79">
        <v>0</v>
      </c>
      <c r="N283" s="79">
        <v>0</v>
      </c>
      <c r="O283" s="79">
        <v>0</v>
      </c>
      <c r="P283" s="79">
        <v>0</v>
      </c>
      <c r="Q283" s="79">
        <v>0</v>
      </c>
      <c r="R283" s="79">
        <v>0</v>
      </c>
      <c r="S283" s="79">
        <v>0</v>
      </c>
      <c r="T283" s="79">
        <v>0</v>
      </c>
      <c r="U283" s="79">
        <v>0</v>
      </c>
      <c r="V283" s="79">
        <v>0</v>
      </c>
      <c r="W283" s="79">
        <v>0</v>
      </c>
      <c r="X283" s="79">
        <v>0</v>
      </c>
      <c r="Y283" s="79">
        <v>0</v>
      </c>
      <c r="Z283" s="79">
        <v>0</v>
      </c>
      <c r="AA283" s="79">
        <v>0</v>
      </c>
      <c r="AB283" s="79">
        <v>0</v>
      </c>
      <c r="AC283" s="79">
        <v>0</v>
      </c>
      <c r="AD283" s="79">
        <v>0</v>
      </c>
      <c r="AE283" s="79">
        <v>0</v>
      </c>
      <c r="AF283" s="79">
        <v>0</v>
      </c>
      <c r="AG283" s="79">
        <v>0</v>
      </c>
      <c r="AH283" s="79">
        <v>0</v>
      </c>
      <c r="AI283" s="79">
        <v>0</v>
      </c>
      <c r="AJ283" s="79">
        <v>0</v>
      </c>
      <c r="AK283" s="79">
        <v>0</v>
      </c>
      <c r="AL283" s="79">
        <v>0</v>
      </c>
      <c r="AM283" s="79">
        <f t="shared" si="4"/>
        <v>0</v>
      </c>
      <c r="AP283" s="45"/>
    </row>
    <row r="284" spans="1:42" ht="33" customHeight="1">
      <c r="A284" s="54">
        <v>1223</v>
      </c>
      <c r="B284" s="55" t="s">
        <v>263</v>
      </c>
      <c r="C284" s="80" t="s">
        <v>678</v>
      </c>
      <c r="D284" s="79">
        <v>0</v>
      </c>
      <c r="E284" s="79">
        <v>0</v>
      </c>
      <c r="F284" s="79">
        <v>0</v>
      </c>
      <c r="G284" s="79">
        <v>0</v>
      </c>
      <c r="H284" s="79">
        <v>0</v>
      </c>
      <c r="I284" s="79">
        <v>0</v>
      </c>
      <c r="J284" s="79">
        <v>0</v>
      </c>
      <c r="K284" s="79">
        <v>0</v>
      </c>
      <c r="L284" s="79">
        <v>0</v>
      </c>
      <c r="M284" s="79">
        <v>0</v>
      </c>
      <c r="N284" s="79">
        <v>0</v>
      </c>
      <c r="O284" s="79">
        <v>0</v>
      </c>
      <c r="P284" s="79">
        <v>0</v>
      </c>
      <c r="Q284" s="79">
        <v>0</v>
      </c>
      <c r="R284" s="79">
        <v>0</v>
      </c>
      <c r="S284" s="79">
        <v>0</v>
      </c>
      <c r="T284" s="79">
        <v>0</v>
      </c>
      <c r="U284" s="79">
        <v>0</v>
      </c>
      <c r="V284" s="79">
        <v>0</v>
      </c>
      <c r="W284" s="79">
        <v>0</v>
      </c>
      <c r="X284" s="79">
        <v>0</v>
      </c>
      <c r="Y284" s="79">
        <v>0</v>
      </c>
      <c r="Z284" s="79">
        <v>0</v>
      </c>
      <c r="AA284" s="79">
        <v>0</v>
      </c>
      <c r="AB284" s="79">
        <v>0</v>
      </c>
      <c r="AC284" s="79">
        <v>0</v>
      </c>
      <c r="AD284" s="79">
        <v>0</v>
      </c>
      <c r="AE284" s="79">
        <v>0</v>
      </c>
      <c r="AF284" s="79">
        <v>0</v>
      </c>
      <c r="AG284" s="79">
        <v>0</v>
      </c>
      <c r="AH284" s="79">
        <v>0</v>
      </c>
      <c r="AI284" s="79">
        <v>0</v>
      </c>
      <c r="AJ284" s="79">
        <v>0</v>
      </c>
      <c r="AK284" s="79">
        <v>0</v>
      </c>
      <c r="AL284" s="79">
        <v>0</v>
      </c>
      <c r="AM284" s="79">
        <f t="shared" si="4"/>
        <v>0</v>
      </c>
      <c r="AP284" s="45"/>
    </row>
    <row r="285" spans="1:42" ht="33" customHeight="1">
      <c r="A285" s="54">
        <v>1224</v>
      </c>
      <c r="B285" s="55" t="s">
        <v>264</v>
      </c>
      <c r="C285" s="80" t="s">
        <v>678</v>
      </c>
      <c r="D285" s="79">
        <v>0</v>
      </c>
      <c r="E285" s="79">
        <v>0</v>
      </c>
      <c r="F285" s="79">
        <v>0</v>
      </c>
      <c r="G285" s="79">
        <v>0</v>
      </c>
      <c r="H285" s="79">
        <v>0</v>
      </c>
      <c r="I285" s="79">
        <v>0</v>
      </c>
      <c r="J285" s="79">
        <v>0</v>
      </c>
      <c r="K285" s="79">
        <v>0</v>
      </c>
      <c r="L285" s="79">
        <v>0</v>
      </c>
      <c r="M285" s="79">
        <v>0</v>
      </c>
      <c r="N285" s="79">
        <v>0</v>
      </c>
      <c r="O285" s="79">
        <v>0</v>
      </c>
      <c r="P285" s="79">
        <v>0</v>
      </c>
      <c r="Q285" s="79">
        <v>0</v>
      </c>
      <c r="R285" s="79">
        <v>0</v>
      </c>
      <c r="S285" s="79">
        <v>0</v>
      </c>
      <c r="T285" s="79">
        <v>0</v>
      </c>
      <c r="U285" s="79">
        <v>0</v>
      </c>
      <c r="V285" s="79">
        <v>0</v>
      </c>
      <c r="W285" s="79">
        <v>0</v>
      </c>
      <c r="X285" s="79">
        <v>0</v>
      </c>
      <c r="Y285" s="79">
        <v>0</v>
      </c>
      <c r="Z285" s="79">
        <v>0</v>
      </c>
      <c r="AA285" s="79">
        <v>0</v>
      </c>
      <c r="AB285" s="79">
        <v>0</v>
      </c>
      <c r="AC285" s="79">
        <v>0</v>
      </c>
      <c r="AD285" s="79">
        <v>0</v>
      </c>
      <c r="AE285" s="79">
        <v>0</v>
      </c>
      <c r="AF285" s="79">
        <v>0</v>
      </c>
      <c r="AG285" s="79">
        <v>0</v>
      </c>
      <c r="AH285" s="79">
        <v>0</v>
      </c>
      <c r="AI285" s="79">
        <v>0</v>
      </c>
      <c r="AJ285" s="79">
        <v>0</v>
      </c>
      <c r="AK285" s="79">
        <v>0</v>
      </c>
      <c r="AL285" s="79">
        <v>0</v>
      </c>
      <c r="AM285" s="79">
        <f t="shared" si="4"/>
        <v>0</v>
      </c>
      <c r="AP285" s="45"/>
    </row>
    <row r="286" spans="1:42" ht="33" customHeight="1">
      <c r="A286" s="54">
        <v>1225</v>
      </c>
      <c r="B286" s="55" t="s">
        <v>265</v>
      </c>
      <c r="C286" s="80" t="s">
        <v>678</v>
      </c>
      <c r="D286" s="79">
        <v>0</v>
      </c>
      <c r="E286" s="79">
        <v>0</v>
      </c>
      <c r="F286" s="79">
        <v>0</v>
      </c>
      <c r="G286" s="79">
        <v>0</v>
      </c>
      <c r="H286" s="79">
        <v>0</v>
      </c>
      <c r="I286" s="79">
        <v>0</v>
      </c>
      <c r="J286" s="79">
        <v>0</v>
      </c>
      <c r="K286" s="79">
        <v>0</v>
      </c>
      <c r="L286" s="79">
        <v>0</v>
      </c>
      <c r="M286" s="79">
        <v>0</v>
      </c>
      <c r="N286" s="79">
        <v>0</v>
      </c>
      <c r="O286" s="79">
        <v>0</v>
      </c>
      <c r="P286" s="79">
        <v>0</v>
      </c>
      <c r="Q286" s="79">
        <v>0</v>
      </c>
      <c r="R286" s="79">
        <v>0</v>
      </c>
      <c r="S286" s="79">
        <v>0</v>
      </c>
      <c r="T286" s="79">
        <v>0</v>
      </c>
      <c r="U286" s="79">
        <v>0</v>
      </c>
      <c r="V286" s="79">
        <v>0</v>
      </c>
      <c r="W286" s="79">
        <v>0</v>
      </c>
      <c r="X286" s="79">
        <v>0</v>
      </c>
      <c r="Y286" s="79">
        <v>0</v>
      </c>
      <c r="Z286" s="79">
        <v>0</v>
      </c>
      <c r="AA286" s="79">
        <v>0</v>
      </c>
      <c r="AB286" s="79">
        <v>0</v>
      </c>
      <c r="AC286" s="79">
        <v>0</v>
      </c>
      <c r="AD286" s="79">
        <v>0</v>
      </c>
      <c r="AE286" s="79">
        <v>0</v>
      </c>
      <c r="AF286" s="79">
        <v>0</v>
      </c>
      <c r="AG286" s="79">
        <v>0</v>
      </c>
      <c r="AH286" s="79">
        <v>0</v>
      </c>
      <c r="AI286" s="79">
        <v>0</v>
      </c>
      <c r="AJ286" s="79">
        <v>0</v>
      </c>
      <c r="AK286" s="79">
        <v>0</v>
      </c>
      <c r="AL286" s="79">
        <v>0</v>
      </c>
      <c r="AM286" s="79">
        <f t="shared" si="4"/>
        <v>0</v>
      </c>
      <c r="AP286" s="45"/>
    </row>
    <row r="287" spans="1:42" ht="33" customHeight="1">
      <c r="A287" s="54">
        <v>1226</v>
      </c>
      <c r="B287" s="55" t="s">
        <v>266</v>
      </c>
      <c r="C287" s="80" t="s">
        <v>678</v>
      </c>
      <c r="D287" s="79">
        <v>0</v>
      </c>
      <c r="E287" s="79">
        <v>0</v>
      </c>
      <c r="F287" s="79">
        <v>0</v>
      </c>
      <c r="G287" s="79">
        <v>0</v>
      </c>
      <c r="H287" s="79">
        <v>0</v>
      </c>
      <c r="I287" s="79">
        <v>0</v>
      </c>
      <c r="J287" s="79">
        <v>0</v>
      </c>
      <c r="K287" s="79">
        <v>0</v>
      </c>
      <c r="L287" s="79">
        <v>0</v>
      </c>
      <c r="M287" s="79">
        <v>0</v>
      </c>
      <c r="N287" s="79">
        <v>0</v>
      </c>
      <c r="O287" s="79">
        <v>0</v>
      </c>
      <c r="P287" s="79">
        <v>0</v>
      </c>
      <c r="Q287" s="79">
        <v>0</v>
      </c>
      <c r="R287" s="79">
        <v>0</v>
      </c>
      <c r="S287" s="79">
        <v>0</v>
      </c>
      <c r="T287" s="79">
        <v>0</v>
      </c>
      <c r="U287" s="79">
        <v>0</v>
      </c>
      <c r="V287" s="79">
        <v>0</v>
      </c>
      <c r="W287" s="79">
        <v>0</v>
      </c>
      <c r="X287" s="79">
        <v>0</v>
      </c>
      <c r="Y287" s="79">
        <v>0</v>
      </c>
      <c r="Z287" s="79">
        <v>0</v>
      </c>
      <c r="AA287" s="79">
        <v>0</v>
      </c>
      <c r="AB287" s="79">
        <v>0</v>
      </c>
      <c r="AC287" s="79">
        <v>0</v>
      </c>
      <c r="AD287" s="79">
        <v>0</v>
      </c>
      <c r="AE287" s="79">
        <v>0</v>
      </c>
      <c r="AF287" s="79">
        <v>0</v>
      </c>
      <c r="AG287" s="79">
        <v>0</v>
      </c>
      <c r="AH287" s="79">
        <v>0</v>
      </c>
      <c r="AI287" s="79">
        <v>0</v>
      </c>
      <c r="AJ287" s="79">
        <v>0</v>
      </c>
      <c r="AK287" s="79">
        <v>0</v>
      </c>
      <c r="AL287" s="79">
        <v>0</v>
      </c>
      <c r="AM287" s="79">
        <f t="shared" si="4"/>
        <v>0</v>
      </c>
      <c r="AP287" s="45"/>
    </row>
    <row r="288" spans="1:42" ht="33" customHeight="1">
      <c r="A288" s="54">
        <v>1227</v>
      </c>
      <c r="B288" s="55" t="s">
        <v>267</v>
      </c>
      <c r="C288" s="80" t="s">
        <v>678</v>
      </c>
      <c r="D288" s="79">
        <v>0</v>
      </c>
      <c r="E288" s="79">
        <v>0</v>
      </c>
      <c r="F288" s="79">
        <v>0</v>
      </c>
      <c r="G288" s="79">
        <v>0</v>
      </c>
      <c r="H288" s="79">
        <v>0</v>
      </c>
      <c r="I288" s="79">
        <v>0</v>
      </c>
      <c r="J288" s="79">
        <v>0</v>
      </c>
      <c r="K288" s="79">
        <v>0</v>
      </c>
      <c r="L288" s="79">
        <v>0</v>
      </c>
      <c r="M288" s="79">
        <v>0</v>
      </c>
      <c r="N288" s="79">
        <v>0</v>
      </c>
      <c r="O288" s="79">
        <v>0</v>
      </c>
      <c r="P288" s="79">
        <v>0</v>
      </c>
      <c r="Q288" s="79">
        <v>0</v>
      </c>
      <c r="R288" s="79">
        <v>0</v>
      </c>
      <c r="S288" s="79">
        <v>0</v>
      </c>
      <c r="T288" s="79">
        <v>0</v>
      </c>
      <c r="U288" s="79">
        <v>0</v>
      </c>
      <c r="V288" s="79">
        <v>0</v>
      </c>
      <c r="W288" s="79">
        <v>0</v>
      </c>
      <c r="X288" s="79">
        <v>0</v>
      </c>
      <c r="Y288" s="79">
        <v>0</v>
      </c>
      <c r="Z288" s="79">
        <v>0</v>
      </c>
      <c r="AA288" s="79">
        <v>0</v>
      </c>
      <c r="AB288" s="79">
        <v>0</v>
      </c>
      <c r="AC288" s="79">
        <v>0</v>
      </c>
      <c r="AD288" s="79">
        <v>0</v>
      </c>
      <c r="AE288" s="79">
        <v>0</v>
      </c>
      <c r="AF288" s="79">
        <v>0</v>
      </c>
      <c r="AG288" s="79">
        <v>0</v>
      </c>
      <c r="AH288" s="79">
        <v>0</v>
      </c>
      <c r="AI288" s="79">
        <v>0</v>
      </c>
      <c r="AJ288" s="79">
        <v>0</v>
      </c>
      <c r="AK288" s="79">
        <v>0</v>
      </c>
      <c r="AL288" s="79">
        <v>0</v>
      </c>
      <c r="AM288" s="79">
        <f t="shared" si="4"/>
        <v>0</v>
      </c>
      <c r="AP288" s="45"/>
    </row>
    <row r="289" spans="1:42" ht="33" customHeight="1">
      <c r="A289" s="54">
        <v>1228</v>
      </c>
      <c r="B289" s="55" t="s">
        <v>268</v>
      </c>
      <c r="C289" s="80" t="s">
        <v>678</v>
      </c>
      <c r="D289" s="79">
        <v>0</v>
      </c>
      <c r="E289" s="79">
        <v>0</v>
      </c>
      <c r="F289" s="79">
        <v>0</v>
      </c>
      <c r="G289" s="79">
        <v>0</v>
      </c>
      <c r="H289" s="79">
        <v>0</v>
      </c>
      <c r="I289" s="79">
        <v>0</v>
      </c>
      <c r="J289" s="79">
        <v>0</v>
      </c>
      <c r="K289" s="79">
        <v>0</v>
      </c>
      <c r="L289" s="79">
        <v>0</v>
      </c>
      <c r="M289" s="79">
        <v>0</v>
      </c>
      <c r="N289" s="79">
        <v>0</v>
      </c>
      <c r="O289" s="79">
        <v>0</v>
      </c>
      <c r="P289" s="79">
        <v>0</v>
      </c>
      <c r="Q289" s="79">
        <v>0</v>
      </c>
      <c r="R289" s="79">
        <v>0</v>
      </c>
      <c r="S289" s="79">
        <v>0</v>
      </c>
      <c r="T289" s="79">
        <v>0</v>
      </c>
      <c r="U289" s="79">
        <v>0</v>
      </c>
      <c r="V289" s="79">
        <v>0</v>
      </c>
      <c r="W289" s="79">
        <v>0</v>
      </c>
      <c r="X289" s="79">
        <v>0</v>
      </c>
      <c r="Y289" s="79">
        <v>0</v>
      </c>
      <c r="Z289" s="79">
        <v>0</v>
      </c>
      <c r="AA289" s="79">
        <v>0</v>
      </c>
      <c r="AB289" s="79">
        <v>0</v>
      </c>
      <c r="AC289" s="79">
        <v>0</v>
      </c>
      <c r="AD289" s="79">
        <v>0</v>
      </c>
      <c r="AE289" s="79">
        <v>0</v>
      </c>
      <c r="AF289" s="79">
        <v>0</v>
      </c>
      <c r="AG289" s="79">
        <v>0</v>
      </c>
      <c r="AH289" s="79">
        <v>0</v>
      </c>
      <c r="AI289" s="79">
        <v>0</v>
      </c>
      <c r="AJ289" s="79">
        <v>0</v>
      </c>
      <c r="AK289" s="79">
        <v>0</v>
      </c>
      <c r="AL289" s="79">
        <v>0</v>
      </c>
      <c r="AM289" s="79">
        <f t="shared" si="4"/>
        <v>0</v>
      </c>
      <c r="AP289" s="45"/>
    </row>
    <row r="290" spans="1:42" ht="33" customHeight="1">
      <c r="A290" s="54">
        <v>1229</v>
      </c>
      <c r="B290" s="55" t="s">
        <v>269</v>
      </c>
      <c r="C290" s="80" t="s">
        <v>678</v>
      </c>
      <c r="D290" s="79">
        <v>0</v>
      </c>
      <c r="E290" s="79">
        <v>0</v>
      </c>
      <c r="F290" s="79">
        <v>0</v>
      </c>
      <c r="G290" s="79">
        <v>0</v>
      </c>
      <c r="H290" s="79">
        <v>0</v>
      </c>
      <c r="I290" s="79">
        <v>0</v>
      </c>
      <c r="J290" s="79">
        <v>0</v>
      </c>
      <c r="K290" s="79">
        <v>0</v>
      </c>
      <c r="L290" s="79">
        <v>0</v>
      </c>
      <c r="M290" s="79">
        <v>0</v>
      </c>
      <c r="N290" s="79">
        <v>0</v>
      </c>
      <c r="O290" s="79">
        <v>0</v>
      </c>
      <c r="P290" s="79">
        <v>0</v>
      </c>
      <c r="Q290" s="79">
        <v>0</v>
      </c>
      <c r="R290" s="79">
        <v>0</v>
      </c>
      <c r="S290" s="79">
        <v>0</v>
      </c>
      <c r="T290" s="79">
        <v>0</v>
      </c>
      <c r="U290" s="79">
        <v>0</v>
      </c>
      <c r="V290" s="79">
        <v>0</v>
      </c>
      <c r="W290" s="79">
        <v>0</v>
      </c>
      <c r="X290" s="79">
        <v>0</v>
      </c>
      <c r="Y290" s="79">
        <v>0</v>
      </c>
      <c r="Z290" s="79">
        <v>0</v>
      </c>
      <c r="AA290" s="79">
        <v>0</v>
      </c>
      <c r="AB290" s="79">
        <v>0</v>
      </c>
      <c r="AC290" s="79">
        <v>0</v>
      </c>
      <c r="AD290" s="79">
        <v>0</v>
      </c>
      <c r="AE290" s="79">
        <v>0</v>
      </c>
      <c r="AF290" s="79">
        <v>0</v>
      </c>
      <c r="AG290" s="79">
        <v>0</v>
      </c>
      <c r="AH290" s="79">
        <v>0</v>
      </c>
      <c r="AI290" s="79">
        <v>0</v>
      </c>
      <c r="AJ290" s="79">
        <v>0</v>
      </c>
      <c r="AK290" s="79">
        <v>0</v>
      </c>
      <c r="AL290" s="79">
        <v>0</v>
      </c>
      <c r="AM290" s="79">
        <f t="shared" si="4"/>
        <v>0</v>
      </c>
      <c r="AP290" s="45"/>
    </row>
    <row r="291" spans="1:42" ht="33" customHeight="1">
      <c r="A291" s="54">
        <v>1230</v>
      </c>
      <c r="B291" s="55" t="s">
        <v>270</v>
      </c>
      <c r="C291" s="80" t="s">
        <v>678</v>
      </c>
      <c r="D291" s="79">
        <v>0</v>
      </c>
      <c r="E291" s="79">
        <v>0</v>
      </c>
      <c r="F291" s="79">
        <v>0</v>
      </c>
      <c r="G291" s="79">
        <v>0</v>
      </c>
      <c r="H291" s="79">
        <v>0</v>
      </c>
      <c r="I291" s="79">
        <v>0</v>
      </c>
      <c r="J291" s="79">
        <v>0</v>
      </c>
      <c r="K291" s="79">
        <v>0</v>
      </c>
      <c r="L291" s="79">
        <v>0</v>
      </c>
      <c r="M291" s="79">
        <v>0</v>
      </c>
      <c r="N291" s="79">
        <v>0</v>
      </c>
      <c r="O291" s="79">
        <v>0</v>
      </c>
      <c r="P291" s="79">
        <v>0</v>
      </c>
      <c r="Q291" s="79">
        <v>0</v>
      </c>
      <c r="R291" s="79">
        <v>0</v>
      </c>
      <c r="S291" s="79">
        <v>0</v>
      </c>
      <c r="T291" s="79">
        <v>0</v>
      </c>
      <c r="U291" s="79">
        <v>0</v>
      </c>
      <c r="V291" s="79">
        <v>0</v>
      </c>
      <c r="W291" s="79">
        <v>0</v>
      </c>
      <c r="X291" s="79">
        <v>0</v>
      </c>
      <c r="Y291" s="79">
        <v>0</v>
      </c>
      <c r="Z291" s="79">
        <v>0</v>
      </c>
      <c r="AA291" s="79">
        <v>0</v>
      </c>
      <c r="AB291" s="79">
        <v>0</v>
      </c>
      <c r="AC291" s="79">
        <v>0</v>
      </c>
      <c r="AD291" s="79">
        <v>0</v>
      </c>
      <c r="AE291" s="79">
        <v>0</v>
      </c>
      <c r="AF291" s="79">
        <v>0</v>
      </c>
      <c r="AG291" s="79">
        <v>0</v>
      </c>
      <c r="AH291" s="79">
        <v>0</v>
      </c>
      <c r="AI291" s="79">
        <v>0</v>
      </c>
      <c r="AJ291" s="79">
        <v>0</v>
      </c>
      <c r="AK291" s="79">
        <v>0</v>
      </c>
      <c r="AL291" s="79">
        <v>0</v>
      </c>
      <c r="AM291" s="79">
        <f t="shared" si="4"/>
        <v>0</v>
      </c>
      <c r="AP291" s="45"/>
    </row>
    <row r="292" spans="1:42" ht="33" customHeight="1">
      <c r="A292" s="54">
        <v>1231</v>
      </c>
      <c r="B292" s="55" t="s">
        <v>271</v>
      </c>
      <c r="C292" s="80" t="s">
        <v>678</v>
      </c>
      <c r="D292" s="79">
        <v>0</v>
      </c>
      <c r="E292" s="79">
        <v>0</v>
      </c>
      <c r="F292" s="79">
        <v>0</v>
      </c>
      <c r="G292" s="79">
        <v>0</v>
      </c>
      <c r="H292" s="79">
        <v>0</v>
      </c>
      <c r="I292" s="79">
        <v>0</v>
      </c>
      <c r="J292" s="79">
        <v>0</v>
      </c>
      <c r="K292" s="79">
        <v>0</v>
      </c>
      <c r="L292" s="79">
        <v>0</v>
      </c>
      <c r="M292" s="79">
        <v>0</v>
      </c>
      <c r="N292" s="79">
        <v>0</v>
      </c>
      <c r="O292" s="79">
        <v>0</v>
      </c>
      <c r="P292" s="79">
        <v>0</v>
      </c>
      <c r="Q292" s="79">
        <v>0</v>
      </c>
      <c r="R292" s="79">
        <v>0</v>
      </c>
      <c r="S292" s="79">
        <v>0</v>
      </c>
      <c r="T292" s="79">
        <v>0</v>
      </c>
      <c r="U292" s="79">
        <v>0</v>
      </c>
      <c r="V292" s="79">
        <v>0</v>
      </c>
      <c r="W292" s="79">
        <v>0</v>
      </c>
      <c r="X292" s="79">
        <v>0</v>
      </c>
      <c r="Y292" s="79">
        <v>0</v>
      </c>
      <c r="Z292" s="79">
        <v>0</v>
      </c>
      <c r="AA292" s="79">
        <v>0</v>
      </c>
      <c r="AB292" s="79">
        <v>0</v>
      </c>
      <c r="AC292" s="79">
        <v>0</v>
      </c>
      <c r="AD292" s="79">
        <v>0</v>
      </c>
      <c r="AE292" s="79">
        <v>0</v>
      </c>
      <c r="AF292" s="79">
        <v>0</v>
      </c>
      <c r="AG292" s="79">
        <v>0</v>
      </c>
      <c r="AH292" s="79">
        <v>0</v>
      </c>
      <c r="AI292" s="79">
        <v>0</v>
      </c>
      <c r="AJ292" s="79">
        <v>0</v>
      </c>
      <c r="AK292" s="79">
        <v>0</v>
      </c>
      <c r="AL292" s="79">
        <v>0</v>
      </c>
      <c r="AM292" s="79">
        <f t="shared" si="4"/>
        <v>0</v>
      </c>
      <c r="AP292" s="45"/>
    </row>
    <row r="293" spans="1:42" ht="33" customHeight="1">
      <c r="A293" s="54">
        <v>1232</v>
      </c>
      <c r="B293" s="55" t="s">
        <v>272</v>
      </c>
      <c r="C293" s="80" t="s">
        <v>678</v>
      </c>
      <c r="D293" s="79">
        <v>0</v>
      </c>
      <c r="E293" s="79">
        <v>0</v>
      </c>
      <c r="F293" s="79">
        <v>0</v>
      </c>
      <c r="G293" s="79">
        <v>0</v>
      </c>
      <c r="H293" s="79">
        <v>0</v>
      </c>
      <c r="I293" s="79">
        <v>0</v>
      </c>
      <c r="J293" s="79">
        <v>0</v>
      </c>
      <c r="K293" s="79">
        <v>0</v>
      </c>
      <c r="L293" s="79">
        <v>0</v>
      </c>
      <c r="M293" s="79">
        <v>0</v>
      </c>
      <c r="N293" s="79">
        <v>0</v>
      </c>
      <c r="O293" s="79">
        <v>0</v>
      </c>
      <c r="P293" s="79">
        <v>0</v>
      </c>
      <c r="Q293" s="79">
        <v>0</v>
      </c>
      <c r="R293" s="79">
        <v>0</v>
      </c>
      <c r="S293" s="79">
        <v>0</v>
      </c>
      <c r="T293" s="79">
        <v>0</v>
      </c>
      <c r="U293" s="79">
        <v>0</v>
      </c>
      <c r="V293" s="79">
        <v>0</v>
      </c>
      <c r="W293" s="79">
        <v>0</v>
      </c>
      <c r="X293" s="79">
        <v>0</v>
      </c>
      <c r="Y293" s="79">
        <v>0</v>
      </c>
      <c r="Z293" s="79">
        <v>0</v>
      </c>
      <c r="AA293" s="79">
        <v>0</v>
      </c>
      <c r="AB293" s="79">
        <v>0</v>
      </c>
      <c r="AC293" s="79">
        <v>0</v>
      </c>
      <c r="AD293" s="79">
        <v>0</v>
      </c>
      <c r="AE293" s="79">
        <v>0</v>
      </c>
      <c r="AF293" s="79">
        <v>0</v>
      </c>
      <c r="AG293" s="79">
        <v>0</v>
      </c>
      <c r="AH293" s="79">
        <v>0</v>
      </c>
      <c r="AI293" s="79">
        <v>0</v>
      </c>
      <c r="AJ293" s="79">
        <v>0</v>
      </c>
      <c r="AK293" s="79">
        <v>0</v>
      </c>
      <c r="AL293" s="79">
        <v>0</v>
      </c>
      <c r="AM293" s="79">
        <f t="shared" si="4"/>
        <v>0</v>
      </c>
      <c r="AP293" s="45"/>
    </row>
    <row r="294" spans="1:42" ht="33" customHeight="1">
      <c r="A294" s="54">
        <v>1233</v>
      </c>
      <c r="B294" s="55" t="s">
        <v>273</v>
      </c>
      <c r="C294" s="80" t="s">
        <v>678</v>
      </c>
      <c r="D294" s="79">
        <v>0</v>
      </c>
      <c r="E294" s="79">
        <v>0</v>
      </c>
      <c r="F294" s="79">
        <v>0</v>
      </c>
      <c r="G294" s="79">
        <v>0</v>
      </c>
      <c r="H294" s="79">
        <v>0</v>
      </c>
      <c r="I294" s="79">
        <v>0</v>
      </c>
      <c r="J294" s="79">
        <v>0</v>
      </c>
      <c r="K294" s="79">
        <v>0</v>
      </c>
      <c r="L294" s="79">
        <v>0</v>
      </c>
      <c r="M294" s="79">
        <v>0</v>
      </c>
      <c r="N294" s="79">
        <v>0</v>
      </c>
      <c r="O294" s="79">
        <v>0</v>
      </c>
      <c r="P294" s="79">
        <v>0</v>
      </c>
      <c r="Q294" s="79">
        <v>0</v>
      </c>
      <c r="R294" s="79">
        <v>0</v>
      </c>
      <c r="S294" s="79">
        <v>0</v>
      </c>
      <c r="T294" s="79">
        <v>0</v>
      </c>
      <c r="U294" s="79">
        <v>0</v>
      </c>
      <c r="V294" s="79">
        <v>0</v>
      </c>
      <c r="W294" s="79">
        <v>0</v>
      </c>
      <c r="X294" s="79">
        <v>0</v>
      </c>
      <c r="Y294" s="79">
        <v>0</v>
      </c>
      <c r="Z294" s="79">
        <v>0</v>
      </c>
      <c r="AA294" s="79">
        <v>0</v>
      </c>
      <c r="AB294" s="79">
        <v>0</v>
      </c>
      <c r="AC294" s="79">
        <v>0</v>
      </c>
      <c r="AD294" s="79">
        <v>0</v>
      </c>
      <c r="AE294" s="79">
        <v>0</v>
      </c>
      <c r="AF294" s="79">
        <v>0</v>
      </c>
      <c r="AG294" s="79">
        <v>0</v>
      </c>
      <c r="AH294" s="79">
        <v>0</v>
      </c>
      <c r="AI294" s="79">
        <v>0</v>
      </c>
      <c r="AJ294" s="79">
        <v>0</v>
      </c>
      <c r="AK294" s="79">
        <v>0</v>
      </c>
      <c r="AL294" s="79">
        <v>0</v>
      </c>
      <c r="AM294" s="79">
        <f t="shared" si="4"/>
        <v>0</v>
      </c>
      <c r="AP294" s="45"/>
    </row>
    <row r="295" spans="1:42" ht="33" customHeight="1">
      <c r="A295" s="54">
        <v>1234</v>
      </c>
      <c r="B295" s="55" t="s">
        <v>274</v>
      </c>
      <c r="C295" s="80" t="s">
        <v>678</v>
      </c>
      <c r="D295" s="79">
        <v>0</v>
      </c>
      <c r="E295" s="79">
        <v>0</v>
      </c>
      <c r="F295" s="79">
        <v>0</v>
      </c>
      <c r="G295" s="79">
        <v>0</v>
      </c>
      <c r="H295" s="79">
        <v>0</v>
      </c>
      <c r="I295" s="79">
        <v>0</v>
      </c>
      <c r="J295" s="79">
        <v>0</v>
      </c>
      <c r="K295" s="79">
        <v>0</v>
      </c>
      <c r="L295" s="79">
        <v>0</v>
      </c>
      <c r="M295" s="79">
        <v>0</v>
      </c>
      <c r="N295" s="79">
        <v>0</v>
      </c>
      <c r="O295" s="79">
        <v>0</v>
      </c>
      <c r="P295" s="79">
        <v>0</v>
      </c>
      <c r="Q295" s="79">
        <v>0</v>
      </c>
      <c r="R295" s="79">
        <v>0</v>
      </c>
      <c r="S295" s="79">
        <v>0</v>
      </c>
      <c r="T295" s="79">
        <v>0</v>
      </c>
      <c r="U295" s="79">
        <v>0</v>
      </c>
      <c r="V295" s="79">
        <v>0</v>
      </c>
      <c r="W295" s="79">
        <v>0</v>
      </c>
      <c r="X295" s="79">
        <v>0</v>
      </c>
      <c r="Y295" s="79">
        <v>0</v>
      </c>
      <c r="Z295" s="79">
        <v>0</v>
      </c>
      <c r="AA295" s="79">
        <v>0</v>
      </c>
      <c r="AB295" s="79">
        <v>0</v>
      </c>
      <c r="AC295" s="79">
        <v>0</v>
      </c>
      <c r="AD295" s="79">
        <v>0</v>
      </c>
      <c r="AE295" s="79">
        <v>0</v>
      </c>
      <c r="AF295" s="79">
        <v>0</v>
      </c>
      <c r="AG295" s="79">
        <v>0</v>
      </c>
      <c r="AH295" s="79">
        <v>0</v>
      </c>
      <c r="AI295" s="79">
        <v>0</v>
      </c>
      <c r="AJ295" s="79">
        <v>0</v>
      </c>
      <c r="AK295" s="79">
        <v>0</v>
      </c>
      <c r="AL295" s="79">
        <v>0</v>
      </c>
      <c r="AM295" s="79">
        <f t="shared" si="4"/>
        <v>0</v>
      </c>
      <c r="AP295" s="45"/>
    </row>
    <row r="296" spans="1:42" ht="33" customHeight="1">
      <c r="A296" s="54">
        <v>1235</v>
      </c>
      <c r="B296" s="55" t="s">
        <v>275</v>
      </c>
      <c r="C296" s="80" t="s">
        <v>678</v>
      </c>
      <c r="D296" s="79">
        <v>0</v>
      </c>
      <c r="E296" s="79">
        <v>0</v>
      </c>
      <c r="F296" s="79">
        <v>0</v>
      </c>
      <c r="G296" s="79">
        <v>0</v>
      </c>
      <c r="H296" s="79">
        <v>0</v>
      </c>
      <c r="I296" s="79">
        <v>0</v>
      </c>
      <c r="J296" s="79">
        <v>0</v>
      </c>
      <c r="K296" s="79">
        <v>0</v>
      </c>
      <c r="L296" s="79">
        <v>0</v>
      </c>
      <c r="M296" s="79">
        <v>0</v>
      </c>
      <c r="N296" s="79">
        <v>0</v>
      </c>
      <c r="O296" s="79">
        <v>0</v>
      </c>
      <c r="P296" s="79">
        <v>0</v>
      </c>
      <c r="Q296" s="79">
        <v>0</v>
      </c>
      <c r="R296" s="79">
        <v>0</v>
      </c>
      <c r="S296" s="79">
        <v>0</v>
      </c>
      <c r="T296" s="79">
        <v>0</v>
      </c>
      <c r="U296" s="79">
        <v>0</v>
      </c>
      <c r="V296" s="79">
        <v>0</v>
      </c>
      <c r="W296" s="79">
        <v>0</v>
      </c>
      <c r="X296" s="79">
        <v>0</v>
      </c>
      <c r="Y296" s="79">
        <v>0</v>
      </c>
      <c r="Z296" s="79">
        <v>0</v>
      </c>
      <c r="AA296" s="79">
        <v>0</v>
      </c>
      <c r="AB296" s="79">
        <v>0</v>
      </c>
      <c r="AC296" s="79">
        <v>0</v>
      </c>
      <c r="AD296" s="79">
        <v>0</v>
      </c>
      <c r="AE296" s="79">
        <v>0</v>
      </c>
      <c r="AF296" s="79">
        <v>0</v>
      </c>
      <c r="AG296" s="79">
        <v>0</v>
      </c>
      <c r="AH296" s="79">
        <v>0</v>
      </c>
      <c r="AI296" s="79">
        <v>0</v>
      </c>
      <c r="AJ296" s="79">
        <v>0</v>
      </c>
      <c r="AK296" s="79">
        <v>0</v>
      </c>
      <c r="AL296" s="79">
        <v>0</v>
      </c>
      <c r="AM296" s="79">
        <f t="shared" si="4"/>
        <v>0</v>
      </c>
      <c r="AP296" s="45"/>
    </row>
    <row r="297" spans="1:42" ht="33" customHeight="1">
      <c r="A297" s="54">
        <v>1236</v>
      </c>
      <c r="B297" s="55" t="s">
        <v>276</v>
      </c>
      <c r="C297" s="80" t="s">
        <v>678</v>
      </c>
      <c r="D297" s="79">
        <v>0</v>
      </c>
      <c r="E297" s="79">
        <v>0</v>
      </c>
      <c r="F297" s="79">
        <v>0</v>
      </c>
      <c r="G297" s="79">
        <v>0</v>
      </c>
      <c r="H297" s="79">
        <v>0</v>
      </c>
      <c r="I297" s="79">
        <v>0</v>
      </c>
      <c r="J297" s="79">
        <v>0</v>
      </c>
      <c r="K297" s="79">
        <v>0</v>
      </c>
      <c r="L297" s="79">
        <v>0</v>
      </c>
      <c r="M297" s="79">
        <v>0</v>
      </c>
      <c r="N297" s="79">
        <v>0</v>
      </c>
      <c r="O297" s="79">
        <v>0</v>
      </c>
      <c r="P297" s="79">
        <v>0</v>
      </c>
      <c r="Q297" s="79">
        <v>0</v>
      </c>
      <c r="R297" s="79">
        <v>0</v>
      </c>
      <c r="S297" s="79">
        <v>0</v>
      </c>
      <c r="T297" s="79">
        <v>0</v>
      </c>
      <c r="U297" s="79">
        <v>0</v>
      </c>
      <c r="V297" s="79">
        <v>0</v>
      </c>
      <c r="W297" s="79">
        <v>0</v>
      </c>
      <c r="X297" s="79">
        <v>0</v>
      </c>
      <c r="Y297" s="79">
        <v>0</v>
      </c>
      <c r="Z297" s="79">
        <v>0</v>
      </c>
      <c r="AA297" s="79">
        <v>0</v>
      </c>
      <c r="AB297" s="79">
        <v>0</v>
      </c>
      <c r="AC297" s="79">
        <v>0</v>
      </c>
      <c r="AD297" s="79">
        <v>0</v>
      </c>
      <c r="AE297" s="79">
        <v>0</v>
      </c>
      <c r="AF297" s="79">
        <v>0</v>
      </c>
      <c r="AG297" s="79">
        <v>0</v>
      </c>
      <c r="AH297" s="79">
        <v>0</v>
      </c>
      <c r="AI297" s="79">
        <v>0</v>
      </c>
      <c r="AJ297" s="79">
        <v>0</v>
      </c>
      <c r="AK297" s="79">
        <v>0</v>
      </c>
      <c r="AL297" s="79">
        <v>0</v>
      </c>
      <c r="AM297" s="79">
        <f t="shared" si="4"/>
        <v>0</v>
      </c>
      <c r="AP297" s="45"/>
    </row>
    <row r="298" spans="1:42" ht="33" customHeight="1">
      <c r="A298" s="54">
        <v>1237</v>
      </c>
      <c r="B298" s="55" t="s">
        <v>277</v>
      </c>
      <c r="C298" s="80" t="s">
        <v>678</v>
      </c>
      <c r="D298" s="79">
        <v>0</v>
      </c>
      <c r="E298" s="79">
        <v>0</v>
      </c>
      <c r="F298" s="79">
        <v>0</v>
      </c>
      <c r="G298" s="79">
        <v>0</v>
      </c>
      <c r="H298" s="79">
        <v>0</v>
      </c>
      <c r="I298" s="79">
        <v>0</v>
      </c>
      <c r="J298" s="79">
        <v>0</v>
      </c>
      <c r="K298" s="79">
        <v>0</v>
      </c>
      <c r="L298" s="79">
        <v>0</v>
      </c>
      <c r="M298" s="79">
        <v>0</v>
      </c>
      <c r="N298" s="79">
        <v>0</v>
      </c>
      <c r="O298" s="79">
        <v>0</v>
      </c>
      <c r="P298" s="79">
        <v>0</v>
      </c>
      <c r="Q298" s="79">
        <v>0</v>
      </c>
      <c r="R298" s="79">
        <v>0</v>
      </c>
      <c r="S298" s="79">
        <v>0</v>
      </c>
      <c r="T298" s="79">
        <v>0</v>
      </c>
      <c r="U298" s="79">
        <v>0</v>
      </c>
      <c r="V298" s="79">
        <v>0</v>
      </c>
      <c r="W298" s="79">
        <v>0</v>
      </c>
      <c r="X298" s="79">
        <v>0</v>
      </c>
      <c r="Y298" s="79">
        <v>0</v>
      </c>
      <c r="Z298" s="79">
        <v>0</v>
      </c>
      <c r="AA298" s="79">
        <v>0</v>
      </c>
      <c r="AB298" s="79">
        <v>0</v>
      </c>
      <c r="AC298" s="79">
        <v>0</v>
      </c>
      <c r="AD298" s="79">
        <v>0</v>
      </c>
      <c r="AE298" s="79">
        <v>0</v>
      </c>
      <c r="AF298" s="79">
        <v>0</v>
      </c>
      <c r="AG298" s="79">
        <v>0</v>
      </c>
      <c r="AH298" s="79">
        <v>0</v>
      </c>
      <c r="AI298" s="79">
        <v>0</v>
      </c>
      <c r="AJ298" s="79">
        <v>0</v>
      </c>
      <c r="AK298" s="79">
        <v>0</v>
      </c>
      <c r="AL298" s="79">
        <v>0</v>
      </c>
      <c r="AM298" s="79">
        <f t="shared" si="4"/>
        <v>0</v>
      </c>
      <c r="AP298" s="45"/>
    </row>
    <row r="299" spans="1:42" ht="33" customHeight="1">
      <c r="A299" s="54">
        <v>1238</v>
      </c>
      <c r="B299" s="55" t="s">
        <v>278</v>
      </c>
      <c r="C299" s="80" t="s">
        <v>678</v>
      </c>
      <c r="D299" s="79">
        <v>0</v>
      </c>
      <c r="E299" s="79">
        <v>0</v>
      </c>
      <c r="F299" s="79">
        <v>0</v>
      </c>
      <c r="G299" s="79">
        <v>0</v>
      </c>
      <c r="H299" s="79">
        <v>0</v>
      </c>
      <c r="I299" s="79">
        <v>0</v>
      </c>
      <c r="J299" s="79">
        <v>0</v>
      </c>
      <c r="K299" s="79">
        <v>0</v>
      </c>
      <c r="L299" s="79">
        <v>0</v>
      </c>
      <c r="M299" s="79">
        <v>0</v>
      </c>
      <c r="N299" s="79">
        <v>0</v>
      </c>
      <c r="O299" s="79">
        <v>0</v>
      </c>
      <c r="P299" s="79">
        <v>0</v>
      </c>
      <c r="Q299" s="79">
        <v>0</v>
      </c>
      <c r="R299" s="79">
        <v>0</v>
      </c>
      <c r="S299" s="79">
        <v>0</v>
      </c>
      <c r="T299" s="79">
        <v>0</v>
      </c>
      <c r="U299" s="79">
        <v>0</v>
      </c>
      <c r="V299" s="79">
        <v>0</v>
      </c>
      <c r="W299" s="79">
        <v>0</v>
      </c>
      <c r="X299" s="79">
        <v>0</v>
      </c>
      <c r="Y299" s="79">
        <v>0</v>
      </c>
      <c r="Z299" s="79">
        <v>0</v>
      </c>
      <c r="AA299" s="79">
        <v>0</v>
      </c>
      <c r="AB299" s="79">
        <v>0</v>
      </c>
      <c r="AC299" s="79">
        <v>0</v>
      </c>
      <c r="AD299" s="79">
        <v>0</v>
      </c>
      <c r="AE299" s="79">
        <v>0</v>
      </c>
      <c r="AF299" s="79">
        <v>0</v>
      </c>
      <c r="AG299" s="79">
        <v>0</v>
      </c>
      <c r="AH299" s="79">
        <v>0</v>
      </c>
      <c r="AI299" s="79">
        <v>0</v>
      </c>
      <c r="AJ299" s="79">
        <v>0</v>
      </c>
      <c r="AK299" s="79">
        <v>0</v>
      </c>
      <c r="AL299" s="79">
        <v>0</v>
      </c>
      <c r="AM299" s="79">
        <f t="shared" si="4"/>
        <v>0</v>
      </c>
      <c r="AP299" s="45"/>
    </row>
    <row r="300" spans="1:42" ht="33" customHeight="1">
      <c r="A300" s="54">
        <v>1239</v>
      </c>
      <c r="B300" s="55" t="s">
        <v>279</v>
      </c>
      <c r="C300" s="80" t="s">
        <v>678</v>
      </c>
      <c r="D300" s="79">
        <v>0</v>
      </c>
      <c r="E300" s="79">
        <v>0</v>
      </c>
      <c r="F300" s="79">
        <v>0</v>
      </c>
      <c r="G300" s="79">
        <v>0</v>
      </c>
      <c r="H300" s="79">
        <v>0</v>
      </c>
      <c r="I300" s="79">
        <v>0</v>
      </c>
      <c r="J300" s="79">
        <v>0</v>
      </c>
      <c r="K300" s="79">
        <v>0</v>
      </c>
      <c r="L300" s="79">
        <v>0</v>
      </c>
      <c r="M300" s="79">
        <v>0</v>
      </c>
      <c r="N300" s="79">
        <v>0</v>
      </c>
      <c r="O300" s="79">
        <v>0</v>
      </c>
      <c r="P300" s="79">
        <v>0</v>
      </c>
      <c r="Q300" s="79">
        <v>0</v>
      </c>
      <c r="R300" s="79">
        <v>0</v>
      </c>
      <c r="S300" s="79">
        <v>0</v>
      </c>
      <c r="T300" s="79">
        <v>0</v>
      </c>
      <c r="U300" s="79">
        <v>0</v>
      </c>
      <c r="V300" s="79">
        <v>0</v>
      </c>
      <c r="W300" s="79">
        <v>0</v>
      </c>
      <c r="X300" s="79">
        <v>0</v>
      </c>
      <c r="Y300" s="79">
        <v>0</v>
      </c>
      <c r="Z300" s="79">
        <v>0</v>
      </c>
      <c r="AA300" s="79">
        <v>0</v>
      </c>
      <c r="AB300" s="79">
        <v>0</v>
      </c>
      <c r="AC300" s="79">
        <v>0</v>
      </c>
      <c r="AD300" s="79">
        <v>0</v>
      </c>
      <c r="AE300" s="79">
        <v>0</v>
      </c>
      <c r="AF300" s="79">
        <v>0</v>
      </c>
      <c r="AG300" s="79">
        <v>0</v>
      </c>
      <c r="AH300" s="79">
        <v>0</v>
      </c>
      <c r="AI300" s="79">
        <v>0</v>
      </c>
      <c r="AJ300" s="79">
        <v>0</v>
      </c>
      <c r="AK300" s="79">
        <v>0</v>
      </c>
      <c r="AL300" s="79">
        <v>0</v>
      </c>
      <c r="AM300" s="79">
        <f t="shared" si="4"/>
        <v>0</v>
      </c>
      <c r="AP300" s="45"/>
    </row>
    <row r="301" spans="1:42" ht="33" customHeight="1">
      <c r="A301" s="54">
        <v>1240</v>
      </c>
      <c r="B301" s="55" t="s">
        <v>280</v>
      </c>
      <c r="C301" s="80" t="s">
        <v>678</v>
      </c>
      <c r="D301" s="79">
        <v>0</v>
      </c>
      <c r="E301" s="79">
        <v>0</v>
      </c>
      <c r="F301" s="79">
        <v>0</v>
      </c>
      <c r="G301" s="79">
        <v>0</v>
      </c>
      <c r="H301" s="79">
        <v>0</v>
      </c>
      <c r="I301" s="79">
        <v>0</v>
      </c>
      <c r="J301" s="79">
        <v>0</v>
      </c>
      <c r="K301" s="79">
        <v>0</v>
      </c>
      <c r="L301" s="79">
        <v>0</v>
      </c>
      <c r="M301" s="79">
        <v>0</v>
      </c>
      <c r="N301" s="79">
        <v>0</v>
      </c>
      <c r="O301" s="79">
        <v>0</v>
      </c>
      <c r="P301" s="79">
        <v>0</v>
      </c>
      <c r="Q301" s="79">
        <v>0</v>
      </c>
      <c r="R301" s="79">
        <v>0</v>
      </c>
      <c r="S301" s="79">
        <v>0</v>
      </c>
      <c r="T301" s="79">
        <v>0</v>
      </c>
      <c r="U301" s="79">
        <v>0</v>
      </c>
      <c r="V301" s="79">
        <v>0</v>
      </c>
      <c r="W301" s="79">
        <v>0</v>
      </c>
      <c r="X301" s="79">
        <v>0</v>
      </c>
      <c r="Y301" s="79">
        <v>0</v>
      </c>
      <c r="Z301" s="79">
        <v>0</v>
      </c>
      <c r="AA301" s="79">
        <v>0</v>
      </c>
      <c r="AB301" s="79">
        <v>0</v>
      </c>
      <c r="AC301" s="79">
        <v>0</v>
      </c>
      <c r="AD301" s="79">
        <v>0</v>
      </c>
      <c r="AE301" s="79">
        <v>0</v>
      </c>
      <c r="AF301" s="79">
        <v>0</v>
      </c>
      <c r="AG301" s="79">
        <v>0</v>
      </c>
      <c r="AH301" s="79">
        <v>0</v>
      </c>
      <c r="AI301" s="79">
        <v>0</v>
      </c>
      <c r="AJ301" s="79">
        <v>0</v>
      </c>
      <c r="AK301" s="79">
        <v>0</v>
      </c>
      <c r="AL301" s="79">
        <v>0</v>
      </c>
      <c r="AM301" s="79">
        <f t="shared" si="4"/>
        <v>0</v>
      </c>
      <c r="AP301" s="45"/>
    </row>
    <row r="302" spans="1:42" ht="33" customHeight="1">
      <c r="A302" s="54">
        <v>1241</v>
      </c>
      <c r="B302" s="55" t="s">
        <v>281</v>
      </c>
      <c r="C302" s="80" t="s">
        <v>678</v>
      </c>
      <c r="D302" s="79">
        <v>0</v>
      </c>
      <c r="E302" s="79">
        <v>0</v>
      </c>
      <c r="F302" s="79">
        <v>0</v>
      </c>
      <c r="G302" s="79">
        <v>0</v>
      </c>
      <c r="H302" s="79">
        <v>0</v>
      </c>
      <c r="I302" s="79">
        <v>0</v>
      </c>
      <c r="J302" s="79">
        <v>0</v>
      </c>
      <c r="K302" s="79">
        <v>0</v>
      </c>
      <c r="L302" s="79">
        <v>0</v>
      </c>
      <c r="M302" s="79">
        <v>0</v>
      </c>
      <c r="N302" s="79">
        <v>0</v>
      </c>
      <c r="O302" s="79">
        <v>0</v>
      </c>
      <c r="P302" s="79">
        <v>0</v>
      </c>
      <c r="Q302" s="79">
        <v>0</v>
      </c>
      <c r="R302" s="79">
        <v>0</v>
      </c>
      <c r="S302" s="79">
        <v>0</v>
      </c>
      <c r="T302" s="79">
        <v>0</v>
      </c>
      <c r="U302" s="79">
        <v>0</v>
      </c>
      <c r="V302" s="79">
        <v>0</v>
      </c>
      <c r="W302" s="79">
        <v>0</v>
      </c>
      <c r="X302" s="79">
        <v>0</v>
      </c>
      <c r="Y302" s="79">
        <v>0</v>
      </c>
      <c r="Z302" s="79">
        <v>0</v>
      </c>
      <c r="AA302" s="79">
        <v>0</v>
      </c>
      <c r="AB302" s="79">
        <v>0</v>
      </c>
      <c r="AC302" s="79">
        <v>0</v>
      </c>
      <c r="AD302" s="79">
        <v>0</v>
      </c>
      <c r="AE302" s="79">
        <v>0</v>
      </c>
      <c r="AF302" s="79">
        <v>0</v>
      </c>
      <c r="AG302" s="79">
        <v>0</v>
      </c>
      <c r="AH302" s="79">
        <v>0</v>
      </c>
      <c r="AI302" s="79">
        <v>0</v>
      </c>
      <c r="AJ302" s="79">
        <v>0</v>
      </c>
      <c r="AK302" s="79">
        <v>0</v>
      </c>
      <c r="AL302" s="79">
        <v>0</v>
      </c>
      <c r="AM302" s="79">
        <f t="shared" si="4"/>
        <v>0</v>
      </c>
      <c r="AP302" s="45"/>
    </row>
    <row r="303" spans="1:42" ht="33" customHeight="1">
      <c r="A303" s="54">
        <v>1242</v>
      </c>
      <c r="B303" s="55" t="s">
        <v>282</v>
      </c>
      <c r="C303" s="80" t="s">
        <v>678</v>
      </c>
      <c r="D303" s="79">
        <v>0</v>
      </c>
      <c r="E303" s="79">
        <v>0</v>
      </c>
      <c r="F303" s="79">
        <v>0</v>
      </c>
      <c r="G303" s="79">
        <v>0</v>
      </c>
      <c r="H303" s="79">
        <v>0</v>
      </c>
      <c r="I303" s="79">
        <v>0</v>
      </c>
      <c r="J303" s="79">
        <v>0</v>
      </c>
      <c r="K303" s="79">
        <v>0</v>
      </c>
      <c r="L303" s="79">
        <v>0</v>
      </c>
      <c r="M303" s="79">
        <v>0</v>
      </c>
      <c r="N303" s="79">
        <v>0</v>
      </c>
      <c r="O303" s="79">
        <v>0</v>
      </c>
      <c r="P303" s="79">
        <v>0</v>
      </c>
      <c r="Q303" s="79">
        <v>0</v>
      </c>
      <c r="R303" s="79">
        <v>0</v>
      </c>
      <c r="S303" s="79">
        <v>0</v>
      </c>
      <c r="T303" s="79">
        <v>0</v>
      </c>
      <c r="U303" s="79">
        <v>0</v>
      </c>
      <c r="V303" s="79">
        <v>0</v>
      </c>
      <c r="W303" s="79">
        <v>0</v>
      </c>
      <c r="X303" s="79">
        <v>0</v>
      </c>
      <c r="Y303" s="79">
        <v>0</v>
      </c>
      <c r="Z303" s="79">
        <v>0</v>
      </c>
      <c r="AA303" s="79">
        <v>0</v>
      </c>
      <c r="AB303" s="79">
        <v>0</v>
      </c>
      <c r="AC303" s="79">
        <v>0</v>
      </c>
      <c r="AD303" s="79">
        <v>0</v>
      </c>
      <c r="AE303" s="79">
        <v>0</v>
      </c>
      <c r="AF303" s="79">
        <v>0</v>
      </c>
      <c r="AG303" s="79">
        <v>0</v>
      </c>
      <c r="AH303" s="79">
        <v>0</v>
      </c>
      <c r="AI303" s="79">
        <v>0</v>
      </c>
      <c r="AJ303" s="79">
        <v>0</v>
      </c>
      <c r="AK303" s="79">
        <v>0</v>
      </c>
      <c r="AL303" s="79">
        <v>0</v>
      </c>
      <c r="AM303" s="79">
        <f t="shared" si="4"/>
        <v>0</v>
      </c>
      <c r="AP303" s="45"/>
    </row>
    <row r="304" spans="1:42" ht="33" customHeight="1">
      <c r="A304" s="54">
        <v>1243</v>
      </c>
      <c r="B304" s="55" t="s">
        <v>283</v>
      </c>
      <c r="C304" s="80" t="s">
        <v>678</v>
      </c>
      <c r="D304" s="79">
        <v>0</v>
      </c>
      <c r="E304" s="79">
        <v>0</v>
      </c>
      <c r="F304" s="79">
        <v>0</v>
      </c>
      <c r="G304" s="79">
        <v>0</v>
      </c>
      <c r="H304" s="79">
        <v>0</v>
      </c>
      <c r="I304" s="79">
        <v>0</v>
      </c>
      <c r="J304" s="79">
        <v>0</v>
      </c>
      <c r="K304" s="79">
        <v>0</v>
      </c>
      <c r="L304" s="79">
        <v>0</v>
      </c>
      <c r="M304" s="79">
        <v>0</v>
      </c>
      <c r="N304" s="79">
        <v>0</v>
      </c>
      <c r="O304" s="79">
        <v>0</v>
      </c>
      <c r="P304" s="79">
        <v>0</v>
      </c>
      <c r="Q304" s="79">
        <v>0</v>
      </c>
      <c r="R304" s="79">
        <v>0</v>
      </c>
      <c r="S304" s="79">
        <v>0</v>
      </c>
      <c r="T304" s="79">
        <v>0</v>
      </c>
      <c r="U304" s="79">
        <v>0</v>
      </c>
      <c r="V304" s="79">
        <v>0</v>
      </c>
      <c r="W304" s="79">
        <v>0</v>
      </c>
      <c r="X304" s="79">
        <v>0</v>
      </c>
      <c r="Y304" s="79">
        <v>0</v>
      </c>
      <c r="Z304" s="79">
        <v>0</v>
      </c>
      <c r="AA304" s="79">
        <v>0</v>
      </c>
      <c r="AB304" s="79">
        <v>0</v>
      </c>
      <c r="AC304" s="79">
        <v>0</v>
      </c>
      <c r="AD304" s="79">
        <v>0</v>
      </c>
      <c r="AE304" s="79">
        <v>0</v>
      </c>
      <c r="AF304" s="79">
        <v>0</v>
      </c>
      <c r="AG304" s="79">
        <v>0</v>
      </c>
      <c r="AH304" s="79">
        <v>0</v>
      </c>
      <c r="AI304" s="79">
        <v>0</v>
      </c>
      <c r="AJ304" s="79">
        <v>0</v>
      </c>
      <c r="AK304" s="79">
        <v>0</v>
      </c>
      <c r="AL304" s="79">
        <v>0</v>
      </c>
      <c r="AM304" s="79">
        <f t="shared" si="4"/>
        <v>0</v>
      </c>
      <c r="AP304" s="45"/>
    </row>
    <row r="305" spans="1:42" ht="33" customHeight="1">
      <c r="A305" s="54">
        <v>1244</v>
      </c>
      <c r="B305" s="55" t="s">
        <v>284</v>
      </c>
      <c r="C305" s="80" t="s">
        <v>678</v>
      </c>
      <c r="D305" s="79">
        <v>0</v>
      </c>
      <c r="E305" s="79">
        <v>0</v>
      </c>
      <c r="F305" s="79">
        <v>0</v>
      </c>
      <c r="G305" s="79">
        <v>0</v>
      </c>
      <c r="H305" s="79">
        <v>0</v>
      </c>
      <c r="I305" s="79">
        <v>0</v>
      </c>
      <c r="J305" s="79">
        <v>0</v>
      </c>
      <c r="K305" s="79">
        <v>0</v>
      </c>
      <c r="L305" s="79">
        <v>0</v>
      </c>
      <c r="M305" s="79">
        <v>0</v>
      </c>
      <c r="N305" s="79">
        <v>0</v>
      </c>
      <c r="O305" s="79">
        <v>0</v>
      </c>
      <c r="P305" s="79">
        <v>0</v>
      </c>
      <c r="Q305" s="79">
        <v>0</v>
      </c>
      <c r="R305" s="79">
        <v>0</v>
      </c>
      <c r="S305" s="79">
        <v>0</v>
      </c>
      <c r="T305" s="79">
        <v>0</v>
      </c>
      <c r="U305" s="79">
        <v>0</v>
      </c>
      <c r="V305" s="79">
        <v>0</v>
      </c>
      <c r="W305" s="79">
        <v>0</v>
      </c>
      <c r="X305" s="79">
        <v>0</v>
      </c>
      <c r="Y305" s="79">
        <v>0</v>
      </c>
      <c r="Z305" s="79">
        <v>0</v>
      </c>
      <c r="AA305" s="79">
        <v>0</v>
      </c>
      <c r="AB305" s="79">
        <v>0</v>
      </c>
      <c r="AC305" s="79">
        <v>0</v>
      </c>
      <c r="AD305" s="79">
        <v>0</v>
      </c>
      <c r="AE305" s="79">
        <v>0</v>
      </c>
      <c r="AF305" s="79">
        <v>0</v>
      </c>
      <c r="AG305" s="79">
        <v>0</v>
      </c>
      <c r="AH305" s="79">
        <v>0</v>
      </c>
      <c r="AI305" s="79">
        <v>0</v>
      </c>
      <c r="AJ305" s="79">
        <v>0</v>
      </c>
      <c r="AK305" s="79">
        <v>0</v>
      </c>
      <c r="AL305" s="79">
        <v>0</v>
      </c>
      <c r="AM305" s="79">
        <f t="shared" si="4"/>
        <v>0</v>
      </c>
      <c r="AP305" s="45"/>
    </row>
    <row r="306" spans="1:42" ht="33" customHeight="1">
      <c r="A306" s="54">
        <v>1245</v>
      </c>
      <c r="B306" s="55" t="s">
        <v>285</v>
      </c>
      <c r="C306" s="80" t="s">
        <v>678</v>
      </c>
      <c r="D306" s="79">
        <v>0</v>
      </c>
      <c r="E306" s="79">
        <v>0</v>
      </c>
      <c r="F306" s="79">
        <v>0</v>
      </c>
      <c r="G306" s="79">
        <v>0</v>
      </c>
      <c r="H306" s="79">
        <v>0</v>
      </c>
      <c r="I306" s="79">
        <v>0</v>
      </c>
      <c r="J306" s="79">
        <v>0</v>
      </c>
      <c r="K306" s="79">
        <v>0</v>
      </c>
      <c r="L306" s="79">
        <v>0</v>
      </c>
      <c r="M306" s="79">
        <v>0</v>
      </c>
      <c r="N306" s="79">
        <v>0</v>
      </c>
      <c r="O306" s="79">
        <v>0</v>
      </c>
      <c r="P306" s="79">
        <v>0</v>
      </c>
      <c r="Q306" s="79">
        <v>0</v>
      </c>
      <c r="R306" s="79">
        <v>0</v>
      </c>
      <c r="S306" s="79">
        <v>0</v>
      </c>
      <c r="T306" s="79">
        <v>0</v>
      </c>
      <c r="U306" s="79">
        <v>0</v>
      </c>
      <c r="V306" s="79">
        <v>0</v>
      </c>
      <c r="W306" s="79">
        <v>0</v>
      </c>
      <c r="X306" s="79">
        <v>0</v>
      </c>
      <c r="Y306" s="79">
        <v>0</v>
      </c>
      <c r="Z306" s="79">
        <v>0</v>
      </c>
      <c r="AA306" s="79">
        <v>0</v>
      </c>
      <c r="AB306" s="79">
        <v>0</v>
      </c>
      <c r="AC306" s="79">
        <v>0</v>
      </c>
      <c r="AD306" s="79">
        <v>0</v>
      </c>
      <c r="AE306" s="79">
        <v>0</v>
      </c>
      <c r="AF306" s="79">
        <v>0</v>
      </c>
      <c r="AG306" s="79">
        <v>0</v>
      </c>
      <c r="AH306" s="79">
        <v>0</v>
      </c>
      <c r="AI306" s="79">
        <v>0</v>
      </c>
      <c r="AJ306" s="79">
        <v>0</v>
      </c>
      <c r="AK306" s="79">
        <v>0</v>
      </c>
      <c r="AL306" s="79">
        <v>0</v>
      </c>
      <c r="AM306" s="79">
        <f t="shared" si="4"/>
        <v>0</v>
      </c>
      <c r="AP306" s="45"/>
    </row>
    <row r="307" spans="1:42" ht="33" customHeight="1">
      <c r="A307" s="54">
        <v>1246</v>
      </c>
      <c r="B307" s="55" t="s">
        <v>286</v>
      </c>
      <c r="C307" s="80" t="s">
        <v>678</v>
      </c>
      <c r="D307" s="79">
        <v>0</v>
      </c>
      <c r="E307" s="79">
        <v>0</v>
      </c>
      <c r="F307" s="79">
        <v>0</v>
      </c>
      <c r="G307" s="79">
        <v>0</v>
      </c>
      <c r="H307" s="79">
        <v>0</v>
      </c>
      <c r="I307" s="79">
        <v>0</v>
      </c>
      <c r="J307" s="79">
        <v>0</v>
      </c>
      <c r="K307" s="79">
        <v>0</v>
      </c>
      <c r="L307" s="79">
        <v>0</v>
      </c>
      <c r="M307" s="79">
        <v>0</v>
      </c>
      <c r="N307" s="79">
        <v>0</v>
      </c>
      <c r="O307" s="79">
        <v>0</v>
      </c>
      <c r="P307" s="79">
        <v>0</v>
      </c>
      <c r="Q307" s="79">
        <v>0</v>
      </c>
      <c r="R307" s="79">
        <v>0</v>
      </c>
      <c r="S307" s="79">
        <v>0</v>
      </c>
      <c r="T307" s="79">
        <v>0</v>
      </c>
      <c r="U307" s="79">
        <v>0</v>
      </c>
      <c r="V307" s="79">
        <v>0</v>
      </c>
      <c r="W307" s="79">
        <v>0</v>
      </c>
      <c r="X307" s="79">
        <v>0</v>
      </c>
      <c r="Y307" s="79">
        <v>0</v>
      </c>
      <c r="Z307" s="79">
        <v>0</v>
      </c>
      <c r="AA307" s="79">
        <v>0</v>
      </c>
      <c r="AB307" s="79">
        <v>0</v>
      </c>
      <c r="AC307" s="79">
        <v>0</v>
      </c>
      <c r="AD307" s="79">
        <v>0</v>
      </c>
      <c r="AE307" s="79">
        <v>0</v>
      </c>
      <c r="AF307" s="79">
        <v>0</v>
      </c>
      <c r="AG307" s="79">
        <v>0</v>
      </c>
      <c r="AH307" s="79">
        <v>0</v>
      </c>
      <c r="AI307" s="79">
        <v>0</v>
      </c>
      <c r="AJ307" s="79">
        <v>0</v>
      </c>
      <c r="AK307" s="79">
        <v>0</v>
      </c>
      <c r="AL307" s="79">
        <v>0</v>
      </c>
      <c r="AM307" s="79">
        <f t="shared" si="4"/>
        <v>0</v>
      </c>
      <c r="AP307" s="45"/>
    </row>
    <row r="308" spans="1:42" ht="33" customHeight="1">
      <c r="A308" s="54">
        <v>1247</v>
      </c>
      <c r="B308" s="55" t="s">
        <v>287</v>
      </c>
      <c r="C308" s="80" t="s">
        <v>678</v>
      </c>
      <c r="D308" s="79">
        <v>0</v>
      </c>
      <c r="E308" s="79">
        <v>0</v>
      </c>
      <c r="F308" s="79">
        <v>0</v>
      </c>
      <c r="G308" s="79">
        <v>0</v>
      </c>
      <c r="H308" s="79">
        <v>0</v>
      </c>
      <c r="I308" s="79">
        <v>0</v>
      </c>
      <c r="J308" s="79">
        <v>0</v>
      </c>
      <c r="K308" s="79">
        <v>0</v>
      </c>
      <c r="L308" s="79">
        <v>0</v>
      </c>
      <c r="M308" s="79">
        <v>0</v>
      </c>
      <c r="N308" s="79">
        <v>0</v>
      </c>
      <c r="O308" s="79">
        <v>0</v>
      </c>
      <c r="P308" s="79">
        <v>0</v>
      </c>
      <c r="Q308" s="79">
        <v>0</v>
      </c>
      <c r="R308" s="79">
        <v>0</v>
      </c>
      <c r="S308" s="79">
        <v>0</v>
      </c>
      <c r="T308" s="79">
        <v>0</v>
      </c>
      <c r="U308" s="79">
        <v>0</v>
      </c>
      <c r="V308" s="79">
        <v>0</v>
      </c>
      <c r="W308" s="79">
        <v>0</v>
      </c>
      <c r="X308" s="79">
        <v>0</v>
      </c>
      <c r="Y308" s="79">
        <v>0</v>
      </c>
      <c r="Z308" s="79">
        <v>0</v>
      </c>
      <c r="AA308" s="79">
        <v>0</v>
      </c>
      <c r="AB308" s="79">
        <v>0</v>
      </c>
      <c r="AC308" s="79">
        <v>0</v>
      </c>
      <c r="AD308" s="79">
        <v>0</v>
      </c>
      <c r="AE308" s="79">
        <v>0</v>
      </c>
      <c r="AF308" s="79">
        <v>0</v>
      </c>
      <c r="AG308" s="79">
        <v>0</v>
      </c>
      <c r="AH308" s="79">
        <v>0</v>
      </c>
      <c r="AI308" s="79">
        <v>0</v>
      </c>
      <c r="AJ308" s="79">
        <v>0</v>
      </c>
      <c r="AK308" s="79">
        <v>0</v>
      </c>
      <c r="AL308" s="79">
        <v>0</v>
      </c>
      <c r="AM308" s="79">
        <f t="shared" si="4"/>
        <v>0</v>
      </c>
      <c r="AP308" s="45"/>
    </row>
    <row r="309" spans="1:42" ht="33" customHeight="1">
      <c r="A309" s="54">
        <v>1248</v>
      </c>
      <c r="B309" s="55" t="s">
        <v>288</v>
      </c>
      <c r="C309" s="80" t="s">
        <v>678</v>
      </c>
      <c r="D309" s="79">
        <v>0</v>
      </c>
      <c r="E309" s="79">
        <v>0</v>
      </c>
      <c r="F309" s="79">
        <v>0</v>
      </c>
      <c r="G309" s="79">
        <v>0</v>
      </c>
      <c r="H309" s="79">
        <v>0</v>
      </c>
      <c r="I309" s="79">
        <v>0</v>
      </c>
      <c r="J309" s="79">
        <v>0</v>
      </c>
      <c r="K309" s="79">
        <v>0</v>
      </c>
      <c r="L309" s="79">
        <v>0</v>
      </c>
      <c r="M309" s="79">
        <v>0</v>
      </c>
      <c r="N309" s="79">
        <v>0</v>
      </c>
      <c r="O309" s="79">
        <v>0</v>
      </c>
      <c r="P309" s="79">
        <v>0</v>
      </c>
      <c r="Q309" s="79">
        <v>0</v>
      </c>
      <c r="R309" s="79">
        <v>0</v>
      </c>
      <c r="S309" s="79">
        <v>0</v>
      </c>
      <c r="T309" s="79">
        <v>0</v>
      </c>
      <c r="U309" s="79">
        <v>0</v>
      </c>
      <c r="V309" s="79">
        <v>0</v>
      </c>
      <c r="W309" s="79">
        <v>0</v>
      </c>
      <c r="X309" s="79">
        <v>0</v>
      </c>
      <c r="Y309" s="79">
        <v>0</v>
      </c>
      <c r="Z309" s="79">
        <v>0</v>
      </c>
      <c r="AA309" s="79">
        <v>0</v>
      </c>
      <c r="AB309" s="79">
        <v>0</v>
      </c>
      <c r="AC309" s="79">
        <v>0</v>
      </c>
      <c r="AD309" s="79">
        <v>0</v>
      </c>
      <c r="AE309" s="79">
        <v>0</v>
      </c>
      <c r="AF309" s="79">
        <v>0</v>
      </c>
      <c r="AG309" s="79">
        <v>0</v>
      </c>
      <c r="AH309" s="79">
        <v>0</v>
      </c>
      <c r="AI309" s="79">
        <v>0</v>
      </c>
      <c r="AJ309" s="79">
        <v>0</v>
      </c>
      <c r="AK309" s="79">
        <v>0</v>
      </c>
      <c r="AL309" s="79">
        <v>0</v>
      </c>
      <c r="AM309" s="79">
        <f t="shared" si="4"/>
        <v>0</v>
      </c>
      <c r="AP309" s="45"/>
    </row>
    <row r="310" spans="1:42" ht="33" customHeight="1">
      <c r="A310" s="54">
        <v>1249</v>
      </c>
      <c r="B310" s="55" t="s">
        <v>289</v>
      </c>
      <c r="C310" s="80" t="s">
        <v>678</v>
      </c>
      <c r="D310" s="79">
        <v>0</v>
      </c>
      <c r="E310" s="79">
        <v>0</v>
      </c>
      <c r="F310" s="79">
        <v>0</v>
      </c>
      <c r="G310" s="79">
        <v>0</v>
      </c>
      <c r="H310" s="79">
        <v>0</v>
      </c>
      <c r="I310" s="79">
        <v>0</v>
      </c>
      <c r="J310" s="79">
        <v>0</v>
      </c>
      <c r="K310" s="79">
        <v>0</v>
      </c>
      <c r="L310" s="79">
        <v>0</v>
      </c>
      <c r="M310" s="79">
        <v>0</v>
      </c>
      <c r="N310" s="79">
        <v>0</v>
      </c>
      <c r="O310" s="79">
        <v>0</v>
      </c>
      <c r="P310" s="79">
        <v>0</v>
      </c>
      <c r="Q310" s="79">
        <v>0</v>
      </c>
      <c r="R310" s="79">
        <v>0</v>
      </c>
      <c r="S310" s="79">
        <v>0</v>
      </c>
      <c r="T310" s="79">
        <v>0</v>
      </c>
      <c r="U310" s="79">
        <v>0</v>
      </c>
      <c r="V310" s="79">
        <v>0</v>
      </c>
      <c r="W310" s="79">
        <v>0</v>
      </c>
      <c r="X310" s="79">
        <v>0</v>
      </c>
      <c r="Y310" s="79">
        <v>0</v>
      </c>
      <c r="Z310" s="79">
        <v>0</v>
      </c>
      <c r="AA310" s="79">
        <v>0</v>
      </c>
      <c r="AB310" s="79">
        <v>0</v>
      </c>
      <c r="AC310" s="79">
        <v>0</v>
      </c>
      <c r="AD310" s="79">
        <v>0</v>
      </c>
      <c r="AE310" s="79">
        <v>0</v>
      </c>
      <c r="AF310" s="79">
        <v>0</v>
      </c>
      <c r="AG310" s="79">
        <v>0</v>
      </c>
      <c r="AH310" s="79">
        <v>0</v>
      </c>
      <c r="AI310" s="79">
        <v>0</v>
      </c>
      <c r="AJ310" s="79">
        <v>0</v>
      </c>
      <c r="AK310" s="79">
        <v>0</v>
      </c>
      <c r="AL310" s="79">
        <v>0</v>
      </c>
      <c r="AM310" s="79">
        <f t="shared" si="4"/>
        <v>0</v>
      </c>
      <c r="AP310" s="45"/>
    </row>
    <row r="311" spans="1:42" ht="33" customHeight="1">
      <c r="A311" s="54">
        <v>1250</v>
      </c>
      <c r="B311" s="55" t="s">
        <v>290</v>
      </c>
      <c r="C311" s="80" t="s">
        <v>678</v>
      </c>
      <c r="D311" s="79">
        <v>0</v>
      </c>
      <c r="E311" s="79">
        <v>0</v>
      </c>
      <c r="F311" s="79">
        <v>0</v>
      </c>
      <c r="G311" s="79">
        <v>0</v>
      </c>
      <c r="H311" s="79">
        <v>0</v>
      </c>
      <c r="I311" s="79">
        <v>0</v>
      </c>
      <c r="J311" s="79">
        <v>0</v>
      </c>
      <c r="K311" s="79">
        <v>0</v>
      </c>
      <c r="L311" s="79">
        <v>0</v>
      </c>
      <c r="M311" s="79">
        <v>0</v>
      </c>
      <c r="N311" s="79">
        <v>0</v>
      </c>
      <c r="O311" s="79">
        <v>0</v>
      </c>
      <c r="P311" s="79">
        <v>0</v>
      </c>
      <c r="Q311" s="79">
        <v>0</v>
      </c>
      <c r="R311" s="79">
        <v>0</v>
      </c>
      <c r="S311" s="79">
        <v>0</v>
      </c>
      <c r="T311" s="79">
        <v>0</v>
      </c>
      <c r="U311" s="79">
        <v>0</v>
      </c>
      <c r="V311" s="79">
        <v>0</v>
      </c>
      <c r="W311" s="79">
        <v>0</v>
      </c>
      <c r="X311" s="79">
        <v>0</v>
      </c>
      <c r="Y311" s="79">
        <v>0</v>
      </c>
      <c r="Z311" s="79">
        <v>0</v>
      </c>
      <c r="AA311" s="79">
        <v>0</v>
      </c>
      <c r="AB311" s="79">
        <v>0</v>
      </c>
      <c r="AC311" s="79">
        <v>0</v>
      </c>
      <c r="AD311" s="79">
        <v>0</v>
      </c>
      <c r="AE311" s="79">
        <v>0</v>
      </c>
      <c r="AF311" s="79">
        <v>0</v>
      </c>
      <c r="AG311" s="79">
        <v>0</v>
      </c>
      <c r="AH311" s="79">
        <v>0</v>
      </c>
      <c r="AI311" s="79">
        <v>0</v>
      </c>
      <c r="AJ311" s="79">
        <v>0</v>
      </c>
      <c r="AK311" s="79">
        <v>0</v>
      </c>
      <c r="AL311" s="79">
        <v>0</v>
      </c>
      <c r="AM311" s="79">
        <f t="shared" si="4"/>
        <v>0</v>
      </c>
      <c r="AP311" s="45"/>
    </row>
    <row r="312" spans="1:42" ht="33" customHeight="1">
      <c r="A312" s="54">
        <v>1251</v>
      </c>
      <c r="B312" s="55" t="s">
        <v>291</v>
      </c>
      <c r="C312" s="80" t="s">
        <v>678</v>
      </c>
      <c r="D312" s="79">
        <v>0</v>
      </c>
      <c r="E312" s="79">
        <v>0</v>
      </c>
      <c r="F312" s="79">
        <v>0</v>
      </c>
      <c r="G312" s="79">
        <v>0</v>
      </c>
      <c r="H312" s="79">
        <v>0</v>
      </c>
      <c r="I312" s="79">
        <v>0</v>
      </c>
      <c r="J312" s="79">
        <v>0</v>
      </c>
      <c r="K312" s="79">
        <v>0</v>
      </c>
      <c r="L312" s="79">
        <v>0</v>
      </c>
      <c r="M312" s="79">
        <v>0</v>
      </c>
      <c r="N312" s="79">
        <v>0</v>
      </c>
      <c r="O312" s="79">
        <v>0</v>
      </c>
      <c r="P312" s="79">
        <v>0</v>
      </c>
      <c r="Q312" s="79">
        <v>0</v>
      </c>
      <c r="R312" s="79">
        <v>0</v>
      </c>
      <c r="S312" s="79">
        <v>0</v>
      </c>
      <c r="T312" s="79">
        <v>0</v>
      </c>
      <c r="U312" s="79">
        <v>0</v>
      </c>
      <c r="V312" s="79">
        <v>0</v>
      </c>
      <c r="W312" s="79">
        <v>0</v>
      </c>
      <c r="X312" s="79">
        <v>0</v>
      </c>
      <c r="Y312" s="79">
        <v>0</v>
      </c>
      <c r="Z312" s="79">
        <v>0</v>
      </c>
      <c r="AA312" s="79">
        <v>0</v>
      </c>
      <c r="AB312" s="79">
        <v>0</v>
      </c>
      <c r="AC312" s="79">
        <v>0</v>
      </c>
      <c r="AD312" s="79">
        <v>0</v>
      </c>
      <c r="AE312" s="79">
        <v>0</v>
      </c>
      <c r="AF312" s="79">
        <v>0</v>
      </c>
      <c r="AG312" s="79">
        <v>0</v>
      </c>
      <c r="AH312" s="79">
        <v>0</v>
      </c>
      <c r="AI312" s="79">
        <v>0</v>
      </c>
      <c r="AJ312" s="79">
        <v>0</v>
      </c>
      <c r="AK312" s="79">
        <v>0</v>
      </c>
      <c r="AL312" s="79">
        <v>0</v>
      </c>
      <c r="AM312" s="79">
        <f t="shared" si="4"/>
        <v>0</v>
      </c>
      <c r="AP312" s="45"/>
    </row>
    <row r="313" spans="1:42" ht="33" customHeight="1">
      <c r="A313" s="54">
        <v>1252</v>
      </c>
      <c r="B313" s="55" t="s">
        <v>292</v>
      </c>
      <c r="C313" s="80" t="s">
        <v>678</v>
      </c>
      <c r="D313" s="79">
        <v>0</v>
      </c>
      <c r="E313" s="79">
        <v>0</v>
      </c>
      <c r="F313" s="79">
        <v>0</v>
      </c>
      <c r="G313" s="79">
        <v>0</v>
      </c>
      <c r="H313" s="79">
        <v>0</v>
      </c>
      <c r="I313" s="79">
        <v>0</v>
      </c>
      <c r="J313" s="79">
        <v>0</v>
      </c>
      <c r="K313" s="79">
        <v>0</v>
      </c>
      <c r="L313" s="79">
        <v>0</v>
      </c>
      <c r="M313" s="79">
        <v>0</v>
      </c>
      <c r="N313" s="79">
        <v>0</v>
      </c>
      <c r="O313" s="79">
        <v>0</v>
      </c>
      <c r="P313" s="79">
        <v>0</v>
      </c>
      <c r="Q313" s="79">
        <v>0</v>
      </c>
      <c r="R313" s="79">
        <v>0</v>
      </c>
      <c r="S313" s="79">
        <v>0</v>
      </c>
      <c r="T313" s="79">
        <v>0</v>
      </c>
      <c r="U313" s="79">
        <v>0</v>
      </c>
      <c r="V313" s="79">
        <v>0</v>
      </c>
      <c r="W313" s="79">
        <v>0</v>
      </c>
      <c r="X313" s="79">
        <v>0</v>
      </c>
      <c r="Y313" s="79">
        <v>0</v>
      </c>
      <c r="Z313" s="79">
        <v>0</v>
      </c>
      <c r="AA313" s="79">
        <v>0</v>
      </c>
      <c r="AB313" s="79">
        <v>0</v>
      </c>
      <c r="AC313" s="79">
        <v>0</v>
      </c>
      <c r="AD313" s="79">
        <v>0</v>
      </c>
      <c r="AE313" s="79">
        <v>0</v>
      </c>
      <c r="AF313" s="79">
        <v>0</v>
      </c>
      <c r="AG313" s="79">
        <v>0</v>
      </c>
      <c r="AH313" s="79">
        <v>0</v>
      </c>
      <c r="AI313" s="79">
        <v>0</v>
      </c>
      <c r="AJ313" s="79">
        <v>0</v>
      </c>
      <c r="AK313" s="79">
        <v>0</v>
      </c>
      <c r="AL313" s="79">
        <v>0</v>
      </c>
      <c r="AM313" s="79">
        <f t="shared" si="4"/>
        <v>0</v>
      </c>
      <c r="AP313" s="45"/>
    </row>
    <row r="314" spans="1:42" ht="33" customHeight="1">
      <c r="A314" s="54">
        <v>1253</v>
      </c>
      <c r="B314" s="55" t="s">
        <v>293</v>
      </c>
      <c r="C314" s="80" t="s">
        <v>678</v>
      </c>
      <c r="D314" s="79">
        <v>0</v>
      </c>
      <c r="E314" s="79">
        <v>0</v>
      </c>
      <c r="F314" s="79">
        <v>0</v>
      </c>
      <c r="G314" s="79">
        <v>0</v>
      </c>
      <c r="H314" s="79">
        <v>0</v>
      </c>
      <c r="I314" s="79">
        <v>0</v>
      </c>
      <c r="J314" s="79">
        <v>0</v>
      </c>
      <c r="K314" s="79">
        <v>0</v>
      </c>
      <c r="L314" s="79">
        <v>0</v>
      </c>
      <c r="M314" s="79">
        <v>0</v>
      </c>
      <c r="N314" s="79">
        <v>0</v>
      </c>
      <c r="O314" s="79">
        <v>0</v>
      </c>
      <c r="P314" s="79">
        <v>0</v>
      </c>
      <c r="Q314" s="79">
        <v>0</v>
      </c>
      <c r="R314" s="79">
        <v>0</v>
      </c>
      <c r="S314" s="79">
        <v>0</v>
      </c>
      <c r="T314" s="79">
        <v>0</v>
      </c>
      <c r="U314" s="79">
        <v>0</v>
      </c>
      <c r="V314" s="79">
        <v>0</v>
      </c>
      <c r="W314" s="79">
        <v>0</v>
      </c>
      <c r="X314" s="79">
        <v>0</v>
      </c>
      <c r="Y314" s="79">
        <v>0</v>
      </c>
      <c r="Z314" s="79">
        <v>0</v>
      </c>
      <c r="AA314" s="79">
        <v>0</v>
      </c>
      <c r="AB314" s="79">
        <v>0</v>
      </c>
      <c r="AC314" s="79">
        <v>0</v>
      </c>
      <c r="AD314" s="79">
        <v>0</v>
      </c>
      <c r="AE314" s="79">
        <v>0</v>
      </c>
      <c r="AF314" s="79">
        <v>0</v>
      </c>
      <c r="AG314" s="79">
        <v>0</v>
      </c>
      <c r="AH314" s="79">
        <v>0</v>
      </c>
      <c r="AI314" s="79">
        <v>0</v>
      </c>
      <c r="AJ314" s="79">
        <v>0</v>
      </c>
      <c r="AK314" s="79">
        <v>0</v>
      </c>
      <c r="AL314" s="79">
        <v>0</v>
      </c>
      <c r="AM314" s="79">
        <f t="shared" si="4"/>
        <v>0</v>
      </c>
      <c r="AP314" s="45"/>
    </row>
    <row r="315" spans="1:42" ht="33" customHeight="1">
      <c r="A315" s="54">
        <v>1254</v>
      </c>
      <c r="B315" s="55" t="s">
        <v>294</v>
      </c>
      <c r="C315" s="80" t="s">
        <v>678</v>
      </c>
      <c r="D315" s="79">
        <v>0</v>
      </c>
      <c r="E315" s="79">
        <v>0</v>
      </c>
      <c r="F315" s="79">
        <v>0</v>
      </c>
      <c r="G315" s="79">
        <v>0</v>
      </c>
      <c r="H315" s="79">
        <v>0</v>
      </c>
      <c r="I315" s="79">
        <v>0</v>
      </c>
      <c r="J315" s="79">
        <v>0</v>
      </c>
      <c r="K315" s="79">
        <v>0</v>
      </c>
      <c r="L315" s="79">
        <v>0</v>
      </c>
      <c r="M315" s="79">
        <v>0</v>
      </c>
      <c r="N315" s="79">
        <v>0</v>
      </c>
      <c r="O315" s="79">
        <v>0</v>
      </c>
      <c r="P315" s="79">
        <v>0</v>
      </c>
      <c r="Q315" s="79">
        <v>0</v>
      </c>
      <c r="R315" s="79">
        <v>0</v>
      </c>
      <c r="S315" s="79">
        <v>0</v>
      </c>
      <c r="T315" s="79">
        <v>0</v>
      </c>
      <c r="U315" s="79">
        <v>0</v>
      </c>
      <c r="V315" s="79">
        <v>0</v>
      </c>
      <c r="W315" s="79">
        <v>0</v>
      </c>
      <c r="X315" s="79">
        <v>0</v>
      </c>
      <c r="Y315" s="79">
        <v>0</v>
      </c>
      <c r="Z315" s="79">
        <v>0</v>
      </c>
      <c r="AA315" s="79">
        <v>0</v>
      </c>
      <c r="AB315" s="79">
        <v>0</v>
      </c>
      <c r="AC315" s="79">
        <v>0</v>
      </c>
      <c r="AD315" s="79">
        <v>0</v>
      </c>
      <c r="AE315" s="79">
        <v>0</v>
      </c>
      <c r="AF315" s="79">
        <v>0</v>
      </c>
      <c r="AG315" s="79">
        <v>0</v>
      </c>
      <c r="AH315" s="79">
        <v>0</v>
      </c>
      <c r="AI315" s="79">
        <v>0</v>
      </c>
      <c r="AJ315" s="79">
        <v>0</v>
      </c>
      <c r="AK315" s="79">
        <v>0</v>
      </c>
      <c r="AL315" s="79">
        <v>0</v>
      </c>
      <c r="AM315" s="79">
        <f t="shared" si="4"/>
        <v>0</v>
      </c>
      <c r="AP315" s="45"/>
    </row>
    <row r="316" spans="1:42" ht="33" customHeight="1">
      <c r="A316" s="54">
        <v>1255</v>
      </c>
      <c r="B316" s="55" t="s">
        <v>295</v>
      </c>
      <c r="C316" s="80" t="s">
        <v>678</v>
      </c>
      <c r="D316" s="79">
        <v>0</v>
      </c>
      <c r="E316" s="79">
        <v>0</v>
      </c>
      <c r="F316" s="79">
        <v>0</v>
      </c>
      <c r="G316" s="79">
        <v>0</v>
      </c>
      <c r="H316" s="79">
        <v>0</v>
      </c>
      <c r="I316" s="79">
        <v>0</v>
      </c>
      <c r="J316" s="79">
        <v>0</v>
      </c>
      <c r="K316" s="79">
        <v>0</v>
      </c>
      <c r="L316" s="79">
        <v>0</v>
      </c>
      <c r="M316" s="79">
        <v>0</v>
      </c>
      <c r="N316" s="79">
        <v>0</v>
      </c>
      <c r="O316" s="79">
        <v>0</v>
      </c>
      <c r="P316" s="79">
        <v>0</v>
      </c>
      <c r="Q316" s="79">
        <v>0</v>
      </c>
      <c r="R316" s="79">
        <v>0</v>
      </c>
      <c r="S316" s="79">
        <v>0</v>
      </c>
      <c r="T316" s="79">
        <v>0</v>
      </c>
      <c r="U316" s="79">
        <v>0</v>
      </c>
      <c r="V316" s="79">
        <v>0</v>
      </c>
      <c r="W316" s="79">
        <v>0</v>
      </c>
      <c r="X316" s="79">
        <v>0</v>
      </c>
      <c r="Y316" s="79">
        <v>0</v>
      </c>
      <c r="Z316" s="79">
        <v>0</v>
      </c>
      <c r="AA316" s="79">
        <v>0</v>
      </c>
      <c r="AB316" s="79">
        <v>0</v>
      </c>
      <c r="AC316" s="79">
        <v>0</v>
      </c>
      <c r="AD316" s="79">
        <v>0</v>
      </c>
      <c r="AE316" s="79">
        <v>0</v>
      </c>
      <c r="AF316" s="79">
        <v>0</v>
      </c>
      <c r="AG316" s="79">
        <v>0</v>
      </c>
      <c r="AH316" s="79">
        <v>0</v>
      </c>
      <c r="AI316" s="79">
        <v>0</v>
      </c>
      <c r="AJ316" s="79">
        <v>0</v>
      </c>
      <c r="AK316" s="79">
        <v>0</v>
      </c>
      <c r="AL316" s="79">
        <v>0</v>
      </c>
      <c r="AM316" s="79">
        <f t="shared" si="4"/>
        <v>0</v>
      </c>
      <c r="AP316" s="45"/>
    </row>
    <row r="317" spans="1:42" ht="33" customHeight="1">
      <c r="A317" s="54">
        <v>1256</v>
      </c>
      <c r="B317" s="55" t="s">
        <v>296</v>
      </c>
      <c r="C317" s="80" t="s">
        <v>678</v>
      </c>
      <c r="D317" s="79">
        <v>0</v>
      </c>
      <c r="E317" s="79">
        <v>0</v>
      </c>
      <c r="F317" s="79">
        <v>0</v>
      </c>
      <c r="G317" s="79">
        <v>0</v>
      </c>
      <c r="H317" s="79">
        <v>0</v>
      </c>
      <c r="I317" s="79">
        <v>0</v>
      </c>
      <c r="J317" s="79">
        <v>0</v>
      </c>
      <c r="K317" s="79">
        <v>0</v>
      </c>
      <c r="L317" s="79">
        <v>0</v>
      </c>
      <c r="M317" s="79">
        <v>0</v>
      </c>
      <c r="N317" s="79">
        <v>0</v>
      </c>
      <c r="O317" s="79">
        <v>0</v>
      </c>
      <c r="P317" s="79">
        <v>0</v>
      </c>
      <c r="Q317" s="79">
        <v>0</v>
      </c>
      <c r="R317" s="79">
        <v>0</v>
      </c>
      <c r="S317" s="79">
        <v>0</v>
      </c>
      <c r="T317" s="79">
        <v>0</v>
      </c>
      <c r="U317" s="79">
        <v>0</v>
      </c>
      <c r="V317" s="79">
        <v>0</v>
      </c>
      <c r="W317" s="79">
        <v>0</v>
      </c>
      <c r="X317" s="79">
        <v>0</v>
      </c>
      <c r="Y317" s="79">
        <v>0</v>
      </c>
      <c r="Z317" s="79">
        <v>0</v>
      </c>
      <c r="AA317" s="79">
        <v>0</v>
      </c>
      <c r="AB317" s="79">
        <v>0</v>
      </c>
      <c r="AC317" s="79">
        <v>0</v>
      </c>
      <c r="AD317" s="79">
        <v>0</v>
      </c>
      <c r="AE317" s="79">
        <v>0</v>
      </c>
      <c r="AF317" s="79">
        <v>0</v>
      </c>
      <c r="AG317" s="79">
        <v>0</v>
      </c>
      <c r="AH317" s="79">
        <v>0</v>
      </c>
      <c r="AI317" s="79">
        <v>0</v>
      </c>
      <c r="AJ317" s="79">
        <v>0</v>
      </c>
      <c r="AK317" s="79">
        <v>0</v>
      </c>
      <c r="AL317" s="79">
        <v>0</v>
      </c>
      <c r="AM317" s="79">
        <f t="shared" si="4"/>
        <v>0</v>
      </c>
      <c r="AP317" s="45"/>
    </row>
    <row r="318" spans="1:42" ht="33" customHeight="1">
      <c r="A318" s="54">
        <v>1257</v>
      </c>
      <c r="B318" s="55" t="s">
        <v>297</v>
      </c>
      <c r="C318" s="80" t="s">
        <v>678</v>
      </c>
      <c r="D318" s="79">
        <v>0</v>
      </c>
      <c r="E318" s="79">
        <v>0</v>
      </c>
      <c r="F318" s="79">
        <v>0</v>
      </c>
      <c r="G318" s="79">
        <v>0</v>
      </c>
      <c r="H318" s="79">
        <v>0</v>
      </c>
      <c r="I318" s="79">
        <v>0</v>
      </c>
      <c r="J318" s="79">
        <v>0</v>
      </c>
      <c r="K318" s="79">
        <v>0</v>
      </c>
      <c r="L318" s="79">
        <v>0</v>
      </c>
      <c r="M318" s="79">
        <v>0</v>
      </c>
      <c r="N318" s="79">
        <v>0</v>
      </c>
      <c r="O318" s="79">
        <v>0</v>
      </c>
      <c r="P318" s="79">
        <v>0</v>
      </c>
      <c r="Q318" s="79">
        <v>0</v>
      </c>
      <c r="R318" s="79">
        <v>0</v>
      </c>
      <c r="S318" s="79">
        <v>0</v>
      </c>
      <c r="T318" s="79">
        <v>0</v>
      </c>
      <c r="U318" s="79">
        <v>0</v>
      </c>
      <c r="V318" s="79">
        <v>0</v>
      </c>
      <c r="W318" s="79">
        <v>0</v>
      </c>
      <c r="X318" s="79">
        <v>0</v>
      </c>
      <c r="Y318" s="79">
        <v>0</v>
      </c>
      <c r="Z318" s="79">
        <v>0</v>
      </c>
      <c r="AA318" s="79">
        <v>0</v>
      </c>
      <c r="AB318" s="79">
        <v>0</v>
      </c>
      <c r="AC318" s="79">
        <v>0</v>
      </c>
      <c r="AD318" s="79">
        <v>0</v>
      </c>
      <c r="AE318" s="79">
        <v>0</v>
      </c>
      <c r="AF318" s="79">
        <v>0</v>
      </c>
      <c r="AG318" s="79">
        <v>0</v>
      </c>
      <c r="AH318" s="79">
        <v>0</v>
      </c>
      <c r="AI318" s="79">
        <v>0</v>
      </c>
      <c r="AJ318" s="79">
        <v>0</v>
      </c>
      <c r="AK318" s="79">
        <v>0</v>
      </c>
      <c r="AL318" s="79">
        <v>0</v>
      </c>
      <c r="AM318" s="79">
        <f t="shared" si="4"/>
        <v>0</v>
      </c>
      <c r="AP318" s="45"/>
    </row>
    <row r="319" spans="1:42" ht="33" customHeight="1">
      <c r="A319" s="54">
        <v>1258</v>
      </c>
      <c r="B319" s="55" t="s">
        <v>298</v>
      </c>
      <c r="C319" s="80" t="s">
        <v>678</v>
      </c>
      <c r="D319" s="79">
        <v>0</v>
      </c>
      <c r="E319" s="79">
        <v>0</v>
      </c>
      <c r="F319" s="79">
        <v>0</v>
      </c>
      <c r="G319" s="79">
        <v>0</v>
      </c>
      <c r="H319" s="79">
        <v>0</v>
      </c>
      <c r="I319" s="79">
        <v>0</v>
      </c>
      <c r="J319" s="79">
        <v>0</v>
      </c>
      <c r="K319" s="79">
        <v>0</v>
      </c>
      <c r="L319" s="79">
        <v>0</v>
      </c>
      <c r="M319" s="79">
        <v>0</v>
      </c>
      <c r="N319" s="79">
        <v>0</v>
      </c>
      <c r="O319" s="79">
        <v>0</v>
      </c>
      <c r="P319" s="79">
        <v>0</v>
      </c>
      <c r="Q319" s="79">
        <v>0</v>
      </c>
      <c r="R319" s="79">
        <v>0</v>
      </c>
      <c r="S319" s="79">
        <v>0</v>
      </c>
      <c r="T319" s="79">
        <v>0</v>
      </c>
      <c r="U319" s="79">
        <v>0</v>
      </c>
      <c r="V319" s="79">
        <v>0</v>
      </c>
      <c r="W319" s="79">
        <v>0</v>
      </c>
      <c r="X319" s="79">
        <v>0</v>
      </c>
      <c r="Y319" s="79">
        <v>0</v>
      </c>
      <c r="Z319" s="79">
        <v>0</v>
      </c>
      <c r="AA319" s="79">
        <v>0</v>
      </c>
      <c r="AB319" s="79">
        <v>0</v>
      </c>
      <c r="AC319" s="79">
        <v>0</v>
      </c>
      <c r="AD319" s="79">
        <v>0</v>
      </c>
      <c r="AE319" s="79">
        <v>0</v>
      </c>
      <c r="AF319" s="79">
        <v>0</v>
      </c>
      <c r="AG319" s="79">
        <v>0</v>
      </c>
      <c r="AH319" s="79">
        <v>0</v>
      </c>
      <c r="AI319" s="79">
        <v>0</v>
      </c>
      <c r="AJ319" s="79">
        <v>0</v>
      </c>
      <c r="AK319" s="79">
        <v>0</v>
      </c>
      <c r="AL319" s="79">
        <v>0</v>
      </c>
      <c r="AM319" s="79">
        <f t="shared" si="4"/>
        <v>0</v>
      </c>
      <c r="AP319" s="45"/>
    </row>
    <row r="320" spans="1:42" ht="33" customHeight="1">
      <c r="A320" s="54">
        <v>1259</v>
      </c>
      <c r="B320" s="55" t="s">
        <v>299</v>
      </c>
      <c r="C320" s="80" t="s">
        <v>678</v>
      </c>
      <c r="D320" s="79">
        <v>0</v>
      </c>
      <c r="E320" s="79">
        <v>0</v>
      </c>
      <c r="F320" s="79">
        <v>0</v>
      </c>
      <c r="G320" s="79">
        <v>0</v>
      </c>
      <c r="H320" s="79">
        <v>0</v>
      </c>
      <c r="I320" s="79">
        <v>0</v>
      </c>
      <c r="J320" s="79">
        <v>0</v>
      </c>
      <c r="K320" s="79">
        <v>0</v>
      </c>
      <c r="L320" s="79">
        <v>0</v>
      </c>
      <c r="M320" s="79">
        <v>0</v>
      </c>
      <c r="N320" s="79">
        <v>0</v>
      </c>
      <c r="O320" s="79">
        <v>0</v>
      </c>
      <c r="P320" s="79">
        <v>0</v>
      </c>
      <c r="Q320" s="79">
        <v>0</v>
      </c>
      <c r="R320" s="79">
        <v>0</v>
      </c>
      <c r="S320" s="79">
        <v>0</v>
      </c>
      <c r="T320" s="79">
        <v>0</v>
      </c>
      <c r="U320" s="79">
        <v>0</v>
      </c>
      <c r="V320" s="79">
        <v>0</v>
      </c>
      <c r="W320" s="79">
        <v>0</v>
      </c>
      <c r="X320" s="79">
        <v>0</v>
      </c>
      <c r="Y320" s="79">
        <v>0</v>
      </c>
      <c r="Z320" s="79">
        <v>0</v>
      </c>
      <c r="AA320" s="79">
        <v>0</v>
      </c>
      <c r="AB320" s="79">
        <v>0</v>
      </c>
      <c r="AC320" s="79">
        <v>0</v>
      </c>
      <c r="AD320" s="79">
        <v>0</v>
      </c>
      <c r="AE320" s="79">
        <v>0</v>
      </c>
      <c r="AF320" s="79">
        <v>0</v>
      </c>
      <c r="AG320" s="79">
        <v>0</v>
      </c>
      <c r="AH320" s="79">
        <v>0</v>
      </c>
      <c r="AI320" s="79">
        <v>0</v>
      </c>
      <c r="AJ320" s="79">
        <v>0</v>
      </c>
      <c r="AK320" s="79">
        <v>0</v>
      </c>
      <c r="AL320" s="79">
        <v>0</v>
      </c>
      <c r="AM320" s="79">
        <f t="shared" si="4"/>
        <v>0</v>
      </c>
      <c r="AP320" s="45"/>
    </row>
    <row r="321" spans="1:42" ht="33" customHeight="1">
      <c r="A321" s="54">
        <v>1260</v>
      </c>
      <c r="B321" s="55" t="s">
        <v>300</v>
      </c>
      <c r="C321" s="80" t="s">
        <v>678</v>
      </c>
      <c r="D321" s="79">
        <v>0</v>
      </c>
      <c r="E321" s="79">
        <v>0</v>
      </c>
      <c r="F321" s="79">
        <v>0</v>
      </c>
      <c r="G321" s="79">
        <v>0</v>
      </c>
      <c r="H321" s="79">
        <v>0</v>
      </c>
      <c r="I321" s="79">
        <v>0</v>
      </c>
      <c r="J321" s="79">
        <v>0</v>
      </c>
      <c r="K321" s="79">
        <v>0</v>
      </c>
      <c r="L321" s="79">
        <v>0</v>
      </c>
      <c r="M321" s="79">
        <v>0</v>
      </c>
      <c r="N321" s="79">
        <v>0</v>
      </c>
      <c r="O321" s="79">
        <v>0</v>
      </c>
      <c r="P321" s="79">
        <v>0</v>
      </c>
      <c r="Q321" s="79">
        <v>0</v>
      </c>
      <c r="R321" s="79">
        <v>0</v>
      </c>
      <c r="S321" s="79">
        <v>0</v>
      </c>
      <c r="T321" s="79">
        <v>0</v>
      </c>
      <c r="U321" s="79">
        <v>0</v>
      </c>
      <c r="V321" s="79">
        <v>0</v>
      </c>
      <c r="W321" s="79">
        <v>0</v>
      </c>
      <c r="X321" s="79">
        <v>0</v>
      </c>
      <c r="Y321" s="79">
        <v>0</v>
      </c>
      <c r="Z321" s="79">
        <v>0</v>
      </c>
      <c r="AA321" s="79">
        <v>0</v>
      </c>
      <c r="AB321" s="79">
        <v>0</v>
      </c>
      <c r="AC321" s="79">
        <v>0</v>
      </c>
      <c r="AD321" s="79">
        <v>0</v>
      </c>
      <c r="AE321" s="79">
        <v>0</v>
      </c>
      <c r="AF321" s="79">
        <v>0</v>
      </c>
      <c r="AG321" s="79">
        <v>0</v>
      </c>
      <c r="AH321" s="79">
        <v>0</v>
      </c>
      <c r="AI321" s="79">
        <v>0</v>
      </c>
      <c r="AJ321" s="79">
        <v>0</v>
      </c>
      <c r="AK321" s="79">
        <v>0</v>
      </c>
      <c r="AL321" s="79">
        <v>0</v>
      </c>
      <c r="AM321" s="79">
        <f t="shared" si="4"/>
        <v>0</v>
      </c>
      <c r="AP321" s="45"/>
    </row>
    <row r="322" spans="1:42" ht="33" customHeight="1">
      <c r="A322" s="54">
        <v>1261</v>
      </c>
      <c r="B322" s="55" t="s">
        <v>301</v>
      </c>
      <c r="C322" s="80" t="s">
        <v>678</v>
      </c>
      <c r="D322" s="79">
        <v>0</v>
      </c>
      <c r="E322" s="79">
        <v>0</v>
      </c>
      <c r="F322" s="79">
        <v>0</v>
      </c>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f t="shared" si="4"/>
        <v>0</v>
      </c>
      <c r="AP322" s="45"/>
    </row>
    <row r="323" spans="1:42" ht="33" customHeight="1">
      <c r="A323" s="54">
        <v>1262</v>
      </c>
      <c r="B323" s="55" t="s">
        <v>302</v>
      </c>
      <c r="C323" s="80" t="s">
        <v>678</v>
      </c>
      <c r="D323" s="79">
        <v>0</v>
      </c>
      <c r="E323" s="79">
        <v>0</v>
      </c>
      <c r="F323" s="79">
        <v>0</v>
      </c>
      <c r="G323" s="79">
        <v>0</v>
      </c>
      <c r="H323" s="79">
        <v>0</v>
      </c>
      <c r="I323" s="79">
        <v>0</v>
      </c>
      <c r="J323" s="79">
        <v>0</v>
      </c>
      <c r="K323" s="79">
        <v>0</v>
      </c>
      <c r="L323" s="79">
        <v>0</v>
      </c>
      <c r="M323" s="79">
        <v>0</v>
      </c>
      <c r="N323" s="79">
        <v>0</v>
      </c>
      <c r="O323" s="79">
        <v>0</v>
      </c>
      <c r="P323" s="79">
        <v>0</v>
      </c>
      <c r="Q323" s="79">
        <v>0</v>
      </c>
      <c r="R323" s="79">
        <v>0</v>
      </c>
      <c r="S323" s="79">
        <v>0</v>
      </c>
      <c r="T323" s="79">
        <v>0</v>
      </c>
      <c r="U323" s="79">
        <v>0</v>
      </c>
      <c r="V323" s="79">
        <v>0</v>
      </c>
      <c r="W323" s="79">
        <v>0</v>
      </c>
      <c r="X323" s="79">
        <v>0</v>
      </c>
      <c r="Y323" s="79">
        <v>0</v>
      </c>
      <c r="Z323" s="79">
        <v>0</v>
      </c>
      <c r="AA323" s="79">
        <v>0</v>
      </c>
      <c r="AB323" s="79">
        <v>0</v>
      </c>
      <c r="AC323" s="79">
        <v>0</v>
      </c>
      <c r="AD323" s="79">
        <v>0</v>
      </c>
      <c r="AE323" s="79">
        <v>0</v>
      </c>
      <c r="AF323" s="79">
        <v>0</v>
      </c>
      <c r="AG323" s="79">
        <v>0</v>
      </c>
      <c r="AH323" s="79">
        <v>0</v>
      </c>
      <c r="AI323" s="79">
        <v>0</v>
      </c>
      <c r="AJ323" s="79">
        <v>0</v>
      </c>
      <c r="AK323" s="79">
        <v>0</v>
      </c>
      <c r="AL323" s="79">
        <v>0</v>
      </c>
      <c r="AM323" s="79">
        <f t="shared" si="4"/>
        <v>0</v>
      </c>
      <c r="AP323" s="45"/>
    </row>
    <row r="324" spans="1:42" ht="33" customHeight="1">
      <c r="A324" s="54">
        <v>1263</v>
      </c>
      <c r="B324" s="55" t="s">
        <v>303</v>
      </c>
      <c r="C324" s="80" t="s">
        <v>678</v>
      </c>
      <c r="D324" s="79">
        <v>0</v>
      </c>
      <c r="E324" s="79">
        <v>0</v>
      </c>
      <c r="F324" s="79">
        <v>0</v>
      </c>
      <c r="G324" s="79">
        <v>0</v>
      </c>
      <c r="H324" s="79">
        <v>0</v>
      </c>
      <c r="I324" s="79">
        <v>0</v>
      </c>
      <c r="J324" s="79">
        <v>0</v>
      </c>
      <c r="K324" s="79">
        <v>0</v>
      </c>
      <c r="L324" s="79">
        <v>0</v>
      </c>
      <c r="M324" s="79">
        <v>0</v>
      </c>
      <c r="N324" s="79">
        <v>0</v>
      </c>
      <c r="O324" s="79">
        <v>0</v>
      </c>
      <c r="P324" s="79">
        <v>0</v>
      </c>
      <c r="Q324" s="79">
        <v>0</v>
      </c>
      <c r="R324" s="79">
        <v>0</v>
      </c>
      <c r="S324" s="79">
        <v>0</v>
      </c>
      <c r="T324" s="79">
        <v>0</v>
      </c>
      <c r="U324" s="79">
        <v>0</v>
      </c>
      <c r="V324" s="79">
        <v>0</v>
      </c>
      <c r="W324" s="79">
        <v>0</v>
      </c>
      <c r="X324" s="79">
        <v>0</v>
      </c>
      <c r="Y324" s="79">
        <v>0</v>
      </c>
      <c r="Z324" s="79">
        <v>0</v>
      </c>
      <c r="AA324" s="79">
        <v>0</v>
      </c>
      <c r="AB324" s="79">
        <v>0</v>
      </c>
      <c r="AC324" s="79">
        <v>0</v>
      </c>
      <c r="AD324" s="79">
        <v>0</v>
      </c>
      <c r="AE324" s="79">
        <v>0</v>
      </c>
      <c r="AF324" s="79">
        <v>0</v>
      </c>
      <c r="AG324" s="79">
        <v>0</v>
      </c>
      <c r="AH324" s="79">
        <v>0</v>
      </c>
      <c r="AI324" s="79">
        <v>0</v>
      </c>
      <c r="AJ324" s="79">
        <v>0</v>
      </c>
      <c r="AK324" s="79">
        <v>0</v>
      </c>
      <c r="AL324" s="79">
        <v>0</v>
      </c>
      <c r="AM324" s="79">
        <f t="shared" si="4"/>
        <v>0</v>
      </c>
      <c r="AP324" s="45"/>
    </row>
    <row r="325" spans="1:42" ht="33" customHeight="1">
      <c r="A325" s="54">
        <v>1264</v>
      </c>
      <c r="B325" s="55" t="s">
        <v>304</v>
      </c>
      <c r="C325" s="80" t="s">
        <v>678</v>
      </c>
      <c r="D325" s="79">
        <v>0</v>
      </c>
      <c r="E325" s="79">
        <v>0</v>
      </c>
      <c r="F325" s="79">
        <v>0</v>
      </c>
      <c r="G325" s="79">
        <v>0</v>
      </c>
      <c r="H325" s="79">
        <v>0</v>
      </c>
      <c r="I325" s="79">
        <v>0</v>
      </c>
      <c r="J325" s="79">
        <v>0</v>
      </c>
      <c r="K325" s="79">
        <v>0</v>
      </c>
      <c r="L325" s="79">
        <v>0</v>
      </c>
      <c r="M325" s="79">
        <v>0</v>
      </c>
      <c r="N325" s="79">
        <v>0</v>
      </c>
      <c r="O325" s="79">
        <v>0</v>
      </c>
      <c r="P325" s="79">
        <v>0</v>
      </c>
      <c r="Q325" s="79">
        <v>0</v>
      </c>
      <c r="R325" s="79">
        <v>0</v>
      </c>
      <c r="S325" s="79">
        <v>0</v>
      </c>
      <c r="T325" s="79">
        <v>0</v>
      </c>
      <c r="U325" s="79">
        <v>0</v>
      </c>
      <c r="V325" s="79">
        <v>0</v>
      </c>
      <c r="W325" s="79">
        <v>0</v>
      </c>
      <c r="X325" s="79">
        <v>0</v>
      </c>
      <c r="Y325" s="79">
        <v>0</v>
      </c>
      <c r="Z325" s="79">
        <v>0</v>
      </c>
      <c r="AA325" s="79">
        <v>0</v>
      </c>
      <c r="AB325" s="79">
        <v>0</v>
      </c>
      <c r="AC325" s="79">
        <v>0</v>
      </c>
      <c r="AD325" s="79">
        <v>0</v>
      </c>
      <c r="AE325" s="79">
        <v>0</v>
      </c>
      <c r="AF325" s="79">
        <v>0</v>
      </c>
      <c r="AG325" s="79">
        <v>0</v>
      </c>
      <c r="AH325" s="79">
        <v>0</v>
      </c>
      <c r="AI325" s="79">
        <v>0</v>
      </c>
      <c r="AJ325" s="79">
        <v>0</v>
      </c>
      <c r="AK325" s="79">
        <v>0</v>
      </c>
      <c r="AL325" s="79">
        <v>0</v>
      </c>
      <c r="AM325" s="79">
        <f t="shared" si="4"/>
        <v>0</v>
      </c>
      <c r="AP325" s="45"/>
    </row>
    <row r="326" spans="1:42" ht="33" customHeight="1">
      <c r="A326" s="54">
        <v>1265</v>
      </c>
      <c r="B326" s="55" t="s">
        <v>305</v>
      </c>
      <c r="C326" s="80" t="s">
        <v>678</v>
      </c>
      <c r="D326" s="79">
        <v>0</v>
      </c>
      <c r="E326" s="79">
        <v>0</v>
      </c>
      <c r="F326" s="79">
        <v>0</v>
      </c>
      <c r="G326" s="79">
        <v>0</v>
      </c>
      <c r="H326" s="79">
        <v>0</v>
      </c>
      <c r="I326" s="79">
        <v>0</v>
      </c>
      <c r="J326" s="79">
        <v>0</v>
      </c>
      <c r="K326" s="79">
        <v>0</v>
      </c>
      <c r="L326" s="79">
        <v>0</v>
      </c>
      <c r="M326" s="79">
        <v>0</v>
      </c>
      <c r="N326" s="79">
        <v>0</v>
      </c>
      <c r="O326" s="79">
        <v>0</v>
      </c>
      <c r="P326" s="79">
        <v>0</v>
      </c>
      <c r="Q326" s="79">
        <v>0</v>
      </c>
      <c r="R326" s="79">
        <v>0</v>
      </c>
      <c r="S326" s="79">
        <v>0</v>
      </c>
      <c r="T326" s="79">
        <v>0</v>
      </c>
      <c r="U326" s="79">
        <v>0</v>
      </c>
      <c r="V326" s="79">
        <v>0</v>
      </c>
      <c r="W326" s="79">
        <v>0</v>
      </c>
      <c r="X326" s="79">
        <v>0</v>
      </c>
      <c r="Y326" s="79">
        <v>0</v>
      </c>
      <c r="Z326" s="79">
        <v>0</v>
      </c>
      <c r="AA326" s="79">
        <v>0</v>
      </c>
      <c r="AB326" s="79">
        <v>0</v>
      </c>
      <c r="AC326" s="79">
        <v>0</v>
      </c>
      <c r="AD326" s="79">
        <v>0</v>
      </c>
      <c r="AE326" s="79">
        <v>0</v>
      </c>
      <c r="AF326" s="79">
        <v>0</v>
      </c>
      <c r="AG326" s="79">
        <v>0</v>
      </c>
      <c r="AH326" s="79">
        <v>0</v>
      </c>
      <c r="AI326" s="79">
        <v>0</v>
      </c>
      <c r="AJ326" s="79">
        <v>0</v>
      </c>
      <c r="AK326" s="79">
        <v>0</v>
      </c>
      <c r="AL326" s="79">
        <v>0</v>
      </c>
      <c r="AM326" s="79">
        <f t="shared" si="4"/>
        <v>0</v>
      </c>
      <c r="AP326" s="45"/>
    </row>
    <row r="327" spans="1:42" ht="33" customHeight="1">
      <c r="A327" s="54">
        <v>1266</v>
      </c>
      <c r="B327" s="55" t="s">
        <v>306</v>
      </c>
      <c r="C327" s="80" t="s">
        <v>678</v>
      </c>
      <c r="D327" s="79">
        <v>0</v>
      </c>
      <c r="E327" s="79">
        <v>0</v>
      </c>
      <c r="F327" s="79">
        <v>0</v>
      </c>
      <c r="G327" s="79">
        <v>0</v>
      </c>
      <c r="H327" s="79">
        <v>0</v>
      </c>
      <c r="I327" s="79">
        <v>0</v>
      </c>
      <c r="J327" s="79">
        <v>0</v>
      </c>
      <c r="K327" s="79">
        <v>0</v>
      </c>
      <c r="L327" s="79">
        <v>0</v>
      </c>
      <c r="M327" s="79">
        <v>0</v>
      </c>
      <c r="N327" s="79">
        <v>0</v>
      </c>
      <c r="O327" s="79">
        <v>0</v>
      </c>
      <c r="P327" s="79">
        <v>0</v>
      </c>
      <c r="Q327" s="79">
        <v>0</v>
      </c>
      <c r="R327" s="79">
        <v>0</v>
      </c>
      <c r="S327" s="79">
        <v>0</v>
      </c>
      <c r="T327" s="79">
        <v>0</v>
      </c>
      <c r="U327" s="79">
        <v>0</v>
      </c>
      <c r="V327" s="79">
        <v>0</v>
      </c>
      <c r="W327" s="79">
        <v>0</v>
      </c>
      <c r="X327" s="79">
        <v>0</v>
      </c>
      <c r="Y327" s="79">
        <v>0</v>
      </c>
      <c r="Z327" s="79">
        <v>0</v>
      </c>
      <c r="AA327" s="79">
        <v>0</v>
      </c>
      <c r="AB327" s="79">
        <v>0</v>
      </c>
      <c r="AC327" s="79">
        <v>0</v>
      </c>
      <c r="AD327" s="79">
        <v>0</v>
      </c>
      <c r="AE327" s="79">
        <v>0</v>
      </c>
      <c r="AF327" s="79">
        <v>0</v>
      </c>
      <c r="AG327" s="79">
        <v>0</v>
      </c>
      <c r="AH327" s="79">
        <v>0</v>
      </c>
      <c r="AI327" s="79">
        <v>0</v>
      </c>
      <c r="AJ327" s="79">
        <v>0</v>
      </c>
      <c r="AK327" s="79">
        <v>0</v>
      </c>
      <c r="AL327" s="79">
        <v>0</v>
      </c>
      <c r="AM327" s="79">
        <f t="shared" si="4"/>
        <v>0</v>
      </c>
      <c r="AP327" s="45"/>
    </row>
    <row r="328" spans="1:42" ht="33" customHeight="1">
      <c r="A328" s="54">
        <v>1267</v>
      </c>
      <c r="B328" s="55" t="s">
        <v>307</v>
      </c>
      <c r="C328" s="80" t="s">
        <v>678</v>
      </c>
      <c r="D328" s="79">
        <v>0</v>
      </c>
      <c r="E328" s="79">
        <v>0</v>
      </c>
      <c r="F328" s="79">
        <v>0</v>
      </c>
      <c r="G328" s="79">
        <v>0</v>
      </c>
      <c r="H328" s="79">
        <v>0</v>
      </c>
      <c r="I328" s="79">
        <v>0</v>
      </c>
      <c r="J328" s="79">
        <v>0</v>
      </c>
      <c r="K328" s="79">
        <v>0</v>
      </c>
      <c r="L328" s="79">
        <v>0</v>
      </c>
      <c r="M328" s="79">
        <v>0</v>
      </c>
      <c r="N328" s="79">
        <v>0</v>
      </c>
      <c r="O328" s="79">
        <v>0</v>
      </c>
      <c r="P328" s="79">
        <v>0</v>
      </c>
      <c r="Q328" s="79">
        <v>0</v>
      </c>
      <c r="R328" s="79">
        <v>0</v>
      </c>
      <c r="S328" s="79">
        <v>0</v>
      </c>
      <c r="T328" s="79">
        <v>0</v>
      </c>
      <c r="U328" s="79">
        <v>0</v>
      </c>
      <c r="V328" s="79">
        <v>0</v>
      </c>
      <c r="W328" s="79">
        <v>0</v>
      </c>
      <c r="X328" s="79">
        <v>0</v>
      </c>
      <c r="Y328" s="79">
        <v>0</v>
      </c>
      <c r="Z328" s="79">
        <v>0</v>
      </c>
      <c r="AA328" s="79">
        <v>0</v>
      </c>
      <c r="AB328" s="79">
        <v>0</v>
      </c>
      <c r="AC328" s="79">
        <v>0</v>
      </c>
      <c r="AD328" s="79">
        <v>0</v>
      </c>
      <c r="AE328" s="79">
        <v>0</v>
      </c>
      <c r="AF328" s="79">
        <v>0</v>
      </c>
      <c r="AG328" s="79">
        <v>0</v>
      </c>
      <c r="AH328" s="79">
        <v>0</v>
      </c>
      <c r="AI328" s="79">
        <v>0</v>
      </c>
      <c r="AJ328" s="79">
        <v>0</v>
      </c>
      <c r="AK328" s="79">
        <v>0</v>
      </c>
      <c r="AL328" s="79">
        <v>0</v>
      </c>
      <c r="AM328" s="79">
        <f t="shared" si="4"/>
        <v>0</v>
      </c>
      <c r="AP328" s="45"/>
    </row>
    <row r="329" spans="1:42" ht="33" customHeight="1">
      <c r="A329" s="54">
        <v>1268</v>
      </c>
      <c r="B329" s="55" t="s">
        <v>308</v>
      </c>
      <c r="C329" s="80" t="s">
        <v>678</v>
      </c>
      <c r="D329" s="79">
        <v>0</v>
      </c>
      <c r="E329" s="79">
        <v>0</v>
      </c>
      <c r="F329" s="79">
        <v>0</v>
      </c>
      <c r="G329" s="79">
        <v>0</v>
      </c>
      <c r="H329" s="79">
        <v>0</v>
      </c>
      <c r="I329" s="79">
        <v>0</v>
      </c>
      <c r="J329" s="79">
        <v>0</v>
      </c>
      <c r="K329" s="79">
        <v>0</v>
      </c>
      <c r="L329" s="79">
        <v>0</v>
      </c>
      <c r="M329" s="79">
        <v>0</v>
      </c>
      <c r="N329" s="79">
        <v>0</v>
      </c>
      <c r="O329" s="79">
        <v>0</v>
      </c>
      <c r="P329" s="79">
        <v>0</v>
      </c>
      <c r="Q329" s="79">
        <v>0</v>
      </c>
      <c r="R329" s="79">
        <v>0</v>
      </c>
      <c r="S329" s="79">
        <v>0</v>
      </c>
      <c r="T329" s="79">
        <v>0</v>
      </c>
      <c r="U329" s="79">
        <v>0</v>
      </c>
      <c r="V329" s="79">
        <v>0</v>
      </c>
      <c r="W329" s="79">
        <v>0</v>
      </c>
      <c r="X329" s="79">
        <v>0</v>
      </c>
      <c r="Y329" s="79">
        <v>0</v>
      </c>
      <c r="Z329" s="79">
        <v>0</v>
      </c>
      <c r="AA329" s="79">
        <v>0</v>
      </c>
      <c r="AB329" s="79">
        <v>0</v>
      </c>
      <c r="AC329" s="79">
        <v>0</v>
      </c>
      <c r="AD329" s="79">
        <v>0</v>
      </c>
      <c r="AE329" s="79">
        <v>0</v>
      </c>
      <c r="AF329" s="79">
        <v>0</v>
      </c>
      <c r="AG329" s="79">
        <v>0</v>
      </c>
      <c r="AH329" s="79">
        <v>0</v>
      </c>
      <c r="AI329" s="79">
        <v>0</v>
      </c>
      <c r="AJ329" s="79">
        <v>0</v>
      </c>
      <c r="AK329" s="79">
        <v>0</v>
      </c>
      <c r="AL329" s="79">
        <v>0</v>
      </c>
      <c r="AM329" s="79">
        <f t="shared" si="4"/>
        <v>0</v>
      </c>
      <c r="AP329" s="45"/>
    </row>
    <row r="330" spans="1:42" ht="33" customHeight="1">
      <c r="A330" s="54">
        <v>1269</v>
      </c>
      <c r="B330" s="55" t="s">
        <v>309</v>
      </c>
      <c r="C330" s="80" t="s">
        <v>678</v>
      </c>
      <c r="D330" s="79">
        <v>0</v>
      </c>
      <c r="E330" s="79">
        <v>0</v>
      </c>
      <c r="F330" s="79">
        <v>0</v>
      </c>
      <c r="G330" s="79">
        <v>0</v>
      </c>
      <c r="H330" s="79">
        <v>0</v>
      </c>
      <c r="I330" s="79">
        <v>0</v>
      </c>
      <c r="J330" s="79">
        <v>0</v>
      </c>
      <c r="K330" s="79">
        <v>0</v>
      </c>
      <c r="L330" s="79">
        <v>0</v>
      </c>
      <c r="M330" s="79">
        <v>0</v>
      </c>
      <c r="N330" s="79">
        <v>0</v>
      </c>
      <c r="O330" s="79">
        <v>0</v>
      </c>
      <c r="P330" s="79">
        <v>0</v>
      </c>
      <c r="Q330" s="79">
        <v>0</v>
      </c>
      <c r="R330" s="79">
        <v>0</v>
      </c>
      <c r="S330" s="79">
        <v>0</v>
      </c>
      <c r="T330" s="79">
        <v>0</v>
      </c>
      <c r="U330" s="79">
        <v>0</v>
      </c>
      <c r="V330" s="79">
        <v>0</v>
      </c>
      <c r="W330" s="79">
        <v>0</v>
      </c>
      <c r="X330" s="79">
        <v>0</v>
      </c>
      <c r="Y330" s="79">
        <v>0</v>
      </c>
      <c r="Z330" s="79">
        <v>0</v>
      </c>
      <c r="AA330" s="79">
        <v>0</v>
      </c>
      <c r="AB330" s="79">
        <v>0</v>
      </c>
      <c r="AC330" s="79">
        <v>0</v>
      </c>
      <c r="AD330" s="79">
        <v>0</v>
      </c>
      <c r="AE330" s="79">
        <v>0</v>
      </c>
      <c r="AF330" s="79">
        <v>0</v>
      </c>
      <c r="AG330" s="79">
        <v>0</v>
      </c>
      <c r="AH330" s="79">
        <v>0</v>
      </c>
      <c r="AI330" s="79">
        <v>0</v>
      </c>
      <c r="AJ330" s="79">
        <v>0</v>
      </c>
      <c r="AK330" s="79">
        <v>0</v>
      </c>
      <c r="AL330" s="79">
        <v>0</v>
      </c>
      <c r="AM330" s="79">
        <f t="shared" si="4"/>
        <v>0</v>
      </c>
      <c r="AP330" s="45"/>
    </row>
    <row r="331" spans="1:42" ht="33" customHeight="1">
      <c r="A331" s="54">
        <v>1270</v>
      </c>
      <c r="B331" s="55" t="s">
        <v>310</v>
      </c>
      <c r="C331" s="80" t="s">
        <v>678</v>
      </c>
      <c r="D331" s="79">
        <v>0</v>
      </c>
      <c r="E331" s="79">
        <v>0</v>
      </c>
      <c r="F331" s="79">
        <v>0</v>
      </c>
      <c r="G331" s="79">
        <v>0</v>
      </c>
      <c r="H331" s="79">
        <v>0</v>
      </c>
      <c r="I331" s="79">
        <v>0</v>
      </c>
      <c r="J331" s="79">
        <v>0</v>
      </c>
      <c r="K331" s="79">
        <v>0</v>
      </c>
      <c r="L331" s="79">
        <v>0</v>
      </c>
      <c r="M331" s="79">
        <v>0</v>
      </c>
      <c r="N331" s="79">
        <v>0</v>
      </c>
      <c r="O331" s="79">
        <v>0</v>
      </c>
      <c r="P331" s="79">
        <v>0</v>
      </c>
      <c r="Q331" s="79">
        <v>0</v>
      </c>
      <c r="R331" s="79">
        <v>0</v>
      </c>
      <c r="S331" s="79">
        <v>0</v>
      </c>
      <c r="T331" s="79">
        <v>0</v>
      </c>
      <c r="U331" s="79">
        <v>0</v>
      </c>
      <c r="V331" s="79">
        <v>0</v>
      </c>
      <c r="W331" s="79">
        <v>0</v>
      </c>
      <c r="X331" s="79">
        <v>0</v>
      </c>
      <c r="Y331" s="79">
        <v>0</v>
      </c>
      <c r="Z331" s="79">
        <v>0</v>
      </c>
      <c r="AA331" s="79">
        <v>0</v>
      </c>
      <c r="AB331" s="79">
        <v>0</v>
      </c>
      <c r="AC331" s="79">
        <v>0</v>
      </c>
      <c r="AD331" s="79">
        <v>0</v>
      </c>
      <c r="AE331" s="79">
        <v>0</v>
      </c>
      <c r="AF331" s="79">
        <v>0</v>
      </c>
      <c r="AG331" s="79">
        <v>0</v>
      </c>
      <c r="AH331" s="79">
        <v>0</v>
      </c>
      <c r="AI331" s="79">
        <v>0</v>
      </c>
      <c r="AJ331" s="79">
        <v>0</v>
      </c>
      <c r="AK331" s="79">
        <v>0</v>
      </c>
      <c r="AL331" s="79">
        <v>0</v>
      </c>
      <c r="AM331" s="79">
        <f t="shared" ref="AM331:AM394" si="5">SUM(D331:AL331)</f>
        <v>0</v>
      </c>
      <c r="AP331" s="45"/>
    </row>
    <row r="332" spans="1:42" ht="33" customHeight="1">
      <c r="A332" s="54">
        <v>1271</v>
      </c>
      <c r="B332" s="55" t="s">
        <v>311</v>
      </c>
      <c r="C332" s="80" t="s">
        <v>678</v>
      </c>
      <c r="D332" s="79">
        <v>0</v>
      </c>
      <c r="E332" s="79">
        <v>0</v>
      </c>
      <c r="F332" s="79">
        <v>0</v>
      </c>
      <c r="G332" s="79">
        <v>0</v>
      </c>
      <c r="H332" s="79">
        <v>0</v>
      </c>
      <c r="I332" s="79">
        <v>0</v>
      </c>
      <c r="J332" s="79">
        <v>0</v>
      </c>
      <c r="K332" s="79">
        <v>0</v>
      </c>
      <c r="L332" s="79">
        <v>0</v>
      </c>
      <c r="M332" s="79">
        <v>0</v>
      </c>
      <c r="N332" s="79">
        <v>0</v>
      </c>
      <c r="O332" s="79">
        <v>0</v>
      </c>
      <c r="P332" s="79">
        <v>0</v>
      </c>
      <c r="Q332" s="79">
        <v>0</v>
      </c>
      <c r="R332" s="79">
        <v>0</v>
      </c>
      <c r="S332" s="79">
        <v>0</v>
      </c>
      <c r="T332" s="79">
        <v>0</v>
      </c>
      <c r="U332" s="79">
        <v>0</v>
      </c>
      <c r="V332" s="79">
        <v>0</v>
      </c>
      <c r="W332" s="79">
        <v>0</v>
      </c>
      <c r="X332" s="79">
        <v>0</v>
      </c>
      <c r="Y332" s="79">
        <v>0</v>
      </c>
      <c r="Z332" s="79">
        <v>0</v>
      </c>
      <c r="AA332" s="79">
        <v>0</v>
      </c>
      <c r="AB332" s="79">
        <v>0</v>
      </c>
      <c r="AC332" s="79">
        <v>0</v>
      </c>
      <c r="AD332" s="79">
        <v>0</v>
      </c>
      <c r="AE332" s="79">
        <v>0</v>
      </c>
      <c r="AF332" s="79">
        <v>0</v>
      </c>
      <c r="AG332" s="79">
        <v>0</v>
      </c>
      <c r="AH332" s="79">
        <v>0</v>
      </c>
      <c r="AI332" s="79">
        <v>0</v>
      </c>
      <c r="AJ332" s="79">
        <v>0</v>
      </c>
      <c r="AK332" s="79">
        <v>0</v>
      </c>
      <c r="AL332" s="79">
        <v>0</v>
      </c>
      <c r="AM332" s="79">
        <f t="shared" si="5"/>
        <v>0</v>
      </c>
      <c r="AP332" s="45"/>
    </row>
    <row r="333" spans="1:42" ht="33" customHeight="1">
      <c r="A333" s="54">
        <v>1272</v>
      </c>
      <c r="B333" s="55" t="s">
        <v>312</v>
      </c>
      <c r="C333" s="80" t="s">
        <v>678</v>
      </c>
      <c r="D333" s="79">
        <v>0</v>
      </c>
      <c r="E333" s="79">
        <v>0</v>
      </c>
      <c r="F333" s="79">
        <v>0</v>
      </c>
      <c r="G333" s="79">
        <v>0</v>
      </c>
      <c r="H333" s="79">
        <v>0</v>
      </c>
      <c r="I333" s="79">
        <v>0</v>
      </c>
      <c r="J333" s="79">
        <v>0</v>
      </c>
      <c r="K333" s="79">
        <v>0</v>
      </c>
      <c r="L333" s="79">
        <v>0</v>
      </c>
      <c r="M333" s="79">
        <v>0</v>
      </c>
      <c r="N333" s="79">
        <v>0</v>
      </c>
      <c r="O333" s="79">
        <v>0</v>
      </c>
      <c r="P333" s="79">
        <v>0</v>
      </c>
      <c r="Q333" s="79">
        <v>0</v>
      </c>
      <c r="R333" s="79">
        <v>0</v>
      </c>
      <c r="S333" s="79">
        <v>0</v>
      </c>
      <c r="T333" s="79">
        <v>0</v>
      </c>
      <c r="U333" s="79">
        <v>0</v>
      </c>
      <c r="V333" s="79">
        <v>0</v>
      </c>
      <c r="W333" s="79">
        <v>0</v>
      </c>
      <c r="X333" s="79">
        <v>0</v>
      </c>
      <c r="Y333" s="79">
        <v>0</v>
      </c>
      <c r="Z333" s="79">
        <v>0</v>
      </c>
      <c r="AA333" s="79">
        <v>0</v>
      </c>
      <c r="AB333" s="79">
        <v>0</v>
      </c>
      <c r="AC333" s="79">
        <v>0</v>
      </c>
      <c r="AD333" s="79">
        <v>0</v>
      </c>
      <c r="AE333" s="79">
        <v>0</v>
      </c>
      <c r="AF333" s="79">
        <v>0</v>
      </c>
      <c r="AG333" s="79">
        <v>0</v>
      </c>
      <c r="AH333" s="79">
        <v>0</v>
      </c>
      <c r="AI333" s="79">
        <v>0</v>
      </c>
      <c r="AJ333" s="79">
        <v>0</v>
      </c>
      <c r="AK333" s="79">
        <v>0</v>
      </c>
      <c r="AL333" s="79">
        <v>0</v>
      </c>
      <c r="AM333" s="79">
        <f t="shared" si="5"/>
        <v>0</v>
      </c>
      <c r="AP333" s="45"/>
    </row>
    <row r="334" spans="1:42" ht="33" customHeight="1">
      <c r="A334" s="54">
        <v>1273</v>
      </c>
      <c r="B334" s="55" t="s">
        <v>313</v>
      </c>
      <c r="C334" s="80" t="s">
        <v>678</v>
      </c>
      <c r="D334" s="79">
        <v>0</v>
      </c>
      <c r="E334" s="79">
        <v>0</v>
      </c>
      <c r="F334" s="79">
        <v>0</v>
      </c>
      <c r="G334" s="79">
        <v>0</v>
      </c>
      <c r="H334" s="79">
        <v>0</v>
      </c>
      <c r="I334" s="79">
        <v>0</v>
      </c>
      <c r="J334" s="79">
        <v>0</v>
      </c>
      <c r="K334" s="79">
        <v>0</v>
      </c>
      <c r="L334" s="79">
        <v>0</v>
      </c>
      <c r="M334" s="79">
        <v>0</v>
      </c>
      <c r="N334" s="79">
        <v>0</v>
      </c>
      <c r="O334" s="79">
        <v>0</v>
      </c>
      <c r="P334" s="79">
        <v>0</v>
      </c>
      <c r="Q334" s="79">
        <v>0</v>
      </c>
      <c r="R334" s="79">
        <v>0</v>
      </c>
      <c r="S334" s="79">
        <v>0</v>
      </c>
      <c r="T334" s="79">
        <v>0</v>
      </c>
      <c r="U334" s="79">
        <v>0</v>
      </c>
      <c r="V334" s="79">
        <v>0</v>
      </c>
      <c r="W334" s="79">
        <v>0</v>
      </c>
      <c r="X334" s="79">
        <v>0</v>
      </c>
      <c r="Y334" s="79">
        <v>0</v>
      </c>
      <c r="Z334" s="79">
        <v>0</v>
      </c>
      <c r="AA334" s="79">
        <v>0</v>
      </c>
      <c r="AB334" s="79">
        <v>0</v>
      </c>
      <c r="AC334" s="79">
        <v>0</v>
      </c>
      <c r="AD334" s="79">
        <v>0</v>
      </c>
      <c r="AE334" s="79">
        <v>0</v>
      </c>
      <c r="AF334" s="79">
        <v>0</v>
      </c>
      <c r="AG334" s="79">
        <v>0</v>
      </c>
      <c r="AH334" s="79">
        <v>0</v>
      </c>
      <c r="AI334" s="79">
        <v>0</v>
      </c>
      <c r="AJ334" s="79">
        <v>0</v>
      </c>
      <c r="AK334" s="79">
        <v>0</v>
      </c>
      <c r="AL334" s="79">
        <v>0</v>
      </c>
      <c r="AM334" s="79">
        <f t="shared" si="5"/>
        <v>0</v>
      </c>
      <c r="AP334" s="45"/>
    </row>
    <row r="335" spans="1:42" ht="33" customHeight="1">
      <c r="A335" s="54">
        <v>1274</v>
      </c>
      <c r="B335" s="55" t="s">
        <v>314</v>
      </c>
      <c r="C335" s="80" t="s">
        <v>678</v>
      </c>
      <c r="D335" s="79">
        <v>0</v>
      </c>
      <c r="E335" s="79">
        <v>0</v>
      </c>
      <c r="F335" s="79">
        <v>0</v>
      </c>
      <c r="G335" s="79">
        <v>0</v>
      </c>
      <c r="H335" s="79">
        <v>0</v>
      </c>
      <c r="I335" s="79">
        <v>0</v>
      </c>
      <c r="J335" s="79">
        <v>0</v>
      </c>
      <c r="K335" s="79">
        <v>0</v>
      </c>
      <c r="L335" s="79">
        <v>0</v>
      </c>
      <c r="M335" s="79">
        <v>0</v>
      </c>
      <c r="N335" s="79">
        <v>0</v>
      </c>
      <c r="O335" s="79">
        <v>0</v>
      </c>
      <c r="P335" s="79">
        <v>0</v>
      </c>
      <c r="Q335" s="79">
        <v>0</v>
      </c>
      <c r="R335" s="79">
        <v>0</v>
      </c>
      <c r="S335" s="79">
        <v>0</v>
      </c>
      <c r="T335" s="79">
        <v>0</v>
      </c>
      <c r="U335" s="79">
        <v>0</v>
      </c>
      <c r="V335" s="79">
        <v>0</v>
      </c>
      <c r="W335" s="79">
        <v>0</v>
      </c>
      <c r="X335" s="79">
        <v>0</v>
      </c>
      <c r="Y335" s="79">
        <v>0</v>
      </c>
      <c r="Z335" s="79">
        <v>0</v>
      </c>
      <c r="AA335" s="79">
        <v>0</v>
      </c>
      <c r="AB335" s="79">
        <v>0</v>
      </c>
      <c r="AC335" s="79">
        <v>0</v>
      </c>
      <c r="AD335" s="79">
        <v>0</v>
      </c>
      <c r="AE335" s="79">
        <v>0</v>
      </c>
      <c r="AF335" s="79">
        <v>0</v>
      </c>
      <c r="AG335" s="79">
        <v>0</v>
      </c>
      <c r="AH335" s="79">
        <v>0</v>
      </c>
      <c r="AI335" s="79">
        <v>0</v>
      </c>
      <c r="AJ335" s="79">
        <v>0</v>
      </c>
      <c r="AK335" s="79">
        <v>0</v>
      </c>
      <c r="AL335" s="79">
        <v>0</v>
      </c>
      <c r="AM335" s="79">
        <f t="shared" si="5"/>
        <v>0</v>
      </c>
      <c r="AP335" s="45"/>
    </row>
    <row r="336" spans="1:42" ht="33" customHeight="1">
      <c r="A336" s="54">
        <v>1275</v>
      </c>
      <c r="B336" s="55" t="s">
        <v>315</v>
      </c>
      <c r="C336" s="80" t="s">
        <v>678</v>
      </c>
      <c r="D336" s="79">
        <v>0</v>
      </c>
      <c r="E336" s="79">
        <v>0</v>
      </c>
      <c r="F336" s="79">
        <v>0</v>
      </c>
      <c r="G336" s="79">
        <v>0</v>
      </c>
      <c r="H336" s="79">
        <v>0</v>
      </c>
      <c r="I336" s="79">
        <v>0</v>
      </c>
      <c r="J336" s="79">
        <v>0</v>
      </c>
      <c r="K336" s="79">
        <v>0</v>
      </c>
      <c r="L336" s="79">
        <v>0</v>
      </c>
      <c r="M336" s="79">
        <v>0</v>
      </c>
      <c r="N336" s="79">
        <v>0</v>
      </c>
      <c r="O336" s="79">
        <v>0</v>
      </c>
      <c r="P336" s="79">
        <v>0</v>
      </c>
      <c r="Q336" s="79">
        <v>0</v>
      </c>
      <c r="R336" s="79">
        <v>0</v>
      </c>
      <c r="S336" s="79">
        <v>0</v>
      </c>
      <c r="T336" s="79">
        <v>0</v>
      </c>
      <c r="U336" s="79">
        <v>0</v>
      </c>
      <c r="V336" s="79">
        <v>0</v>
      </c>
      <c r="W336" s="79">
        <v>0</v>
      </c>
      <c r="X336" s="79">
        <v>0</v>
      </c>
      <c r="Y336" s="79">
        <v>0</v>
      </c>
      <c r="Z336" s="79">
        <v>0</v>
      </c>
      <c r="AA336" s="79">
        <v>0</v>
      </c>
      <c r="AB336" s="79">
        <v>0</v>
      </c>
      <c r="AC336" s="79">
        <v>0</v>
      </c>
      <c r="AD336" s="79">
        <v>0</v>
      </c>
      <c r="AE336" s="79">
        <v>0</v>
      </c>
      <c r="AF336" s="79">
        <v>0</v>
      </c>
      <c r="AG336" s="79">
        <v>0</v>
      </c>
      <c r="AH336" s="79">
        <v>0</v>
      </c>
      <c r="AI336" s="79">
        <v>0</v>
      </c>
      <c r="AJ336" s="79">
        <v>0</v>
      </c>
      <c r="AK336" s="79">
        <v>0</v>
      </c>
      <c r="AL336" s="79">
        <v>0</v>
      </c>
      <c r="AM336" s="79">
        <f t="shared" si="5"/>
        <v>0</v>
      </c>
      <c r="AP336" s="45"/>
    </row>
    <row r="337" spans="1:42" ht="33" customHeight="1">
      <c r="A337" s="54">
        <v>1276</v>
      </c>
      <c r="B337" s="55" t="s">
        <v>316</v>
      </c>
      <c r="C337" s="80" t="s">
        <v>678</v>
      </c>
      <c r="D337" s="79">
        <v>0</v>
      </c>
      <c r="E337" s="79">
        <v>0</v>
      </c>
      <c r="F337" s="79">
        <v>0</v>
      </c>
      <c r="G337" s="79">
        <v>0</v>
      </c>
      <c r="H337" s="79">
        <v>0</v>
      </c>
      <c r="I337" s="79">
        <v>0</v>
      </c>
      <c r="J337" s="79">
        <v>0</v>
      </c>
      <c r="K337" s="79">
        <v>0</v>
      </c>
      <c r="L337" s="79">
        <v>0</v>
      </c>
      <c r="M337" s="79">
        <v>0</v>
      </c>
      <c r="N337" s="79">
        <v>0</v>
      </c>
      <c r="O337" s="79">
        <v>0</v>
      </c>
      <c r="P337" s="79">
        <v>0</v>
      </c>
      <c r="Q337" s="79">
        <v>0</v>
      </c>
      <c r="R337" s="79">
        <v>0</v>
      </c>
      <c r="S337" s="79">
        <v>0</v>
      </c>
      <c r="T337" s="79">
        <v>0</v>
      </c>
      <c r="U337" s="79">
        <v>0</v>
      </c>
      <c r="V337" s="79">
        <v>0</v>
      </c>
      <c r="W337" s="79">
        <v>0</v>
      </c>
      <c r="X337" s="79">
        <v>0</v>
      </c>
      <c r="Y337" s="79">
        <v>0</v>
      </c>
      <c r="Z337" s="79">
        <v>0</v>
      </c>
      <c r="AA337" s="79">
        <v>0</v>
      </c>
      <c r="AB337" s="79">
        <v>0</v>
      </c>
      <c r="AC337" s="79">
        <v>0</v>
      </c>
      <c r="AD337" s="79">
        <v>0</v>
      </c>
      <c r="AE337" s="79">
        <v>0</v>
      </c>
      <c r="AF337" s="79">
        <v>0</v>
      </c>
      <c r="AG337" s="79">
        <v>0</v>
      </c>
      <c r="AH337" s="79">
        <v>0</v>
      </c>
      <c r="AI337" s="79">
        <v>0</v>
      </c>
      <c r="AJ337" s="79">
        <v>0</v>
      </c>
      <c r="AK337" s="79">
        <v>0</v>
      </c>
      <c r="AL337" s="79">
        <v>0</v>
      </c>
      <c r="AM337" s="79">
        <f t="shared" si="5"/>
        <v>0</v>
      </c>
      <c r="AP337" s="45"/>
    </row>
    <row r="338" spans="1:42" ht="33" customHeight="1">
      <c r="A338" s="54">
        <v>1277</v>
      </c>
      <c r="B338" s="55" t="s">
        <v>317</v>
      </c>
      <c r="C338" s="80" t="s">
        <v>678</v>
      </c>
      <c r="D338" s="79">
        <v>0</v>
      </c>
      <c r="E338" s="79">
        <v>0</v>
      </c>
      <c r="F338" s="79">
        <v>0</v>
      </c>
      <c r="G338" s="79">
        <v>0</v>
      </c>
      <c r="H338" s="79">
        <v>0</v>
      </c>
      <c r="I338" s="79">
        <v>0</v>
      </c>
      <c r="J338" s="79">
        <v>0</v>
      </c>
      <c r="K338" s="79">
        <v>0</v>
      </c>
      <c r="L338" s="79">
        <v>0</v>
      </c>
      <c r="M338" s="79">
        <v>0</v>
      </c>
      <c r="N338" s="79">
        <v>0</v>
      </c>
      <c r="O338" s="79">
        <v>0</v>
      </c>
      <c r="P338" s="79">
        <v>0</v>
      </c>
      <c r="Q338" s="79">
        <v>0</v>
      </c>
      <c r="R338" s="79">
        <v>0</v>
      </c>
      <c r="S338" s="79">
        <v>0</v>
      </c>
      <c r="T338" s="79">
        <v>0</v>
      </c>
      <c r="U338" s="79">
        <v>0</v>
      </c>
      <c r="V338" s="79">
        <v>0</v>
      </c>
      <c r="W338" s="79">
        <v>0</v>
      </c>
      <c r="X338" s="79">
        <v>0</v>
      </c>
      <c r="Y338" s="79">
        <v>0</v>
      </c>
      <c r="Z338" s="79">
        <v>0</v>
      </c>
      <c r="AA338" s="79">
        <v>0</v>
      </c>
      <c r="AB338" s="79">
        <v>0</v>
      </c>
      <c r="AC338" s="79">
        <v>0</v>
      </c>
      <c r="AD338" s="79">
        <v>0</v>
      </c>
      <c r="AE338" s="79">
        <v>0</v>
      </c>
      <c r="AF338" s="79">
        <v>0</v>
      </c>
      <c r="AG338" s="79">
        <v>0</v>
      </c>
      <c r="AH338" s="79">
        <v>0</v>
      </c>
      <c r="AI338" s="79">
        <v>0</v>
      </c>
      <c r="AJ338" s="79">
        <v>0</v>
      </c>
      <c r="AK338" s="79">
        <v>0</v>
      </c>
      <c r="AL338" s="79">
        <v>0</v>
      </c>
      <c r="AM338" s="79">
        <f t="shared" si="5"/>
        <v>0</v>
      </c>
      <c r="AP338" s="45"/>
    </row>
    <row r="339" spans="1:42" ht="33" customHeight="1">
      <c r="A339" s="54">
        <v>1278</v>
      </c>
      <c r="B339" s="55" t="s">
        <v>318</v>
      </c>
      <c r="C339" s="80" t="s">
        <v>678</v>
      </c>
      <c r="D339" s="79">
        <v>0</v>
      </c>
      <c r="E339" s="79">
        <v>0</v>
      </c>
      <c r="F339" s="79">
        <v>0</v>
      </c>
      <c r="G339" s="79">
        <v>0</v>
      </c>
      <c r="H339" s="79">
        <v>0</v>
      </c>
      <c r="I339" s="79">
        <v>0</v>
      </c>
      <c r="J339" s="79">
        <v>0</v>
      </c>
      <c r="K339" s="79">
        <v>0</v>
      </c>
      <c r="L339" s="79">
        <v>0</v>
      </c>
      <c r="M339" s="79">
        <v>0</v>
      </c>
      <c r="N339" s="79">
        <v>0</v>
      </c>
      <c r="O339" s="79">
        <v>0</v>
      </c>
      <c r="P339" s="79">
        <v>0</v>
      </c>
      <c r="Q339" s="79">
        <v>0</v>
      </c>
      <c r="R339" s="79">
        <v>0</v>
      </c>
      <c r="S339" s="79">
        <v>0</v>
      </c>
      <c r="T339" s="79">
        <v>0</v>
      </c>
      <c r="U339" s="79">
        <v>0</v>
      </c>
      <c r="V339" s="79">
        <v>0</v>
      </c>
      <c r="W339" s="79">
        <v>0</v>
      </c>
      <c r="X339" s="79">
        <v>0</v>
      </c>
      <c r="Y339" s="79">
        <v>0</v>
      </c>
      <c r="Z339" s="79">
        <v>0</v>
      </c>
      <c r="AA339" s="79">
        <v>0</v>
      </c>
      <c r="AB339" s="79">
        <v>0</v>
      </c>
      <c r="AC339" s="79">
        <v>0</v>
      </c>
      <c r="AD339" s="79">
        <v>0</v>
      </c>
      <c r="AE339" s="79">
        <v>0</v>
      </c>
      <c r="AF339" s="79">
        <v>0</v>
      </c>
      <c r="AG339" s="79">
        <v>0</v>
      </c>
      <c r="AH339" s="79">
        <v>0</v>
      </c>
      <c r="AI339" s="79">
        <v>0</v>
      </c>
      <c r="AJ339" s="79">
        <v>0</v>
      </c>
      <c r="AK339" s="79">
        <v>0</v>
      </c>
      <c r="AL339" s="79">
        <v>0</v>
      </c>
      <c r="AM339" s="79">
        <f t="shared" si="5"/>
        <v>0</v>
      </c>
      <c r="AP339" s="45"/>
    </row>
    <row r="340" spans="1:42" ht="33" customHeight="1">
      <c r="A340" s="54">
        <v>1279</v>
      </c>
      <c r="B340" s="55" t="s">
        <v>319</v>
      </c>
      <c r="C340" s="80" t="s">
        <v>678</v>
      </c>
      <c r="D340" s="79">
        <v>0</v>
      </c>
      <c r="E340" s="79">
        <v>0</v>
      </c>
      <c r="F340" s="79">
        <v>0</v>
      </c>
      <c r="G340" s="79">
        <v>0</v>
      </c>
      <c r="H340" s="79">
        <v>0</v>
      </c>
      <c r="I340" s="79">
        <v>0</v>
      </c>
      <c r="J340" s="79">
        <v>0</v>
      </c>
      <c r="K340" s="79">
        <v>0</v>
      </c>
      <c r="L340" s="79">
        <v>0</v>
      </c>
      <c r="M340" s="79">
        <v>0</v>
      </c>
      <c r="N340" s="79">
        <v>0</v>
      </c>
      <c r="O340" s="79">
        <v>0</v>
      </c>
      <c r="P340" s="79">
        <v>0</v>
      </c>
      <c r="Q340" s="79">
        <v>0</v>
      </c>
      <c r="R340" s="79">
        <v>0</v>
      </c>
      <c r="S340" s="79">
        <v>0</v>
      </c>
      <c r="T340" s="79">
        <v>0</v>
      </c>
      <c r="U340" s="79">
        <v>0</v>
      </c>
      <c r="V340" s="79">
        <v>0</v>
      </c>
      <c r="W340" s="79">
        <v>0</v>
      </c>
      <c r="X340" s="79">
        <v>0</v>
      </c>
      <c r="Y340" s="79">
        <v>0</v>
      </c>
      <c r="Z340" s="79">
        <v>0</v>
      </c>
      <c r="AA340" s="79">
        <v>0</v>
      </c>
      <c r="AB340" s="79">
        <v>0</v>
      </c>
      <c r="AC340" s="79">
        <v>0</v>
      </c>
      <c r="AD340" s="79">
        <v>0</v>
      </c>
      <c r="AE340" s="79">
        <v>0</v>
      </c>
      <c r="AF340" s="79">
        <v>0</v>
      </c>
      <c r="AG340" s="79">
        <v>0</v>
      </c>
      <c r="AH340" s="79">
        <v>0</v>
      </c>
      <c r="AI340" s="79">
        <v>0</v>
      </c>
      <c r="AJ340" s="79">
        <v>0</v>
      </c>
      <c r="AK340" s="79">
        <v>0</v>
      </c>
      <c r="AL340" s="79">
        <v>0</v>
      </c>
      <c r="AM340" s="79">
        <f t="shared" si="5"/>
        <v>0</v>
      </c>
      <c r="AP340" s="45"/>
    </row>
    <row r="341" spans="1:42" ht="33" customHeight="1">
      <c r="A341" s="54">
        <v>1280</v>
      </c>
      <c r="B341" s="55" t="s">
        <v>320</v>
      </c>
      <c r="C341" s="80" t="s">
        <v>678</v>
      </c>
      <c r="D341" s="79">
        <v>0</v>
      </c>
      <c r="E341" s="79">
        <v>0</v>
      </c>
      <c r="F341" s="79">
        <v>0</v>
      </c>
      <c r="G341" s="79">
        <v>0</v>
      </c>
      <c r="H341" s="79">
        <v>0</v>
      </c>
      <c r="I341" s="79">
        <v>0</v>
      </c>
      <c r="J341" s="79">
        <v>0</v>
      </c>
      <c r="K341" s="79">
        <v>0</v>
      </c>
      <c r="L341" s="79">
        <v>0</v>
      </c>
      <c r="M341" s="79">
        <v>0</v>
      </c>
      <c r="N341" s="79">
        <v>0</v>
      </c>
      <c r="O341" s="79">
        <v>0</v>
      </c>
      <c r="P341" s="79">
        <v>0</v>
      </c>
      <c r="Q341" s="79">
        <v>0</v>
      </c>
      <c r="R341" s="79">
        <v>0</v>
      </c>
      <c r="S341" s="79">
        <v>0</v>
      </c>
      <c r="T341" s="79">
        <v>0</v>
      </c>
      <c r="U341" s="79">
        <v>0</v>
      </c>
      <c r="V341" s="79">
        <v>0</v>
      </c>
      <c r="W341" s="79">
        <v>0</v>
      </c>
      <c r="X341" s="79">
        <v>0</v>
      </c>
      <c r="Y341" s="79">
        <v>0</v>
      </c>
      <c r="Z341" s="79">
        <v>0</v>
      </c>
      <c r="AA341" s="79">
        <v>0</v>
      </c>
      <c r="AB341" s="79">
        <v>0</v>
      </c>
      <c r="AC341" s="79">
        <v>0</v>
      </c>
      <c r="AD341" s="79">
        <v>0</v>
      </c>
      <c r="AE341" s="79">
        <v>0</v>
      </c>
      <c r="AF341" s="79">
        <v>0</v>
      </c>
      <c r="AG341" s="79">
        <v>0</v>
      </c>
      <c r="AH341" s="79">
        <v>0</v>
      </c>
      <c r="AI341" s="79">
        <v>0</v>
      </c>
      <c r="AJ341" s="79">
        <v>0</v>
      </c>
      <c r="AK341" s="79">
        <v>0</v>
      </c>
      <c r="AL341" s="79">
        <v>0</v>
      </c>
      <c r="AM341" s="79">
        <f t="shared" si="5"/>
        <v>0</v>
      </c>
      <c r="AP341" s="45"/>
    </row>
    <row r="342" spans="1:42" ht="33" customHeight="1">
      <c r="A342" s="54">
        <v>1281</v>
      </c>
      <c r="B342" s="55" t="s">
        <v>321</v>
      </c>
      <c r="C342" s="80" t="s">
        <v>678</v>
      </c>
      <c r="D342" s="79">
        <v>0</v>
      </c>
      <c r="E342" s="79">
        <v>0</v>
      </c>
      <c r="F342" s="79">
        <v>0</v>
      </c>
      <c r="G342" s="79">
        <v>0</v>
      </c>
      <c r="H342" s="79">
        <v>0</v>
      </c>
      <c r="I342" s="79">
        <v>0</v>
      </c>
      <c r="J342" s="79">
        <v>0</v>
      </c>
      <c r="K342" s="79">
        <v>0</v>
      </c>
      <c r="L342" s="79">
        <v>0</v>
      </c>
      <c r="M342" s="79">
        <v>0</v>
      </c>
      <c r="N342" s="79">
        <v>0</v>
      </c>
      <c r="O342" s="79">
        <v>0</v>
      </c>
      <c r="P342" s="79">
        <v>0</v>
      </c>
      <c r="Q342" s="79">
        <v>0</v>
      </c>
      <c r="R342" s="79">
        <v>0</v>
      </c>
      <c r="S342" s="79">
        <v>0</v>
      </c>
      <c r="T342" s="79">
        <v>0</v>
      </c>
      <c r="U342" s="79">
        <v>0</v>
      </c>
      <c r="V342" s="79">
        <v>0</v>
      </c>
      <c r="W342" s="79">
        <v>0</v>
      </c>
      <c r="X342" s="79">
        <v>0</v>
      </c>
      <c r="Y342" s="79">
        <v>0</v>
      </c>
      <c r="Z342" s="79">
        <v>0</v>
      </c>
      <c r="AA342" s="79">
        <v>0</v>
      </c>
      <c r="AB342" s="79">
        <v>0</v>
      </c>
      <c r="AC342" s="79">
        <v>0</v>
      </c>
      <c r="AD342" s="79">
        <v>0</v>
      </c>
      <c r="AE342" s="79">
        <v>0</v>
      </c>
      <c r="AF342" s="79">
        <v>0</v>
      </c>
      <c r="AG342" s="79">
        <v>0</v>
      </c>
      <c r="AH342" s="79">
        <v>0</v>
      </c>
      <c r="AI342" s="79">
        <v>0</v>
      </c>
      <c r="AJ342" s="79">
        <v>0</v>
      </c>
      <c r="AK342" s="79">
        <v>0</v>
      </c>
      <c r="AL342" s="79">
        <v>0</v>
      </c>
      <c r="AM342" s="79">
        <f t="shared" si="5"/>
        <v>0</v>
      </c>
      <c r="AP342" s="45"/>
    </row>
    <row r="343" spans="1:42" ht="33" customHeight="1">
      <c r="A343" s="54">
        <v>1282</v>
      </c>
      <c r="B343" s="55" t="s">
        <v>322</v>
      </c>
      <c r="C343" s="80" t="s">
        <v>678</v>
      </c>
      <c r="D343" s="79">
        <v>0</v>
      </c>
      <c r="E343" s="79">
        <v>0</v>
      </c>
      <c r="F343" s="79">
        <v>0</v>
      </c>
      <c r="G343" s="79">
        <v>0</v>
      </c>
      <c r="H343" s="79">
        <v>0</v>
      </c>
      <c r="I343" s="79">
        <v>0</v>
      </c>
      <c r="J343" s="79">
        <v>0</v>
      </c>
      <c r="K343" s="79">
        <v>0</v>
      </c>
      <c r="L343" s="79">
        <v>0</v>
      </c>
      <c r="M343" s="79">
        <v>0</v>
      </c>
      <c r="N343" s="79">
        <v>0</v>
      </c>
      <c r="O343" s="79">
        <v>0</v>
      </c>
      <c r="P343" s="79">
        <v>0</v>
      </c>
      <c r="Q343" s="79">
        <v>0</v>
      </c>
      <c r="R343" s="79">
        <v>0</v>
      </c>
      <c r="S343" s="79">
        <v>0</v>
      </c>
      <c r="T343" s="79">
        <v>0</v>
      </c>
      <c r="U343" s="79">
        <v>0</v>
      </c>
      <c r="V343" s="79">
        <v>0</v>
      </c>
      <c r="W343" s="79">
        <v>0</v>
      </c>
      <c r="X343" s="79">
        <v>0</v>
      </c>
      <c r="Y343" s="79">
        <v>0</v>
      </c>
      <c r="Z343" s="79">
        <v>0</v>
      </c>
      <c r="AA343" s="79">
        <v>0</v>
      </c>
      <c r="AB343" s="79">
        <v>0</v>
      </c>
      <c r="AC343" s="79">
        <v>0</v>
      </c>
      <c r="AD343" s="79">
        <v>0</v>
      </c>
      <c r="AE343" s="79">
        <v>0</v>
      </c>
      <c r="AF343" s="79">
        <v>0</v>
      </c>
      <c r="AG343" s="79">
        <v>0</v>
      </c>
      <c r="AH343" s="79">
        <v>0</v>
      </c>
      <c r="AI343" s="79">
        <v>0</v>
      </c>
      <c r="AJ343" s="79">
        <v>0</v>
      </c>
      <c r="AK343" s="79">
        <v>0</v>
      </c>
      <c r="AL343" s="79">
        <v>0</v>
      </c>
      <c r="AM343" s="79">
        <f t="shared" si="5"/>
        <v>0</v>
      </c>
      <c r="AP343" s="45"/>
    </row>
    <row r="344" spans="1:42" ht="33" customHeight="1">
      <c r="A344" s="54">
        <v>1283</v>
      </c>
      <c r="B344" s="55" t="s">
        <v>323</v>
      </c>
      <c r="C344" s="80" t="s">
        <v>678</v>
      </c>
      <c r="D344" s="79">
        <v>0</v>
      </c>
      <c r="E344" s="79">
        <v>0</v>
      </c>
      <c r="F344" s="79">
        <v>0</v>
      </c>
      <c r="G344" s="79">
        <v>0</v>
      </c>
      <c r="H344" s="79">
        <v>0</v>
      </c>
      <c r="I344" s="79">
        <v>0</v>
      </c>
      <c r="J344" s="79">
        <v>0</v>
      </c>
      <c r="K344" s="79">
        <v>0</v>
      </c>
      <c r="L344" s="79">
        <v>0</v>
      </c>
      <c r="M344" s="79">
        <v>0</v>
      </c>
      <c r="N344" s="79">
        <v>0</v>
      </c>
      <c r="O344" s="79">
        <v>0</v>
      </c>
      <c r="P344" s="79">
        <v>0</v>
      </c>
      <c r="Q344" s="79">
        <v>0</v>
      </c>
      <c r="R344" s="79">
        <v>0</v>
      </c>
      <c r="S344" s="79">
        <v>0</v>
      </c>
      <c r="T344" s="79">
        <v>0</v>
      </c>
      <c r="U344" s="79">
        <v>0</v>
      </c>
      <c r="V344" s="79">
        <v>0</v>
      </c>
      <c r="W344" s="79">
        <v>0</v>
      </c>
      <c r="X344" s="79">
        <v>0</v>
      </c>
      <c r="Y344" s="79">
        <v>0</v>
      </c>
      <c r="Z344" s="79">
        <v>0</v>
      </c>
      <c r="AA344" s="79">
        <v>0</v>
      </c>
      <c r="AB344" s="79">
        <v>0</v>
      </c>
      <c r="AC344" s="79">
        <v>0</v>
      </c>
      <c r="AD344" s="79">
        <v>0</v>
      </c>
      <c r="AE344" s="79">
        <v>0</v>
      </c>
      <c r="AF344" s="79">
        <v>0</v>
      </c>
      <c r="AG344" s="79">
        <v>0</v>
      </c>
      <c r="AH344" s="79">
        <v>0</v>
      </c>
      <c r="AI344" s="79">
        <v>0</v>
      </c>
      <c r="AJ344" s="79">
        <v>0</v>
      </c>
      <c r="AK344" s="79">
        <v>0</v>
      </c>
      <c r="AL344" s="79">
        <v>0</v>
      </c>
      <c r="AM344" s="79">
        <f t="shared" si="5"/>
        <v>0</v>
      </c>
      <c r="AP344" s="45"/>
    </row>
    <row r="345" spans="1:42" ht="33" customHeight="1">
      <c r="A345" s="54">
        <v>1284</v>
      </c>
      <c r="B345" s="55" t="s">
        <v>324</v>
      </c>
      <c r="C345" s="80" t="s">
        <v>678</v>
      </c>
      <c r="D345" s="79">
        <v>0</v>
      </c>
      <c r="E345" s="79">
        <v>0</v>
      </c>
      <c r="F345" s="79">
        <v>0</v>
      </c>
      <c r="G345" s="79">
        <v>0</v>
      </c>
      <c r="H345" s="79">
        <v>0</v>
      </c>
      <c r="I345" s="79">
        <v>0</v>
      </c>
      <c r="J345" s="79">
        <v>0</v>
      </c>
      <c r="K345" s="79">
        <v>0</v>
      </c>
      <c r="L345" s="79">
        <v>0</v>
      </c>
      <c r="M345" s="79">
        <v>0</v>
      </c>
      <c r="N345" s="79">
        <v>0</v>
      </c>
      <c r="O345" s="79">
        <v>0</v>
      </c>
      <c r="P345" s="79">
        <v>0</v>
      </c>
      <c r="Q345" s="79">
        <v>0</v>
      </c>
      <c r="R345" s="79">
        <v>0</v>
      </c>
      <c r="S345" s="79">
        <v>0</v>
      </c>
      <c r="T345" s="79">
        <v>0</v>
      </c>
      <c r="U345" s="79">
        <v>0</v>
      </c>
      <c r="V345" s="79">
        <v>0</v>
      </c>
      <c r="W345" s="79">
        <v>0</v>
      </c>
      <c r="X345" s="79">
        <v>0</v>
      </c>
      <c r="Y345" s="79">
        <v>0</v>
      </c>
      <c r="Z345" s="79">
        <v>0</v>
      </c>
      <c r="AA345" s="79">
        <v>0</v>
      </c>
      <c r="AB345" s="79">
        <v>0</v>
      </c>
      <c r="AC345" s="79">
        <v>0</v>
      </c>
      <c r="AD345" s="79">
        <v>0</v>
      </c>
      <c r="AE345" s="79">
        <v>0</v>
      </c>
      <c r="AF345" s="79">
        <v>0</v>
      </c>
      <c r="AG345" s="79">
        <v>0</v>
      </c>
      <c r="AH345" s="79">
        <v>0</v>
      </c>
      <c r="AI345" s="79">
        <v>0</v>
      </c>
      <c r="AJ345" s="79">
        <v>0</v>
      </c>
      <c r="AK345" s="79">
        <v>0</v>
      </c>
      <c r="AL345" s="79">
        <v>0</v>
      </c>
      <c r="AM345" s="79">
        <f t="shared" si="5"/>
        <v>0</v>
      </c>
      <c r="AP345" s="45"/>
    </row>
    <row r="346" spans="1:42" ht="33" customHeight="1">
      <c r="A346" s="54">
        <v>1285</v>
      </c>
      <c r="B346" s="55" t="s">
        <v>325</v>
      </c>
      <c r="C346" s="80" t="s">
        <v>678</v>
      </c>
      <c r="D346" s="79">
        <v>0</v>
      </c>
      <c r="E346" s="79">
        <v>0</v>
      </c>
      <c r="F346" s="79">
        <v>0</v>
      </c>
      <c r="G346" s="79">
        <v>0</v>
      </c>
      <c r="H346" s="79">
        <v>0</v>
      </c>
      <c r="I346" s="79">
        <v>0</v>
      </c>
      <c r="J346" s="79">
        <v>0</v>
      </c>
      <c r="K346" s="79">
        <v>0</v>
      </c>
      <c r="L346" s="79">
        <v>0</v>
      </c>
      <c r="M346" s="79">
        <v>0</v>
      </c>
      <c r="N346" s="79">
        <v>0</v>
      </c>
      <c r="O346" s="79">
        <v>0</v>
      </c>
      <c r="P346" s="79">
        <v>0</v>
      </c>
      <c r="Q346" s="79">
        <v>0</v>
      </c>
      <c r="R346" s="79">
        <v>0</v>
      </c>
      <c r="S346" s="79">
        <v>0</v>
      </c>
      <c r="T346" s="79">
        <v>0</v>
      </c>
      <c r="U346" s="79">
        <v>0</v>
      </c>
      <c r="V346" s="79">
        <v>0</v>
      </c>
      <c r="W346" s="79">
        <v>0</v>
      </c>
      <c r="X346" s="79">
        <v>0</v>
      </c>
      <c r="Y346" s="79">
        <v>0</v>
      </c>
      <c r="Z346" s="79">
        <v>0</v>
      </c>
      <c r="AA346" s="79">
        <v>0</v>
      </c>
      <c r="AB346" s="79">
        <v>0</v>
      </c>
      <c r="AC346" s="79">
        <v>0</v>
      </c>
      <c r="AD346" s="79">
        <v>0</v>
      </c>
      <c r="AE346" s="79">
        <v>0</v>
      </c>
      <c r="AF346" s="79">
        <v>0</v>
      </c>
      <c r="AG346" s="79">
        <v>0</v>
      </c>
      <c r="AH346" s="79">
        <v>0</v>
      </c>
      <c r="AI346" s="79">
        <v>0</v>
      </c>
      <c r="AJ346" s="79">
        <v>0</v>
      </c>
      <c r="AK346" s="79">
        <v>0</v>
      </c>
      <c r="AL346" s="79">
        <v>0</v>
      </c>
      <c r="AM346" s="79">
        <f t="shared" si="5"/>
        <v>0</v>
      </c>
      <c r="AP346" s="45"/>
    </row>
    <row r="347" spans="1:42" ht="33" customHeight="1">
      <c r="A347" s="54">
        <v>1286</v>
      </c>
      <c r="B347" s="55" t="s">
        <v>326</v>
      </c>
      <c r="C347" s="80" t="s">
        <v>678</v>
      </c>
      <c r="D347" s="79">
        <v>0</v>
      </c>
      <c r="E347" s="79">
        <v>0</v>
      </c>
      <c r="F347" s="79">
        <v>0</v>
      </c>
      <c r="G347" s="79">
        <v>0</v>
      </c>
      <c r="H347" s="79">
        <v>0</v>
      </c>
      <c r="I347" s="79">
        <v>0</v>
      </c>
      <c r="J347" s="79">
        <v>0</v>
      </c>
      <c r="K347" s="79">
        <v>0</v>
      </c>
      <c r="L347" s="79">
        <v>0</v>
      </c>
      <c r="M347" s="79">
        <v>0</v>
      </c>
      <c r="N347" s="79">
        <v>0</v>
      </c>
      <c r="O347" s="79">
        <v>0</v>
      </c>
      <c r="P347" s="79">
        <v>0</v>
      </c>
      <c r="Q347" s="79">
        <v>0</v>
      </c>
      <c r="R347" s="79">
        <v>0</v>
      </c>
      <c r="S347" s="79">
        <v>0</v>
      </c>
      <c r="T347" s="79">
        <v>0</v>
      </c>
      <c r="U347" s="79">
        <v>0</v>
      </c>
      <c r="V347" s="79">
        <v>0</v>
      </c>
      <c r="W347" s="79">
        <v>0</v>
      </c>
      <c r="X347" s="79">
        <v>0</v>
      </c>
      <c r="Y347" s="79">
        <v>0</v>
      </c>
      <c r="Z347" s="79">
        <v>0</v>
      </c>
      <c r="AA347" s="79">
        <v>0</v>
      </c>
      <c r="AB347" s="79">
        <v>0</v>
      </c>
      <c r="AC347" s="79">
        <v>0</v>
      </c>
      <c r="AD347" s="79">
        <v>0</v>
      </c>
      <c r="AE347" s="79">
        <v>0</v>
      </c>
      <c r="AF347" s="79">
        <v>0</v>
      </c>
      <c r="AG347" s="79">
        <v>0</v>
      </c>
      <c r="AH347" s="79">
        <v>0</v>
      </c>
      <c r="AI347" s="79">
        <v>0</v>
      </c>
      <c r="AJ347" s="79">
        <v>0</v>
      </c>
      <c r="AK347" s="79">
        <v>0</v>
      </c>
      <c r="AL347" s="79">
        <v>0</v>
      </c>
      <c r="AM347" s="79">
        <f t="shared" si="5"/>
        <v>0</v>
      </c>
      <c r="AP347" s="45"/>
    </row>
    <row r="348" spans="1:42" ht="33" customHeight="1">
      <c r="A348" s="54">
        <v>1287</v>
      </c>
      <c r="B348" s="55" t="s">
        <v>327</v>
      </c>
      <c r="C348" s="80" t="s">
        <v>678</v>
      </c>
      <c r="D348" s="79">
        <v>0</v>
      </c>
      <c r="E348" s="79">
        <v>0</v>
      </c>
      <c r="F348" s="79">
        <v>0</v>
      </c>
      <c r="G348" s="79">
        <v>0</v>
      </c>
      <c r="H348" s="79">
        <v>0</v>
      </c>
      <c r="I348" s="79">
        <v>0</v>
      </c>
      <c r="J348" s="79">
        <v>0</v>
      </c>
      <c r="K348" s="79">
        <v>0</v>
      </c>
      <c r="L348" s="79">
        <v>0</v>
      </c>
      <c r="M348" s="79">
        <v>0</v>
      </c>
      <c r="N348" s="79">
        <v>0</v>
      </c>
      <c r="O348" s="79">
        <v>0</v>
      </c>
      <c r="P348" s="79">
        <v>0</v>
      </c>
      <c r="Q348" s="79">
        <v>0</v>
      </c>
      <c r="R348" s="79">
        <v>0</v>
      </c>
      <c r="S348" s="79">
        <v>0</v>
      </c>
      <c r="T348" s="79">
        <v>0</v>
      </c>
      <c r="U348" s="79">
        <v>0</v>
      </c>
      <c r="V348" s="79">
        <v>0</v>
      </c>
      <c r="W348" s="79">
        <v>0</v>
      </c>
      <c r="X348" s="79">
        <v>0</v>
      </c>
      <c r="Y348" s="79">
        <v>0</v>
      </c>
      <c r="Z348" s="79">
        <v>0</v>
      </c>
      <c r="AA348" s="79">
        <v>0</v>
      </c>
      <c r="AB348" s="79">
        <v>0</v>
      </c>
      <c r="AC348" s="79">
        <v>0</v>
      </c>
      <c r="AD348" s="79">
        <v>0</v>
      </c>
      <c r="AE348" s="79">
        <v>0</v>
      </c>
      <c r="AF348" s="79">
        <v>0</v>
      </c>
      <c r="AG348" s="79">
        <v>0</v>
      </c>
      <c r="AH348" s="79">
        <v>0</v>
      </c>
      <c r="AI348" s="79">
        <v>0</v>
      </c>
      <c r="AJ348" s="79">
        <v>0</v>
      </c>
      <c r="AK348" s="79">
        <v>0</v>
      </c>
      <c r="AL348" s="79">
        <v>0</v>
      </c>
      <c r="AM348" s="79">
        <f t="shared" si="5"/>
        <v>0</v>
      </c>
      <c r="AP348" s="45"/>
    </row>
    <row r="349" spans="1:42" ht="33" customHeight="1">
      <c r="A349" s="54">
        <v>1301</v>
      </c>
      <c r="B349" s="55" t="s">
        <v>328</v>
      </c>
      <c r="C349" s="80" t="s">
        <v>678</v>
      </c>
      <c r="D349" s="79">
        <v>0</v>
      </c>
      <c r="E349" s="79">
        <v>0</v>
      </c>
      <c r="F349" s="79">
        <v>0</v>
      </c>
      <c r="G349" s="79">
        <v>0</v>
      </c>
      <c r="H349" s="79">
        <v>0</v>
      </c>
      <c r="I349" s="79">
        <v>0</v>
      </c>
      <c r="J349" s="79">
        <v>0</v>
      </c>
      <c r="K349" s="79">
        <v>0</v>
      </c>
      <c r="L349" s="79">
        <v>0</v>
      </c>
      <c r="M349" s="79">
        <v>0</v>
      </c>
      <c r="N349" s="79">
        <v>0</v>
      </c>
      <c r="O349" s="79">
        <v>0</v>
      </c>
      <c r="P349" s="79">
        <v>0</v>
      </c>
      <c r="Q349" s="79">
        <v>0</v>
      </c>
      <c r="R349" s="79">
        <v>0</v>
      </c>
      <c r="S349" s="79">
        <v>0</v>
      </c>
      <c r="T349" s="79">
        <v>0</v>
      </c>
      <c r="U349" s="79">
        <v>0</v>
      </c>
      <c r="V349" s="79">
        <v>0</v>
      </c>
      <c r="W349" s="79">
        <v>0</v>
      </c>
      <c r="X349" s="79">
        <v>0</v>
      </c>
      <c r="Y349" s="79">
        <v>0</v>
      </c>
      <c r="Z349" s="79">
        <v>0</v>
      </c>
      <c r="AA349" s="79">
        <v>0</v>
      </c>
      <c r="AB349" s="79">
        <v>0</v>
      </c>
      <c r="AC349" s="79">
        <v>0</v>
      </c>
      <c r="AD349" s="79">
        <v>0</v>
      </c>
      <c r="AE349" s="79">
        <v>0</v>
      </c>
      <c r="AF349" s="79">
        <v>0</v>
      </c>
      <c r="AG349" s="79">
        <v>0</v>
      </c>
      <c r="AH349" s="79">
        <v>0</v>
      </c>
      <c r="AI349" s="79">
        <v>0</v>
      </c>
      <c r="AJ349" s="79">
        <v>0</v>
      </c>
      <c r="AK349" s="79">
        <v>0</v>
      </c>
      <c r="AL349" s="79">
        <v>0</v>
      </c>
      <c r="AM349" s="79">
        <f t="shared" si="5"/>
        <v>0</v>
      </c>
      <c r="AP349" s="45"/>
    </row>
    <row r="350" spans="1:42" ht="33" customHeight="1">
      <c r="A350" s="54">
        <v>1302</v>
      </c>
      <c r="B350" s="55" t="s">
        <v>329</v>
      </c>
      <c r="C350" s="80" t="s">
        <v>678</v>
      </c>
      <c r="D350" s="79">
        <v>0</v>
      </c>
      <c r="E350" s="79">
        <v>0</v>
      </c>
      <c r="F350" s="79">
        <v>0</v>
      </c>
      <c r="G350" s="79">
        <v>0</v>
      </c>
      <c r="H350" s="79">
        <v>0</v>
      </c>
      <c r="I350" s="79">
        <v>0</v>
      </c>
      <c r="J350" s="79">
        <v>0</v>
      </c>
      <c r="K350" s="79">
        <v>0</v>
      </c>
      <c r="L350" s="79">
        <v>0</v>
      </c>
      <c r="M350" s="79">
        <v>0</v>
      </c>
      <c r="N350" s="79">
        <v>0</v>
      </c>
      <c r="O350" s="79">
        <v>0</v>
      </c>
      <c r="P350" s="79">
        <v>0</v>
      </c>
      <c r="Q350" s="79">
        <v>0</v>
      </c>
      <c r="R350" s="79">
        <v>0</v>
      </c>
      <c r="S350" s="79">
        <v>0</v>
      </c>
      <c r="T350" s="79">
        <v>0</v>
      </c>
      <c r="U350" s="79">
        <v>0</v>
      </c>
      <c r="V350" s="79">
        <v>0</v>
      </c>
      <c r="W350" s="79">
        <v>0</v>
      </c>
      <c r="X350" s="79">
        <v>0</v>
      </c>
      <c r="Y350" s="79">
        <v>0</v>
      </c>
      <c r="Z350" s="79">
        <v>0</v>
      </c>
      <c r="AA350" s="79">
        <v>0</v>
      </c>
      <c r="AB350" s="79">
        <v>0</v>
      </c>
      <c r="AC350" s="79">
        <v>0</v>
      </c>
      <c r="AD350" s="79">
        <v>0</v>
      </c>
      <c r="AE350" s="79">
        <v>0</v>
      </c>
      <c r="AF350" s="79">
        <v>0</v>
      </c>
      <c r="AG350" s="79">
        <v>0</v>
      </c>
      <c r="AH350" s="79">
        <v>0</v>
      </c>
      <c r="AI350" s="79">
        <v>0</v>
      </c>
      <c r="AJ350" s="79">
        <v>0</v>
      </c>
      <c r="AK350" s="79">
        <v>0</v>
      </c>
      <c r="AL350" s="79">
        <v>0</v>
      </c>
      <c r="AM350" s="79">
        <f t="shared" si="5"/>
        <v>0</v>
      </c>
      <c r="AP350" s="45"/>
    </row>
    <row r="351" spans="1:42" ht="33" customHeight="1">
      <c r="A351" s="54">
        <v>1303</v>
      </c>
      <c r="B351" s="55" t="s">
        <v>330</v>
      </c>
      <c r="C351" s="80" t="s">
        <v>678</v>
      </c>
      <c r="D351" s="79">
        <v>0</v>
      </c>
      <c r="E351" s="79">
        <v>0</v>
      </c>
      <c r="F351" s="79">
        <v>0</v>
      </c>
      <c r="G351" s="79">
        <v>0</v>
      </c>
      <c r="H351" s="79">
        <v>0</v>
      </c>
      <c r="I351" s="79">
        <v>0</v>
      </c>
      <c r="J351" s="79">
        <v>0</v>
      </c>
      <c r="K351" s="79">
        <v>0</v>
      </c>
      <c r="L351" s="79">
        <v>0</v>
      </c>
      <c r="M351" s="79">
        <v>0</v>
      </c>
      <c r="N351" s="79">
        <v>0</v>
      </c>
      <c r="O351" s="79">
        <v>0</v>
      </c>
      <c r="P351" s="79">
        <v>0</v>
      </c>
      <c r="Q351" s="79">
        <v>0</v>
      </c>
      <c r="R351" s="79">
        <v>0</v>
      </c>
      <c r="S351" s="79">
        <v>0</v>
      </c>
      <c r="T351" s="79">
        <v>0</v>
      </c>
      <c r="U351" s="79">
        <v>0</v>
      </c>
      <c r="V351" s="79">
        <v>0</v>
      </c>
      <c r="W351" s="79">
        <v>0</v>
      </c>
      <c r="X351" s="79">
        <v>0</v>
      </c>
      <c r="Y351" s="79">
        <v>0</v>
      </c>
      <c r="Z351" s="79">
        <v>0</v>
      </c>
      <c r="AA351" s="79">
        <v>0</v>
      </c>
      <c r="AB351" s="79">
        <v>0</v>
      </c>
      <c r="AC351" s="79">
        <v>0</v>
      </c>
      <c r="AD351" s="79">
        <v>0</v>
      </c>
      <c r="AE351" s="79">
        <v>0</v>
      </c>
      <c r="AF351" s="79">
        <v>0</v>
      </c>
      <c r="AG351" s="79">
        <v>0</v>
      </c>
      <c r="AH351" s="79">
        <v>0</v>
      </c>
      <c r="AI351" s="79">
        <v>0</v>
      </c>
      <c r="AJ351" s="79">
        <v>0</v>
      </c>
      <c r="AK351" s="79">
        <v>0</v>
      </c>
      <c r="AL351" s="79">
        <v>0</v>
      </c>
      <c r="AM351" s="79">
        <f t="shared" si="5"/>
        <v>0</v>
      </c>
      <c r="AP351" s="45"/>
    </row>
    <row r="352" spans="1:42" ht="33" customHeight="1">
      <c r="A352" s="54">
        <v>1304</v>
      </c>
      <c r="B352" s="55" t="s">
        <v>331</v>
      </c>
      <c r="C352" s="80" t="s">
        <v>678</v>
      </c>
      <c r="D352" s="79">
        <v>0</v>
      </c>
      <c r="E352" s="79">
        <v>0</v>
      </c>
      <c r="F352" s="79">
        <v>0</v>
      </c>
      <c r="G352" s="79">
        <v>0</v>
      </c>
      <c r="H352" s="79">
        <v>0</v>
      </c>
      <c r="I352" s="79">
        <v>0</v>
      </c>
      <c r="J352" s="79">
        <v>0</v>
      </c>
      <c r="K352" s="79">
        <v>0</v>
      </c>
      <c r="L352" s="79">
        <v>0</v>
      </c>
      <c r="M352" s="79">
        <v>0</v>
      </c>
      <c r="N352" s="79">
        <v>0</v>
      </c>
      <c r="O352" s="79">
        <v>0</v>
      </c>
      <c r="P352" s="79">
        <v>0</v>
      </c>
      <c r="Q352" s="79">
        <v>0</v>
      </c>
      <c r="R352" s="79">
        <v>0</v>
      </c>
      <c r="S352" s="79">
        <v>0</v>
      </c>
      <c r="T352" s="79">
        <v>0</v>
      </c>
      <c r="U352" s="79">
        <v>0</v>
      </c>
      <c r="V352" s="79">
        <v>0</v>
      </c>
      <c r="W352" s="79">
        <v>0</v>
      </c>
      <c r="X352" s="79">
        <v>0</v>
      </c>
      <c r="Y352" s="79">
        <v>0</v>
      </c>
      <c r="Z352" s="79">
        <v>0</v>
      </c>
      <c r="AA352" s="79">
        <v>0</v>
      </c>
      <c r="AB352" s="79">
        <v>0</v>
      </c>
      <c r="AC352" s="79">
        <v>0</v>
      </c>
      <c r="AD352" s="79">
        <v>0</v>
      </c>
      <c r="AE352" s="79">
        <v>0</v>
      </c>
      <c r="AF352" s="79">
        <v>0</v>
      </c>
      <c r="AG352" s="79">
        <v>0</v>
      </c>
      <c r="AH352" s="79">
        <v>0</v>
      </c>
      <c r="AI352" s="79">
        <v>0</v>
      </c>
      <c r="AJ352" s="79">
        <v>0</v>
      </c>
      <c r="AK352" s="79">
        <v>0</v>
      </c>
      <c r="AL352" s="79">
        <v>0</v>
      </c>
      <c r="AM352" s="79">
        <f t="shared" si="5"/>
        <v>0</v>
      </c>
      <c r="AP352" s="45"/>
    </row>
    <row r="353" spans="1:42" ht="33" customHeight="1">
      <c r="A353" s="54">
        <v>1305</v>
      </c>
      <c r="B353" s="55" t="s">
        <v>332</v>
      </c>
      <c r="C353" s="80" t="s">
        <v>678</v>
      </c>
      <c r="D353" s="79">
        <v>0</v>
      </c>
      <c r="E353" s="79">
        <v>0</v>
      </c>
      <c r="F353" s="79">
        <v>0</v>
      </c>
      <c r="G353" s="79">
        <v>0</v>
      </c>
      <c r="H353" s="79">
        <v>0</v>
      </c>
      <c r="I353" s="79">
        <v>0</v>
      </c>
      <c r="J353" s="79">
        <v>0</v>
      </c>
      <c r="K353" s="79">
        <v>0</v>
      </c>
      <c r="L353" s="79">
        <v>0</v>
      </c>
      <c r="M353" s="79">
        <v>0</v>
      </c>
      <c r="N353" s="79">
        <v>0</v>
      </c>
      <c r="O353" s="79">
        <v>0</v>
      </c>
      <c r="P353" s="79">
        <v>0</v>
      </c>
      <c r="Q353" s="79">
        <v>0</v>
      </c>
      <c r="R353" s="79">
        <v>0</v>
      </c>
      <c r="S353" s="79">
        <v>0</v>
      </c>
      <c r="T353" s="79">
        <v>0</v>
      </c>
      <c r="U353" s="79">
        <v>0</v>
      </c>
      <c r="V353" s="79">
        <v>0</v>
      </c>
      <c r="W353" s="79">
        <v>0</v>
      </c>
      <c r="X353" s="79">
        <v>0</v>
      </c>
      <c r="Y353" s="79">
        <v>0</v>
      </c>
      <c r="Z353" s="79">
        <v>0</v>
      </c>
      <c r="AA353" s="79">
        <v>0</v>
      </c>
      <c r="AB353" s="79">
        <v>0</v>
      </c>
      <c r="AC353" s="79">
        <v>0</v>
      </c>
      <c r="AD353" s="79">
        <v>0</v>
      </c>
      <c r="AE353" s="79">
        <v>0</v>
      </c>
      <c r="AF353" s="79">
        <v>0</v>
      </c>
      <c r="AG353" s="79">
        <v>0</v>
      </c>
      <c r="AH353" s="79">
        <v>0</v>
      </c>
      <c r="AI353" s="79">
        <v>0</v>
      </c>
      <c r="AJ353" s="79">
        <v>0</v>
      </c>
      <c r="AK353" s="79">
        <v>0</v>
      </c>
      <c r="AL353" s="79">
        <v>0</v>
      </c>
      <c r="AM353" s="79">
        <f t="shared" si="5"/>
        <v>0</v>
      </c>
      <c r="AP353" s="45"/>
    </row>
    <row r="354" spans="1:42" ht="33" customHeight="1">
      <c r="A354" s="54">
        <v>1306</v>
      </c>
      <c r="B354" s="55" t="s">
        <v>333</v>
      </c>
      <c r="C354" s="80" t="s">
        <v>678</v>
      </c>
      <c r="D354" s="79">
        <v>0</v>
      </c>
      <c r="E354" s="79">
        <v>0</v>
      </c>
      <c r="F354" s="79">
        <v>0</v>
      </c>
      <c r="G354" s="79">
        <v>0</v>
      </c>
      <c r="H354" s="79">
        <v>0</v>
      </c>
      <c r="I354" s="79">
        <v>0</v>
      </c>
      <c r="J354" s="79">
        <v>0</v>
      </c>
      <c r="K354" s="79">
        <v>0</v>
      </c>
      <c r="L354" s="79">
        <v>0</v>
      </c>
      <c r="M354" s="79">
        <v>0</v>
      </c>
      <c r="N354" s="79">
        <v>0</v>
      </c>
      <c r="O354" s="79">
        <v>0</v>
      </c>
      <c r="P354" s="79">
        <v>0</v>
      </c>
      <c r="Q354" s="79">
        <v>0</v>
      </c>
      <c r="R354" s="79">
        <v>0</v>
      </c>
      <c r="S354" s="79">
        <v>0</v>
      </c>
      <c r="T354" s="79">
        <v>0</v>
      </c>
      <c r="U354" s="79">
        <v>0</v>
      </c>
      <c r="V354" s="79">
        <v>0</v>
      </c>
      <c r="W354" s="79">
        <v>0</v>
      </c>
      <c r="X354" s="79">
        <v>0</v>
      </c>
      <c r="Y354" s="79">
        <v>0</v>
      </c>
      <c r="Z354" s="79">
        <v>0</v>
      </c>
      <c r="AA354" s="79">
        <v>0</v>
      </c>
      <c r="AB354" s="79">
        <v>0</v>
      </c>
      <c r="AC354" s="79">
        <v>0</v>
      </c>
      <c r="AD354" s="79">
        <v>0</v>
      </c>
      <c r="AE354" s="79">
        <v>0</v>
      </c>
      <c r="AF354" s="79">
        <v>0</v>
      </c>
      <c r="AG354" s="79">
        <v>0</v>
      </c>
      <c r="AH354" s="79">
        <v>0</v>
      </c>
      <c r="AI354" s="79">
        <v>0</v>
      </c>
      <c r="AJ354" s="79">
        <v>0</v>
      </c>
      <c r="AK354" s="79">
        <v>0</v>
      </c>
      <c r="AL354" s="79">
        <v>0</v>
      </c>
      <c r="AM354" s="79">
        <f t="shared" si="5"/>
        <v>0</v>
      </c>
      <c r="AP354" s="45"/>
    </row>
    <row r="355" spans="1:42" ht="33" customHeight="1">
      <c r="A355" s="54">
        <v>1307</v>
      </c>
      <c r="B355" s="55" t="s">
        <v>334</v>
      </c>
      <c r="C355" s="80" t="s">
        <v>678</v>
      </c>
      <c r="D355" s="79">
        <v>0</v>
      </c>
      <c r="E355" s="79">
        <v>0</v>
      </c>
      <c r="F355" s="79">
        <v>0</v>
      </c>
      <c r="G355" s="79">
        <v>0</v>
      </c>
      <c r="H355" s="79">
        <v>0</v>
      </c>
      <c r="I355" s="79">
        <v>0</v>
      </c>
      <c r="J355" s="79">
        <v>0</v>
      </c>
      <c r="K355" s="79">
        <v>0</v>
      </c>
      <c r="L355" s="79">
        <v>0</v>
      </c>
      <c r="M355" s="79">
        <v>0</v>
      </c>
      <c r="N355" s="79">
        <v>0</v>
      </c>
      <c r="O355" s="79">
        <v>0</v>
      </c>
      <c r="P355" s="79">
        <v>0</v>
      </c>
      <c r="Q355" s="79">
        <v>0</v>
      </c>
      <c r="R355" s="79">
        <v>0</v>
      </c>
      <c r="S355" s="79">
        <v>0</v>
      </c>
      <c r="T355" s="79">
        <v>0</v>
      </c>
      <c r="U355" s="79">
        <v>0</v>
      </c>
      <c r="V355" s="79">
        <v>0</v>
      </c>
      <c r="W355" s="79">
        <v>0</v>
      </c>
      <c r="X355" s="79">
        <v>0</v>
      </c>
      <c r="Y355" s="79">
        <v>0</v>
      </c>
      <c r="Z355" s="79">
        <v>0</v>
      </c>
      <c r="AA355" s="79">
        <v>0</v>
      </c>
      <c r="AB355" s="79">
        <v>0</v>
      </c>
      <c r="AC355" s="79">
        <v>0</v>
      </c>
      <c r="AD355" s="79">
        <v>0</v>
      </c>
      <c r="AE355" s="79">
        <v>0</v>
      </c>
      <c r="AF355" s="79">
        <v>0</v>
      </c>
      <c r="AG355" s="79">
        <v>0</v>
      </c>
      <c r="AH355" s="79">
        <v>0</v>
      </c>
      <c r="AI355" s="79">
        <v>0</v>
      </c>
      <c r="AJ355" s="79">
        <v>0</v>
      </c>
      <c r="AK355" s="79">
        <v>0</v>
      </c>
      <c r="AL355" s="79">
        <v>0</v>
      </c>
      <c r="AM355" s="79">
        <f t="shared" si="5"/>
        <v>0</v>
      </c>
      <c r="AP355" s="45"/>
    </row>
    <row r="356" spans="1:42" ht="33" customHeight="1">
      <c r="A356" s="54">
        <v>1308</v>
      </c>
      <c r="B356" s="55" t="s">
        <v>335</v>
      </c>
      <c r="C356" s="80" t="s">
        <v>678</v>
      </c>
      <c r="D356" s="79">
        <v>0</v>
      </c>
      <c r="E356" s="79">
        <v>0</v>
      </c>
      <c r="F356" s="79">
        <v>0</v>
      </c>
      <c r="G356" s="79">
        <v>0</v>
      </c>
      <c r="H356" s="79">
        <v>0</v>
      </c>
      <c r="I356" s="79">
        <v>0</v>
      </c>
      <c r="J356" s="79">
        <v>0</v>
      </c>
      <c r="K356" s="79">
        <v>0</v>
      </c>
      <c r="L356" s="79">
        <v>0</v>
      </c>
      <c r="M356" s="79">
        <v>0</v>
      </c>
      <c r="N356" s="79">
        <v>0</v>
      </c>
      <c r="O356" s="79">
        <v>0</v>
      </c>
      <c r="P356" s="79">
        <v>0</v>
      </c>
      <c r="Q356" s="79">
        <v>0</v>
      </c>
      <c r="R356" s="79">
        <v>0</v>
      </c>
      <c r="S356" s="79">
        <v>0</v>
      </c>
      <c r="T356" s="79">
        <v>0</v>
      </c>
      <c r="U356" s="79">
        <v>0</v>
      </c>
      <c r="V356" s="79">
        <v>0</v>
      </c>
      <c r="W356" s="79">
        <v>0</v>
      </c>
      <c r="X356" s="79">
        <v>0</v>
      </c>
      <c r="Y356" s="79">
        <v>0</v>
      </c>
      <c r="Z356" s="79">
        <v>0</v>
      </c>
      <c r="AA356" s="79">
        <v>0</v>
      </c>
      <c r="AB356" s="79">
        <v>0</v>
      </c>
      <c r="AC356" s="79">
        <v>0</v>
      </c>
      <c r="AD356" s="79">
        <v>0</v>
      </c>
      <c r="AE356" s="79">
        <v>0</v>
      </c>
      <c r="AF356" s="79">
        <v>0</v>
      </c>
      <c r="AG356" s="79">
        <v>0</v>
      </c>
      <c r="AH356" s="79">
        <v>0</v>
      </c>
      <c r="AI356" s="79">
        <v>0</v>
      </c>
      <c r="AJ356" s="79">
        <v>0</v>
      </c>
      <c r="AK356" s="79">
        <v>0</v>
      </c>
      <c r="AL356" s="79">
        <v>0</v>
      </c>
      <c r="AM356" s="79">
        <f t="shared" si="5"/>
        <v>0</v>
      </c>
      <c r="AP356" s="45"/>
    </row>
    <row r="357" spans="1:42" ht="33" customHeight="1">
      <c r="A357" s="54">
        <v>1309</v>
      </c>
      <c r="B357" s="55" t="s">
        <v>336</v>
      </c>
      <c r="C357" s="80" t="s">
        <v>678</v>
      </c>
      <c r="D357" s="79">
        <v>0</v>
      </c>
      <c r="E357" s="79">
        <v>0</v>
      </c>
      <c r="F357" s="79">
        <v>0</v>
      </c>
      <c r="G357" s="79">
        <v>0</v>
      </c>
      <c r="H357" s="79">
        <v>0</v>
      </c>
      <c r="I357" s="79">
        <v>0</v>
      </c>
      <c r="J357" s="79">
        <v>0</v>
      </c>
      <c r="K357" s="79">
        <v>0</v>
      </c>
      <c r="L357" s="79">
        <v>0</v>
      </c>
      <c r="M357" s="79">
        <v>0</v>
      </c>
      <c r="N357" s="79">
        <v>0</v>
      </c>
      <c r="O357" s="79">
        <v>0</v>
      </c>
      <c r="P357" s="79">
        <v>0</v>
      </c>
      <c r="Q357" s="79">
        <v>0</v>
      </c>
      <c r="R357" s="79">
        <v>0</v>
      </c>
      <c r="S357" s="79">
        <v>0</v>
      </c>
      <c r="T357" s="79">
        <v>0</v>
      </c>
      <c r="U357" s="79">
        <v>0</v>
      </c>
      <c r="V357" s="79">
        <v>0</v>
      </c>
      <c r="W357" s="79">
        <v>0</v>
      </c>
      <c r="X357" s="79">
        <v>0</v>
      </c>
      <c r="Y357" s="79">
        <v>0</v>
      </c>
      <c r="Z357" s="79">
        <v>0</v>
      </c>
      <c r="AA357" s="79">
        <v>0</v>
      </c>
      <c r="AB357" s="79">
        <v>0</v>
      </c>
      <c r="AC357" s="79">
        <v>0</v>
      </c>
      <c r="AD357" s="79">
        <v>0</v>
      </c>
      <c r="AE357" s="79">
        <v>0</v>
      </c>
      <c r="AF357" s="79">
        <v>0</v>
      </c>
      <c r="AG357" s="79">
        <v>0</v>
      </c>
      <c r="AH357" s="79">
        <v>0</v>
      </c>
      <c r="AI357" s="79">
        <v>0</v>
      </c>
      <c r="AJ357" s="79">
        <v>0</v>
      </c>
      <c r="AK357" s="79">
        <v>0</v>
      </c>
      <c r="AL357" s="79">
        <v>0</v>
      </c>
      <c r="AM357" s="79">
        <f t="shared" si="5"/>
        <v>0</v>
      </c>
      <c r="AP357" s="45"/>
    </row>
    <row r="358" spans="1:42" ht="33" customHeight="1">
      <c r="A358" s="54">
        <v>1310</v>
      </c>
      <c r="B358" s="55" t="s">
        <v>337</v>
      </c>
      <c r="C358" s="80" t="s">
        <v>678</v>
      </c>
      <c r="D358" s="79">
        <v>0</v>
      </c>
      <c r="E358" s="79">
        <v>0</v>
      </c>
      <c r="F358" s="79">
        <v>0</v>
      </c>
      <c r="G358" s="79">
        <v>0</v>
      </c>
      <c r="H358" s="79">
        <v>0</v>
      </c>
      <c r="I358" s="79">
        <v>0</v>
      </c>
      <c r="J358" s="79">
        <v>0</v>
      </c>
      <c r="K358" s="79">
        <v>0</v>
      </c>
      <c r="L358" s="79">
        <v>0</v>
      </c>
      <c r="M358" s="79">
        <v>0</v>
      </c>
      <c r="N358" s="79">
        <v>0</v>
      </c>
      <c r="O358" s="79">
        <v>0</v>
      </c>
      <c r="P358" s="79">
        <v>0</v>
      </c>
      <c r="Q358" s="79">
        <v>0</v>
      </c>
      <c r="R358" s="79">
        <v>0</v>
      </c>
      <c r="S358" s="79">
        <v>0</v>
      </c>
      <c r="T358" s="79">
        <v>0</v>
      </c>
      <c r="U358" s="79">
        <v>0</v>
      </c>
      <c r="V358" s="79">
        <v>0</v>
      </c>
      <c r="W358" s="79">
        <v>0</v>
      </c>
      <c r="X358" s="79">
        <v>0</v>
      </c>
      <c r="Y358" s="79">
        <v>0</v>
      </c>
      <c r="Z358" s="79">
        <v>0</v>
      </c>
      <c r="AA358" s="79">
        <v>0</v>
      </c>
      <c r="AB358" s="79">
        <v>0</v>
      </c>
      <c r="AC358" s="79">
        <v>0</v>
      </c>
      <c r="AD358" s="79">
        <v>0</v>
      </c>
      <c r="AE358" s="79">
        <v>0</v>
      </c>
      <c r="AF358" s="79">
        <v>0</v>
      </c>
      <c r="AG358" s="79">
        <v>0</v>
      </c>
      <c r="AH358" s="79">
        <v>0</v>
      </c>
      <c r="AI358" s="79">
        <v>0</v>
      </c>
      <c r="AJ358" s="79">
        <v>0</v>
      </c>
      <c r="AK358" s="79">
        <v>0</v>
      </c>
      <c r="AL358" s="79">
        <v>0</v>
      </c>
      <c r="AM358" s="79">
        <f t="shared" si="5"/>
        <v>0</v>
      </c>
      <c r="AP358" s="45"/>
    </row>
    <row r="359" spans="1:42" ht="33" customHeight="1">
      <c r="A359" s="54">
        <v>1311</v>
      </c>
      <c r="B359" s="55" t="s">
        <v>338</v>
      </c>
      <c r="C359" s="80" t="s">
        <v>678</v>
      </c>
      <c r="D359" s="79">
        <v>0</v>
      </c>
      <c r="E359" s="79">
        <v>0</v>
      </c>
      <c r="F359" s="79">
        <v>0</v>
      </c>
      <c r="G359" s="79">
        <v>0</v>
      </c>
      <c r="H359" s="79">
        <v>0</v>
      </c>
      <c r="I359" s="79">
        <v>0</v>
      </c>
      <c r="J359" s="79">
        <v>0</v>
      </c>
      <c r="K359" s="79">
        <v>0</v>
      </c>
      <c r="L359" s="79">
        <v>0</v>
      </c>
      <c r="M359" s="79">
        <v>0</v>
      </c>
      <c r="N359" s="79">
        <v>0</v>
      </c>
      <c r="O359" s="79">
        <v>0</v>
      </c>
      <c r="P359" s="79">
        <v>0</v>
      </c>
      <c r="Q359" s="79">
        <v>0</v>
      </c>
      <c r="R359" s="79">
        <v>0</v>
      </c>
      <c r="S359" s="79">
        <v>0</v>
      </c>
      <c r="T359" s="79">
        <v>0</v>
      </c>
      <c r="U359" s="79">
        <v>0</v>
      </c>
      <c r="V359" s="79">
        <v>0</v>
      </c>
      <c r="W359" s="79">
        <v>0</v>
      </c>
      <c r="X359" s="79">
        <v>0</v>
      </c>
      <c r="Y359" s="79">
        <v>0</v>
      </c>
      <c r="Z359" s="79">
        <v>0</v>
      </c>
      <c r="AA359" s="79">
        <v>0</v>
      </c>
      <c r="AB359" s="79">
        <v>0</v>
      </c>
      <c r="AC359" s="79">
        <v>0</v>
      </c>
      <c r="AD359" s="79">
        <v>0</v>
      </c>
      <c r="AE359" s="79">
        <v>0</v>
      </c>
      <c r="AF359" s="79">
        <v>0</v>
      </c>
      <c r="AG359" s="79">
        <v>0</v>
      </c>
      <c r="AH359" s="79">
        <v>0</v>
      </c>
      <c r="AI359" s="79">
        <v>0</v>
      </c>
      <c r="AJ359" s="79">
        <v>0</v>
      </c>
      <c r="AK359" s="79">
        <v>0</v>
      </c>
      <c r="AL359" s="79">
        <v>0</v>
      </c>
      <c r="AM359" s="79">
        <f t="shared" si="5"/>
        <v>0</v>
      </c>
      <c r="AP359" s="45"/>
    </row>
    <row r="360" spans="1:42" ht="33" customHeight="1">
      <c r="A360" s="54">
        <v>1312</v>
      </c>
      <c r="B360" s="55" t="s">
        <v>339</v>
      </c>
      <c r="C360" s="80" t="s">
        <v>678</v>
      </c>
      <c r="D360" s="79">
        <v>0</v>
      </c>
      <c r="E360" s="79">
        <v>0</v>
      </c>
      <c r="F360" s="79">
        <v>0</v>
      </c>
      <c r="G360" s="79">
        <v>0</v>
      </c>
      <c r="H360" s="79">
        <v>0</v>
      </c>
      <c r="I360" s="79">
        <v>0</v>
      </c>
      <c r="J360" s="79">
        <v>0</v>
      </c>
      <c r="K360" s="79">
        <v>0</v>
      </c>
      <c r="L360" s="79">
        <v>0</v>
      </c>
      <c r="M360" s="79">
        <v>0</v>
      </c>
      <c r="N360" s="79">
        <v>0</v>
      </c>
      <c r="O360" s="79">
        <v>0</v>
      </c>
      <c r="P360" s="79">
        <v>0</v>
      </c>
      <c r="Q360" s="79">
        <v>0</v>
      </c>
      <c r="R360" s="79">
        <v>0</v>
      </c>
      <c r="S360" s="79">
        <v>0</v>
      </c>
      <c r="T360" s="79">
        <v>0</v>
      </c>
      <c r="U360" s="79">
        <v>0</v>
      </c>
      <c r="V360" s="79">
        <v>0</v>
      </c>
      <c r="W360" s="79">
        <v>0</v>
      </c>
      <c r="X360" s="79">
        <v>0</v>
      </c>
      <c r="Y360" s="79">
        <v>0</v>
      </c>
      <c r="Z360" s="79">
        <v>0</v>
      </c>
      <c r="AA360" s="79">
        <v>0</v>
      </c>
      <c r="AB360" s="79">
        <v>0</v>
      </c>
      <c r="AC360" s="79">
        <v>0</v>
      </c>
      <c r="AD360" s="79">
        <v>0</v>
      </c>
      <c r="AE360" s="79">
        <v>0</v>
      </c>
      <c r="AF360" s="79">
        <v>0</v>
      </c>
      <c r="AG360" s="79">
        <v>0</v>
      </c>
      <c r="AH360" s="79">
        <v>0</v>
      </c>
      <c r="AI360" s="79">
        <v>0</v>
      </c>
      <c r="AJ360" s="79">
        <v>0</v>
      </c>
      <c r="AK360" s="79">
        <v>0</v>
      </c>
      <c r="AL360" s="79">
        <v>0</v>
      </c>
      <c r="AM360" s="79">
        <f t="shared" si="5"/>
        <v>0</v>
      </c>
      <c r="AP360" s="45"/>
    </row>
    <row r="361" spans="1:42" ht="33" customHeight="1">
      <c r="A361" s="54">
        <v>1313</v>
      </c>
      <c r="B361" s="55" t="s">
        <v>340</v>
      </c>
      <c r="C361" s="80" t="s">
        <v>678</v>
      </c>
      <c r="D361" s="79">
        <v>0</v>
      </c>
      <c r="E361" s="79">
        <v>0</v>
      </c>
      <c r="F361" s="79">
        <v>0</v>
      </c>
      <c r="G361" s="79">
        <v>0</v>
      </c>
      <c r="H361" s="79">
        <v>0</v>
      </c>
      <c r="I361" s="79">
        <v>0</v>
      </c>
      <c r="J361" s="79">
        <v>0</v>
      </c>
      <c r="K361" s="79">
        <v>0</v>
      </c>
      <c r="L361" s="79">
        <v>0</v>
      </c>
      <c r="M361" s="79">
        <v>0</v>
      </c>
      <c r="N361" s="79">
        <v>0</v>
      </c>
      <c r="O361" s="79">
        <v>0</v>
      </c>
      <c r="P361" s="79">
        <v>0</v>
      </c>
      <c r="Q361" s="79">
        <v>0</v>
      </c>
      <c r="R361" s="79">
        <v>0</v>
      </c>
      <c r="S361" s="79">
        <v>0</v>
      </c>
      <c r="T361" s="79">
        <v>0</v>
      </c>
      <c r="U361" s="79">
        <v>0</v>
      </c>
      <c r="V361" s="79">
        <v>0</v>
      </c>
      <c r="W361" s="79">
        <v>0</v>
      </c>
      <c r="X361" s="79">
        <v>0</v>
      </c>
      <c r="Y361" s="79">
        <v>0</v>
      </c>
      <c r="Z361" s="79">
        <v>0</v>
      </c>
      <c r="AA361" s="79">
        <v>0</v>
      </c>
      <c r="AB361" s="79">
        <v>0</v>
      </c>
      <c r="AC361" s="79">
        <v>0</v>
      </c>
      <c r="AD361" s="79">
        <v>0</v>
      </c>
      <c r="AE361" s="79">
        <v>0</v>
      </c>
      <c r="AF361" s="79">
        <v>0</v>
      </c>
      <c r="AG361" s="79">
        <v>0</v>
      </c>
      <c r="AH361" s="79">
        <v>0</v>
      </c>
      <c r="AI361" s="79">
        <v>0</v>
      </c>
      <c r="AJ361" s="79">
        <v>0</v>
      </c>
      <c r="AK361" s="79">
        <v>0</v>
      </c>
      <c r="AL361" s="79">
        <v>0</v>
      </c>
      <c r="AM361" s="79">
        <f t="shared" si="5"/>
        <v>0</v>
      </c>
      <c r="AP361" s="45"/>
    </row>
    <row r="362" spans="1:42" ht="33" customHeight="1">
      <c r="A362" s="54">
        <v>1314</v>
      </c>
      <c r="B362" s="55" t="s">
        <v>341</v>
      </c>
      <c r="C362" s="80" t="s">
        <v>678</v>
      </c>
      <c r="D362" s="79">
        <v>0</v>
      </c>
      <c r="E362" s="79">
        <v>0</v>
      </c>
      <c r="F362" s="79">
        <v>0</v>
      </c>
      <c r="G362" s="79">
        <v>0</v>
      </c>
      <c r="H362" s="79">
        <v>0</v>
      </c>
      <c r="I362" s="79">
        <v>0</v>
      </c>
      <c r="J362" s="79">
        <v>0</v>
      </c>
      <c r="K362" s="79">
        <v>0</v>
      </c>
      <c r="L362" s="79">
        <v>0</v>
      </c>
      <c r="M362" s="79">
        <v>0</v>
      </c>
      <c r="N362" s="79">
        <v>0</v>
      </c>
      <c r="O362" s="79">
        <v>0</v>
      </c>
      <c r="P362" s="79">
        <v>0</v>
      </c>
      <c r="Q362" s="79">
        <v>0</v>
      </c>
      <c r="R362" s="79">
        <v>0</v>
      </c>
      <c r="S362" s="79">
        <v>0</v>
      </c>
      <c r="T362" s="79">
        <v>0</v>
      </c>
      <c r="U362" s="79">
        <v>0</v>
      </c>
      <c r="V362" s="79">
        <v>0</v>
      </c>
      <c r="W362" s="79">
        <v>0</v>
      </c>
      <c r="X362" s="79">
        <v>0</v>
      </c>
      <c r="Y362" s="79">
        <v>0</v>
      </c>
      <c r="Z362" s="79">
        <v>0</v>
      </c>
      <c r="AA362" s="79">
        <v>0</v>
      </c>
      <c r="AB362" s="79">
        <v>0</v>
      </c>
      <c r="AC362" s="79">
        <v>0</v>
      </c>
      <c r="AD362" s="79">
        <v>0</v>
      </c>
      <c r="AE362" s="79">
        <v>0</v>
      </c>
      <c r="AF362" s="79">
        <v>0</v>
      </c>
      <c r="AG362" s="79">
        <v>0</v>
      </c>
      <c r="AH362" s="79">
        <v>0</v>
      </c>
      <c r="AI362" s="79">
        <v>0</v>
      </c>
      <c r="AJ362" s="79">
        <v>0</v>
      </c>
      <c r="AK362" s="79">
        <v>0</v>
      </c>
      <c r="AL362" s="79">
        <v>0</v>
      </c>
      <c r="AM362" s="79">
        <f t="shared" si="5"/>
        <v>0</v>
      </c>
      <c r="AP362" s="45"/>
    </row>
    <row r="363" spans="1:42" ht="33" customHeight="1">
      <c r="A363" s="54">
        <v>1315</v>
      </c>
      <c r="B363" s="55" t="s">
        <v>342</v>
      </c>
      <c r="C363" s="80" t="s">
        <v>678</v>
      </c>
      <c r="D363" s="79">
        <v>0</v>
      </c>
      <c r="E363" s="79">
        <v>0</v>
      </c>
      <c r="F363" s="79">
        <v>0</v>
      </c>
      <c r="G363" s="79">
        <v>0</v>
      </c>
      <c r="H363" s="79">
        <v>0</v>
      </c>
      <c r="I363" s="79">
        <v>0</v>
      </c>
      <c r="J363" s="79">
        <v>0</v>
      </c>
      <c r="K363" s="79">
        <v>0</v>
      </c>
      <c r="L363" s="79">
        <v>0</v>
      </c>
      <c r="M363" s="79">
        <v>0</v>
      </c>
      <c r="N363" s="79">
        <v>0</v>
      </c>
      <c r="O363" s="79">
        <v>0</v>
      </c>
      <c r="P363" s="79">
        <v>0</v>
      </c>
      <c r="Q363" s="79">
        <v>0</v>
      </c>
      <c r="R363" s="79">
        <v>0</v>
      </c>
      <c r="S363" s="79">
        <v>0</v>
      </c>
      <c r="T363" s="79">
        <v>0</v>
      </c>
      <c r="U363" s="79">
        <v>0</v>
      </c>
      <c r="V363" s="79">
        <v>0</v>
      </c>
      <c r="W363" s="79">
        <v>0</v>
      </c>
      <c r="X363" s="79">
        <v>0</v>
      </c>
      <c r="Y363" s="79">
        <v>0</v>
      </c>
      <c r="Z363" s="79">
        <v>0</v>
      </c>
      <c r="AA363" s="79">
        <v>0</v>
      </c>
      <c r="AB363" s="79">
        <v>0</v>
      </c>
      <c r="AC363" s="79">
        <v>0</v>
      </c>
      <c r="AD363" s="79">
        <v>0</v>
      </c>
      <c r="AE363" s="79">
        <v>0</v>
      </c>
      <c r="AF363" s="79">
        <v>0</v>
      </c>
      <c r="AG363" s="79">
        <v>0</v>
      </c>
      <c r="AH363" s="79">
        <v>0</v>
      </c>
      <c r="AI363" s="79">
        <v>0</v>
      </c>
      <c r="AJ363" s="79">
        <v>0</v>
      </c>
      <c r="AK363" s="79">
        <v>0</v>
      </c>
      <c r="AL363" s="79">
        <v>0</v>
      </c>
      <c r="AM363" s="79">
        <f t="shared" si="5"/>
        <v>0</v>
      </c>
      <c r="AP363" s="45"/>
    </row>
    <row r="364" spans="1:42" ht="33" customHeight="1">
      <c r="A364" s="54">
        <v>1316</v>
      </c>
      <c r="B364" s="55" t="s">
        <v>343</v>
      </c>
      <c r="C364" s="80" t="s">
        <v>678</v>
      </c>
      <c r="D364" s="79">
        <v>0</v>
      </c>
      <c r="E364" s="79">
        <v>0</v>
      </c>
      <c r="F364" s="79">
        <v>0</v>
      </c>
      <c r="G364" s="79">
        <v>0</v>
      </c>
      <c r="H364" s="79">
        <v>0</v>
      </c>
      <c r="I364" s="79">
        <v>0</v>
      </c>
      <c r="J364" s="79">
        <v>0</v>
      </c>
      <c r="K364" s="79">
        <v>0</v>
      </c>
      <c r="L364" s="79">
        <v>0</v>
      </c>
      <c r="M364" s="79">
        <v>0</v>
      </c>
      <c r="N364" s="79">
        <v>0</v>
      </c>
      <c r="O364" s="79">
        <v>0</v>
      </c>
      <c r="P364" s="79">
        <v>0</v>
      </c>
      <c r="Q364" s="79">
        <v>0</v>
      </c>
      <c r="R364" s="79">
        <v>0</v>
      </c>
      <c r="S364" s="79">
        <v>0</v>
      </c>
      <c r="T364" s="79">
        <v>0</v>
      </c>
      <c r="U364" s="79">
        <v>0</v>
      </c>
      <c r="V364" s="79">
        <v>0</v>
      </c>
      <c r="W364" s="79">
        <v>0</v>
      </c>
      <c r="X364" s="79">
        <v>0</v>
      </c>
      <c r="Y364" s="79">
        <v>0</v>
      </c>
      <c r="Z364" s="79">
        <v>0</v>
      </c>
      <c r="AA364" s="79">
        <v>0</v>
      </c>
      <c r="AB364" s="79">
        <v>0</v>
      </c>
      <c r="AC364" s="79">
        <v>0</v>
      </c>
      <c r="AD364" s="79">
        <v>0</v>
      </c>
      <c r="AE364" s="79">
        <v>0</v>
      </c>
      <c r="AF364" s="79">
        <v>0</v>
      </c>
      <c r="AG364" s="79">
        <v>0</v>
      </c>
      <c r="AH364" s="79">
        <v>0</v>
      </c>
      <c r="AI364" s="79">
        <v>0</v>
      </c>
      <c r="AJ364" s="79">
        <v>0</v>
      </c>
      <c r="AK364" s="79">
        <v>0</v>
      </c>
      <c r="AL364" s="79">
        <v>0</v>
      </c>
      <c r="AM364" s="79">
        <f t="shared" si="5"/>
        <v>0</v>
      </c>
      <c r="AP364" s="45"/>
    </row>
    <row r="365" spans="1:42" ht="33" customHeight="1">
      <c r="A365" s="54">
        <v>1317</v>
      </c>
      <c r="B365" s="55" t="s">
        <v>344</v>
      </c>
      <c r="C365" s="80" t="s">
        <v>678</v>
      </c>
      <c r="D365" s="79">
        <v>0</v>
      </c>
      <c r="E365" s="79">
        <v>0</v>
      </c>
      <c r="F365" s="79">
        <v>0</v>
      </c>
      <c r="G365" s="79">
        <v>0</v>
      </c>
      <c r="H365" s="79">
        <v>0</v>
      </c>
      <c r="I365" s="79">
        <v>0</v>
      </c>
      <c r="J365" s="79">
        <v>0</v>
      </c>
      <c r="K365" s="79">
        <v>0</v>
      </c>
      <c r="L365" s="79">
        <v>0</v>
      </c>
      <c r="M365" s="79">
        <v>0</v>
      </c>
      <c r="N365" s="79">
        <v>0</v>
      </c>
      <c r="O365" s="79">
        <v>0</v>
      </c>
      <c r="P365" s="79">
        <v>0</v>
      </c>
      <c r="Q365" s="79">
        <v>0</v>
      </c>
      <c r="R365" s="79">
        <v>0</v>
      </c>
      <c r="S365" s="79">
        <v>0</v>
      </c>
      <c r="T365" s="79">
        <v>0</v>
      </c>
      <c r="U365" s="79">
        <v>0</v>
      </c>
      <c r="V365" s="79">
        <v>0</v>
      </c>
      <c r="W365" s="79">
        <v>0</v>
      </c>
      <c r="X365" s="79">
        <v>0</v>
      </c>
      <c r="Y365" s="79">
        <v>0</v>
      </c>
      <c r="Z365" s="79">
        <v>0</v>
      </c>
      <c r="AA365" s="79">
        <v>0</v>
      </c>
      <c r="AB365" s="79">
        <v>0</v>
      </c>
      <c r="AC365" s="79">
        <v>0</v>
      </c>
      <c r="AD365" s="79">
        <v>0</v>
      </c>
      <c r="AE365" s="79">
        <v>0</v>
      </c>
      <c r="AF365" s="79">
        <v>0</v>
      </c>
      <c r="AG365" s="79">
        <v>0</v>
      </c>
      <c r="AH365" s="79">
        <v>0</v>
      </c>
      <c r="AI365" s="79">
        <v>0</v>
      </c>
      <c r="AJ365" s="79">
        <v>0</v>
      </c>
      <c r="AK365" s="79">
        <v>0</v>
      </c>
      <c r="AL365" s="79">
        <v>0</v>
      </c>
      <c r="AM365" s="79">
        <f t="shared" si="5"/>
        <v>0</v>
      </c>
      <c r="AP365" s="45"/>
    </row>
    <row r="366" spans="1:42" ht="33" customHeight="1">
      <c r="A366" s="54">
        <v>1318</v>
      </c>
      <c r="B366" s="55" t="s">
        <v>345</v>
      </c>
      <c r="C366" s="80" t="s">
        <v>678</v>
      </c>
      <c r="D366" s="79">
        <v>0</v>
      </c>
      <c r="E366" s="79">
        <v>0</v>
      </c>
      <c r="F366" s="79">
        <v>0</v>
      </c>
      <c r="G366" s="79">
        <v>0</v>
      </c>
      <c r="H366" s="79">
        <v>0</v>
      </c>
      <c r="I366" s="79">
        <v>0</v>
      </c>
      <c r="J366" s="79">
        <v>0</v>
      </c>
      <c r="K366" s="79">
        <v>0</v>
      </c>
      <c r="L366" s="79">
        <v>0</v>
      </c>
      <c r="M366" s="79">
        <v>0</v>
      </c>
      <c r="N366" s="79">
        <v>0</v>
      </c>
      <c r="O366" s="79">
        <v>0</v>
      </c>
      <c r="P366" s="79">
        <v>0</v>
      </c>
      <c r="Q366" s="79">
        <v>0</v>
      </c>
      <c r="R366" s="79">
        <v>0</v>
      </c>
      <c r="S366" s="79">
        <v>0</v>
      </c>
      <c r="T366" s="79">
        <v>0</v>
      </c>
      <c r="U366" s="79">
        <v>0</v>
      </c>
      <c r="V366" s="79">
        <v>0</v>
      </c>
      <c r="W366" s="79">
        <v>0</v>
      </c>
      <c r="X366" s="79">
        <v>0</v>
      </c>
      <c r="Y366" s="79">
        <v>0</v>
      </c>
      <c r="Z366" s="79">
        <v>0</v>
      </c>
      <c r="AA366" s="79">
        <v>0</v>
      </c>
      <c r="AB366" s="79">
        <v>0</v>
      </c>
      <c r="AC366" s="79">
        <v>0</v>
      </c>
      <c r="AD366" s="79">
        <v>0</v>
      </c>
      <c r="AE366" s="79">
        <v>0</v>
      </c>
      <c r="AF366" s="79">
        <v>0</v>
      </c>
      <c r="AG366" s="79">
        <v>0</v>
      </c>
      <c r="AH366" s="79">
        <v>0</v>
      </c>
      <c r="AI366" s="79">
        <v>0</v>
      </c>
      <c r="AJ366" s="79">
        <v>0</v>
      </c>
      <c r="AK366" s="79">
        <v>0</v>
      </c>
      <c r="AL366" s="79">
        <v>0</v>
      </c>
      <c r="AM366" s="79">
        <f t="shared" si="5"/>
        <v>0</v>
      </c>
      <c r="AP366" s="45"/>
    </row>
    <row r="367" spans="1:42" ht="33" customHeight="1">
      <c r="A367" s="54">
        <v>1319</v>
      </c>
      <c r="B367" s="55" t="s">
        <v>346</v>
      </c>
      <c r="C367" s="80" t="s">
        <v>678</v>
      </c>
      <c r="D367" s="79">
        <v>0</v>
      </c>
      <c r="E367" s="79">
        <v>0</v>
      </c>
      <c r="F367" s="79">
        <v>0</v>
      </c>
      <c r="G367" s="79">
        <v>0</v>
      </c>
      <c r="H367" s="79">
        <v>0</v>
      </c>
      <c r="I367" s="79">
        <v>0</v>
      </c>
      <c r="J367" s="79">
        <v>0</v>
      </c>
      <c r="K367" s="79">
        <v>0</v>
      </c>
      <c r="L367" s="79">
        <v>0</v>
      </c>
      <c r="M367" s="79">
        <v>0</v>
      </c>
      <c r="N367" s="79">
        <v>0</v>
      </c>
      <c r="O367" s="79">
        <v>0</v>
      </c>
      <c r="P367" s="79">
        <v>0</v>
      </c>
      <c r="Q367" s="79">
        <v>0</v>
      </c>
      <c r="R367" s="79">
        <v>0</v>
      </c>
      <c r="S367" s="79">
        <v>0</v>
      </c>
      <c r="T367" s="79">
        <v>0</v>
      </c>
      <c r="U367" s="79">
        <v>0</v>
      </c>
      <c r="V367" s="79">
        <v>0</v>
      </c>
      <c r="W367" s="79">
        <v>0</v>
      </c>
      <c r="X367" s="79">
        <v>0</v>
      </c>
      <c r="Y367" s="79">
        <v>0</v>
      </c>
      <c r="Z367" s="79">
        <v>0</v>
      </c>
      <c r="AA367" s="79">
        <v>0</v>
      </c>
      <c r="AB367" s="79">
        <v>0</v>
      </c>
      <c r="AC367" s="79">
        <v>0</v>
      </c>
      <c r="AD367" s="79">
        <v>0</v>
      </c>
      <c r="AE367" s="79">
        <v>0</v>
      </c>
      <c r="AF367" s="79">
        <v>0</v>
      </c>
      <c r="AG367" s="79">
        <v>0</v>
      </c>
      <c r="AH367" s="79">
        <v>0</v>
      </c>
      <c r="AI367" s="79">
        <v>0</v>
      </c>
      <c r="AJ367" s="79">
        <v>0</v>
      </c>
      <c r="AK367" s="79">
        <v>0</v>
      </c>
      <c r="AL367" s="79">
        <v>0</v>
      </c>
      <c r="AM367" s="79">
        <f t="shared" si="5"/>
        <v>0</v>
      </c>
      <c r="AP367" s="45"/>
    </row>
    <row r="368" spans="1:42" ht="33" customHeight="1">
      <c r="A368" s="54">
        <v>1320</v>
      </c>
      <c r="B368" s="55" t="s">
        <v>347</v>
      </c>
      <c r="C368" s="80" t="s">
        <v>678</v>
      </c>
      <c r="D368" s="79">
        <v>0</v>
      </c>
      <c r="E368" s="79">
        <v>0</v>
      </c>
      <c r="F368" s="79">
        <v>0</v>
      </c>
      <c r="G368" s="79">
        <v>0</v>
      </c>
      <c r="H368" s="79">
        <v>0</v>
      </c>
      <c r="I368" s="79">
        <v>0</v>
      </c>
      <c r="J368" s="79">
        <v>0</v>
      </c>
      <c r="K368" s="79">
        <v>0</v>
      </c>
      <c r="L368" s="79">
        <v>0</v>
      </c>
      <c r="M368" s="79">
        <v>0</v>
      </c>
      <c r="N368" s="79">
        <v>0</v>
      </c>
      <c r="O368" s="79">
        <v>0</v>
      </c>
      <c r="P368" s="79">
        <v>0</v>
      </c>
      <c r="Q368" s="79">
        <v>0</v>
      </c>
      <c r="R368" s="79">
        <v>0</v>
      </c>
      <c r="S368" s="79">
        <v>0</v>
      </c>
      <c r="T368" s="79">
        <v>0</v>
      </c>
      <c r="U368" s="79">
        <v>0</v>
      </c>
      <c r="V368" s="79">
        <v>0</v>
      </c>
      <c r="W368" s="79">
        <v>0</v>
      </c>
      <c r="X368" s="79">
        <v>0</v>
      </c>
      <c r="Y368" s="79">
        <v>0</v>
      </c>
      <c r="Z368" s="79">
        <v>0</v>
      </c>
      <c r="AA368" s="79">
        <v>0</v>
      </c>
      <c r="AB368" s="79">
        <v>0</v>
      </c>
      <c r="AC368" s="79">
        <v>0</v>
      </c>
      <c r="AD368" s="79">
        <v>0</v>
      </c>
      <c r="AE368" s="79">
        <v>0</v>
      </c>
      <c r="AF368" s="79">
        <v>0</v>
      </c>
      <c r="AG368" s="79">
        <v>0</v>
      </c>
      <c r="AH368" s="79">
        <v>0</v>
      </c>
      <c r="AI368" s="79">
        <v>0</v>
      </c>
      <c r="AJ368" s="79">
        <v>0</v>
      </c>
      <c r="AK368" s="79">
        <v>0</v>
      </c>
      <c r="AL368" s="79">
        <v>0</v>
      </c>
      <c r="AM368" s="79">
        <f t="shared" si="5"/>
        <v>0</v>
      </c>
      <c r="AP368" s="45"/>
    </row>
    <row r="369" spans="1:42" ht="33" customHeight="1">
      <c r="A369" s="54">
        <v>1321</v>
      </c>
      <c r="B369" s="55" t="s">
        <v>348</v>
      </c>
      <c r="C369" s="80" t="s">
        <v>678</v>
      </c>
      <c r="D369" s="79">
        <v>0</v>
      </c>
      <c r="E369" s="79">
        <v>0</v>
      </c>
      <c r="F369" s="79">
        <v>0</v>
      </c>
      <c r="G369" s="79">
        <v>0</v>
      </c>
      <c r="H369" s="79">
        <v>0</v>
      </c>
      <c r="I369" s="79">
        <v>0</v>
      </c>
      <c r="J369" s="79">
        <v>0</v>
      </c>
      <c r="K369" s="79">
        <v>0</v>
      </c>
      <c r="L369" s="79">
        <v>0</v>
      </c>
      <c r="M369" s="79">
        <v>0</v>
      </c>
      <c r="N369" s="79">
        <v>0</v>
      </c>
      <c r="O369" s="79">
        <v>0</v>
      </c>
      <c r="P369" s="79">
        <v>0</v>
      </c>
      <c r="Q369" s="79">
        <v>0</v>
      </c>
      <c r="R369" s="79">
        <v>0</v>
      </c>
      <c r="S369" s="79">
        <v>0</v>
      </c>
      <c r="T369" s="79">
        <v>0</v>
      </c>
      <c r="U369" s="79">
        <v>0</v>
      </c>
      <c r="V369" s="79">
        <v>0</v>
      </c>
      <c r="W369" s="79">
        <v>0</v>
      </c>
      <c r="X369" s="79">
        <v>0</v>
      </c>
      <c r="Y369" s="79">
        <v>0</v>
      </c>
      <c r="Z369" s="79">
        <v>0</v>
      </c>
      <c r="AA369" s="79">
        <v>0</v>
      </c>
      <c r="AB369" s="79">
        <v>0</v>
      </c>
      <c r="AC369" s="79">
        <v>0</v>
      </c>
      <c r="AD369" s="79">
        <v>0</v>
      </c>
      <c r="AE369" s="79">
        <v>0</v>
      </c>
      <c r="AF369" s="79">
        <v>0</v>
      </c>
      <c r="AG369" s="79">
        <v>0</v>
      </c>
      <c r="AH369" s="79">
        <v>0</v>
      </c>
      <c r="AI369" s="79">
        <v>0</v>
      </c>
      <c r="AJ369" s="79">
        <v>0</v>
      </c>
      <c r="AK369" s="79">
        <v>0</v>
      </c>
      <c r="AL369" s="79">
        <v>0</v>
      </c>
      <c r="AM369" s="79">
        <f t="shared" si="5"/>
        <v>0</v>
      </c>
      <c r="AP369" s="45"/>
    </row>
    <row r="370" spans="1:42" ht="33" customHeight="1">
      <c r="A370" s="54">
        <v>1322</v>
      </c>
      <c r="B370" s="55" t="s">
        <v>349</v>
      </c>
      <c r="C370" s="80" t="s">
        <v>678</v>
      </c>
      <c r="D370" s="79">
        <v>0</v>
      </c>
      <c r="E370" s="79">
        <v>0</v>
      </c>
      <c r="F370" s="79">
        <v>0</v>
      </c>
      <c r="G370" s="79">
        <v>0</v>
      </c>
      <c r="H370" s="79">
        <v>0</v>
      </c>
      <c r="I370" s="79">
        <v>0</v>
      </c>
      <c r="J370" s="79">
        <v>0</v>
      </c>
      <c r="K370" s="79">
        <v>0</v>
      </c>
      <c r="L370" s="79">
        <v>0</v>
      </c>
      <c r="M370" s="79">
        <v>0</v>
      </c>
      <c r="N370" s="79">
        <v>0</v>
      </c>
      <c r="O370" s="79">
        <v>0</v>
      </c>
      <c r="P370" s="79">
        <v>0</v>
      </c>
      <c r="Q370" s="79">
        <v>0</v>
      </c>
      <c r="R370" s="79">
        <v>0</v>
      </c>
      <c r="S370" s="79">
        <v>0</v>
      </c>
      <c r="T370" s="79">
        <v>0</v>
      </c>
      <c r="U370" s="79">
        <v>0</v>
      </c>
      <c r="V370" s="79">
        <v>0</v>
      </c>
      <c r="W370" s="79">
        <v>0</v>
      </c>
      <c r="X370" s="79">
        <v>0</v>
      </c>
      <c r="Y370" s="79">
        <v>0</v>
      </c>
      <c r="Z370" s="79">
        <v>0</v>
      </c>
      <c r="AA370" s="79">
        <v>0</v>
      </c>
      <c r="AB370" s="79">
        <v>0</v>
      </c>
      <c r="AC370" s="79">
        <v>0</v>
      </c>
      <c r="AD370" s="79">
        <v>0</v>
      </c>
      <c r="AE370" s="79">
        <v>0</v>
      </c>
      <c r="AF370" s="79">
        <v>0</v>
      </c>
      <c r="AG370" s="79">
        <v>0</v>
      </c>
      <c r="AH370" s="79">
        <v>0</v>
      </c>
      <c r="AI370" s="79">
        <v>0</v>
      </c>
      <c r="AJ370" s="79">
        <v>0</v>
      </c>
      <c r="AK370" s="79">
        <v>0</v>
      </c>
      <c r="AL370" s="79">
        <v>0</v>
      </c>
      <c r="AM370" s="79">
        <f t="shared" si="5"/>
        <v>0</v>
      </c>
      <c r="AP370" s="45"/>
    </row>
    <row r="371" spans="1:42" ht="33" customHeight="1">
      <c r="A371" s="54">
        <v>1323</v>
      </c>
      <c r="B371" s="55" t="s">
        <v>350</v>
      </c>
      <c r="C371" s="80" t="s">
        <v>678</v>
      </c>
      <c r="D371" s="79">
        <v>0</v>
      </c>
      <c r="E371" s="79">
        <v>0</v>
      </c>
      <c r="F371" s="79">
        <v>0</v>
      </c>
      <c r="G371" s="79">
        <v>0</v>
      </c>
      <c r="H371" s="79">
        <v>0</v>
      </c>
      <c r="I371" s="79">
        <v>0</v>
      </c>
      <c r="J371" s="79">
        <v>0</v>
      </c>
      <c r="K371" s="79">
        <v>0</v>
      </c>
      <c r="L371" s="79">
        <v>0</v>
      </c>
      <c r="M371" s="79">
        <v>0</v>
      </c>
      <c r="N371" s="79">
        <v>0</v>
      </c>
      <c r="O371" s="79">
        <v>0</v>
      </c>
      <c r="P371" s="79">
        <v>0</v>
      </c>
      <c r="Q371" s="79">
        <v>0</v>
      </c>
      <c r="R371" s="79">
        <v>0</v>
      </c>
      <c r="S371" s="79">
        <v>0</v>
      </c>
      <c r="T371" s="79">
        <v>0</v>
      </c>
      <c r="U371" s="79">
        <v>0</v>
      </c>
      <c r="V371" s="79">
        <v>0</v>
      </c>
      <c r="W371" s="79">
        <v>0</v>
      </c>
      <c r="X371" s="79">
        <v>0</v>
      </c>
      <c r="Y371" s="79">
        <v>0</v>
      </c>
      <c r="Z371" s="79">
        <v>0</v>
      </c>
      <c r="AA371" s="79">
        <v>0</v>
      </c>
      <c r="AB371" s="79">
        <v>0</v>
      </c>
      <c r="AC371" s="79">
        <v>0</v>
      </c>
      <c r="AD371" s="79">
        <v>0</v>
      </c>
      <c r="AE371" s="79">
        <v>0</v>
      </c>
      <c r="AF371" s="79">
        <v>0</v>
      </c>
      <c r="AG371" s="79">
        <v>0</v>
      </c>
      <c r="AH371" s="79">
        <v>0</v>
      </c>
      <c r="AI371" s="79">
        <v>0</v>
      </c>
      <c r="AJ371" s="79">
        <v>0</v>
      </c>
      <c r="AK371" s="79">
        <v>0</v>
      </c>
      <c r="AL371" s="79">
        <v>0</v>
      </c>
      <c r="AM371" s="79">
        <f t="shared" si="5"/>
        <v>0</v>
      </c>
      <c r="AP371" s="45"/>
    </row>
    <row r="372" spans="1:42" ht="33" customHeight="1">
      <c r="A372" s="54">
        <v>1324</v>
      </c>
      <c r="B372" s="55" t="s">
        <v>351</v>
      </c>
      <c r="C372" s="80" t="s">
        <v>678</v>
      </c>
      <c r="D372" s="79">
        <v>0</v>
      </c>
      <c r="E372" s="79">
        <v>0</v>
      </c>
      <c r="F372" s="79">
        <v>0</v>
      </c>
      <c r="G372" s="79">
        <v>0</v>
      </c>
      <c r="H372" s="79">
        <v>0</v>
      </c>
      <c r="I372" s="79">
        <v>0</v>
      </c>
      <c r="J372" s="79">
        <v>0</v>
      </c>
      <c r="K372" s="79">
        <v>0</v>
      </c>
      <c r="L372" s="79">
        <v>0</v>
      </c>
      <c r="M372" s="79">
        <v>0</v>
      </c>
      <c r="N372" s="79">
        <v>0</v>
      </c>
      <c r="O372" s="79">
        <v>0</v>
      </c>
      <c r="P372" s="79">
        <v>0</v>
      </c>
      <c r="Q372" s="79">
        <v>0</v>
      </c>
      <c r="R372" s="79">
        <v>0</v>
      </c>
      <c r="S372" s="79">
        <v>0</v>
      </c>
      <c r="T372" s="79">
        <v>0</v>
      </c>
      <c r="U372" s="79">
        <v>0</v>
      </c>
      <c r="V372" s="79">
        <v>0</v>
      </c>
      <c r="W372" s="79">
        <v>0</v>
      </c>
      <c r="X372" s="79">
        <v>0</v>
      </c>
      <c r="Y372" s="79">
        <v>0</v>
      </c>
      <c r="Z372" s="79">
        <v>0</v>
      </c>
      <c r="AA372" s="79">
        <v>0</v>
      </c>
      <c r="AB372" s="79">
        <v>0</v>
      </c>
      <c r="AC372" s="79">
        <v>0</v>
      </c>
      <c r="AD372" s="79">
        <v>0</v>
      </c>
      <c r="AE372" s="79">
        <v>0</v>
      </c>
      <c r="AF372" s="79">
        <v>0</v>
      </c>
      <c r="AG372" s="79">
        <v>0</v>
      </c>
      <c r="AH372" s="79">
        <v>0</v>
      </c>
      <c r="AI372" s="79">
        <v>0</v>
      </c>
      <c r="AJ372" s="79">
        <v>0</v>
      </c>
      <c r="AK372" s="79">
        <v>0</v>
      </c>
      <c r="AL372" s="79">
        <v>0</v>
      </c>
      <c r="AM372" s="79">
        <f t="shared" si="5"/>
        <v>0</v>
      </c>
      <c r="AP372" s="45"/>
    </row>
    <row r="373" spans="1:42" ht="33" customHeight="1">
      <c r="A373" s="54">
        <v>1325</v>
      </c>
      <c r="B373" s="55" t="s">
        <v>352</v>
      </c>
      <c r="C373" s="80" t="s">
        <v>678</v>
      </c>
      <c r="D373" s="79">
        <v>0</v>
      </c>
      <c r="E373" s="79">
        <v>0</v>
      </c>
      <c r="F373" s="79">
        <v>0</v>
      </c>
      <c r="G373" s="79">
        <v>0</v>
      </c>
      <c r="H373" s="79">
        <v>0</v>
      </c>
      <c r="I373" s="79">
        <v>0</v>
      </c>
      <c r="J373" s="79">
        <v>0</v>
      </c>
      <c r="K373" s="79">
        <v>0</v>
      </c>
      <c r="L373" s="79">
        <v>0</v>
      </c>
      <c r="M373" s="79">
        <v>0</v>
      </c>
      <c r="N373" s="79">
        <v>0</v>
      </c>
      <c r="O373" s="79">
        <v>0</v>
      </c>
      <c r="P373" s="79">
        <v>0</v>
      </c>
      <c r="Q373" s="79">
        <v>0</v>
      </c>
      <c r="R373" s="79">
        <v>0</v>
      </c>
      <c r="S373" s="79">
        <v>0</v>
      </c>
      <c r="T373" s="79">
        <v>0</v>
      </c>
      <c r="U373" s="79">
        <v>0</v>
      </c>
      <c r="V373" s="79">
        <v>0</v>
      </c>
      <c r="W373" s="79">
        <v>0</v>
      </c>
      <c r="X373" s="79">
        <v>0</v>
      </c>
      <c r="Y373" s="79">
        <v>0</v>
      </c>
      <c r="Z373" s="79">
        <v>0</v>
      </c>
      <c r="AA373" s="79">
        <v>0</v>
      </c>
      <c r="AB373" s="79">
        <v>0</v>
      </c>
      <c r="AC373" s="79">
        <v>0</v>
      </c>
      <c r="AD373" s="79">
        <v>0</v>
      </c>
      <c r="AE373" s="79">
        <v>0</v>
      </c>
      <c r="AF373" s="79">
        <v>0</v>
      </c>
      <c r="AG373" s="79">
        <v>0</v>
      </c>
      <c r="AH373" s="79">
        <v>0</v>
      </c>
      <c r="AI373" s="79">
        <v>0</v>
      </c>
      <c r="AJ373" s="79">
        <v>0</v>
      </c>
      <c r="AK373" s="79">
        <v>0</v>
      </c>
      <c r="AL373" s="79">
        <v>0</v>
      </c>
      <c r="AM373" s="79">
        <f t="shared" si="5"/>
        <v>0</v>
      </c>
      <c r="AP373" s="45"/>
    </row>
    <row r="374" spans="1:42" ht="33" customHeight="1">
      <c r="A374" s="54">
        <v>1326</v>
      </c>
      <c r="B374" s="55" t="s">
        <v>353</v>
      </c>
      <c r="C374" s="80" t="s">
        <v>678</v>
      </c>
      <c r="D374" s="79">
        <v>0</v>
      </c>
      <c r="E374" s="79">
        <v>0</v>
      </c>
      <c r="F374" s="79">
        <v>0</v>
      </c>
      <c r="G374" s="79">
        <v>0</v>
      </c>
      <c r="H374" s="79">
        <v>0</v>
      </c>
      <c r="I374" s="79">
        <v>0</v>
      </c>
      <c r="J374" s="79">
        <v>0</v>
      </c>
      <c r="K374" s="79">
        <v>0</v>
      </c>
      <c r="L374" s="79">
        <v>0</v>
      </c>
      <c r="M374" s="79">
        <v>0</v>
      </c>
      <c r="N374" s="79">
        <v>0</v>
      </c>
      <c r="O374" s="79">
        <v>0</v>
      </c>
      <c r="P374" s="79">
        <v>0</v>
      </c>
      <c r="Q374" s="79">
        <v>0</v>
      </c>
      <c r="R374" s="79">
        <v>0</v>
      </c>
      <c r="S374" s="79">
        <v>0</v>
      </c>
      <c r="T374" s="79">
        <v>0</v>
      </c>
      <c r="U374" s="79">
        <v>0</v>
      </c>
      <c r="V374" s="79">
        <v>0</v>
      </c>
      <c r="W374" s="79">
        <v>0</v>
      </c>
      <c r="X374" s="79">
        <v>0</v>
      </c>
      <c r="Y374" s="79">
        <v>0</v>
      </c>
      <c r="Z374" s="79">
        <v>0</v>
      </c>
      <c r="AA374" s="79">
        <v>0</v>
      </c>
      <c r="AB374" s="79">
        <v>0</v>
      </c>
      <c r="AC374" s="79">
        <v>0</v>
      </c>
      <c r="AD374" s="79">
        <v>0</v>
      </c>
      <c r="AE374" s="79">
        <v>0</v>
      </c>
      <c r="AF374" s="79">
        <v>0</v>
      </c>
      <c r="AG374" s="79">
        <v>0</v>
      </c>
      <c r="AH374" s="79">
        <v>0</v>
      </c>
      <c r="AI374" s="79">
        <v>0</v>
      </c>
      <c r="AJ374" s="79">
        <v>0</v>
      </c>
      <c r="AK374" s="79">
        <v>0</v>
      </c>
      <c r="AL374" s="79">
        <v>0</v>
      </c>
      <c r="AM374" s="79">
        <f t="shared" si="5"/>
        <v>0</v>
      </c>
      <c r="AP374" s="45"/>
    </row>
    <row r="375" spans="1:42" ht="33" customHeight="1">
      <c r="A375" s="54">
        <v>1327</v>
      </c>
      <c r="B375" s="55" t="s">
        <v>354</v>
      </c>
      <c r="C375" s="80" t="s">
        <v>678</v>
      </c>
      <c r="D375" s="79">
        <v>0</v>
      </c>
      <c r="E375" s="79">
        <v>0</v>
      </c>
      <c r="F375" s="79">
        <v>0</v>
      </c>
      <c r="G375" s="79">
        <v>0</v>
      </c>
      <c r="H375" s="79">
        <v>0</v>
      </c>
      <c r="I375" s="79">
        <v>0</v>
      </c>
      <c r="J375" s="79">
        <v>0</v>
      </c>
      <c r="K375" s="79">
        <v>0</v>
      </c>
      <c r="L375" s="79">
        <v>0</v>
      </c>
      <c r="M375" s="79">
        <v>0</v>
      </c>
      <c r="N375" s="79">
        <v>0</v>
      </c>
      <c r="O375" s="79">
        <v>0</v>
      </c>
      <c r="P375" s="79">
        <v>0</v>
      </c>
      <c r="Q375" s="79">
        <v>0</v>
      </c>
      <c r="R375" s="79">
        <v>0</v>
      </c>
      <c r="S375" s="79">
        <v>0</v>
      </c>
      <c r="T375" s="79">
        <v>0</v>
      </c>
      <c r="U375" s="79">
        <v>0</v>
      </c>
      <c r="V375" s="79">
        <v>0</v>
      </c>
      <c r="W375" s="79">
        <v>0</v>
      </c>
      <c r="X375" s="79">
        <v>0</v>
      </c>
      <c r="Y375" s="79">
        <v>0</v>
      </c>
      <c r="Z375" s="79">
        <v>0</v>
      </c>
      <c r="AA375" s="79">
        <v>0</v>
      </c>
      <c r="AB375" s="79">
        <v>0</v>
      </c>
      <c r="AC375" s="79">
        <v>0</v>
      </c>
      <c r="AD375" s="79">
        <v>0</v>
      </c>
      <c r="AE375" s="79">
        <v>0</v>
      </c>
      <c r="AF375" s="79">
        <v>0</v>
      </c>
      <c r="AG375" s="79">
        <v>0</v>
      </c>
      <c r="AH375" s="79">
        <v>0</v>
      </c>
      <c r="AI375" s="79">
        <v>0</v>
      </c>
      <c r="AJ375" s="79">
        <v>0</v>
      </c>
      <c r="AK375" s="79">
        <v>0</v>
      </c>
      <c r="AL375" s="79">
        <v>0</v>
      </c>
      <c r="AM375" s="79">
        <f t="shared" si="5"/>
        <v>0</v>
      </c>
      <c r="AP375" s="45"/>
    </row>
    <row r="376" spans="1:42" ht="33" customHeight="1">
      <c r="A376" s="54">
        <v>1328</v>
      </c>
      <c r="B376" s="55" t="s">
        <v>355</v>
      </c>
      <c r="C376" s="80" t="s">
        <v>678</v>
      </c>
      <c r="D376" s="79">
        <v>0</v>
      </c>
      <c r="E376" s="79">
        <v>0</v>
      </c>
      <c r="F376" s="79">
        <v>0</v>
      </c>
      <c r="G376" s="79">
        <v>0</v>
      </c>
      <c r="H376" s="79">
        <v>0</v>
      </c>
      <c r="I376" s="79">
        <v>0</v>
      </c>
      <c r="J376" s="79">
        <v>0</v>
      </c>
      <c r="K376" s="79">
        <v>0</v>
      </c>
      <c r="L376" s="79">
        <v>0</v>
      </c>
      <c r="M376" s="79">
        <v>0</v>
      </c>
      <c r="N376" s="79">
        <v>0</v>
      </c>
      <c r="O376" s="79">
        <v>0</v>
      </c>
      <c r="P376" s="79">
        <v>0</v>
      </c>
      <c r="Q376" s="79">
        <v>0</v>
      </c>
      <c r="R376" s="79">
        <v>0</v>
      </c>
      <c r="S376" s="79">
        <v>0</v>
      </c>
      <c r="T376" s="79">
        <v>0</v>
      </c>
      <c r="U376" s="79">
        <v>0</v>
      </c>
      <c r="V376" s="79">
        <v>0</v>
      </c>
      <c r="W376" s="79">
        <v>0</v>
      </c>
      <c r="X376" s="79">
        <v>0</v>
      </c>
      <c r="Y376" s="79">
        <v>0</v>
      </c>
      <c r="Z376" s="79">
        <v>0</v>
      </c>
      <c r="AA376" s="79">
        <v>0</v>
      </c>
      <c r="AB376" s="79">
        <v>0</v>
      </c>
      <c r="AC376" s="79">
        <v>0</v>
      </c>
      <c r="AD376" s="79">
        <v>0</v>
      </c>
      <c r="AE376" s="79">
        <v>0</v>
      </c>
      <c r="AF376" s="79">
        <v>0</v>
      </c>
      <c r="AG376" s="79">
        <v>0</v>
      </c>
      <c r="AH376" s="79">
        <v>0</v>
      </c>
      <c r="AI376" s="79">
        <v>0</v>
      </c>
      <c r="AJ376" s="79">
        <v>0</v>
      </c>
      <c r="AK376" s="79">
        <v>0</v>
      </c>
      <c r="AL376" s="79">
        <v>0</v>
      </c>
      <c r="AM376" s="79">
        <f t="shared" si="5"/>
        <v>0</v>
      </c>
      <c r="AP376" s="45"/>
    </row>
    <row r="377" spans="1:42" ht="33" customHeight="1">
      <c r="A377" s="54">
        <v>1329</v>
      </c>
      <c r="B377" s="55" t="s">
        <v>356</v>
      </c>
      <c r="C377" s="80" t="s">
        <v>678</v>
      </c>
      <c r="D377" s="79">
        <v>0</v>
      </c>
      <c r="E377" s="79">
        <v>0</v>
      </c>
      <c r="F377" s="79">
        <v>0</v>
      </c>
      <c r="G377" s="79">
        <v>0</v>
      </c>
      <c r="H377" s="79">
        <v>0</v>
      </c>
      <c r="I377" s="79">
        <v>0</v>
      </c>
      <c r="J377" s="79">
        <v>0</v>
      </c>
      <c r="K377" s="79">
        <v>0</v>
      </c>
      <c r="L377" s="79">
        <v>0</v>
      </c>
      <c r="M377" s="79">
        <v>0</v>
      </c>
      <c r="N377" s="79">
        <v>0</v>
      </c>
      <c r="O377" s="79">
        <v>0</v>
      </c>
      <c r="P377" s="79">
        <v>0</v>
      </c>
      <c r="Q377" s="79">
        <v>0</v>
      </c>
      <c r="R377" s="79">
        <v>0</v>
      </c>
      <c r="S377" s="79">
        <v>0</v>
      </c>
      <c r="T377" s="79">
        <v>0</v>
      </c>
      <c r="U377" s="79">
        <v>0</v>
      </c>
      <c r="V377" s="79">
        <v>0</v>
      </c>
      <c r="W377" s="79">
        <v>0</v>
      </c>
      <c r="X377" s="79">
        <v>0</v>
      </c>
      <c r="Y377" s="79">
        <v>0</v>
      </c>
      <c r="Z377" s="79">
        <v>0</v>
      </c>
      <c r="AA377" s="79">
        <v>0</v>
      </c>
      <c r="AB377" s="79">
        <v>0</v>
      </c>
      <c r="AC377" s="79">
        <v>0</v>
      </c>
      <c r="AD377" s="79">
        <v>0</v>
      </c>
      <c r="AE377" s="79">
        <v>0</v>
      </c>
      <c r="AF377" s="79">
        <v>0</v>
      </c>
      <c r="AG377" s="79">
        <v>0</v>
      </c>
      <c r="AH377" s="79">
        <v>0</v>
      </c>
      <c r="AI377" s="79">
        <v>0</v>
      </c>
      <c r="AJ377" s="79">
        <v>0</v>
      </c>
      <c r="AK377" s="79">
        <v>0</v>
      </c>
      <c r="AL377" s="79">
        <v>0</v>
      </c>
      <c r="AM377" s="79">
        <f t="shared" si="5"/>
        <v>0</v>
      </c>
      <c r="AP377" s="45"/>
    </row>
    <row r="378" spans="1:42" ht="33" customHeight="1">
      <c r="A378" s="54">
        <v>1330</v>
      </c>
      <c r="B378" s="55" t="s">
        <v>357</v>
      </c>
      <c r="C378" s="80" t="s">
        <v>678</v>
      </c>
      <c r="D378" s="79">
        <v>0</v>
      </c>
      <c r="E378" s="79">
        <v>0</v>
      </c>
      <c r="F378" s="79">
        <v>0</v>
      </c>
      <c r="G378" s="79">
        <v>0</v>
      </c>
      <c r="H378" s="79">
        <v>0</v>
      </c>
      <c r="I378" s="79">
        <v>0</v>
      </c>
      <c r="J378" s="79">
        <v>0</v>
      </c>
      <c r="K378" s="79">
        <v>0</v>
      </c>
      <c r="L378" s="79">
        <v>0</v>
      </c>
      <c r="M378" s="79">
        <v>0</v>
      </c>
      <c r="N378" s="79">
        <v>0</v>
      </c>
      <c r="O378" s="79">
        <v>0</v>
      </c>
      <c r="P378" s="79">
        <v>0</v>
      </c>
      <c r="Q378" s="79">
        <v>0</v>
      </c>
      <c r="R378" s="79">
        <v>0</v>
      </c>
      <c r="S378" s="79">
        <v>0</v>
      </c>
      <c r="T378" s="79">
        <v>0</v>
      </c>
      <c r="U378" s="79">
        <v>0</v>
      </c>
      <c r="V378" s="79">
        <v>0</v>
      </c>
      <c r="W378" s="79">
        <v>0</v>
      </c>
      <c r="X378" s="79">
        <v>0</v>
      </c>
      <c r="Y378" s="79">
        <v>0</v>
      </c>
      <c r="Z378" s="79">
        <v>0</v>
      </c>
      <c r="AA378" s="79">
        <v>0</v>
      </c>
      <c r="AB378" s="79">
        <v>0</v>
      </c>
      <c r="AC378" s="79">
        <v>0</v>
      </c>
      <c r="AD378" s="79">
        <v>0</v>
      </c>
      <c r="AE378" s="79">
        <v>0</v>
      </c>
      <c r="AF378" s="79">
        <v>0</v>
      </c>
      <c r="AG378" s="79">
        <v>0</v>
      </c>
      <c r="AH378" s="79">
        <v>0</v>
      </c>
      <c r="AI378" s="79">
        <v>0</v>
      </c>
      <c r="AJ378" s="79">
        <v>0</v>
      </c>
      <c r="AK378" s="79">
        <v>0</v>
      </c>
      <c r="AL378" s="79">
        <v>0</v>
      </c>
      <c r="AM378" s="79">
        <f t="shared" si="5"/>
        <v>0</v>
      </c>
      <c r="AP378" s="45"/>
    </row>
    <row r="379" spans="1:42" ht="33" customHeight="1">
      <c r="A379" s="54">
        <v>1331</v>
      </c>
      <c r="B379" s="55" t="s">
        <v>358</v>
      </c>
      <c r="C379" s="80" t="s">
        <v>678</v>
      </c>
      <c r="D379" s="79">
        <v>0</v>
      </c>
      <c r="E379" s="79">
        <v>0</v>
      </c>
      <c r="F379" s="79">
        <v>0</v>
      </c>
      <c r="G379" s="79">
        <v>0</v>
      </c>
      <c r="H379" s="79">
        <v>0</v>
      </c>
      <c r="I379" s="79">
        <v>0</v>
      </c>
      <c r="J379" s="79">
        <v>0</v>
      </c>
      <c r="K379" s="79">
        <v>0</v>
      </c>
      <c r="L379" s="79">
        <v>0</v>
      </c>
      <c r="M379" s="79">
        <v>0</v>
      </c>
      <c r="N379" s="79">
        <v>0</v>
      </c>
      <c r="O379" s="79">
        <v>0</v>
      </c>
      <c r="P379" s="79">
        <v>0</v>
      </c>
      <c r="Q379" s="79">
        <v>0</v>
      </c>
      <c r="R379" s="79">
        <v>0</v>
      </c>
      <c r="S379" s="79">
        <v>0</v>
      </c>
      <c r="T379" s="79">
        <v>0</v>
      </c>
      <c r="U379" s="79">
        <v>0</v>
      </c>
      <c r="V379" s="79">
        <v>0</v>
      </c>
      <c r="W379" s="79">
        <v>0</v>
      </c>
      <c r="X379" s="79">
        <v>0</v>
      </c>
      <c r="Y379" s="79">
        <v>0</v>
      </c>
      <c r="Z379" s="79">
        <v>0</v>
      </c>
      <c r="AA379" s="79">
        <v>0</v>
      </c>
      <c r="AB379" s="79">
        <v>0</v>
      </c>
      <c r="AC379" s="79">
        <v>0</v>
      </c>
      <c r="AD379" s="79">
        <v>0</v>
      </c>
      <c r="AE379" s="79">
        <v>0</v>
      </c>
      <c r="AF379" s="79">
        <v>0</v>
      </c>
      <c r="AG379" s="79">
        <v>0</v>
      </c>
      <c r="AH379" s="79">
        <v>0</v>
      </c>
      <c r="AI379" s="79">
        <v>0</v>
      </c>
      <c r="AJ379" s="79">
        <v>0</v>
      </c>
      <c r="AK379" s="79">
        <v>0</v>
      </c>
      <c r="AL379" s="79">
        <v>0</v>
      </c>
      <c r="AM379" s="79">
        <f t="shared" si="5"/>
        <v>0</v>
      </c>
      <c r="AP379" s="45"/>
    </row>
    <row r="380" spans="1:42" ht="33" customHeight="1">
      <c r="A380" s="54">
        <v>1332</v>
      </c>
      <c r="B380" s="55" t="s">
        <v>359</v>
      </c>
      <c r="C380" s="80" t="s">
        <v>678</v>
      </c>
      <c r="D380" s="79">
        <v>0</v>
      </c>
      <c r="E380" s="79">
        <v>0</v>
      </c>
      <c r="F380" s="79">
        <v>0</v>
      </c>
      <c r="G380" s="79">
        <v>0</v>
      </c>
      <c r="H380" s="79">
        <v>0</v>
      </c>
      <c r="I380" s="79">
        <v>0</v>
      </c>
      <c r="J380" s="79">
        <v>0</v>
      </c>
      <c r="K380" s="79">
        <v>0</v>
      </c>
      <c r="L380" s="79">
        <v>0</v>
      </c>
      <c r="M380" s="79">
        <v>0</v>
      </c>
      <c r="N380" s="79">
        <v>0</v>
      </c>
      <c r="O380" s="79">
        <v>0</v>
      </c>
      <c r="P380" s="79">
        <v>0</v>
      </c>
      <c r="Q380" s="79">
        <v>0</v>
      </c>
      <c r="R380" s="79">
        <v>0</v>
      </c>
      <c r="S380" s="79">
        <v>0</v>
      </c>
      <c r="T380" s="79">
        <v>0</v>
      </c>
      <c r="U380" s="79">
        <v>0</v>
      </c>
      <c r="V380" s="79">
        <v>0</v>
      </c>
      <c r="W380" s="79">
        <v>0</v>
      </c>
      <c r="X380" s="79">
        <v>0</v>
      </c>
      <c r="Y380" s="79">
        <v>0</v>
      </c>
      <c r="Z380" s="79">
        <v>0</v>
      </c>
      <c r="AA380" s="79">
        <v>0</v>
      </c>
      <c r="AB380" s="79">
        <v>0</v>
      </c>
      <c r="AC380" s="79">
        <v>0</v>
      </c>
      <c r="AD380" s="79">
        <v>0</v>
      </c>
      <c r="AE380" s="79">
        <v>0</v>
      </c>
      <c r="AF380" s="79">
        <v>0</v>
      </c>
      <c r="AG380" s="79">
        <v>0</v>
      </c>
      <c r="AH380" s="79">
        <v>0</v>
      </c>
      <c r="AI380" s="79">
        <v>0</v>
      </c>
      <c r="AJ380" s="79">
        <v>0</v>
      </c>
      <c r="AK380" s="79">
        <v>0</v>
      </c>
      <c r="AL380" s="79">
        <v>0</v>
      </c>
      <c r="AM380" s="79">
        <f t="shared" si="5"/>
        <v>0</v>
      </c>
      <c r="AP380" s="45"/>
    </row>
    <row r="381" spans="1:42" ht="33" customHeight="1">
      <c r="A381" s="54">
        <v>1333</v>
      </c>
      <c r="B381" s="55" t="s">
        <v>360</v>
      </c>
      <c r="C381" s="80" t="s">
        <v>678</v>
      </c>
      <c r="D381" s="79">
        <v>0</v>
      </c>
      <c r="E381" s="79">
        <v>0</v>
      </c>
      <c r="F381" s="79">
        <v>0</v>
      </c>
      <c r="G381" s="79">
        <v>0</v>
      </c>
      <c r="H381" s="79">
        <v>0</v>
      </c>
      <c r="I381" s="79">
        <v>0</v>
      </c>
      <c r="J381" s="79">
        <v>0</v>
      </c>
      <c r="K381" s="79">
        <v>0</v>
      </c>
      <c r="L381" s="79">
        <v>0</v>
      </c>
      <c r="M381" s="79">
        <v>0</v>
      </c>
      <c r="N381" s="79">
        <v>0</v>
      </c>
      <c r="O381" s="79">
        <v>0</v>
      </c>
      <c r="P381" s="79">
        <v>0</v>
      </c>
      <c r="Q381" s="79">
        <v>0</v>
      </c>
      <c r="R381" s="79">
        <v>0</v>
      </c>
      <c r="S381" s="79">
        <v>0</v>
      </c>
      <c r="T381" s="79">
        <v>0</v>
      </c>
      <c r="U381" s="79">
        <v>0</v>
      </c>
      <c r="V381" s="79">
        <v>0</v>
      </c>
      <c r="W381" s="79">
        <v>0</v>
      </c>
      <c r="X381" s="79">
        <v>0</v>
      </c>
      <c r="Y381" s="79">
        <v>0</v>
      </c>
      <c r="Z381" s="79">
        <v>0</v>
      </c>
      <c r="AA381" s="79">
        <v>0</v>
      </c>
      <c r="AB381" s="79">
        <v>0</v>
      </c>
      <c r="AC381" s="79">
        <v>0</v>
      </c>
      <c r="AD381" s="79">
        <v>0</v>
      </c>
      <c r="AE381" s="79">
        <v>0</v>
      </c>
      <c r="AF381" s="79">
        <v>0</v>
      </c>
      <c r="AG381" s="79">
        <v>0</v>
      </c>
      <c r="AH381" s="79">
        <v>0</v>
      </c>
      <c r="AI381" s="79">
        <v>0</v>
      </c>
      <c r="AJ381" s="79">
        <v>0</v>
      </c>
      <c r="AK381" s="79">
        <v>0</v>
      </c>
      <c r="AL381" s="79">
        <v>0</v>
      </c>
      <c r="AM381" s="79">
        <f t="shared" si="5"/>
        <v>0</v>
      </c>
      <c r="AP381" s="45"/>
    </row>
    <row r="382" spans="1:42" ht="33" customHeight="1">
      <c r="A382" s="54">
        <v>1334</v>
      </c>
      <c r="B382" s="55" t="s">
        <v>361</v>
      </c>
      <c r="C382" s="80" t="s">
        <v>678</v>
      </c>
      <c r="D382" s="79">
        <v>0</v>
      </c>
      <c r="E382" s="79">
        <v>0</v>
      </c>
      <c r="F382" s="79">
        <v>0</v>
      </c>
      <c r="G382" s="79">
        <v>0</v>
      </c>
      <c r="H382" s="79">
        <v>0</v>
      </c>
      <c r="I382" s="79">
        <v>0</v>
      </c>
      <c r="J382" s="79">
        <v>0</v>
      </c>
      <c r="K382" s="79">
        <v>0</v>
      </c>
      <c r="L382" s="79">
        <v>0</v>
      </c>
      <c r="M382" s="79">
        <v>0</v>
      </c>
      <c r="N382" s="79">
        <v>0</v>
      </c>
      <c r="O382" s="79">
        <v>0</v>
      </c>
      <c r="P382" s="79">
        <v>0</v>
      </c>
      <c r="Q382" s="79">
        <v>0</v>
      </c>
      <c r="R382" s="79">
        <v>0</v>
      </c>
      <c r="S382" s="79">
        <v>0</v>
      </c>
      <c r="T382" s="79">
        <v>0</v>
      </c>
      <c r="U382" s="79">
        <v>0</v>
      </c>
      <c r="V382" s="79">
        <v>0</v>
      </c>
      <c r="W382" s="79">
        <v>0</v>
      </c>
      <c r="X382" s="79">
        <v>0</v>
      </c>
      <c r="Y382" s="79">
        <v>0</v>
      </c>
      <c r="Z382" s="79">
        <v>0</v>
      </c>
      <c r="AA382" s="79">
        <v>0</v>
      </c>
      <c r="AB382" s="79">
        <v>0</v>
      </c>
      <c r="AC382" s="79">
        <v>0</v>
      </c>
      <c r="AD382" s="79">
        <v>0</v>
      </c>
      <c r="AE382" s="79">
        <v>0</v>
      </c>
      <c r="AF382" s="79">
        <v>0</v>
      </c>
      <c r="AG382" s="79">
        <v>0</v>
      </c>
      <c r="AH382" s="79">
        <v>0</v>
      </c>
      <c r="AI382" s="79">
        <v>0</v>
      </c>
      <c r="AJ382" s="79">
        <v>0</v>
      </c>
      <c r="AK382" s="79">
        <v>0</v>
      </c>
      <c r="AL382" s="79">
        <v>0</v>
      </c>
      <c r="AM382" s="79">
        <f t="shared" si="5"/>
        <v>0</v>
      </c>
      <c r="AP382" s="45"/>
    </row>
    <row r="383" spans="1:42" ht="33" customHeight="1">
      <c r="A383" s="54">
        <v>1335</v>
      </c>
      <c r="B383" s="55" t="s">
        <v>362</v>
      </c>
      <c r="C383" s="80" t="s">
        <v>678</v>
      </c>
      <c r="D383" s="79">
        <v>0</v>
      </c>
      <c r="E383" s="79">
        <v>0</v>
      </c>
      <c r="F383" s="79">
        <v>0</v>
      </c>
      <c r="G383" s="79">
        <v>0</v>
      </c>
      <c r="H383" s="79">
        <v>0</v>
      </c>
      <c r="I383" s="79">
        <v>0</v>
      </c>
      <c r="J383" s="79">
        <v>0</v>
      </c>
      <c r="K383" s="79">
        <v>0</v>
      </c>
      <c r="L383" s="79">
        <v>0</v>
      </c>
      <c r="M383" s="79">
        <v>0</v>
      </c>
      <c r="N383" s="79">
        <v>0</v>
      </c>
      <c r="O383" s="79">
        <v>0</v>
      </c>
      <c r="P383" s="79">
        <v>0</v>
      </c>
      <c r="Q383" s="79">
        <v>0</v>
      </c>
      <c r="R383" s="79">
        <v>0</v>
      </c>
      <c r="S383" s="79">
        <v>0</v>
      </c>
      <c r="T383" s="79">
        <v>0</v>
      </c>
      <c r="U383" s="79">
        <v>0</v>
      </c>
      <c r="V383" s="79">
        <v>0</v>
      </c>
      <c r="W383" s="79">
        <v>0</v>
      </c>
      <c r="X383" s="79">
        <v>0</v>
      </c>
      <c r="Y383" s="79">
        <v>0</v>
      </c>
      <c r="Z383" s="79">
        <v>0</v>
      </c>
      <c r="AA383" s="79">
        <v>0</v>
      </c>
      <c r="AB383" s="79">
        <v>0</v>
      </c>
      <c r="AC383" s="79">
        <v>0</v>
      </c>
      <c r="AD383" s="79">
        <v>0</v>
      </c>
      <c r="AE383" s="79">
        <v>0</v>
      </c>
      <c r="AF383" s="79">
        <v>0</v>
      </c>
      <c r="AG383" s="79">
        <v>0</v>
      </c>
      <c r="AH383" s="79">
        <v>0</v>
      </c>
      <c r="AI383" s="79">
        <v>0</v>
      </c>
      <c r="AJ383" s="79">
        <v>0</v>
      </c>
      <c r="AK383" s="79">
        <v>0</v>
      </c>
      <c r="AL383" s="79">
        <v>0</v>
      </c>
      <c r="AM383" s="79">
        <f t="shared" si="5"/>
        <v>0</v>
      </c>
      <c r="AP383" s="45"/>
    </row>
    <row r="384" spans="1:42" ht="33" customHeight="1">
      <c r="A384" s="54">
        <v>1336</v>
      </c>
      <c r="B384" s="55" t="s">
        <v>363</v>
      </c>
      <c r="C384" s="80" t="s">
        <v>678</v>
      </c>
      <c r="D384" s="79">
        <v>0</v>
      </c>
      <c r="E384" s="79">
        <v>0</v>
      </c>
      <c r="F384" s="79">
        <v>0</v>
      </c>
      <c r="G384" s="79">
        <v>0</v>
      </c>
      <c r="H384" s="79">
        <v>0</v>
      </c>
      <c r="I384" s="79">
        <v>0</v>
      </c>
      <c r="J384" s="79">
        <v>0</v>
      </c>
      <c r="K384" s="79">
        <v>0</v>
      </c>
      <c r="L384" s="79">
        <v>0</v>
      </c>
      <c r="M384" s="79">
        <v>0</v>
      </c>
      <c r="N384" s="79">
        <v>0</v>
      </c>
      <c r="O384" s="79">
        <v>0</v>
      </c>
      <c r="P384" s="79">
        <v>0</v>
      </c>
      <c r="Q384" s="79">
        <v>0</v>
      </c>
      <c r="R384" s="79">
        <v>0</v>
      </c>
      <c r="S384" s="79">
        <v>0</v>
      </c>
      <c r="T384" s="79">
        <v>0</v>
      </c>
      <c r="U384" s="79">
        <v>0</v>
      </c>
      <c r="V384" s="79">
        <v>0</v>
      </c>
      <c r="W384" s="79">
        <v>0</v>
      </c>
      <c r="X384" s="79">
        <v>0</v>
      </c>
      <c r="Y384" s="79">
        <v>0</v>
      </c>
      <c r="Z384" s="79">
        <v>0</v>
      </c>
      <c r="AA384" s="79">
        <v>0</v>
      </c>
      <c r="AB384" s="79">
        <v>0</v>
      </c>
      <c r="AC384" s="79">
        <v>0</v>
      </c>
      <c r="AD384" s="79">
        <v>0</v>
      </c>
      <c r="AE384" s="79">
        <v>0</v>
      </c>
      <c r="AF384" s="79">
        <v>0</v>
      </c>
      <c r="AG384" s="79">
        <v>0</v>
      </c>
      <c r="AH384" s="79">
        <v>0</v>
      </c>
      <c r="AI384" s="79">
        <v>0</v>
      </c>
      <c r="AJ384" s="79">
        <v>0</v>
      </c>
      <c r="AK384" s="79">
        <v>0</v>
      </c>
      <c r="AL384" s="79">
        <v>0</v>
      </c>
      <c r="AM384" s="79">
        <f t="shared" si="5"/>
        <v>0</v>
      </c>
      <c r="AP384" s="45"/>
    </row>
    <row r="385" spans="1:42" ht="33" customHeight="1">
      <c r="A385" s="54">
        <v>1337</v>
      </c>
      <c r="B385" s="55" t="s">
        <v>364</v>
      </c>
      <c r="C385" s="80" t="s">
        <v>678</v>
      </c>
      <c r="D385" s="79">
        <v>0</v>
      </c>
      <c r="E385" s="79">
        <v>0</v>
      </c>
      <c r="F385" s="79">
        <v>0</v>
      </c>
      <c r="G385" s="79">
        <v>0</v>
      </c>
      <c r="H385" s="79">
        <v>0</v>
      </c>
      <c r="I385" s="79">
        <v>0</v>
      </c>
      <c r="J385" s="79">
        <v>0</v>
      </c>
      <c r="K385" s="79">
        <v>0</v>
      </c>
      <c r="L385" s="79">
        <v>0</v>
      </c>
      <c r="M385" s="79">
        <v>0</v>
      </c>
      <c r="N385" s="79">
        <v>0</v>
      </c>
      <c r="O385" s="79">
        <v>0</v>
      </c>
      <c r="P385" s="79">
        <v>0</v>
      </c>
      <c r="Q385" s="79">
        <v>0</v>
      </c>
      <c r="R385" s="79">
        <v>0</v>
      </c>
      <c r="S385" s="79">
        <v>0</v>
      </c>
      <c r="T385" s="79">
        <v>0</v>
      </c>
      <c r="U385" s="79">
        <v>0</v>
      </c>
      <c r="V385" s="79">
        <v>0</v>
      </c>
      <c r="W385" s="79">
        <v>0</v>
      </c>
      <c r="X385" s="79">
        <v>0</v>
      </c>
      <c r="Y385" s="79">
        <v>0</v>
      </c>
      <c r="Z385" s="79">
        <v>0</v>
      </c>
      <c r="AA385" s="79">
        <v>0</v>
      </c>
      <c r="AB385" s="79">
        <v>0</v>
      </c>
      <c r="AC385" s="79">
        <v>0</v>
      </c>
      <c r="AD385" s="79">
        <v>0</v>
      </c>
      <c r="AE385" s="79">
        <v>0</v>
      </c>
      <c r="AF385" s="79">
        <v>0</v>
      </c>
      <c r="AG385" s="79">
        <v>0</v>
      </c>
      <c r="AH385" s="79">
        <v>0</v>
      </c>
      <c r="AI385" s="79">
        <v>0</v>
      </c>
      <c r="AJ385" s="79">
        <v>0</v>
      </c>
      <c r="AK385" s="79">
        <v>0</v>
      </c>
      <c r="AL385" s="79">
        <v>0</v>
      </c>
      <c r="AM385" s="79">
        <f t="shared" si="5"/>
        <v>0</v>
      </c>
      <c r="AP385" s="45"/>
    </row>
    <row r="386" spans="1:42" ht="33" customHeight="1">
      <c r="A386" s="54">
        <v>1338</v>
      </c>
      <c r="B386" s="55" t="s">
        <v>365</v>
      </c>
      <c r="C386" s="80" t="s">
        <v>678</v>
      </c>
      <c r="D386" s="79">
        <v>0</v>
      </c>
      <c r="E386" s="79">
        <v>0</v>
      </c>
      <c r="F386" s="79">
        <v>0</v>
      </c>
      <c r="G386" s="79">
        <v>0</v>
      </c>
      <c r="H386" s="79">
        <v>0</v>
      </c>
      <c r="I386" s="79">
        <v>0</v>
      </c>
      <c r="J386" s="79">
        <v>0</v>
      </c>
      <c r="K386" s="79">
        <v>0</v>
      </c>
      <c r="L386" s="79">
        <v>0</v>
      </c>
      <c r="M386" s="79">
        <v>0</v>
      </c>
      <c r="N386" s="79">
        <v>0</v>
      </c>
      <c r="O386" s="79">
        <v>0</v>
      </c>
      <c r="P386" s="79">
        <v>0</v>
      </c>
      <c r="Q386" s="79">
        <v>0</v>
      </c>
      <c r="R386" s="79">
        <v>0</v>
      </c>
      <c r="S386" s="79">
        <v>0</v>
      </c>
      <c r="T386" s="79">
        <v>0</v>
      </c>
      <c r="U386" s="79">
        <v>0</v>
      </c>
      <c r="V386" s="79">
        <v>0</v>
      </c>
      <c r="W386" s="79">
        <v>0</v>
      </c>
      <c r="X386" s="79">
        <v>0</v>
      </c>
      <c r="Y386" s="79">
        <v>0</v>
      </c>
      <c r="Z386" s="79">
        <v>0</v>
      </c>
      <c r="AA386" s="79">
        <v>0</v>
      </c>
      <c r="AB386" s="79">
        <v>0</v>
      </c>
      <c r="AC386" s="79">
        <v>0</v>
      </c>
      <c r="AD386" s="79">
        <v>0</v>
      </c>
      <c r="AE386" s="79">
        <v>0</v>
      </c>
      <c r="AF386" s="79">
        <v>0</v>
      </c>
      <c r="AG386" s="79">
        <v>0</v>
      </c>
      <c r="AH386" s="79">
        <v>0</v>
      </c>
      <c r="AI386" s="79">
        <v>0</v>
      </c>
      <c r="AJ386" s="79">
        <v>0</v>
      </c>
      <c r="AK386" s="79">
        <v>0</v>
      </c>
      <c r="AL386" s="79">
        <v>0</v>
      </c>
      <c r="AM386" s="79">
        <f t="shared" si="5"/>
        <v>0</v>
      </c>
      <c r="AP386" s="45"/>
    </row>
    <row r="387" spans="1:42" ht="33" customHeight="1">
      <c r="A387" s="54">
        <v>1339</v>
      </c>
      <c r="B387" s="55" t="s">
        <v>366</v>
      </c>
      <c r="C387" s="80" t="s">
        <v>678</v>
      </c>
      <c r="D387" s="79">
        <v>0</v>
      </c>
      <c r="E387" s="79">
        <v>0</v>
      </c>
      <c r="F387" s="79">
        <v>0</v>
      </c>
      <c r="G387" s="79">
        <v>0</v>
      </c>
      <c r="H387" s="79">
        <v>0</v>
      </c>
      <c r="I387" s="79">
        <v>0</v>
      </c>
      <c r="J387" s="79">
        <v>0</v>
      </c>
      <c r="K387" s="79">
        <v>0</v>
      </c>
      <c r="L387" s="79">
        <v>0</v>
      </c>
      <c r="M387" s="79">
        <v>0</v>
      </c>
      <c r="N387" s="79">
        <v>0</v>
      </c>
      <c r="O387" s="79">
        <v>0</v>
      </c>
      <c r="P387" s="79">
        <v>0</v>
      </c>
      <c r="Q387" s="79">
        <v>0</v>
      </c>
      <c r="R387" s="79">
        <v>0</v>
      </c>
      <c r="S387" s="79">
        <v>0</v>
      </c>
      <c r="T387" s="79">
        <v>0</v>
      </c>
      <c r="U387" s="79">
        <v>0</v>
      </c>
      <c r="V387" s="79">
        <v>0</v>
      </c>
      <c r="W387" s="79">
        <v>0</v>
      </c>
      <c r="X387" s="79">
        <v>0</v>
      </c>
      <c r="Y387" s="79">
        <v>0</v>
      </c>
      <c r="Z387" s="79">
        <v>0</v>
      </c>
      <c r="AA387" s="79">
        <v>0</v>
      </c>
      <c r="AB387" s="79">
        <v>0</v>
      </c>
      <c r="AC387" s="79">
        <v>0</v>
      </c>
      <c r="AD387" s="79">
        <v>0</v>
      </c>
      <c r="AE387" s="79">
        <v>0</v>
      </c>
      <c r="AF387" s="79">
        <v>0</v>
      </c>
      <c r="AG387" s="79">
        <v>0</v>
      </c>
      <c r="AH387" s="79">
        <v>0</v>
      </c>
      <c r="AI387" s="79">
        <v>0</v>
      </c>
      <c r="AJ387" s="79">
        <v>0</v>
      </c>
      <c r="AK387" s="79">
        <v>0</v>
      </c>
      <c r="AL387" s="79">
        <v>0</v>
      </c>
      <c r="AM387" s="79">
        <f t="shared" si="5"/>
        <v>0</v>
      </c>
      <c r="AP387" s="45"/>
    </row>
    <row r="388" spans="1:42" ht="33" customHeight="1">
      <c r="A388" s="54">
        <v>1340</v>
      </c>
      <c r="B388" s="55" t="s">
        <v>367</v>
      </c>
      <c r="C388" s="80" t="s">
        <v>678</v>
      </c>
      <c r="D388" s="79">
        <v>0</v>
      </c>
      <c r="E388" s="79">
        <v>0</v>
      </c>
      <c r="F388" s="79">
        <v>0</v>
      </c>
      <c r="G388" s="79">
        <v>0</v>
      </c>
      <c r="H388" s="79">
        <v>0</v>
      </c>
      <c r="I388" s="79">
        <v>0</v>
      </c>
      <c r="J388" s="79">
        <v>0</v>
      </c>
      <c r="K388" s="79">
        <v>0</v>
      </c>
      <c r="L388" s="79">
        <v>0</v>
      </c>
      <c r="M388" s="79">
        <v>0</v>
      </c>
      <c r="N388" s="79">
        <v>0</v>
      </c>
      <c r="O388" s="79">
        <v>0</v>
      </c>
      <c r="P388" s="79">
        <v>0</v>
      </c>
      <c r="Q388" s="79">
        <v>0</v>
      </c>
      <c r="R388" s="79">
        <v>0</v>
      </c>
      <c r="S388" s="79">
        <v>0</v>
      </c>
      <c r="T388" s="79">
        <v>0</v>
      </c>
      <c r="U388" s="79">
        <v>0</v>
      </c>
      <c r="V388" s="79">
        <v>0</v>
      </c>
      <c r="W388" s="79">
        <v>0</v>
      </c>
      <c r="X388" s="79">
        <v>0</v>
      </c>
      <c r="Y388" s="79">
        <v>0</v>
      </c>
      <c r="Z388" s="79">
        <v>0</v>
      </c>
      <c r="AA388" s="79">
        <v>0</v>
      </c>
      <c r="AB388" s="79">
        <v>0</v>
      </c>
      <c r="AC388" s="79">
        <v>0</v>
      </c>
      <c r="AD388" s="79">
        <v>0</v>
      </c>
      <c r="AE388" s="79">
        <v>0</v>
      </c>
      <c r="AF388" s="79">
        <v>0</v>
      </c>
      <c r="AG388" s="79">
        <v>0</v>
      </c>
      <c r="AH388" s="79">
        <v>0</v>
      </c>
      <c r="AI388" s="79">
        <v>0</v>
      </c>
      <c r="AJ388" s="79">
        <v>0</v>
      </c>
      <c r="AK388" s="79">
        <v>0</v>
      </c>
      <c r="AL388" s="79">
        <v>0</v>
      </c>
      <c r="AM388" s="79">
        <f t="shared" si="5"/>
        <v>0</v>
      </c>
      <c r="AP388" s="45"/>
    </row>
    <row r="389" spans="1:42" ht="33" customHeight="1">
      <c r="A389" s="54">
        <v>1341</v>
      </c>
      <c r="B389" s="55" t="s">
        <v>368</v>
      </c>
      <c r="C389" s="80" t="s">
        <v>678</v>
      </c>
      <c r="D389" s="79">
        <v>0</v>
      </c>
      <c r="E389" s="79">
        <v>0</v>
      </c>
      <c r="F389" s="79">
        <v>0</v>
      </c>
      <c r="G389" s="79">
        <v>0</v>
      </c>
      <c r="H389" s="79">
        <v>0</v>
      </c>
      <c r="I389" s="79">
        <v>0</v>
      </c>
      <c r="J389" s="79">
        <v>0</v>
      </c>
      <c r="K389" s="79">
        <v>0</v>
      </c>
      <c r="L389" s="79">
        <v>0</v>
      </c>
      <c r="M389" s="79">
        <v>0</v>
      </c>
      <c r="N389" s="79">
        <v>0</v>
      </c>
      <c r="O389" s="79">
        <v>0</v>
      </c>
      <c r="P389" s="79">
        <v>0</v>
      </c>
      <c r="Q389" s="79">
        <v>0</v>
      </c>
      <c r="R389" s="79">
        <v>0</v>
      </c>
      <c r="S389" s="79">
        <v>0</v>
      </c>
      <c r="T389" s="79">
        <v>0</v>
      </c>
      <c r="U389" s="79">
        <v>0</v>
      </c>
      <c r="V389" s="79">
        <v>0</v>
      </c>
      <c r="W389" s="79">
        <v>0</v>
      </c>
      <c r="X389" s="79">
        <v>0</v>
      </c>
      <c r="Y389" s="79">
        <v>0</v>
      </c>
      <c r="Z389" s="79">
        <v>0</v>
      </c>
      <c r="AA389" s="79">
        <v>0</v>
      </c>
      <c r="AB389" s="79">
        <v>0</v>
      </c>
      <c r="AC389" s="79">
        <v>0</v>
      </c>
      <c r="AD389" s="79">
        <v>0</v>
      </c>
      <c r="AE389" s="79">
        <v>0</v>
      </c>
      <c r="AF389" s="79">
        <v>0</v>
      </c>
      <c r="AG389" s="79">
        <v>0</v>
      </c>
      <c r="AH389" s="79">
        <v>0</v>
      </c>
      <c r="AI389" s="79">
        <v>0</v>
      </c>
      <c r="AJ389" s="79">
        <v>0</v>
      </c>
      <c r="AK389" s="79">
        <v>0</v>
      </c>
      <c r="AL389" s="79">
        <v>0</v>
      </c>
      <c r="AM389" s="79">
        <f t="shared" si="5"/>
        <v>0</v>
      </c>
      <c r="AP389" s="45"/>
    </row>
    <row r="390" spans="1:42" ht="33" customHeight="1">
      <c r="A390" s="54">
        <v>1342</v>
      </c>
      <c r="B390" s="55" t="s">
        <v>369</v>
      </c>
      <c r="C390" s="80" t="s">
        <v>678</v>
      </c>
      <c r="D390" s="79">
        <v>0</v>
      </c>
      <c r="E390" s="79">
        <v>0</v>
      </c>
      <c r="F390" s="79">
        <v>0</v>
      </c>
      <c r="G390" s="79">
        <v>0</v>
      </c>
      <c r="H390" s="79">
        <v>0</v>
      </c>
      <c r="I390" s="79">
        <v>0</v>
      </c>
      <c r="J390" s="79">
        <v>0</v>
      </c>
      <c r="K390" s="79">
        <v>0</v>
      </c>
      <c r="L390" s="79">
        <v>0</v>
      </c>
      <c r="M390" s="79">
        <v>0</v>
      </c>
      <c r="N390" s="79">
        <v>0</v>
      </c>
      <c r="O390" s="79">
        <v>0</v>
      </c>
      <c r="P390" s="79">
        <v>0</v>
      </c>
      <c r="Q390" s="79">
        <v>0</v>
      </c>
      <c r="R390" s="79">
        <v>0</v>
      </c>
      <c r="S390" s="79">
        <v>0</v>
      </c>
      <c r="T390" s="79">
        <v>0</v>
      </c>
      <c r="U390" s="79">
        <v>0</v>
      </c>
      <c r="V390" s="79">
        <v>0</v>
      </c>
      <c r="W390" s="79">
        <v>0</v>
      </c>
      <c r="X390" s="79">
        <v>0</v>
      </c>
      <c r="Y390" s="79">
        <v>0</v>
      </c>
      <c r="Z390" s="79">
        <v>0</v>
      </c>
      <c r="AA390" s="79">
        <v>0</v>
      </c>
      <c r="AB390" s="79">
        <v>0</v>
      </c>
      <c r="AC390" s="79">
        <v>0</v>
      </c>
      <c r="AD390" s="79">
        <v>0</v>
      </c>
      <c r="AE390" s="79">
        <v>0</v>
      </c>
      <c r="AF390" s="79">
        <v>0</v>
      </c>
      <c r="AG390" s="79">
        <v>0</v>
      </c>
      <c r="AH390" s="79">
        <v>0</v>
      </c>
      <c r="AI390" s="79">
        <v>0</v>
      </c>
      <c r="AJ390" s="79">
        <v>0</v>
      </c>
      <c r="AK390" s="79">
        <v>0</v>
      </c>
      <c r="AL390" s="79">
        <v>0</v>
      </c>
      <c r="AM390" s="79">
        <f t="shared" si="5"/>
        <v>0</v>
      </c>
      <c r="AP390" s="45"/>
    </row>
    <row r="391" spans="1:42" ht="33" customHeight="1">
      <c r="A391" s="54">
        <v>1343</v>
      </c>
      <c r="B391" s="55" t="s">
        <v>370</v>
      </c>
      <c r="C391" s="80" t="s">
        <v>678</v>
      </c>
      <c r="D391" s="79">
        <v>0</v>
      </c>
      <c r="E391" s="79">
        <v>0</v>
      </c>
      <c r="F391" s="79">
        <v>0</v>
      </c>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f t="shared" si="5"/>
        <v>0</v>
      </c>
      <c r="AP391" s="45"/>
    </row>
    <row r="392" spans="1:42" ht="33" customHeight="1">
      <c r="A392" s="54">
        <v>1344</v>
      </c>
      <c r="B392" s="55" t="s">
        <v>371</v>
      </c>
      <c r="C392" s="80" t="s">
        <v>678</v>
      </c>
      <c r="D392" s="79">
        <v>0</v>
      </c>
      <c r="E392" s="79">
        <v>0</v>
      </c>
      <c r="F392" s="79">
        <v>0</v>
      </c>
      <c r="G392" s="79">
        <v>0</v>
      </c>
      <c r="H392" s="79">
        <v>0</v>
      </c>
      <c r="I392" s="79">
        <v>0</v>
      </c>
      <c r="J392" s="79">
        <v>0</v>
      </c>
      <c r="K392" s="79">
        <v>0</v>
      </c>
      <c r="L392" s="79">
        <v>0</v>
      </c>
      <c r="M392" s="79">
        <v>0</v>
      </c>
      <c r="N392" s="79">
        <v>0</v>
      </c>
      <c r="O392" s="79">
        <v>0</v>
      </c>
      <c r="P392" s="79">
        <v>0</v>
      </c>
      <c r="Q392" s="79">
        <v>0</v>
      </c>
      <c r="R392" s="79">
        <v>0</v>
      </c>
      <c r="S392" s="79">
        <v>0</v>
      </c>
      <c r="T392" s="79">
        <v>0</v>
      </c>
      <c r="U392" s="79">
        <v>0</v>
      </c>
      <c r="V392" s="79">
        <v>0</v>
      </c>
      <c r="W392" s="79">
        <v>0</v>
      </c>
      <c r="X392" s="79">
        <v>0</v>
      </c>
      <c r="Y392" s="79">
        <v>0</v>
      </c>
      <c r="Z392" s="79">
        <v>0</v>
      </c>
      <c r="AA392" s="79">
        <v>0</v>
      </c>
      <c r="AB392" s="79">
        <v>0</v>
      </c>
      <c r="AC392" s="79">
        <v>0</v>
      </c>
      <c r="AD392" s="79">
        <v>0</v>
      </c>
      <c r="AE392" s="79">
        <v>0</v>
      </c>
      <c r="AF392" s="79">
        <v>0</v>
      </c>
      <c r="AG392" s="79">
        <v>0</v>
      </c>
      <c r="AH392" s="79">
        <v>0</v>
      </c>
      <c r="AI392" s="79">
        <v>0</v>
      </c>
      <c r="AJ392" s="79">
        <v>0</v>
      </c>
      <c r="AK392" s="79">
        <v>0</v>
      </c>
      <c r="AL392" s="79">
        <v>0</v>
      </c>
      <c r="AM392" s="79">
        <f t="shared" si="5"/>
        <v>0</v>
      </c>
      <c r="AP392" s="45"/>
    </row>
    <row r="393" spans="1:42" ht="33" customHeight="1">
      <c r="A393" s="54">
        <v>1345</v>
      </c>
      <c r="B393" s="55" t="s">
        <v>372</v>
      </c>
      <c r="C393" s="80" t="s">
        <v>678</v>
      </c>
      <c r="D393" s="79">
        <v>0</v>
      </c>
      <c r="E393" s="79">
        <v>0</v>
      </c>
      <c r="F393" s="79">
        <v>0</v>
      </c>
      <c r="G393" s="79">
        <v>0</v>
      </c>
      <c r="H393" s="79">
        <v>0</v>
      </c>
      <c r="I393" s="79">
        <v>0</v>
      </c>
      <c r="J393" s="79">
        <v>0</v>
      </c>
      <c r="K393" s="79">
        <v>0</v>
      </c>
      <c r="L393" s="79">
        <v>0</v>
      </c>
      <c r="M393" s="79">
        <v>0</v>
      </c>
      <c r="N393" s="79">
        <v>0</v>
      </c>
      <c r="O393" s="79">
        <v>0</v>
      </c>
      <c r="P393" s="79">
        <v>0</v>
      </c>
      <c r="Q393" s="79">
        <v>0</v>
      </c>
      <c r="R393" s="79">
        <v>0</v>
      </c>
      <c r="S393" s="79">
        <v>0</v>
      </c>
      <c r="T393" s="79">
        <v>0</v>
      </c>
      <c r="U393" s="79">
        <v>0</v>
      </c>
      <c r="V393" s="79">
        <v>0</v>
      </c>
      <c r="W393" s="79">
        <v>0</v>
      </c>
      <c r="X393" s="79">
        <v>0</v>
      </c>
      <c r="Y393" s="79">
        <v>0</v>
      </c>
      <c r="Z393" s="79">
        <v>0</v>
      </c>
      <c r="AA393" s="79">
        <v>0</v>
      </c>
      <c r="AB393" s="79">
        <v>0</v>
      </c>
      <c r="AC393" s="79">
        <v>0</v>
      </c>
      <c r="AD393" s="79">
        <v>0</v>
      </c>
      <c r="AE393" s="79">
        <v>0</v>
      </c>
      <c r="AF393" s="79">
        <v>0</v>
      </c>
      <c r="AG393" s="79">
        <v>0</v>
      </c>
      <c r="AH393" s="79">
        <v>0</v>
      </c>
      <c r="AI393" s="79">
        <v>0</v>
      </c>
      <c r="AJ393" s="79">
        <v>0</v>
      </c>
      <c r="AK393" s="79">
        <v>0</v>
      </c>
      <c r="AL393" s="79">
        <v>0</v>
      </c>
      <c r="AM393" s="79">
        <f t="shared" si="5"/>
        <v>0</v>
      </c>
      <c r="AP393" s="45"/>
    </row>
    <row r="394" spans="1:42" ht="33" customHeight="1">
      <c r="A394" s="54">
        <v>1346</v>
      </c>
      <c r="B394" s="55" t="s">
        <v>373</v>
      </c>
      <c r="C394" s="80" t="s">
        <v>678</v>
      </c>
      <c r="D394" s="79">
        <v>0</v>
      </c>
      <c r="E394" s="79">
        <v>0</v>
      </c>
      <c r="F394" s="79">
        <v>0</v>
      </c>
      <c r="G394" s="79">
        <v>0</v>
      </c>
      <c r="H394" s="79">
        <v>0</v>
      </c>
      <c r="I394" s="79">
        <v>0</v>
      </c>
      <c r="J394" s="79">
        <v>0</v>
      </c>
      <c r="K394" s="79">
        <v>0</v>
      </c>
      <c r="L394" s="79">
        <v>0</v>
      </c>
      <c r="M394" s="79">
        <v>0</v>
      </c>
      <c r="N394" s="79">
        <v>0</v>
      </c>
      <c r="O394" s="79">
        <v>0</v>
      </c>
      <c r="P394" s="79">
        <v>0</v>
      </c>
      <c r="Q394" s="79">
        <v>0</v>
      </c>
      <c r="R394" s="79">
        <v>0</v>
      </c>
      <c r="S394" s="79">
        <v>0</v>
      </c>
      <c r="T394" s="79">
        <v>0</v>
      </c>
      <c r="U394" s="79">
        <v>0</v>
      </c>
      <c r="V394" s="79">
        <v>0</v>
      </c>
      <c r="W394" s="79">
        <v>0</v>
      </c>
      <c r="X394" s="79">
        <v>0</v>
      </c>
      <c r="Y394" s="79">
        <v>0</v>
      </c>
      <c r="Z394" s="79">
        <v>0</v>
      </c>
      <c r="AA394" s="79">
        <v>0</v>
      </c>
      <c r="AB394" s="79">
        <v>0</v>
      </c>
      <c r="AC394" s="79">
        <v>0</v>
      </c>
      <c r="AD394" s="79">
        <v>0</v>
      </c>
      <c r="AE394" s="79">
        <v>0</v>
      </c>
      <c r="AF394" s="79">
        <v>0</v>
      </c>
      <c r="AG394" s="79">
        <v>0</v>
      </c>
      <c r="AH394" s="79">
        <v>0</v>
      </c>
      <c r="AI394" s="79">
        <v>0</v>
      </c>
      <c r="AJ394" s="79">
        <v>0</v>
      </c>
      <c r="AK394" s="79">
        <v>0</v>
      </c>
      <c r="AL394" s="79">
        <v>0</v>
      </c>
      <c r="AM394" s="79">
        <f t="shared" si="5"/>
        <v>0</v>
      </c>
      <c r="AP394" s="45"/>
    </row>
    <row r="395" spans="1:42" ht="33" customHeight="1">
      <c r="A395" s="54">
        <v>1347</v>
      </c>
      <c r="B395" s="55" t="s">
        <v>374</v>
      </c>
      <c r="C395" s="80" t="s">
        <v>678</v>
      </c>
      <c r="D395" s="79">
        <v>0</v>
      </c>
      <c r="E395" s="79">
        <v>0</v>
      </c>
      <c r="F395" s="79">
        <v>0</v>
      </c>
      <c r="G395" s="79">
        <v>0</v>
      </c>
      <c r="H395" s="79">
        <v>0</v>
      </c>
      <c r="I395" s="79">
        <v>0</v>
      </c>
      <c r="J395" s="79">
        <v>0</v>
      </c>
      <c r="K395" s="79">
        <v>0</v>
      </c>
      <c r="L395" s="79">
        <v>0</v>
      </c>
      <c r="M395" s="79">
        <v>0</v>
      </c>
      <c r="N395" s="79">
        <v>0</v>
      </c>
      <c r="O395" s="79">
        <v>0</v>
      </c>
      <c r="P395" s="79">
        <v>0</v>
      </c>
      <c r="Q395" s="79">
        <v>0</v>
      </c>
      <c r="R395" s="79">
        <v>0</v>
      </c>
      <c r="S395" s="79">
        <v>0</v>
      </c>
      <c r="T395" s="79">
        <v>0</v>
      </c>
      <c r="U395" s="79">
        <v>0</v>
      </c>
      <c r="V395" s="79">
        <v>0</v>
      </c>
      <c r="W395" s="79">
        <v>0</v>
      </c>
      <c r="X395" s="79">
        <v>0</v>
      </c>
      <c r="Y395" s="79">
        <v>0</v>
      </c>
      <c r="Z395" s="79">
        <v>0</v>
      </c>
      <c r="AA395" s="79">
        <v>0</v>
      </c>
      <c r="AB395" s="79">
        <v>0</v>
      </c>
      <c r="AC395" s="79">
        <v>0</v>
      </c>
      <c r="AD395" s="79">
        <v>0</v>
      </c>
      <c r="AE395" s="79">
        <v>0</v>
      </c>
      <c r="AF395" s="79">
        <v>0</v>
      </c>
      <c r="AG395" s="79">
        <v>0</v>
      </c>
      <c r="AH395" s="79">
        <v>0</v>
      </c>
      <c r="AI395" s="79">
        <v>0</v>
      </c>
      <c r="AJ395" s="79">
        <v>0</v>
      </c>
      <c r="AK395" s="79">
        <v>0</v>
      </c>
      <c r="AL395" s="79">
        <v>0</v>
      </c>
      <c r="AM395" s="79">
        <f t="shared" ref="AM395:AM458" si="6">SUM(D395:AL395)</f>
        <v>0</v>
      </c>
      <c r="AP395" s="45"/>
    </row>
    <row r="396" spans="1:42" ht="33" customHeight="1">
      <c r="A396" s="54">
        <v>1401</v>
      </c>
      <c r="B396" s="55" t="s">
        <v>375</v>
      </c>
      <c r="C396" s="80" t="s">
        <v>678</v>
      </c>
      <c r="D396" s="79">
        <v>0</v>
      </c>
      <c r="E396" s="79">
        <v>0</v>
      </c>
      <c r="F396" s="79">
        <v>0</v>
      </c>
      <c r="G396" s="79">
        <v>0</v>
      </c>
      <c r="H396" s="79">
        <v>0</v>
      </c>
      <c r="I396" s="79">
        <v>0</v>
      </c>
      <c r="J396" s="79">
        <v>0</v>
      </c>
      <c r="K396" s="79">
        <v>0</v>
      </c>
      <c r="L396" s="79">
        <v>0</v>
      </c>
      <c r="M396" s="79">
        <v>0</v>
      </c>
      <c r="N396" s="79">
        <v>0</v>
      </c>
      <c r="O396" s="79">
        <v>0</v>
      </c>
      <c r="P396" s="79">
        <v>0</v>
      </c>
      <c r="Q396" s="79">
        <v>0</v>
      </c>
      <c r="R396" s="79">
        <v>0</v>
      </c>
      <c r="S396" s="79">
        <v>0</v>
      </c>
      <c r="T396" s="79">
        <v>0</v>
      </c>
      <c r="U396" s="79">
        <v>0</v>
      </c>
      <c r="V396" s="79">
        <v>0</v>
      </c>
      <c r="W396" s="79">
        <v>0</v>
      </c>
      <c r="X396" s="79">
        <v>0</v>
      </c>
      <c r="Y396" s="79">
        <v>0</v>
      </c>
      <c r="Z396" s="79">
        <v>0</v>
      </c>
      <c r="AA396" s="79">
        <v>0</v>
      </c>
      <c r="AB396" s="79">
        <v>0</v>
      </c>
      <c r="AC396" s="79">
        <v>0</v>
      </c>
      <c r="AD396" s="79">
        <v>0</v>
      </c>
      <c r="AE396" s="79">
        <v>0</v>
      </c>
      <c r="AF396" s="79">
        <v>0</v>
      </c>
      <c r="AG396" s="79">
        <v>0</v>
      </c>
      <c r="AH396" s="79">
        <v>0</v>
      </c>
      <c r="AI396" s="79">
        <v>0</v>
      </c>
      <c r="AJ396" s="79">
        <v>0</v>
      </c>
      <c r="AK396" s="79">
        <v>0</v>
      </c>
      <c r="AL396" s="79">
        <v>0</v>
      </c>
      <c r="AM396" s="79">
        <f t="shared" si="6"/>
        <v>0</v>
      </c>
      <c r="AP396" s="45"/>
    </row>
    <row r="397" spans="1:42" ht="33" customHeight="1">
      <c r="A397" s="54">
        <v>1402</v>
      </c>
      <c r="B397" s="55" t="s">
        <v>376</v>
      </c>
      <c r="C397" s="80" t="s">
        <v>678</v>
      </c>
      <c r="D397" s="79">
        <v>0</v>
      </c>
      <c r="E397" s="79">
        <v>0</v>
      </c>
      <c r="F397" s="79">
        <v>0</v>
      </c>
      <c r="G397" s="79">
        <v>0</v>
      </c>
      <c r="H397" s="79">
        <v>0</v>
      </c>
      <c r="I397" s="79">
        <v>0</v>
      </c>
      <c r="J397" s="79">
        <v>0</v>
      </c>
      <c r="K397" s="79">
        <v>0</v>
      </c>
      <c r="L397" s="79">
        <v>0</v>
      </c>
      <c r="M397" s="79">
        <v>0</v>
      </c>
      <c r="N397" s="79">
        <v>0</v>
      </c>
      <c r="O397" s="79">
        <v>0</v>
      </c>
      <c r="P397" s="79">
        <v>0</v>
      </c>
      <c r="Q397" s="79">
        <v>0</v>
      </c>
      <c r="R397" s="79">
        <v>0</v>
      </c>
      <c r="S397" s="79">
        <v>0</v>
      </c>
      <c r="T397" s="79">
        <v>0</v>
      </c>
      <c r="U397" s="79">
        <v>0</v>
      </c>
      <c r="V397" s="79">
        <v>0</v>
      </c>
      <c r="W397" s="79">
        <v>0</v>
      </c>
      <c r="X397" s="79">
        <v>0</v>
      </c>
      <c r="Y397" s="79">
        <v>0</v>
      </c>
      <c r="Z397" s="79">
        <v>0</v>
      </c>
      <c r="AA397" s="79">
        <v>0</v>
      </c>
      <c r="AB397" s="79">
        <v>0</v>
      </c>
      <c r="AC397" s="79">
        <v>0</v>
      </c>
      <c r="AD397" s="79">
        <v>0</v>
      </c>
      <c r="AE397" s="79">
        <v>0</v>
      </c>
      <c r="AF397" s="79">
        <v>0</v>
      </c>
      <c r="AG397" s="79">
        <v>0</v>
      </c>
      <c r="AH397" s="79">
        <v>0</v>
      </c>
      <c r="AI397" s="79">
        <v>0</v>
      </c>
      <c r="AJ397" s="79">
        <v>0</v>
      </c>
      <c r="AK397" s="79">
        <v>0</v>
      </c>
      <c r="AL397" s="79">
        <v>0</v>
      </c>
      <c r="AM397" s="79">
        <f t="shared" si="6"/>
        <v>0</v>
      </c>
      <c r="AP397" s="45"/>
    </row>
    <row r="398" spans="1:42" ht="33" customHeight="1">
      <c r="A398" s="54">
        <v>1403</v>
      </c>
      <c r="B398" s="55" t="s">
        <v>1376</v>
      </c>
      <c r="C398" s="80" t="s">
        <v>678</v>
      </c>
      <c r="D398" s="79">
        <v>0</v>
      </c>
      <c r="E398" s="79">
        <v>0</v>
      </c>
      <c r="F398" s="79">
        <v>0</v>
      </c>
      <c r="G398" s="79">
        <v>0</v>
      </c>
      <c r="H398" s="79">
        <v>0</v>
      </c>
      <c r="I398" s="79">
        <v>0</v>
      </c>
      <c r="J398" s="79">
        <v>0</v>
      </c>
      <c r="K398" s="79">
        <v>0</v>
      </c>
      <c r="L398" s="79">
        <v>0</v>
      </c>
      <c r="M398" s="79">
        <v>0</v>
      </c>
      <c r="N398" s="79">
        <v>0</v>
      </c>
      <c r="O398" s="79">
        <v>0</v>
      </c>
      <c r="P398" s="79">
        <v>0</v>
      </c>
      <c r="Q398" s="79">
        <v>0</v>
      </c>
      <c r="R398" s="79">
        <v>0</v>
      </c>
      <c r="S398" s="79">
        <v>0</v>
      </c>
      <c r="T398" s="79">
        <v>0</v>
      </c>
      <c r="U398" s="79">
        <v>0</v>
      </c>
      <c r="V398" s="79">
        <v>0</v>
      </c>
      <c r="W398" s="79">
        <v>0</v>
      </c>
      <c r="X398" s="79">
        <v>0</v>
      </c>
      <c r="Y398" s="79">
        <v>0</v>
      </c>
      <c r="Z398" s="79">
        <v>0</v>
      </c>
      <c r="AA398" s="79">
        <v>0</v>
      </c>
      <c r="AB398" s="79">
        <v>0</v>
      </c>
      <c r="AC398" s="79">
        <v>0</v>
      </c>
      <c r="AD398" s="79">
        <v>0</v>
      </c>
      <c r="AE398" s="79">
        <v>0</v>
      </c>
      <c r="AF398" s="79">
        <v>0</v>
      </c>
      <c r="AG398" s="79">
        <v>0</v>
      </c>
      <c r="AH398" s="79">
        <v>0</v>
      </c>
      <c r="AI398" s="79">
        <v>0</v>
      </c>
      <c r="AJ398" s="79">
        <v>0</v>
      </c>
      <c r="AK398" s="79">
        <v>0</v>
      </c>
      <c r="AL398" s="79">
        <v>0</v>
      </c>
      <c r="AM398" s="79">
        <f t="shared" si="6"/>
        <v>0</v>
      </c>
      <c r="AP398" s="45"/>
    </row>
    <row r="399" spans="1:42" ht="33" customHeight="1">
      <c r="A399" s="54">
        <v>1404</v>
      </c>
      <c r="B399" s="55" t="s">
        <v>377</v>
      </c>
      <c r="C399" s="80" t="s">
        <v>678</v>
      </c>
      <c r="D399" s="79">
        <v>0</v>
      </c>
      <c r="E399" s="79">
        <v>0</v>
      </c>
      <c r="F399" s="79">
        <v>0</v>
      </c>
      <c r="G399" s="79">
        <v>0</v>
      </c>
      <c r="H399" s="79">
        <v>0</v>
      </c>
      <c r="I399" s="79">
        <v>0</v>
      </c>
      <c r="J399" s="79">
        <v>0</v>
      </c>
      <c r="K399" s="79">
        <v>0</v>
      </c>
      <c r="L399" s="79">
        <v>0</v>
      </c>
      <c r="M399" s="79">
        <v>0</v>
      </c>
      <c r="N399" s="79">
        <v>0</v>
      </c>
      <c r="O399" s="79">
        <v>0</v>
      </c>
      <c r="P399" s="79">
        <v>0</v>
      </c>
      <c r="Q399" s="79">
        <v>0</v>
      </c>
      <c r="R399" s="79">
        <v>0</v>
      </c>
      <c r="S399" s="79">
        <v>0</v>
      </c>
      <c r="T399" s="79">
        <v>0</v>
      </c>
      <c r="U399" s="79">
        <v>0</v>
      </c>
      <c r="V399" s="79">
        <v>0</v>
      </c>
      <c r="W399" s="79">
        <v>0</v>
      </c>
      <c r="X399" s="79">
        <v>0</v>
      </c>
      <c r="Y399" s="79">
        <v>0</v>
      </c>
      <c r="Z399" s="79">
        <v>0</v>
      </c>
      <c r="AA399" s="79">
        <v>0</v>
      </c>
      <c r="AB399" s="79">
        <v>0</v>
      </c>
      <c r="AC399" s="79">
        <v>0</v>
      </c>
      <c r="AD399" s="79">
        <v>0</v>
      </c>
      <c r="AE399" s="79">
        <v>0</v>
      </c>
      <c r="AF399" s="79">
        <v>0</v>
      </c>
      <c r="AG399" s="79">
        <v>0</v>
      </c>
      <c r="AH399" s="79">
        <v>0</v>
      </c>
      <c r="AI399" s="79">
        <v>0</v>
      </c>
      <c r="AJ399" s="79">
        <v>0</v>
      </c>
      <c r="AK399" s="79">
        <v>0</v>
      </c>
      <c r="AL399" s="79">
        <v>0</v>
      </c>
      <c r="AM399" s="79">
        <f t="shared" si="6"/>
        <v>0</v>
      </c>
      <c r="AP399" s="45"/>
    </row>
    <row r="400" spans="1:42" ht="33" customHeight="1">
      <c r="A400" s="54">
        <v>1405</v>
      </c>
      <c r="B400" s="55" t="s">
        <v>378</v>
      </c>
      <c r="C400" s="80" t="s">
        <v>678</v>
      </c>
      <c r="D400" s="79">
        <v>0</v>
      </c>
      <c r="E400" s="79">
        <v>0</v>
      </c>
      <c r="F400" s="79">
        <v>0</v>
      </c>
      <c r="G400" s="79">
        <v>0</v>
      </c>
      <c r="H400" s="79">
        <v>0</v>
      </c>
      <c r="I400" s="79">
        <v>0</v>
      </c>
      <c r="J400" s="79">
        <v>0</v>
      </c>
      <c r="K400" s="79">
        <v>0</v>
      </c>
      <c r="L400" s="79">
        <v>0</v>
      </c>
      <c r="M400" s="79">
        <v>0</v>
      </c>
      <c r="N400" s="79">
        <v>0</v>
      </c>
      <c r="O400" s="79">
        <v>0</v>
      </c>
      <c r="P400" s="79">
        <v>0</v>
      </c>
      <c r="Q400" s="79">
        <v>0</v>
      </c>
      <c r="R400" s="79">
        <v>0</v>
      </c>
      <c r="S400" s="79">
        <v>0</v>
      </c>
      <c r="T400" s="79">
        <v>0</v>
      </c>
      <c r="U400" s="79">
        <v>0</v>
      </c>
      <c r="V400" s="79">
        <v>0</v>
      </c>
      <c r="W400" s="79">
        <v>0</v>
      </c>
      <c r="X400" s="79">
        <v>0</v>
      </c>
      <c r="Y400" s="79">
        <v>0</v>
      </c>
      <c r="Z400" s="79">
        <v>0</v>
      </c>
      <c r="AA400" s="79">
        <v>0</v>
      </c>
      <c r="AB400" s="79">
        <v>0</v>
      </c>
      <c r="AC400" s="79">
        <v>0</v>
      </c>
      <c r="AD400" s="79">
        <v>0</v>
      </c>
      <c r="AE400" s="79">
        <v>0</v>
      </c>
      <c r="AF400" s="79">
        <v>0</v>
      </c>
      <c r="AG400" s="79">
        <v>0</v>
      </c>
      <c r="AH400" s="79">
        <v>0</v>
      </c>
      <c r="AI400" s="79">
        <v>0</v>
      </c>
      <c r="AJ400" s="79">
        <v>0</v>
      </c>
      <c r="AK400" s="79">
        <v>0</v>
      </c>
      <c r="AL400" s="79">
        <v>0</v>
      </c>
      <c r="AM400" s="79">
        <f t="shared" si="6"/>
        <v>0</v>
      </c>
      <c r="AP400" s="45"/>
    </row>
    <row r="401" spans="1:42" ht="33" customHeight="1">
      <c r="A401" s="54">
        <v>1406</v>
      </c>
      <c r="B401" s="55" t="s">
        <v>379</v>
      </c>
      <c r="C401" s="80" t="s">
        <v>678</v>
      </c>
      <c r="D401" s="79">
        <v>0</v>
      </c>
      <c r="E401" s="79">
        <v>0</v>
      </c>
      <c r="F401" s="79">
        <v>0</v>
      </c>
      <c r="G401" s="79">
        <v>0</v>
      </c>
      <c r="H401" s="79">
        <v>0</v>
      </c>
      <c r="I401" s="79">
        <v>0</v>
      </c>
      <c r="J401" s="79">
        <v>0</v>
      </c>
      <c r="K401" s="79">
        <v>0</v>
      </c>
      <c r="L401" s="79">
        <v>0</v>
      </c>
      <c r="M401" s="79">
        <v>0</v>
      </c>
      <c r="N401" s="79">
        <v>0</v>
      </c>
      <c r="O401" s="79">
        <v>0</v>
      </c>
      <c r="P401" s="79">
        <v>0</v>
      </c>
      <c r="Q401" s="79">
        <v>0</v>
      </c>
      <c r="R401" s="79">
        <v>0</v>
      </c>
      <c r="S401" s="79">
        <v>0</v>
      </c>
      <c r="T401" s="79">
        <v>0</v>
      </c>
      <c r="U401" s="79">
        <v>0</v>
      </c>
      <c r="V401" s="79">
        <v>0</v>
      </c>
      <c r="W401" s="79">
        <v>0</v>
      </c>
      <c r="X401" s="79">
        <v>0</v>
      </c>
      <c r="Y401" s="79">
        <v>0</v>
      </c>
      <c r="Z401" s="79">
        <v>0</v>
      </c>
      <c r="AA401" s="79">
        <v>0</v>
      </c>
      <c r="AB401" s="79">
        <v>0</v>
      </c>
      <c r="AC401" s="79">
        <v>0</v>
      </c>
      <c r="AD401" s="79">
        <v>0</v>
      </c>
      <c r="AE401" s="79">
        <v>0</v>
      </c>
      <c r="AF401" s="79">
        <v>0</v>
      </c>
      <c r="AG401" s="79">
        <v>0</v>
      </c>
      <c r="AH401" s="79">
        <v>0</v>
      </c>
      <c r="AI401" s="79">
        <v>0</v>
      </c>
      <c r="AJ401" s="79">
        <v>0</v>
      </c>
      <c r="AK401" s="79">
        <v>0</v>
      </c>
      <c r="AL401" s="79">
        <v>0</v>
      </c>
      <c r="AM401" s="79">
        <f t="shared" si="6"/>
        <v>0</v>
      </c>
      <c r="AP401" s="45"/>
    </row>
    <row r="402" spans="1:42" ht="33" customHeight="1">
      <c r="A402" s="54">
        <v>1407</v>
      </c>
      <c r="B402" s="55" t="s">
        <v>380</v>
      </c>
      <c r="C402" s="80" t="s">
        <v>678</v>
      </c>
      <c r="D402" s="79">
        <v>0</v>
      </c>
      <c r="E402" s="79">
        <v>0</v>
      </c>
      <c r="F402" s="79">
        <v>0</v>
      </c>
      <c r="G402" s="79">
        <v>0</v>
      </c>
      <c r="H402" s="79">
        <v>0</v>
      </c>
      <c r="I402" s="79">
        <v>0</v>
      </c>
      <c r="J402" s="79">
        <v>0</v>
      </c>
      <c r="K402" s="79">
        <v>0</v>
      </c>
      <c r="L402" s="79">
        <v>0</v>
      </c>
      <c r="M402" s="79">
        <v>0</v>
      </c>
      <c r="N402" s="79">
        <v>0</v>
      </c>
      <c r="O402" s="79">
        <v>0</v>
      </c>
      <c r="P402" s="79">
        <v>0</v>
      </c>
      <c r="Q402" s="79">
        <v>0</v>
      </c>
      <c r="R402" s="79">
        <v>0</v>
      </c>
      <c r="S402" s="79">
        <v>0</v>
      </c>
      <c r="T402" s="79">
        <v>0</v>
      </c>
      <c r="U402" s="79">
        <v>0</v>
      </c>
      <c r="V402" s="79">
        <v>0</v>
      </c>
      <c r="W402" s="79">
        <v>0</v>
      </c>
      <c r="X402" s="79">
        <v>0</v>
      </c>
      <c r="Y402" s="79">
        <v>0</v>
      </c>
      <c r="Z402" s="79">
        <v>0</v>
      </c>
      <c r="AA402" s="79">
        <v>0</v>
      </c>
      <c r="AB402" s="79">
        <v>0</v>
      </c>
      <c r="AC402" s="79">
        <v>0</v>
      </c>
      <c r="AD402" s="79">
        <v>0</v>
      </c>
      <c r="AE402" s="79">
        <v>0</v>
      </c>
      <c r="AF402" s="79">
        <v>0</v>
      </c>
      <c r="AG402" s="79">
        <v>0</v>
      </c>
      <c r="AH402" s="79">
        <v>0</v>
      </c>
      <c r="AI402" s="79">
        <v>0</v>
      </c>
      <c r="AJ402" s="79">
        <v>0</v>
      </c>
      <c r="AK402" s="79">
        <v>0</v>
      </c>
      <c r="AL402" s="79">
        <v>0</v>
      </c>
      <c r="AM402" s="79">
        <f t="shared" si="6"/>
        <v>0</v>
      </c>
      <c r="AP402" s="45"/>
    </row>
    <row r="403" spans="1:42" ht="33" customHeight="1">
      <c r="A403" s="54">
        <v>1408</v>
      </c>
      <c r="B403" s="55" t="s">
        <v>381</v>
      </c>
      <c r="C403" s="80" t="s">
        <v>678</v>
      </c>
      <c r="D403" s="79">
        <v>0</v>
      </c>
      <c r="E403" s="79">
        <v>0</v>
      </c>
      <c r="F403" s="79">
        <v>0</v>
      </c>
      <c r="G403" s="79">
        <v>0</v>
      </c>
      <c r="H403" s="79">
        <v>0</v>
      </c>
      <c r="I403" s="79">
        <v>0</v>
      </c>
      <c r="J403" s="79">
        <v>0</v>
      </c>
      <c r="K403" s="79">
        <v>0</v>
      </c>
      <c r="L403" s="79">
        <v>0</v>
      </c>
      <c r="M403" s="79">
        <v>0</v>
      </c>
      <c r="N403" s="79">
        <v>0</v>
      </c>
      <c r="O403" s="79">
        <v>0</v>
      </c>
      <c r="P403" s="79">
        <v>0</v>
      </c>
      <c r="Q403" s="79">
        <v>0</v>
      </c>
      <c r="R403" s="79">
        <v>0</v>
      </c>
      <c r="S403" s="79">
        <v>0</v>
      </c>
      <c r="T403" s="79">
        <v>0</v>
      </c>
      <c r="U403" s="79">
        <v>0</v>
      </c>
      <c r="V403" s="79">
        <v>0</v>
      </c>
      <c r="W403" s="79">
        <v>0</v>
      </c>
      <c r="X403" s="79">
        <v>0</v>
      </c>
      <c r="Y403" s="79">
        <v>0</v>
      </c>
      <c r="Z403" s="79">
        <v>0</v>
      </c>
      <c r="AA403" s="79">
        <v>0</v>
      </c>
      <c r="AB403" s="79">
        <v>0</v>
      </c>
      <c r="AC403" s="79">
        <v>0</v>
      </c>
      <c r="AD403" s="79">
        <v>0</v>
      </c>
      <c r="AE403" s="79">
        <v>0</v>
      </c>
      <c r="AF403" s="79">
        <v>0</v>
      </c>
      <c r="AG403" s="79">
        <v>0</v>
      </c>
      <c r="AH403" s="79">
        <v>0</v>
      </c>
      <c r="AI403" s="79">
        <v>0</v>
      </c>
      <c r="AJ403" s="79">
        <v>0</v>
      </c>
      <c r="AK403" s="79">
        <v>0</v>
      </c>
      <c r="AL403" s="79">
        <v>0</v>
      </c>
      <c r="AM403" s="79">
        <f t="shared" si="6"/>
        <v>0</v>
      </c>
      <c r="AP403" s="45"/>
    </row>
    <row r="404" spans="1:42" ht="33" customHeight="1">
      <c r="A404" s="54">
        <v>1409</v>
      </c>
      <c r="B404" s="55" t="s">
        <v>382</v>
      </c>
      <c r="C404" s="80" t="s">
        <v>678</v>
      </c>
      <c r="D404" s="79">
        <v>0</v>
      </c>
      <c r="E404" s="79">
        <v>0</v>
      </c>
      <c r="F404" s="79">
        <v>0</v>
      </c>
      <c r="G404" s="79">
        <v>0</v>
      </c>
      <c r="H404" s="79">
        <v>0</v>
      </c>
      <c r="I404" s="79">
        <v>0</v>
      </c>
      <c r="J404" s="79">
        <v>0</v>
      </c>
      <c r="K404" s="79">
        <v>0</v>
      </c>
      <c r="L404" s="79">
        <v>0</v>
      </c>
      <c r="M404" s="79">
        <v>0</v>
      </c>
      <c r="N404" s="79">
        <v>0</v>
      </c>
      <c r="O404" s="79">
        <v>0</v>
      </c>
      <c r="P404" s="79">
        <v>0</v>
      </c>
      <c r="Q404" s="79">
        <v>0</v>
      </c>
      <c r="R404" s="79">
        <v>0</v>
      </c>
      <c r="S404" s="79">
        <v>0</v>
      </c>
      <c r="T404" s="79">
        <v>0</v>
      </c>
      <c r="U404" s="79">
        <v>0</v>
      </c>
      <c r="V404" s="79">
        <v>0</v>
      </c>
      <c r="W404" s="79">
        <v>0</v>
      </c>
      <c r="X404" s="79">
        <v>0</v>
      </c>
      <c r="Y404" s="79">
        <v>0</v>
      </c>
      <c r="Z404" s="79">
        <v>0</v>
      </c>
      <c r="AA404" s="79">
        <v>0</v>
      </c>
      <c r="AB404" s="79">
        <v>0</v>
      </c>
      <c r="AC404" s="79">
        <v>0</v>
      </c>
      <c r="AD404" s="79">
        <v>0</v>
      </c>
      <c r="AE404" s="79">
        <v>0</v>
      </c>
      <c r="AF404" s="79">
        <v>0</v>
      </c>
      <c r="AG404" s="79">
        <v>0</v>
      </c>
      <c r="AH404" s="79">
        <v>0</v>
      </c>
      <c r="AI404" s="79">
        <v>0</v>
      </c>
      <c r="AJ404" s="79">
        <v>0</v>
      </c>
      <c r="AK404" s="79">
        <v>0</v>
      </c>
      <c r="AL404" s="79">
        <v>0</v>
      </c>
      <c r="AM404" s="79">
        <f t="shared" si="6"/>
        <v>0</v>
      </c>
      <c r="AP404" s="45"/>
    </row>
    <row r="405" spans="1:42" ht="33" customHeight="1">
      <c r="A405" s="54">
        <v>1410</v>
      </c>
      <c r="B405" s="55" t="s">
        <v>383</v>
      </c>
      <c r="C405" s="80" t="s">
        <v>678</v>
      </c>
      <c r="D405" s="79">
        <v>0</v>
      </c>
      <c r="E405" s="79">
        <v>0</v>
      </c>
      <c r="F405" s="79">
        <v>0</v>
      </c>
      <c r="G405" s="79">
        <v>0</v>
      </c>
      <c r="H405" s="79">
        <v>0</v>
      </c>
      <c r="I405" s="79">
        <v>0</v>
      </c>
      <c r="J405" s="79">
        <v>0</v>
      </c>
      <c r="K405" s="79">
        <v>0</v>
      </c>
      <c r="L405" s="79">
        <v>0</v>
      </c>
      <c r="M405" s="79">
        <v>0</v>
      </c>
      <c r="N405" s="79">
        <v>0</v>
      </c>
      <c r="O405" s="79">
        <v>0</v>
      </c>
      <c r="P405" s="79">
        <v>0</v>
      </c>
      <c r="Q405" s="79">
        <v>0</v>
      </c>
      <c r="R405" s="79">
        <v>0</v>
      </c>
      <c r="S405" s="79">
        <v>0</v>
      </c>
      <c r="T405" s="79">
        <v>0</v>
      </c>
      <c r="U405" s="79">
        <v>0</v>
      </c>
      <c r="V405" s="79">
        <v>0</v>
      </c>
      <c r="W405" s="79">
        <v>0</v>
      </c>
      <c r="X405" s="79">
        <v>0</v>
      </c>
      <c r="Y405" s="79">
        <v>0</v>
      </c>
      <c r="Z405" s="79">
        <v>0</v>
      </c>
      <c r="AA405" s="79">
        <v>0</v>
      </c>
      <c r="AB405" s="79">
        <v>0</v>
      </c>
      <c r="AC405" s="79">
        <v>0</v>
      </c>
      <c r="AD405" s="79">
        <v>0</v>
      </c>
      <c r="AE405" s="79">
        <v>0</v>
      </c>
      <c r="AF405" s="79">
        <v>0</v>
      </c>
      <c r="AG405" s="79">
        <v>0</v>
      </c>
      <c r="AH405" s="79">
        <v>0</v>
      </c>
      <c r="AI405" s="79">
        <v>0</v>
      </c>
      <c r="AJ405" s="79">
        <v>0</v>
      </c>
      <c r="AK405" s="79">
        <v>0</v>
      </c>
      <c r="AL405" s="79">
        <v>0</v>
      </c>
      <c r="AM405" s="79">
        <f t="shared" si="6"/>
        <v>0</v>
      </c>
      <c r="AP405" s="45"/>
    </row>
    <row r="406" spans="1:42" ht="33" customHeight="1">
      <c r="A406" s="54">
        <v>1411</v>
      </c>
      <c r="B406" s="55" t="s">
        <v>384</v>
      </c>
      <c r="C406" s="80" t="s">
        <v>678</v>
      </c>
      <c r="D406" s="79">
        <v>0</v>
      </c>
      <c r="E406" s="79">
        <v>0</v>
      </c>
      <c r="F406" s="79">
        <v>0</v>
      </c>
      <c r="G406" s="79">
        <v>0</v>
      </c>
      <c r="H406" s="79">
        <v>0</v>
      </c>
      <c r="I406" s="79">
        <v>0</v>
      </c>
      <c r="J406" s="79">
        <v>0</v>
      </c>
      <c r="K406" s="79">
        <v>0</v>
      </c>
      <c r="L406" s="79">
        <v>0</v>
      </c>
      <c r="M406" s="79">
        <v>0</v>
      </c>
      <c r="N406" s="79">
        <v>0</v>
      </c>
      <c r="O406" s="79">
        <v>0</v>
      </c>
      <c r="P406" s="79">
        <v>0</v>
      </c>
      <c r="Q406" s="79">
        <v>0</v>
      </c>
      <c r="R406" s="79">
        <v>0</v>
      </c>
      <c r="S406" s="79">
        <v>0</v>
      </c>
      <c r="T406" s="79">
        <v>0</v>
      </c>
      <c r="U406" s="79">
        <v>0</v>
      </c>
      <c r="V406" s="79">
        <v>0</v>
      </c>
      <c r="W406" s="79">
        <v>0</v>
      </c>
      <c r="X406" s="79">
        <v>0</v>
      </c>
      <c r="Y406" s="79">
        <v>0</v>
      </c>
      <c r="Z406" s="79">
        <v>0</v>
      </c>
      <c r="AA406" s="79">
        <v>0</v>
      </c>
      <c r="AB406" s="79">
        <v>0</v>
      </c>
      <c r="AC406" s="79">
        <v>0</v>
      </c>
      <c r="AD406" s="79">
        <v>0</v>
      </c>
      <c r="AE406" s="79">
        <v>0</v>
      </c>
      <c r="AF406" s="79">
        <v>0</v>
      </c>
      <c r="AG406" s="79">
        <v>0</v>
      </c>
      <c r="AH406" s="79">
        <v>0</v>
      </c>
      <c r="AI406" s="79">
        <v>0</v>
      </c>
      <c r="AJ406" s="79">
        <v>0</v>
      </c>
      <c r="AK406" s="79">
        <v>0</v>
      </c>
      <c r="AL406" s="79">
        <v>0</v>
      </c>
      <c r="AM406" s="79">
        <f t="shared" si="6"/>
        <v>0</v>
      </c>
      <c r="AP406" s="45"/>
    </row>
    <row r="407" spans="1:42" ht="33" customHeight="1">
      <c r="A407" s="54">
        <v>1412</v>
      </c>
      <c r="B407" s="55" t="s">
        <v>385</v>
      </c>
      <c r="C407" s="80" t="s">
        <v>678</v>
      </c>
      <c r="D407" s="79">
        <v>0</v>
      </c>
      <c r="E407" s="79">
        <v>0</v>
      </c>
      <c r="F407" s="79">
        <v>0</v>
      </c>
      <c r="G407" s="79">
        <v>0</v>
      </c>
      <c r="H407" s="79">
        <v>0</v>
      </c>
      <c r="I407" s="79">
        <v>0</v>
      </c>
      <c r="J407" s="79">
        <v>0</v>
      </c>
      <c r="K407" s="79">
        <v>0</v>
      </c>
      <c r="L407" s="79">
        <v>0</v>
      </c>
      <c r="M407" s="79">
        <v>0</v>
      </c>
      <c r="N407" s="79">
        <v>0</v>
      </c>
      <c r="O407" s="79">
        <v>0</v>
      </c>
      <c r="P407" s="79">
        <v>0</v>
      </c>
      <c r="Q407" s="79">
        <v>0</v>
      </c>
      <c r="R407" s="79">
        <v>0</v>
      </c>
      <c r="S407" s="79">
        <v>0</v>
      </c>
      <c r="T407" s="79">
        <v>0</v>
      </c>
      <c r="U407" s="79">
        <v>0</v>
      </c>
      <c r="V407" s="79">
        <v>0</v>
      </c>
      <c r="W407" s="79">
        <v>0</v>
      </c>
      <c r="X407" s="79">
        <v>0</v>
      </c>
      <c r="Y407" s="79">
        <v>0</v>
      </c>
      <c r="Z407" s="79">
        <v>0</v>
      </c>
      <c r="AA407" s="79">
        <v>0</v>
      </c>
      <c r="AB407" s="79">
        <v>0</v>
      </c>
      <c r="AC407" s="79">
        <v>0</v>
      </c>
      <c r="AD407" s="79">
        <v>0</v>
      </c>
      <c r="AE407" s="79">
        <v>0</v>
      </c>
      <c r="AF407" s="79">
        <v>0</v>
      </c>
      <c r="AG407" s="79">
        <v>0</v>
      </c>
      <c r="AH407" s="79">
        <v>0</v>
      </c>
      <c r="AI407" s="79">
        <v>0</v>
      </c>
      <c r="AJ407" s="79">
        <v>0</v>
      </c>
      <c r="AK407" s="79">
        <v>0</v>
      </c>
      <c r="AL407" s="79">
        <v>0</v>
      </c>
      <c r="AM407" s="79">
        <f t="shared" si="6"/>
        <v>0</v>
      </c>
      <c r="AP407" s="45"/>
    </row>
    <row r="408" spans="1:42" ht="33" customHeight="1">
      <c r="A408" s="54">
        <v>1413</v>
      </c>
      <c r="B408" s="55" t="s">
        <v>358</v>
      </c>
      <c r="C408" s="80" t="s">
        <v>678</v>
      </c>
      <c r="D408" s="79">
        <v>0</v>
      </c>
      <c r="E408" s="79">
        <v>0</v>
      </c>
      <c r="F408" s="79">
        <v>0</v>
      </c>
      <c r="G408" s="79">
        <v>0</v>
      </c>
      <c r="H408" s="79">
        <v>0</v>
      </c>
      <c r="I408" s="79">
        <v>0</v>
      </c>
      <c r="J408" s="79">
        <v>0</v>
      </c>
      <c r="K408" s="79">
        <v>0</v>
      </c>
      <c r="L408" s="79">
        <v>0</v>
      </c>
      <c r="M408" s="79">
        <v>0</v>
      </c>
      <c r="N408" s="79">
        <v>0</v>
      </c>
      <c r="O408" s="79">
        <v>0</v>
      </c>
      <c r="P408" s="79">
        <v>0</v>
      </c>
      <c r="Q408" s="79">
        <v>0</v>
      </c>
      <c r="R408" s="79">
        <v>0</v>
      </c>
      <c r="S408" s="79">
        <v>0</v>
      </c>
      <c r="T408" s="79">
        <v>0</v>
      </c>
      <c r="U408" s="79">
        <v>0</v>
      </c>
      <c r="V408" s="79">
        <v>0</v>
      </c>
      <c r="W408" s="79">
        <v>0</v>
      </c>
      <c r="X408" s="79">
        <v>0</v>
      </c>
      <c r="Y408" s="79">
        <v>0</v>
      </c>
      <c r="Z408" s="79">
        <v>0</v>
      </c>
      <c r="AA408" s="79">
        <v>0</v>
      </c>
      <c r="AB408" s="79">
        <v>0</v>
      </c>
      <c r="AC408" s="79">
        <v>0</v>
      </c>
      <c r="AD408" s="79">
        <v>0</v>
      </c>
      <c r="AE408" s="79">
        <v>0</v>
      </c>
      <c r="AF408" s="79">
        <v>0</v>
      </c>
      <c r="AG408" s="79">
        <v>0</v>
      </c>
      <c r="AH408" s="79">
        <v>0</v>
      </c>
      <c r="AI408" s="79">
        <v>0</v>
      </c>
      <c r="AJ408" s="79">
        <v>0</v>
      </c>
      <c r="AK408" s="79">
        <v>0</v>
      </c>
      <c r="AL408" s="79">
        <v>0</v>
      </c>
      <c r="AM408" s="79">
        <f t="shared" si="6"/>
        <v>0</v>
      </c>
      <c r="AP408" s="45"/>
    </row>
    <row r="409" spans="1:42" ht="33" customHeight="1">
      <c r="A409" s="54">
        <v>1414</v>
      </c>
      <c r="B409" s="55" t="s">
        <v>386</v>
      </c>
      <c r="C409" s="80" t="s">
        <v>678</v>
      </c>
      <c r="D409" s="79">
        <v>0</v>
      </c>
      <c r="E409" s="79">
        <v>0</v>
      </c>
      <c r="F409" s="79">
        <v>0</v>
      </c>
      <c r="G409" s="79">
        <v>0</v>
      </c>
      <c r="H409" s="79">
        <v>0</v>
      </c>
      <c r="I409" s="79">
        <v>0</v>
      </c>
      <c r="J409" s="79">
        <v>0</v>
      </c>
      <c r="K409" s="79">
        <v>0</v>
      </c>
      <c r="L409" s="79">
        <v>0</v>
      </c>
      <c r="M409" s="79">
        <v>0</v>
      </c>
      <c r="N409" s="79">
        <v>0</v>
      </c>
      <c r="O409" s="79">
        <v>0</v>
      </c>
      <c r="P409" s="79">
        <v>0</v>
      </c>
      <c r="Q409" s="79">
        <v>0</v>
      </c>
      <c r="R409" s="79">
        <v>0</v>
      </c>
      <c r="S409" s="79">
        <v>0</v>
      </c>
      <c r="T409" s="79">
        <v>0</v>
      </c>
      <c r="U409" s="79">
        <v>0</v>
      </c>
      <c r="V409" s="79">
        <v>0</v>
      </c>
      <c r="W409" s="79">
        <v>0</v>
      </c>
      <c r="X409" s="79">
        <v>0</v>
      </c>
      <c r="Y409" s="79">
        <v>0</v>
      </c>
      <c r="Z409" s="79">
        <v>0</v>
      </c>
      <c r="AA409" s="79">
        <v>0</v>
      </c>
      <c r="AB409" s="79">
        <v>0</v>
      </c>
      <c r="AC409" s="79">
        <v>0</v>
      </c>
      <c r="AD409" s="79">
        <v>0</v>
      </c>
      <c r="AE409" s="79">
        <v>0</v>
      </c>
      <c r="AF409" s="79">
        <v>0</v>
      </c>
      <c r="AG409" s="79">
        <v>0</v>
      </c>
      <c r="AH409" s="79">
        <v>0</v>
      </c>
      <c r="AI409" s="79">
        <v>0</v>
      </c>
      <c r="AJ409" s="79">
        <v>0</v>
      </c>
      <c r="AK409" s="79">
        <v>0</v>
      </c>
      <c r="AL409" s="79">
        <v>0</v>
      </c>
      <c r="AM409" s="79">
        <f t="shared" si="6"/>
        <v>0</v>
      </c>
      <c r="AP409" s="45"/>
    </row>
    <row r="410" spans="1:42" ht="33" customHeight="1">
      <c r="A410" s="54">
        <v>1415</v>
      </c>
      <c r="B410" s="55" t="s">
        <v>387</v>
      </c>
      <c r="C410" s="80" t="s">
        <v>678</v>
      </c>
      <c r="D410" s="79">
        <v>0</v>
      </c>
      <c r="E410" s="79">
        <v>0</v>
      </c>
      <c r="F410" s="79">
        <v>0</v>
      </c>
      <c r="G410" s="79">
        <v>0</v>
      </c>
      <c r="H410" s="79">
        <v>0</v>
      </c>
      <c r="I410" s="79">
        <v>0</v>
      </c>
      <c r="J410" s="79">
        <v>0</v>
      </c>
      <c r="K410" s="79">
        <v>0</v>
      </c>
      <c r="L410" s="79">
        <v>0</v>
      </c>
      <c r="M410" s="79">
        <v>0</v>
      </c>
      <c r="N410" s="79">
        <v>0</v>
      </c>
      <c r="O410" s="79">
        <v>0</v>
      </c>
      <c r="P410" s="79">
        <v>0</v>
      </c>
      <c r="Q410" s="79">
        <v>0</v>
      </c>
      <c r="R410" s="79">
        <v>0</v>
      </c>
      <c r="S410" s="79">
        <v>0</v>
      </c>
      <c r="T410" s="79">
        <v>0</v>
      </c>
      <c r="U410" s="79">
        <v>0</v>
      </c>
      <c r="V410" s="79">
        <v>0</v>
      </c>
      <c r="W410" s="79">
        <v>0</v>
      </c>
      <c r="X410" s="79">
        <v>0</v>
      </c>
      <c r="Y410" s="79">
        <v>0</v>
      </c>
      <c r="Z410" s="79">
        <v>0</v>
      </c>
      <c r="AA410" s="79">
        <v>0</v>
      </c>
      <c r="AB410" s="79">
        <v>0</v>
      </c>
      <c r="AC410" s="79">
        <v>0</v>
      </c>
      <c r="AD410" s="79">
        <v>0</v>
      </c>
      <c r="AE410" s="79">
        <v>0</v>
      </c>
      <c r="AF410" s="79">
        <v>0</v>
      </c>
      <c r="AG410" s="79">
        <v>0</v>
      </c>
      <c r="AH410" s="79">
        <v>0</v>
      </c>
      <c r="AI410" s="79">
        <v>0</v>
      </c>
      <c r="AJ410" s="79">
        <v>0</v>
      </c>
      <c r="AK410" s="79">
        <v>0</v>
      </c>
      <c r="AL410" s="79">
        <v>0</v>
      </c>
      <c r="AM410" s="79">
        <f t="shared" si="6"/>
        <v>0</v>
      </c>
      <c r="AP410" s="45"/>
    </row>
    <row r="411" spans="1:42" ht="33" customHeight="1">
      <c r="A411" s="54">
        <v>1416</v>
      </c>
      <c r="B411" s="55" t="s">
        <v>388</v>
      </c>
      <c r="C411" s="80" t="s">
        <v>678</v>
      </c>
      <c r="D411" s="79">
        <v>0</v>
      </c>
      <c r="E411" s="79">
        <v>0</v>
      </c>
      <c r="F411" s="79">
        <v>0</v>
      </c>
      <c r="G411" s="79">
        <v>0</v>
      </c>
      <c r="H411" s="79">
        <v>0</v>
      </c>
      <c r="I411" s="79">
        <v>0</v>
      </c>
      <c r="J411" s="79">
        <v>0</v>
      </c>
      <c r="K411" s="79">
        <v>0</v>
      </c>
      <c r="L411" s="79">
        <v>0</v>
      </c>
      <c r="M411" s="79">
        <v>0</v>
      </c>
      <c r="N411" s="79">
        <v>0</v>
      </c>
      <c r="O411" s="79">
        <v>0</v>
      </c>
      <c r="P411" s="79">
        <v>0</v>
      </c>
      <c r="Q411" s="79">
        <v>0</v>
      </c>
      <c r="R411" s="79">
        <v>0</v>
      </c>
      <c r="S411" s="79">
        <v>0</v>
      </c>
      <c r="T411" s="79">
        <v>0</v>
      </c>
      <c r="U411" s="79">
        <v>0</v>
      </c>
      <c r="V411" s="79">
        <v>0</v>
      </c>
      <c r="W411" s="79">
        <v>0</v>
      </c>
      <c r="X411" s="79">
        <v>0</v>
      </c>
      <c r="Y411" s="79">
        <v>0</v>
      </c>
      <c r="Z411" s="79">
        <v>0</v>
      </c>
      <c r="AA411" s="79">
        <v>0</v>
      </c>
      <c r="AB411" s="79">
        <v>0</v>
      </c>
      <c r="AC411" s="79">
        <v>0</v>
      </c>
      <c r="AD411" s="79">
        <v>0</v>
      </c>
      <c r="AE411" s="79">
        <v>0</v>
      </c>
      <c r="AF411" s="79">
        <v>0</v>
      </c>
      <c r="AG411" s="79">
        <v>0</v>
      </c>
      <c r="AH411" s="79">
        <v>0</v>
      </c>
      <c r="AI411" s="79">
        <v>0</v>
      </c>
      <c r="AJ411" s="79">
        <v>0</v>
      </c>
      <c r="AK411" s="79">
        <v>0</v>
      </c>
      <c r="AL411" s="79">
        <v>0</v>
      </c>
      <c r="AM411" s="79">
        <f t="shared" si="6"/>
        <v>0</v>
      </c>
      <c r="AP411" s="45"/>
    </row>
    <row r="412" spans="1:42" ht="33" customHeight="1">
      <c r="A412" s="54">
        <v>1417</v>
      </c>
      <c r="B412" s="55" t="s">
        <v>389</v>
      </c>
      <c r="C412" s="80" t="s">
        <v>678</v>
      </c>
      <c r="D412" s="79">
        <v>0</v>
      </c>
      <c r="E412" s="79">
        <v>0</v>
      </c>
      <c r="F412" s="79">
        <v>0</v>
      </c>
      <c r="G412" s="79">
        <v>0</v>
      </c>
      <c r="H412" s="79">
        <v>0</v>
      </c>
      <c r="I412" s="79">
        <v>0</v>
      </c>
      <c r="J412" s="79">
        <v>0</v>
      </c>
      <c r="K412" s="79">
        <v>0</v>
      </c>
      <c r="L412" s="79">
        <v>0</v>
      </c>
      <c r="M412" s="79">
        <v>0</v>
      </c>
      <c r="N412" s="79">
        <v>0</v>
      </c>
      <c r="O412" s="79">
        <v>0</v>
      </c>
      <c r="P412" s="79">
        <v>0</v>
      </c>
      <c r="Q412" s="79">
        <v>0</v>
      </c>
      <c r="R412" s="79">
        <v>0</v>
      </c>
      <c r="S412" s="79">
        <v>0</v>
      </c>
      <c r="T412" s="79">
        <v>0</v>
      </c>
      <c r="U412" s="79">
        <v>0</v>
      </c>
      <c r="V412" s="79">
        <v>0</v>
      </c>
      <c r="W412" s="79">
        <v>0</v>
      </c>
      <c r="X412" s="79">
        <v>0</v>
      </c>
      <c r="Y412" s="79">
        <v>0</v>
      </c>
      <c r="Z412" s="79">
        <v>0</v>
      </c>
      <c r="AA412" s="79">
        <v>0</v>
      </c>
      <c r="AB412" s="79">
        <v>0</v>
      </c>
      <c r="AC412" s="79">
        <v>0</v>
      </c>
      <c r="AD412" s="79">
        <v>0</v>
      </c>
      <c r="AE412" s="79">
        <v>0</v>
      </c>
      <c r="AF412" s="79">
        <v>0</v>
      </c>
      <c r="AG412" s="79">
        <v>0</v>
      </c>
      <c r="AH412" s="79">
        <v>0</v>
      </c>
      <c r="AI412" s="79">
        <v>0</v>
      </c>
      <c r="AJ412" s="79">
        <v>0</v>
      </c>
      <c r="AK412" s="79">
        <v>0</v>
      </c>
      <c r="AL412" s="79">
        <v>0</v>
      </c>
      <c r="AM412" s="79">
        <f t="shared" si="6"/>
        <v>0</v>
      </c>
      <c r="AP412" s="45"/>
    </row>
    <row r="413" spans="1:42" ht="33" customHeight="1">
      <c r="A413" s="54">
        <v>1418</v>
      </c>
      <c r="B413" s="55" t="s">
        <v>390</v>
      </c>
      <c r="C413" s="80" t="s">
        <v>678</v>
      </c>
      <c r="D413" s="79">
        <v>0</v>
      </c>
      <c r="E413" s="79">
        <v>0</v>
      </c>
      <c r="F413" s="79">
        <v>0</v>
      </c>
      <c r="G413" s="79">
        <v>0</v>
      </c>
      <c r="H413" s="79">
        <v>0</v>
      </c>
      <c r="I413" s="79">
        <v>0</v>
      </c>
      <c r="J413" s="79">
        <v>0</v>
      </c>
      <c r="K413" s="79">
        <v>0</v>
      </c>
      <c r="L413" s="79">
        <v>0</v>
      </c>
      <c r="M413" s="79">
        <v>0</v>
      </c>
      <c r="N413" s="79">
        <v>0</v>
      </c>
      <c r="O413" s="79">
        <v>0</v>
      </c>
      <c r="P413" s="79">
        <v>0</v>
      </c>
      <c r="Q413" s="79">
        <v>0</v>
      </c>
      <c r="R413" s="79">
        <v>0</v>
      </c>
      <c r="S413" s="79">
        <v>0</v>
      </c>
      <c r="T413" s="79">
        <v>0</v>
      </c>
      <c r="U413" s="79">
        <v>0</v>
      </c>
      <c r="V413" s="79">
        <v>0</v>
      </c>
      <c r="W413" s="79">
        <v>0</v>
      </c>
      <c r="X413" s="79">
        <v>0</v>
      </c>
      <c r="Y413" s="79">
        <v>0</v>
      </c>
      <c r="Z413" s="79">
        <v>0</v>
      </c>
      <c r="AA413" s="79">
        <v>0</v>
      </c>
      <c r="AB413" s="79">
        <v>0</v>
      </c>
      <c r="AC413" s="79">
        <v>0</v>
      </c>
      <c r="AD413" s="79">
        <v>0</v>
      </c>
      <c r="AE413" s="79">
        <v>0</v>
      </c>
      <c r="AF413" s="79">
        <v>0</v>
      </c>
      <c r="AG413" s="79">
        <v>0</v>
      </c>
      <c r="AH413" s="79">
        <v>0</v>
      </c>
      <c r="AI413" s="79">
        <v>0</v>
      </c>
      <c r="AJ413" s="79">
        <v>0</v>
      </c>
      <c r="AK413" s="79">
        <v>0</v>
      </c>
      <c r="AL413" s="79">
        <v>0</v>
      </c>
      <c r="AM413" s="79">
        <f t="shared" si="6"/>
        <v>0</v>
      </c>
      <c r="AP413" s="45"/>
    </row>
    <row r="414" spans="1:42" ht="33" customHeight="1">
      <c r="A414" s="54">
        <v>1419</v>
      </c>
      <c r="B414" s="55" t="s">
        <v>391</v>
      </c>
      <c r="C414" s="80" t="s">
        <v>678</v>
      </c>
      <c r="D414" s="79">
        <v>0</v>
      </c>
      <c r="E414" s="79">
        <v>0</v>
      </c>
      <c r="F414" s="79">
        <v>0</v>
      </c>
      <c r="G414" s="79">
        <v>0</v>
      </c>
      <c r="H414" s="79">
        <v>0</v>
      </c>
      <c r="I414" s="79">
        <v>0</v>
      </c>
      <c r="J414" s="79">
        <v>0</v>
      </c>
      <c r="K414" s="79">
        <v>0</v>
      </c>
      <c r="L414" s="79">
        <v>0</v>
      </c>
      <c r="M414" s="79">
        <v>0</v>
      </c>
      <c r="N414" s="79">
        <v>0</v>
      </c>
      <c r="O414" s="79">
        <v>0</v>
      </c>
      <c r="P414" s="79">
        <v>0</v>
      </c>
      <c r="Q414" s="79">
        <v>0</v>
      </c>
      <c r="R414" s="79">
        <v>0</v>
      </c>
      <c r="S414" s="79">
        <v>0</v>
      </c>
      <c r="T414" s="79">
        <v>0</v>
      </c>
      <c r="U414" s="79">
        <v>0</v>
      </c>
      <c r="V414" s="79">
        <v>0</v>
      </c>
      <c r="W414" s="79">
        <v>0</v>
      </c>
      <c r="X414" s="79">
        <v>0</v>
      </c>
      <c r="Y414" s="79">
        <v>0</v>
      </c>
      <c r="Z414" s="79">
        <v>0</v>
      </c>
      <c r="AA414" s="79">
        <v>0</v>
      </c>
      <c r="AB414" s="79">
        <v>0</v>
      </c>
      <c r="AC414" s="79">
        <v>0</v>
      </c>
      <c r="AD414" s="79">
        <v>0</v>
      </c>
      <c r="AE414" s="79">
        <v>0</v>
      </c>
      <c r="AF414" s="79">
        <v>0</v>
      </c>
      <c r="AG414" s="79">
        <v>0</v>
      </c>
      <c r="AH414" s="79">
        <v>0</v>
      </c>
      <c r="AI414" s="79">
        <v>0</v>
      </c>
      <c r="AJ414" s="79">
        <v>0</v>
      </c>
      <c r="AK414" s="79">
        <v>0</v>
      </c>
      <c r="AL414" s="79">
        <v>0</v>
      </c>
      <c r="AM414" s="79">
        <f t="shared" si="6"/>
        <v>0</v>
      </c>
      <c r="AP414" s="45"/>
    </row>
    <row r="415" spans="1:42" ht="33" customHeight="1">
      <c r="A415" s="54">
        <v>1420</v>
      </c>
      <c r="B415" s="55" t="s">
        <v>392</v>
      </c>
      <c r="C415" s="80" t="s">
        <v>678</v>
      </c>
      <c r="D415" s="79">
        <v>0</v>
      </c>
      <c r="E415" s="79">
        <v>0</v>
      </c>
      <c r="F415" s="79">
        <v>0</v>
      </c>
      <c r="G415" s="79">
        <v>0</v>
      </c>
      <c r="H415" s="79">
        <v>0</v>
      </c>
      <c r="I415" s="79">
        <v>0</v>
      </c>
      <c r="J415" s="79">
        <v>0</v>
      </c>
      <c r="K415" s="79">
        <v>0</v>
      </c>
      <c r="L415" s="79">
        <v>0</v>
      </c>
      <c r="M415" s="79">
        <v>0</v>
      </c>
      <c r="N415" s="79">
        <v>0</v>
      </c>
      <c r="O415" s="79">
        <v>0</v>
      </c>
      <c r="P415" s="79">
        <v>0</v>
      </c>
      <c r="Q415" s="79">
        <v>0</v>
      </c>
      <c r="R415" s="79">
        <v>0</v>
      </c>
      <c r="S415" s="79">
        <v>0</v>
      </c>
      <c r="T415" s="79">
        <v>0</v>
      </c>
      <c r="U415" s="79">
        <v>0</v>
      </c>
      <c r="V415" s="79">
        <v>0</v>
      </c>
      <c r="W415" s="79">
        <v>0</v>
      </c>
      <c r="X415" s="79">
        <v>0</v>
      </c>
      <c r="Y415" s="79">
        <v>0</v>
      </c>
      <c r="Z415" s="79">
        <v>0</v>
      </c>
      <c r="AA415" s="79">
        <v>0</v>
      </c>
      <c r="AB415" s="79">
        <v>0</v>
      </c>
      <c r="AC415" s="79">
        <v>0</v>
      </c>
      <c r="AD415" s="79">
        <v>0</v>
      </c>
      <c r="AE415" s="79">
        <v>0</v>
      </c>
      <c r="AF415" s="79">
        <v>0</v>
      </c>
      <c r="AG415" s="79">
        <v>0</v>
      </c>
      <c r="AH415" s="79">
        <v>0</v>
      </c>
      <c r="AI415" s="79">
        <v>0</v>
      </c>
      <c r="AJ415" s="79">
        <v>0</v>
      </c>
      <c r="AK415" s="79">
        <v>0</v>
      </c>
      <c r="AL415" s="79">
        <v>0</v>
      </c>
      <c r="AM415" s="79">
        <f t="shared" si="6"/>
        <v>0</v>
      </c>
      <c r="AP415" s="45"/>
    </row>
    <row r="416" spans="1:42" ht="33" customHeight="1">
      <c r="A416" s="54">
        <v>1421</v>
      </c>
      <c r="B416" s="55" t="s">
        <v>393</v>
      </c>
      <c r="C416" s="80" t="s">
        <v>678</v>
      </c>
      <c r="D416" s="79">
        <v>0</v>
      </c>
      <c r="E416" s="79">
        <v>0</v>
      </c>
      <c r="F416" s="79">
        <v>0</v>
      </c>
      <c r="G416" s="79">
        <v>0</v>
      </c>
      <c r="H416" s="79">
        <v>0</v>
      </c>
      <c r="I416" s="79">
        <v>0</v>
      </c>
      <c r="J416" s="79">
        <v>0</v>
      </c>
      <c r="K416" s="79">
        <v>0</v>
      </c>
      <c r="L416" s="79">
        <v>0</v>
      </c>
      <c r="M416" s="79">
        <v>0</v>
      </c>
      <c r="N416" s="79">
        <v>0</v>
      </c>
      <c r="O416" s="79">
        <v>0</v>
      </c>
      <c r="P416" s="79">
        <v>0</v>
      </c>
      <c r="Q416" s="79">
        <v>0</v>
      </c>
      <c r="R416" s="79">
        <v>0</v>
      </c>
      <c r="S416" s="79">
        <v>0</v>
      </c>
      <c r="T416" s="79">
        <v>0</v>
      </c>
      <c r="U416" s="79">
        <v>0</v>
      </c>
      <c r="V416" s="79">
        <v>0</v>
      </c>
      <c r="W416" s="79">
        <v>0</v>
      </c>
      <c r="X416" s="79">
        <v>0</v>
      </c>
      <c r="Y416" s="79">
        <v>0</v>
      </c>
      <c r="Z416" s="79">
        <v>0</v>
      </c>
      <c r="AA416" s="79">
        <v>0</v>
      </c>
      <c r="AB416" s="79">
        <v>0</v>
      </c>
      <c r="AC416" s="79">
        <v>0</v>
      </c>
      <c r="AD416" s="79">
        <v>0</v>
      </c>
      <c r="AE416" s="79">
        <v>0</v>
      </c>
      <c r="AF416" s="79">
        <v>0</v>
      </c>
      <c r="AG416" s="79">
        <v>0</v>
      </c>
      <c r="AH416" s="79">
        <v>0</v>
      </c>
      <c r="AI416" s="79">
        <v>0</v>
      </c>
      <c r="AJ416" s="79">
        <v>0</v>
      </c>
      <c r="AK416" s="79">
        <v>0</v>
      </c>
      <c r="AL416" s="79">
        <v>0</v>
      </c>
      <c r="AM416" s="79">
        <f t="shared" si="6"/>
        <v>0</v>
      </c>
      <c r="AP416" s="45"/>
    </row>
    <row r="417" spans="1:42" ht="33" customHeight="1">
      <c r="A417" s="54">
        <v>1422</v>
      </c>
      <c r="B417" s="55" t="s">
        <v>394</v>
      </c>
      <c r="C417" s="80" t="s">
        <v>678</v>
      </c>
      <c r="D417" s="79">
        <v>0</v>
      </c>
      <c r="E417" s="79">
        <v>0</v>
      </c>
      <c r="F417" s="79">
        <v>0</v>
      </c>
      <c r="G417" s="79">
        <v>0</v>
      </c>
      <c r="H417" s="79">
        <v>0</v>
      </c>
      <c r="I417" s="79">
        <v>0</v>
      </c>
      <c r="J417" s="79">
        <v>0</v>
      </c>
      <c r="K417" s="79">
        <v>0</v>
      </c>
      <c r="L417" s="79">
        <v>0</v>
      </c>
      <c r="M417" s="79">
        <v>0</v>
      </c>
      <c r="N417" s="79">
        <v>0</v>
      </c>
      <c r="O417" s="79">
        <v>0</v>
      </c>
      <c r="P417" s="79">
        <v>0</v>
      </c>
      <c r="Q417" s="79">
        <v>0</v>
      </c>
      <c r="R417" s="79">
        <v>0</v>
      </c>
      <c r="S417" s="79">
        <v>0</v>
      </c>
      <c r="T417" s="79">
        <v>0</v>
      </c>
      <c r="U417" s="79">
        <v>0</v>
      </c>
      <c r="V417" s="79">
        <v>0</v>
      </c>
      <c r="W417" s="79">
        <v>0</v>
      </c>
      <c r="X417" s="79">
        <v>0</v>
      </c>
      <c r="Y417" s="79">
        <v>0</v>
      </c>
      <c r="Z417" s="79">
        <v>0</v>
      </c>
      <c r="AA417" s="79">
        <v>0</v>
      </c>
      <c r="AB417" s="79">
        <v>0</v>
      </c>
      <c r="AC417" s="79">
        <v>0</v>
      </c>
      <c r="AD417" s="79">
        <v>0</v>
      </c>
      <c r="AE417" s="79">
        <v>0</v>
      </c>
      <c r="AF417" s="79">
        <v>0</v>
      </c>
      <c r="AG417" s="79">
        <v>0</v>
      </c>
      <c r="AH417" s="79">
        <v>0</v>
      </c>
      <c r="AI417" s="79">
        <v>0</v>
      </c>
      <c r="AJ417" s="79">
        <v>0</v>
      </c>
      <c r="AK417" s="79">
        <v>0</v>
      </c>
      <c r="AL417" s="79">
        <v>0</v>
      </c>
      <c r="AM417" s="79">
        <f t="shared" si="6"/>
        <v>0</v>
      </c>
      <c r="AP417" s="45"/>
    </row>
    <row r="418" spans="1:42" ht="33" customHeight="1">
      <c r="A418" s="54">
        <v>1423</v>
      </c>
      <c r="B418" s="55" t="s">
        <v>395</v>
      </c>
      <c r="C418" s="80" t="s">
        <v>678</v>
      </c>
      <c r="D418" s="79">
        <v>0</v>
      </c>
      <c r="E418" s="79">
        <v>0</v>
      </c>
      <c r="F418" s="79">
        <v>0</v>
      </c>
      <c r="G418" s="79">
        <v>0</v>
      </c>
      <c r="H418" s="79">
        <v>0</v>
      </c>
      <c r="I418" s="79">
        <v>0</v>
      </c>
      <c r="J418" s="79">
        <v>0</v>
      </c>
      <c r="K418" s="79">
        <v>0</v>
      </c>
      <c r="L418" s="79">
        <v>0</v>
      </c>
      <c r="M418" s="79">
        <v>0</v>
      </c>
      <c r="N418" s="79">
        <v>0</v>
      </c>
      <c r="O418" s="79">
        <v>0</v>
      </c>
      <c r="P418" s="79">
        <v>0</v>
      </c>
      <c r="Q418" s="79">
        <v>0</v>
      </c>
      <c r="R418" s="79">
        <v>0</v>
      </c>
      <c r="S418" s="79">
        <v>0</v>
      </c>
      <c r="T418" s="79">
        <v>0</v>
      </c>
      <c r="U418" s="79">
        <v>0</v>
      </c>
      <c r="V418" s="79">
        <v>0</v>
      </c>
      <c r="W418" s="79">
        <v>0</v>
      </c>
      <c r="X418" s="79">
        <v>0</v>
      </c>
      <c r="Y418" s="79">
        <v>0</v>
      </c>
      <c r="Z418" s="79">
        <v>0</v>
      </c>
      <c r="AA418" s="79">
        <v>0</v>
      </c>
      <c r="AB418" s="79">
        <v>0</v>
      </c>
      <c r="AC418" s="79">
        <v>0</v>
      </c>
      <c r="AD418" s="79">
        <v>0</v>
      </c>
      <c r="AE418" s="79">
        <v>0</v>
      </c>
      <c r="AF418" s="79">
        <v>0</v>
      </c>
      <c r="AG418" s="79">
        <v>0</v>
      </c>
      <c r="AH418" s="79">
        <v>0</v>
      </c>
      <c r="AI418" s="79">
        <v>0</v>
      </c>
      <c r="AJ418" s="79">
        <v>0</v>
      </c>
      <c r="AK418" s="79">
        <v>0</v>
      </c>
      <c r="AL418" s="79">
        <v>0</v>
      </c>
      <c r="AM418" s="79">
        <f t="shared" si="6"/>
        <v>0</v>
      </c>
      <c r="AP418" s="45"/>
    </row>
    <row r="419" spans="1:42" ht="33" customHeight="1">
      <c r="A419" s="54">
        <v>1424</v>
      </c>
      <c r="B419" s="55" t="s">
        <v>396</v>
      </c>
      <c r="C419" s="80" t="s">
        <v>678</v>
      </c>
      <c r="D419" s="79">
        <v>0</v>
      </c>
      <c r="E419" s="79">
        <v>0</v>
      </c>
      <c r="F419" s="79">
        <v>0</v>
      </c>
      <c r="G419" s="79">
        <v>0</v>
      </c>
      <c r="H419" s="79">
        <v>0</v>
      </c>
      <c r="I419" s="79">
        <v>0</v>
      </c>
      <c r="J419" s="79">
        <v>0</v>
      </c>
      <c r="K419" s="79">
        <v>0</v>
      </c>
      <c r="L419" s="79">
        <v>0</v>
      </c>
      <c r="M419" s="79">
        <v>0</v>
      </c>
      <c r="N419" s="79">
        <v>0</v>
      </c>
      <c r="O419" s="79">
        <v>0</v>
      </c>
      <c r="P419" s="79">
        <v>0</v>
      </c>
      <c r="Q419" s="79">
        <v>0</v>
      </c>
      <c r="R419" s="79">
        <v>0</v>
      </c>
      <c r="S419" s="79">
        <v>0</v>
      </c>
      <c r="T419" s="79">
        <v>0</v>
      </c>
      <c r="U419" s="79">
        <v>0</v>
      </c>
      <c r="V419" s="79">
        <v>0</v>
      </c>
      <c r="W419" s="79">
        <v>0</v>
      </c>
      <c r="X419" s="79">
        <v>0</v>
      </c>
      <c r="Y419" s="79">
        <v>0</v>
      </c>
      <c r="Z419" s="79">
        <v>0</v>
      </c>
      <c r="AA419" s="79">
        <v>0</v>
      </c>
      <c r="AB419" s="79">
        <v>0</v>
      </c>
      <c r="AC419" s="79">
        <v>0</v>
      </c>
      <c r="AD419" s="79">
        <v>0</v>
      </c>
      <c r="AE419" s="79">
        <v>0</v>
      </c>
      <c r="AF419" s="79">
        <v>0</v>
      </c>
      <c r="AG419" s="79">
        <v>0</v>
      </c>
      <c r="AH419" s="79">
        <v>0</v>
      </c>
      <c r="AI419" s="79">
        <v>0</v>
      </c>
      <c r="AJ419" s="79">
        <v>0</v>
      </c>
      <c r="AK419" s="79">
        <v>0</v>
      </c>
      <c r="AL419" s="79">
        <v>0</v>
      </c>
      <c r="AM419" s="79">
        <f t="shared" si="6"/>
        <v>0</v>
      </c>
      <c r="AP419" s="45"/>
    </row>
    <row r="420" spans="1:42" ht="33" customHeight="1">
      <c r="A420" s="54">
        <v>1425</v>
      </c>
      <c r="B420" s="55" t="s">
        <v>397</v>
      </c>
      <c r="C420" s="80" t="s">
        <v>678</v>
      </c>
      <c r="D420" s="79">
        <v>0</v>
      </c>
      <c r="E420" s="79">
        <v>0</v>
      </c>
      <c r="F420" s="79">
        <v>0</v>
      </c>
      <c r="G420" s="79">
        <v>0</v>
      </c>
      <c r="H420" s="79">
        <v>0</v>
      </c>
      <c r="I420" s="79">
        <v>0</v>
      </c>
      <c r="J420" s="79">
        <v>0</v>
      </c>
      <c r="K420" s="79">
        <v>0</v>
      </c>
      <c r="L420" s="79">
        <v>0</v>
      </c>
      <c r="M420" s="79">
        <v>0</v>
      </c>
      <c r="N420" s="79">
        <v>0</v>
      </c>
      <c r="O420" s="79">
        <v>0</v>
      </c>
      <c r="P420" s="79">
        <v>0</v>
      </c>
      <c r="Q420" s="79">
        <v>0</v>
      </c>
      <c r="R420" s="79">
        <v>0</v>
      </c>
      <c r="S420" s="79">
        <v>0</v>
      </c>
      <c r="T420" s="79">
        <v>0</v>
      </c>
      <c r="U420" s="79">
        <v>0</v>
      </c>
      <c r="V420" s="79">
        <v>0</v>
      </c>
      <c r="W420" s="79">
        <v>0</v>
      </c>
      <c r="X420" s="79">
        <v>0</v>
      </c>
      <c r="Y420" s="79">
        <v>0</v>
      </c>
      <c r="Z420" s="79">
        <v>0</v>
      </c>
      <c r="AA420" s="79">
        <v>0</v>
      </c>
      <c r="AB420" s="79">
        <v>0</v>
      </c>
      <c r="AC420" s="79">
        <v>0</v>
      </c>
      <c r="AD420" s="79">
        <v>0</v>
      </c>
      <c r="AE420" s="79">
        <v>0</v>
      </c>
      <c r="AF420" s="79">
        <v>0</v>
      </c>
      <c r="AG420" s="79">
        <v>0</v>
      </c>
      <c r="AH420" s="79">
        <v>0</v>
      </c>
      <c r="AI420" s="79">
        <v>0</v>
      </c>
      <c r="AJ420" s="79">
        <v>0</v>
      </c>
      <c r="AK420" s="79">
        <v>0</v>
      </c>
      <c r="AL420" s="79">
        <v>0</v>
      </c>
      <c r="AM420" s="79">
        <f t="shared" si="6"/>
        <v>0</v>
      </c>
      <c r="AP420" s="45"/>
    </row>
    <row r="421" spans="1:42" ht="33" customHeight="1">
      <c r="A421" s="54">
        <v>1426</v>
      </c>
      <c r="B421" s="55" t="s">
        <v>398</v>
      </c>
      <c r="C421" s="80" t="s">
        <v>678</v>
      </c>
      <c r="D421" s="79">
        <v>0</v>
      </c>
      <c r="E421" s="79">
        <v>0</v>
      </c>
      <c r="F421" s="79">
        <v>0</v>
      </c>
      <c r="G421" s="79">
        <v>0</v>
      </c>
      <c r="H421" s="79">
        <v>0</v>
      </c>
      <c r="I421" s="79">
        <v>0</v>
      </c>
      <c r="J421" s="79">
        <v>0</v>
      </c>
      <c r="K421" s="79">
        <v>0</v>
      </c>
      <c r="L421" s="79">
        <v>0</v>
      </c>
      <c r="M421" s="79">
        <v>0</v>
      </c>
      <c r="N421" s="79">
        <v>0</v>
      </c>
      <c r="O421" s="79">
        <v>0</v>
      </c>
      <c r="P421" s="79">
        <v>0</v>
      </c>
      <c r="Q421" s="79">
        <v>0</v>
      </c>
      <c r="R421" s="79">
        <v>0</v>
      </c>
      <c r="S421" s="79">
        <v>0</v>
      </c>
      <c r="T421" s="79">
        <v>0</v>
      </c>
      <c r="U421" s="79">
        <v>0</v>
      </c>
      <c r="V421" s="79">
        <v>0</v>
      </c>
      <c r="W421" s="79">
        <v>0</v>
      </c>
      <c r="X421" s="79">
        <v>0</v>
      </c>
      <c r="Y421" s="79">
        <v>0</v>
      </c>
      <c r="Z421" s="79">
        <v>0</v>
      </c>
      <c r="AA421" s="79">
        <v>0</v>
      </c>
      <c r="AB421" s="79">
        <v>0</v>
      </c>
      <c r="AC421" s="79">
        <v>0</v>
      </c>
      <c r="AD421" s="79">
        <v>0</v>
      </c>
      <c r="AE421" s="79">
        <v>0</v>
      </c>
      <c r="AF421" s="79">
        <v>0</v>
      </c>
      <c r="AG421" s="79">
        <v>0</v>
      </c>
      <c r="AH421" s="79">
        <v>0</v>
      </c>
      <c r="AI421" s="79">
        <v>0</v>
      </c>
      <c r="AJ421" s="79">
        <v>0</v>
      </c>
      <c r="AK421" s="79">
        <v>0</v>
      </c>
      <c r="AL421" s="79">
        <v>0</v>
      </c>
      <c r="AM421" s="79">
        <f t="shared" si="6"/>
        <v>0</v>
      </c>
      <c r="AP421" s="45"/>
    </row>
    <row r="422" spans="1:42" ht="33" customHeight="1">
      <c r="A422" s="54">
        <v>1427</v>
      </c>
      <c r="B422" s="55" t="s">
        <v>399</v>
      </c>
      <c r="C422" s="80" t="s">
        <v>678</v>
      </c>
      <c r="D422" s="79">
        <v>0</v>
      </c>
      <c r="E422" s="79">
        <v>0</v>
      </c>
      <c r="F422" s="79">
        <v>0</v>
      </c>
      <c r="G422" s="79">
        <v>0</v>
      </c>
      <c r="H422" s="79">
        <v>0</v>
      </c>
      <c r="I422" s="79">
        <v>0</v>
      </c>
      <c r="J422" s="79">
        <v>0</v>
      </c>
      <c r="K422" s="79">
        <v>0</v>
      </c>
      <c r="L422" s="79">
        <v>0</v>
      </c>
      <c r="M422" s="79">
        <v>0</v>
      </c>
      <c r="N422" s="79">
        <v>0</v>
      </c>
      <c r="O422" s="79">
        <v>0</v>
      </c>
      <c r="P422" s="79">
        <v>0</v>
      </c>
      <c r="Q422" s="79">
        <v>0</v>
      </c>
      <c r="R422" s="79">
        <v>0</v>
      </c>
      <c r="S422" s="79">
        <v>0</v>
      </c>
      <c r="T422" s="79">
        <v>0</v>
      </c>
      <c r="U422" s="79">
        <v>0</v>
      </c>
      <c r="V422" s="79">
        <v>0</v>
      </c>
      <c r="W422" s="79">
        <v>0</v>
      </c>
      <c r="X422" s="79">
        <v>0</v>
      </c>
      <c r="Y422" s="79">
        <v>0</v>
      </c>
      <c r="Z422" s="79">
        <v>0</v>
      </c>
      <c r="AA422" s="79">
        <v>0</v>
      </c>
      <c r="AB422" s="79">
        <v>0</v>
      </c>
      <c r="AC422" s="79">
        <v>0</v>
      </c>
      <c r="AD422" s="79">
        <v>0</v>
      </c>
      <c r="AE422" s="79">
        <v>0</v>
      </c>
      <c r="AF422" s="79">
        <v>0</v>
      </c>
      <c r="AG422" s="79">
        <v>0</v>
      </c>
      <c r="AH422" s="79">
        <v>0</v>
      </c>
      <c r="AI422" s="79">
        <v>0</v>
      </c>
      <c r="AJ422" s="79">
        <v>0</v>
      </c>
      <c r="AK422" s="79">
        <v>0</v>
      </c>
      <c r="AL422" s="79">
        <v>0</v>
      </c>
      <c r="AM422" s="79">
        <f t="shared" si="6"/>
        <v>0</v>
      </c>
      <c r="AP422" s="45"/>
    </row>
    <row r="423" spans="1:42" ht="33" customHeight="1">
      <c r="A423" s="54">
        <v>1428</v>
      </c>
      <c r="B423" s="55" t="s">
        <v>1377</v>
      </c>
      <c r="C423" s="80" t="s">
        <v>678</v>
      </c>
      <c r="D423" s="79">
        <v>0</v>
      </c>
      <c r="E423" s="79">
        <v>0</v>
      </c>
      <c r="F423" s="79">
        <v>0</v>
      </c>
      <c r="G423" s="79">
        <v>0</v>
      </c>
      <c r="H423" s="79">
        <v>0</v>
      </c>
      <c r="I423" s="79">
        <v>0</v>
      </c>
      <c r="J423" s="79">
        <v>0</v>
      </c>
      <c r="K423" s="79">
        <v>0</v>
      </c>
      <c r="L423" s="79">
        <v>0</v>
      </c>
      <c r="M423" s="79">
        <v>0</v>
      </c>
      <c r="N423" s="79">
        <v>0</v>
      </c>
      <c r="O423" s="79">
        <v>0</v>
      </c>
      <c r="P423" s="79">
        <v>0</v>
      </c>
      <c r="Q423" s="79">
        <v>0</v>
      </c>
      <c r="R423" s="79">
        <v>0</v>
      </c>
      <c r="S423" s="79">
        <v>0</v>
      </c>
      <c r="T423" s="79">
        <v>0</v>
      </c>
      <c r="U423" s="79">
        <v>0</v>
      </c>
      <c r="V423" s="79">
        <v>0</v>
      </c>
      <c r="W423" s="79">
        <v>0</v>
      </c>
      <c r="X423" s="79">
        <v>0</v>
      </c>
      <c r="Y423" s="79">
        <v>0</v>
      </c>
      <c r="Z423" s="79">
        <v>0</v>
      </c>
      <c r="AA423" s="79">
        <v>0</v>
      </c>
      <c r="AB423" s="79">
        <v>0</v>
      </c>
      <c r="AC423" s="79">
        <v>0</v>
      </c>
      <c r="AD423" s="79">
        <v>0</v>
      </c>
      <c r="AE423" s="79">
        <v>0</v>
      </c>
      <c r="AF423" s="79">
        <v>0</v>
      </c>
      <c r="AG423" s="79">
        <v>0</v>
      </c>
      <c r="AH423" s="79">
        <v>0</v>
      </c>
      <c r="AI423" s="79">
        <v>0</v>
      </c>
      <c r="AJ423" s="79">
        <v>0</v>
      </c>
      <c r="AK423" s="79">
        <v>0</v>
      </c>
      <c r="AL423" s="79">
        <v>0</v>
      </c>
      <c r="AM423" s="79">
        <f t="shared" si="6"/>
        <v>0</v>
      </c>
      <c r="AP423" s="45"/>
    </row>
    <row r="424" spans="1:42" ht="33" customHeight="1">
      <c r="A424" s="54">
        <v>1429</v>
      </c>
      <c r="B424" s="55" t="s">
        <v>400</v>
      </c>
      <c r="C424" s="80" t="s">
        <v>678</v>
      </c>
      <c r="D424" s="79">
        <v>0</v>
      </c>
      <c r="E424" s="79">
        <v>0</v>
      </c>
      <c r="F424" s="79">
        <v>0</v>
      </c>
      <c r="G424" s="79">
        <v>0</v>
      </c>
      <c r="H424" s="79">
        <v>0</v>
      </c>
      <c r="I424" s="79">
        <v>0</v>
      </c>
      <c r="J424" s="79">
        <v>0</v>
      </c>
      <c r="K424" s="79">
        <v>0</v>
      </c>
      <c r="L424" s="79">
        <v>0</v>
      </c>
      <c r="M424" s="79">
        <v>0</v>
      </c>
      <c r="N424" s="79">
        <v>0</v>
      </c>
      <c r="O424" s="79">
        <v>0</v>
      </c>
      <c r="P424" s="79">
        <v>0</v>
      </c>
      <c r="Q424" s="79">
        <v>0</v>
      </c>
      <c r="R424" s="79">
        <v>0</v>
      </c>
      <c r="S424" s="79">
        <v>0</v>
      </c>
      <c r="T424" s="79">
        <v>0</v>
      </c>
      <c r="U424" s="79">
        <v>0</v>
      </c>
      <c r="V424" s="79">
        <v>0</v>
      </c>
      <c r="W424" s="79">
        <v>0</v>
      </c>
      <c r="X424" s="79">
        <v>0</v>
      </c>
      <c r="Y424" s="79">
        <v>0</v>
      </c>
      <c r="Z424" s="79">
        <v>0</v>
      </c>
      <c r="AA424" s="79">
        <v>0</v>
      </c>
      <c r="AB424" s="79">
        <v>0</v>
      </c>
      <c r="AC424" s="79">
        <v>0</v>
      </c>
      <c r="AD424" s="79">
        <v>0</v>
      </c>
      <c r="AE424" s="79">
        <v>0</v>
      </c>
      <c r="AF424" s="79">
        <v>0</v>
      </c>
      <c r="AG424" s="79">
        <v>0</v>
      </c>
      <c r="AH424" s="79">
        <v>0</v>
      </c>
      <c r="AI424" s="79">
        <v>0</v>
      </c>
      <c r="AJ424" s="79">
        <v>0</v>
      </c>
      <c r="AK424" s="79">
        <v>0</v>
      </c>
      <c r="AL424" s="79">
        <v>0</v>
      </c>
      <c r="AM424" s="79">
        <f t="shared" si="6"/>
        <v>0</v>
      </c>
      <c r="AP424" s="45"/>
    </row>
    <row r="425" spans="1:42" ht="33" customHeight="1">
      <c r="A425" s="54">
        <v>1430</v>
      </c>
      <c r="B425" s="55" t="s">
        <v>401</v>
      </c>
      <c r="C425" s="80" t="s">
        <v>678</v>
      </c>
      <c r="D425" s="79">
        <v>0</v>
      </c>
      <c r="E425" s="79">
        <v>0</v>
      </c>
      <c r="F425" s="79">
        <v>0</v>
      </c>
      <c r="G425" s="79">
        <v>0</v>
      </c>
      <c r="H425" s="79">
        <v>0</v>
      </c>
      <c r="I425" s="79">
        <v>0</v>
      </c>
      <c r="J425" s="79">
        <v>0</v>
      </c>
      <c r="K425" s="79">
        <v>0</v>
      </c>
      <c r="L425" s="79">
        <v>0</v>
      </c>
      <c r="M425" s="79">
        <v>0</v>
      </c>
      <c r="N425" s="79">
        <v>0</v>
      </c>
      <c r="O425" s="79">
        <v>0</v>
      </c>
      <c r="P425" s="79">
        <v>0</v>
      </c>
      <c r="Q425" s="79">
        <v>0</v>
      </c>
      <c r="R425" s="79">
        <v>0</v>
      </c>
      <c r="S425" s="79">
        <v>0</v>
      </c>
      <c r="T425" s="79">
        <v>0</v>
      </c>
      <c r="U425" s="79">
        <v>0</v>
      </c>
      <c r="V425" s="79">
        <v>0</v>
      </c>
      <c r="W425" s="79">
        <v>0</v>
      </c>
      <c r="X425" s="79">
        <v>0</v>
      </c>
      <c r="Y425" s="79">
        <v>0</v>
      </c>
      <c r="Z425" s="79">
        <v>0</v>
      </c>
      <c r="AA425" s="79">
        <v>0</v>
      </c>
      <c r="AB425" s="79">
        <v>0</v>
      </c>
      <c r="AC425" s="79">
        <v>0</v>
      </c>
      <c r="AD425" s="79">
        <v>0</v>
      </c>
      <c r="AE425" s="79">
        <v>0</v>
      </c>
      <c r="AF425" s="79">
        <v>0</v>
      </c>
      <c r="AG425" s="79">
        <v>0</v>
      </c>
      <c r="AH425" s="79">
        <v>0</v>
      </c>
      <c r="AI425" s="79">
        <v>0</v>
      </c>
      <c r="AJ425" s="79">
        <v>0</v>
      </c>
      <c r="AK425" s="79">
        <v>0</v>
      </c>
      <c r="AL425" s="79">
        <v>0</v>
      </c>
      <c r="AM425" s="79">
        <f t="shared" si="6"/>
        <v>0</v>
      </c>
      <c r="AP425" s="45"/>
    </row>
    <row r="426" spans="1:42" ht="33" customHeight="1">
      <c r="A426" s="54">
        <v>1431</v>
      </c>
      <c r="B426" s="55" t="s">
        <v>402</v>
      </c>
      <c r="C426" s="80" t="s">
        <v>678</v>
      </c>
      <c r="D426" s="79">
        <v>0</v>
      </c>
      <c r="E426" s="79">
        <v>0</v>
      </c>
      <c r="F426" s="79">
        <v>0</v>
      </c>
      <c r="G426" s="79">
        <v>0</v>
      </c>
      <c r="H426" s="79">
        <v>0</v>
      </c>
      <c r="I426" s="79">
        <v>0</v>
      </c>
      <c r="J426" s="79">
        <v>0</v>
      </c>
      <c r="K426" s="79">
        <v>0</v>
      </c>
      <c r="L426" s="79">
        <v>0</v>
      </c>
      <c r="M426" s="79">
        <v>0</v>
      </c>
      <c r="N426" s="79">
        <v>0</v>
      </c>
      <c r="O426" s="79">
        <v>0</v>
      </c>
      <c r="P426" s="79">
        <v>0</v>
      </c>
      <c r="Q426" s="79">
        <v>0</v>
      </c>
      <c r="R426" s="79">
        <v>0</v>
      </c>
      <c r="S426" s="79">
        <v>0</v>
      </c>
      <c r="T426" s="79">
        <v>0</v>
      </c>
      <c r="U426" s="79">
        <v>0</v>
      </c>
      <c r="V426" s="79">
        <v>0</v>
      </c>
      <c r="W426" s="79">
        <v>0</v>
      </c>
      <c r="X426" s="79">
        <v>0</v>
      </c>
      <c r="Y426" s="79">
        <v>0</v>
      </c>
      <c r="Z426" s="79">
        <v>0</v>
      </c>
      <c r="AA426" s="79">
        <v>0</v>
      </c>
      <c r="AB426" s="79">
        <v>0</v>
      </c>
      <c r="AC426" s="79">
        <v>0</v>
      </c>
      <c r="AD426" s="79">
        <v>0</v>
      </c>
      <c r="AE426" s="79">
        <v>0</v>
      </c>
      <c r="AF426" s="79">
        <v>0</v>
      </c>
      <c r="AG426" s="79">
        <v>0</v>
      </c>
      <c r="AH426" s="79">
        <v>0</v>
      </c>
      <c r="AI426" s="79">
        <v>0</v>
      </c>
      <c r="AJ426" s="79">
        <v>0</v>
      </c>
      <c r="AK426" s="79">
        <v>0</v>
      </c>
      <c r="AL426" s="79">
        <v>0</v>
      </c>
      <c r="AM426" s="79">
        <f t="shared" si="6"/>
        <v>0</v>
      </c>
      <c r="AP426" s="45"/>
    </row>
    <row r="427" spans="1:42" ht="33" customHeight="1">
      <c r="A427" s="54">
        <v>1432</v>
      </c>
      <c r="B427" s="55" t="s">
        <v>403</v>
      </c>
      <c r="C427" s="80" t="s">
        <v>678</v>
      </c>
      <c r="D427" s="79">
        <v>0</v>
      </c>
      <c r="E427" s="79">
        <v>0</v>
      </c>
      <c r="F427" s="79">
        <v>0</v>
      </c>
      <c r="G427" s="79">
        <v>0</v>
      </c>
      <c r="H427" s="79">
        <v>0</v>
      </c>
      <c r="I427" s="79">
        <v>0</v>
      </c>
      <c r="J427" s="79">
        <v>0</v>
      </c>
      <c r="K427" s="79">
        <v>0</v>
      </c>
      <c r="L427" s="79">
        <v>0</v>
      </c>
      <c r="M427" s="79">
        <v>0</v>
      </c>
      <c r="N427" s="79">
        <v>0</v>
      </c>
      <c r="O427" s="79">
        <v>0</v>
      </c>
      <c r="P427" s="79">
        <v>0</v>
      </c>
      <c r="Q427" s="79">
        <v>0</v>
      </c>
      <c r="R427" s="79">
        <v>0</v>
      </c>
      <c r="S427" s="79">
        <v>0</v>
      </c>
      <c r="T427" s="79">
        <v>0</v>
      </c>
      <c r="U427" s="79">
        <v>0</v>
      </c>
      <c r="V427" s="79">
        <v>0</v>
      </c>
      <c r="W427" s="79">
        <v>0</v>
      </c>
      <c r="X427" s="79">
        <v>0</v>
      </c>
      <c r="Y427" s="79">
        <v>0</v>
      </c>
      <c r="Z427" s="79">
        <v>0</v>
      </c>
      <c r="AA427" s="79">
        <v>0</v>
      </c>
      <c r="AB427" s="79">
        <v>0</v>
      </c>
      <c r="AC427" s="79">
        <v>0</v>
      </c>
      <c r="AD427" s="79">
        <v>0</v>
      </c>
      <c r="AE427" s="79">
        <v>0</v>
      </c>
      <c r="AF427" s="79">
        <v>0</v>
      </c>
      <c r="AG427" s="79">
        <v>0</v>
      </c>
      <c r="AH427" s="79">
        <v>0</v>
      </c>
      <c r="AI427" s="79">
        <v>0</v>
      </c>
      <c r="AJ427" s="79">
        <v>0</v>
      </c>
      <c r="AK427" s="79">
        <v>0</v>
      </c>
      <c r="AL427" s="79">
        <v>0</v>
      </c>
      <c r="AM427" s="79">
        <f t="shared" si="6"/>
        <v>0</v>
      </c>
      <c r="AP427" s="45"/>
    </row>
    <row r="428" spans="1:42" ht="33" customHeight="1">
      <c r="A428" s="54">
        <v>1433</v>
      </c>
      <c r="B428" s="55" t="s">
        <v>404</v>
      </c>
      <c r="C428" s="80" t="s">
        <v>678</v>
      </c>
      <c r="D428" s="79">
        <v>0</v>
      </c>
      <c r="E428" s="79">
        <v>0</v>
      </c>
      <c r="F428" s="79">
        <v>0</v>
      </c>
      <c r="G428" s="79">
        <v>0</v>
      </c>
      <c r="H428" s="79">
        <v>0</v>
      </c>
      <c r="I428" s="79">
        <v>0</v>
      </c>
      <c r="J428" s="79">
        <v>0</v>
      </c>
      <c r="K428" s="79">
        <v>0</v>
      </c>
      <c r="L428" s="79">
        <v>0</v>
      </c>
      <c r="M428" s="79">
        <v>0</v>
      </c>
      <c r="N428" s="79">
        <v>0</v>
      </c>
      <c r="O428" s="79">
        <v>0</v>
      </c>
      <c r="P428" s="79">
        <v>0</v>
      </c>
      <c r="Q428" s="79">
        <v>0</v>
      </c>
      <c r="R428" s="79">
        <v>0</v>
      </c>
      <c r="S428" s="79">
        <v>0</v>
      </c>
      <c r="T428" s="79">
        <v>0</v>
      </c>
      <c r="U428" s="79">
        <v>0</v>
      </c>
      <c r="V428" s="79">
        <v>0</v>
      </c>
      <c r="W428" s="79">
        <v>0</v>
      </c>
      <c r="X428" s="79">
        <v>0</v>
      </c>
      <c r="Y428" s="79">
        <v>0</v>
      </c>
      <c r="Z428" s="79">
        <v>0</v>
      </c>
      <c r="AA428" s="79">
        <v>0</v>
      </c>
      <c r="AB428" s="79">
        <v>0</v>
      </c>
      <c r="AC428" s="79">
        <v>0</v>
      </c>
      <c r="AD428" s="79">
        <v>0</v>
      </c>
      <c r="AE428" s="79">
        <v>0</v>
      </c>
      <c r="AF428" s="79">
        <v>0</v>
      </c>
      <c r="AG428" s="79">
        <v>0</v>
      </c>
      <c r="AH428" s="79">
        <v>0</v>
      </c>
      <c r="AI428" s="79">
        <v>0</v>
      </c>
      <c r="AJ428" s="79">
        <v>0</v>
      </c>
      <c r="AK428" s="79">
        <v>0</v>
      </c>
      <c r="AL428" s="79">
        <v>0</v>
      </c>
      <c r="AM428" s="79">
        <f t="shared" si="6"/>
        <v>0</v>
      </c>
      <c r="AP428" s="45"/>
    </row>
    <row r="429" spans="1:42" ht="33" customHeight="1">
      <c r="A429" s="54">
        <v>1434</v>
      </c>
      <c r="B429" s="55" t="s">
        <v>405</v>
      </c>
      <c r="C429" s="80" t="s">
        <v>678</v>
      </c>
      <c r="D429" s="79">
        <v>0</v>
      </c>
      <c r="E429" s="79">
        <v>0</v>
      </c>
      <c r="F429" s="79">
        <v>0</v>
      </c>
      <c r="G429" s="79">
        <v>0</v>
      </c>
      <c r="H429" s="79">
        <v>0</v>
      </c>
      <c r="I429" s="79">
        <v>0</v>
      </c>
      <c r="J429" s="79">
        <v>0</v>
      </c>
      <c r="K429" s="79">
        <v>0</v>
      </c>
      <c r="L429" s="79">
        <v>0</v>
      </c>
      <c r="M429" s="79">
        <v>0</v>
      </c>
      <c r="N429" s="79">
        <v>0</v>
      </c>
      <c r="O429" s="79">
        <v>0</v>
      </c>
      <c r="P429" s="79">
        <v>0</v>
      </c>
      <c r="Q429" s="79">
        <v>0</v>
      </c>
      <c r="R429" s="79">
        <v>0</v>
      </c>
      <c r="S429" s="79">
        <v>0</v>
      </c>
      <c r="T429" s="79">
        <v>0</v>
      </c>
      <c r="U429" s="79">
        <v>0</v>
      </c>
      <c r="V429" s="79">
        <v>0</v>
      </c>
      <c r="W429" s="79">
        <v>0</v>
      </c>
      <c r="X429" s="79">
        <v>0</v>
      </c>
      <c r="Y429" s="79">
        <v>0</v>
      </c>
      <c r="Z429" s="79">
        <v>0</v>
      </c>
      <c r="AA429" s="79">
        <v>0</v>
      </c>
      <c r="AB429" s="79">
        <v>0</v>
      </c>
      <c r="AC429" s="79">
        <v>0</v>
      </c>
      <c r="AD429" s="79">
        <v>0</v>
      </c>
      <c r="AE429" s="79">
        <v>0</v>
      </c>
      <c r="AF429" s="79">
        <v>0</v>
      </c>
      <c r="AG429" s="79">
        <v>0</v>
      </c>
      <c r="AH429" s="79">
        <v>0</v>
      </c>
      <c r="AI429" s="79">
        <v>0</v>
      </c>
      <c r="AJ429" s="79">
        <v>0</v>
      </c>
      <c r="AK429" s="79">
        <v>0</v>
      </c>
      <c r="AL429" s="79">
        <v>0</v>
      </c>
      <c r="AM429" s="79">
        <f t="shared" si="6"/>
        <v>0</v>
      </c>
      <c r="AP429" s="45"/>
    </row>
    <row r="430" spans="1:42" ht="33" customHeight="1">
      <c r="A430" s="54">
        <v>1435</v>
      </c>
      <c r="B430" s="55" t="s">
        <v>406</v>
      </c>
      <c r="C430" s="80" t="s">
        <v>678</v>
      </c>
      <c r="D430" s="79">
        <v>0</v>
      </c>
      <c r="E430" s="79">
        <v>0</v>
      </c>
      <c r="F430" s="79">
        <v>0</v>
      </c>
      <c r="G430" s="79">
        <v>0</v>
      </c>
      <c r="H430" s="79">
        <v>0</v>
      </c>
      <c r="I430" s="79">
        <v>0</v>
      </c>
      <c r="J430" s="79">
        <v>0</v>
      </c>
      <c r="K430" s="79">
        <v>0</v>
      </c>
      <c r="L430" s="79">
        <v>0</v>
      </c>
      <c r="M430" s="79">
        <v>0</v>
      </c>
      <c r="N430" s="79">
        <v>0</v>
      </c>
      <c r="O430" s="79">
        <v>0</v>
      </c>
      <c r="P430" s="79">
        <v>0</v>
      </c>
      <c r="Q430" s="79">
        <v>0</v>
      </c>
      <c r="R430" s="79">
        <v>0</v>
      </c>
      <c r="S430" s="79">
        <v>0</v>
      </c>
      <c r="T430" s="79">
        <v>0</v>
      </c>
      <c r="U430" s="79">
        <v>0</v>
      </c>
      <c r="V430" s="79">
        <v>0</v>
      </c>
      <c r="W430" s="79">
        <v>0</v>
      </c>
      <c r="X430" s="79">
        <v>0</v>
      </c>
      <c r="Y430" s="79">
        <v>0</v>
      </c>
      <c r="Z430" s="79">
        <v>0</v>
      </c>
      <c r="AA430" s="79">
        <v>0</v>
      </c>
      <c r="AB430" s="79">
        <v>0</v>
      </c>
      <c r="AC430" s="79">
        <v>0</v>
      </c>
      <c r="AD430" s="79">
        <v>0</v>
      </c>
      <c r="AE430" s="79">
        <v>0</v>
      </c>
      <c r="AF430" s="79">
        <v>0</v>
      </c>
      <c r="AG430" s="79">
        <v>0</v>
      </c>
      <c r="AH430" s="79">
        <v>0</v>
      </c>
      <c r="AI430" s="79">
        <v>0</v>
      </c>
      <c r="AJ430" s="79">
        <v>0</v>
      </c>
      <c r="AK430" s="79">
        <v>0</v>
      </c>
      <c r="AL430" s="79">
        <v>0</v>
      </c>
      <c r="AM430" s="79">
        <f t="shared" si="6"/>
        <v>0</v>
      </c>
      <c r="AP430" s="45"/>
    </row>
    <row r="431" spans="1:42" ht="33" customHeight="1">
      <c r="A431" s="54">
        <v>1501</v>
      </c>
      <c r="B431" s="55" t="s">
        <v>407</v>
      </c>
      <c r="C431" s="80" t="s">
        <v>678</v>
      </c>
      <c r="D431" s="79">
        <v>0</v>
      </c>
      <c r="E431" s="79">
        <v>0</v>
      </c>
      <c r="F431" s="79">
        <v>0</v>
      </c>
      <c r="G431" s="79">
        <v>0</v>
      </c>
      <c r="H431" s="79">
        <v>0</v>
      </c>
      <c r="I431" s="79">
        <v>0</v>
      </c>
      <c r="J431" s="79">
        <v>0</v>
      </c>
      <c r="K431" s="79">
        <v>0</v>
      </c>
      <c r="L431" s="79">
        <v>0</v>
      </c>
      <c r="M431" s="79">
        <v>0</v>
      </c>
      <c r="N431" s="79">
        <v>0</v>
      </c>
      <c r="O431" s="79">
        <v>0</v>
      </c>
      <c r="P431" s="79">
        <v>0</v>
      </c>
      <c r="Q431" s="79">
        <v>0</v>
      </c>
      <c r="R431" s="79">
        <v>0</v>
      </c>
      <c r="S431" s="79">
        <v>0</v>
      </c>
      <c r="T431" s="79">
        <v>0</v>
      </c>
      <c r="U431" s="79">
        <v>0</v>
      </c>
      <c r="V431" s="79">
        <v>0</v>
      </c>
      <c r="W431" s="79">
        <v>0</v>
      </c>
      <c r="X431" s="79">
        <v>0</v>
      </c>
      <c r="Y431" s="79">
        <v>0</v>
      </c>
      <c r="Z431" s="79">
        <v>0</v>
      </c>
      <c r="AA431" s="79">
        <v>0</v>
      </c>
      <c r="AB431" s="79">
        <v>0</v>
      </c>
      <c r="AC431" s="79">
        <v>0</v>
      </c>
      <c r="AD431" s="79">
        <v>0</v>
      </c>
      <c r="AE431" s="79">
        <v>0</v>
      </c>
      <c r="AF431" s="79">
        <v>0</v>
      </c>
      <c r="AG431" s="79">
        <v>0</v>
      </c>
      <c r="AH431" s="79">
        <v>0</v>
      </c>
      <c r="AI431" s="79">
        <v>0</v>
      </c>
      <c r="AJ431" s="79">
        <v>0</v>
      </c>
      <c r="AK431" s="79">
        <v>0</v>
      </c>
      <c r="AL431" s="79">
        <v>0</v>
      </c>
      <c r="AM431" s="79">
        <f t="shared" si="6"/>
        <v>0</v>
      </c>
      <c r="AP431" s="45"/>
    </row>
    <row r="432" spans="1:42" ht="33" customHeight="1">
      <c r="A432" s="54">
        <v>1502</v>
      </c>
      <c r="B432" s="55" t="s">
        <v>408</v>
      </c>
      <c r="C432" s="80" t="s">
        <v>678</v>
      </c>
      <c r="D432" s="79">
        <v>0</v>
      </c>
      <c r="E432" s="79">
        <v>0</v>
      </c>
      <c r="F432" s="79">
        <v>0</v>
      </c>
      <c r="G432" s="79">
        <v>0</v>
      </c>
      <c r="H432" s="79">
        <v>0</v>
      </c>
      <c r="I432" s="79">
        <v>0</v>
      </c>
      <c r="J432" s="79">
        <v>0</v>
      </c>
      <c r="K432" s="79">
        <v>0</v>
      </c>
      <c r="L432" s="79">
        <v>0</v>
      </c>
      <c r="M432" s="79">
        <v>0</v>
      </c>
      <c r="N432" s="79">
        <v>0</v>
      </c>
      <c r="O432" s="79">
        <v>0</v>
      </c>
      <c r="P432" s="79">
        <v>0</v>
      </c>
      <c r="Q432" s="79">
        <v>0</v>
      </c>
      <c r="R432" s="79">
        <v>0</v>
      </c>
      <c r="S432" s="79">
        <v>0</v>
      </c>
      <c r="T432" s="79">
        <v>0</v>
      </c>
      <c r="U432" s="79">
        <v>0</v>
      </c>
      <c r="V432" s="79">
        <v>0</v>
      </c>
      <c r="W432" s="79">
        <v>0</v>
      </c>
      <c r="X432" s="79">
        <v>0</v>
      </c>
      <c r="Y432" s="79">
        <v>0</v>
      </c>
      <c r="Z432" s="79">
        <v>0</v>
      </c>
      <c r="AA432" s="79">
        <v>0</v>
      </c>
      <c r="AB432" s="79">
        <v>0</v>
      </c>
      <c r="AC432" s="79">
        <v>0</v>
      </c>
      <c r="AD432" s="79">
        <v>0</v>
      </c>
      <c r="AE432" s="79">
        <v>0</v>
      </c>
      <c r="AF432" s="79">
        <v>0</v>
      </c>
      <c r="AG432" s="79">
        <v>0</v>
      </c>
      <c r="AH432" s="79">
        <v>0</v>
      </c>
      <c r="AI432" s="79">
        <v>0</v>
      </c>
      <c r="AJ432" s="79">
        <v>0</v>
      </c>
      <c r="AK432" s="79">
        <v>0</v>
      </c>
      <c r="AL432" s="79">
        <v>0</v>
      </c>
      <c r="AM432" s="79">
        <f t="shared" si="6"/>
        <v>0</v>
      </c>
      <c r="AP432" s="45"/>
    </row>
    <row r="433" spans="1:42" ht="33" customHeight="1">
      <c r="A433" s="54">
        <v>1503</v>
      </c>
      <c r="B433" s="55" t="s">
        <v>409</v>
      </c>
      <c r="C433" s="80" t="s">
        <v>678</v>
      </c>
      <c r="D433" s="79">
        <v>0</v>
      </c>
      <c r="E433" s="79">
        <v>0</v>
      </c>
      <c r="F433" s="79">
        <v>0</v>
      </c>
      <c r="G433" s="79">
        <v>0</v>
      </c>
      <c r="H433" s="79">
        <v>0</v>
      </c>
      <c r="I433" s="79">
        <v>0</v>
      </c>
      <c r="J433" s="79">
        <v>0</v>
      </c>
      <c r="K433" s="79">
        <v>0</v>
      </c>
      <c r="L433" s="79">
        <v>0</v>
      </c>
      <c r="M433" s="79">
        <v>0</v>
      </c>
      <c r="N433" s="79">
        <v>0</v>
      </c>
      <c r="O433" s="79">
        <v>0</v>
      </c>
      <c r="P433" s="79">
        <v>0</v>
      </c>
      <c r="Q433" s="79">
        <v>0</v>
      </c>
      <c r="R433" s="79">
        <v>0</v>
      </c>
      <c r="S433" s="79">
        <v>0</v>
      </c>
      <c r="T433" s="79">
        <v>0</v>
      </c>
      <c r="U433" s="79">
        <v>0</v>
      </c>
      <c r="V433" s="79">
        <v>0</v>
      </c>
      <c r="W433" s="79">
        <v>0</v>
      </c>
      <c r="X433" s="79">
        <v>0</v>
      </c>
      <c r="Y433" s="79">
        <v>0</v>
      </c>
      <c r="Z433" s="79">
        <v>0</v>
      </c>
      <c r="AA433" s="79">
        <v>0</v>
      </c>
      <c r="AB433" s="79">
        <v>0</v>
      </c>
      <c r="AC433" s="79">
        <v>0</v>
      </c>
      <c r="AD433" s="79">
        <v>0</v>
      </c>
      <c r="AE433" s="79">
        <v>0</v>
      </c>
      <c r="AF433" s="79">
        <v>0</v>
      </c>
      <c r="AG433" s="79">
        <v>0</v>
      </c>
      <c r="AH433" s="79">
        <v>0</v>
      </c>
      <c r="AI433" s="79">
        <v>0</v>
      </c>
      <c r="AJ433" s="79">
        <v>0</v>
      </c>
      <c r="AK433" s="79">
        <v>0</v>
      </c>
      <c r="AL433" s="79">
        <v>0</v>
      </c>
      <c r="AM433" s="79">
        <f t="shared" si="6"/>
        <v>0</v>
      </c>
      <c r="AP433" s="45"/>
    </row>
    <row r="434" spans="1:42" ht="33" customHeight="1">
      <c r="A434" s="54">
        <v>1504</v>
      </c>
      <c r="B434" s="55" t="s">
        <v>410</v>
      </c>
      <c r="C434" s="80" t="s">
        <v>678</v>
      </c>
      <c r="D434" s="79">
        <v>0</v>
      </c>
      <c r="E434" s="79">
        <v>0</v>
      </c>
      <c r="F434" s="79">
        <v>0</v>
      </c>
      <c r="G434" s="79">
        <v>0</v>
      </c>
      <c r="H434" s="79">
        <v>0</v>
      </c>
      <c r="I434" s="79">
        <v>0</v>
      </c>
      <c r="J434" s="79">
        <v>0</v>
      </c>
      <c r="K434" s="79">
        <v>0</v>
      </c>
      <c r="L434" s="79">
        <v>0</v>
      </c>
      <c r="M434" s="79">
        <v>0</v>
      </c>
      <c r="N434" s="79">
        <v>0</v>
      </c>
      <c r="O434" s="79">
        <v>0</v>
      </c>
      <c r="P434" s="79">
        <v>0</v>
      </c>
      <c r="Q434" s="79">
        <v>0</v>
      </c>
      <c r="R434" s="79">
        <v>0</v>
      </c>
      <c r="S434" s="79">
        <v>0</v>
      </c>
      <c r="T434" s="79">
        <v>0</v>
      </c>
      <c r="U434" s="79">
        <v>0</v>
      </c>
      <c r="V434" s="79">
        <v>0</v>
      </c>
      <c r="W434" s="79">
        <v>0</v>
      </c>
      <c r="X434" s="79">
        <v>0</v>
      </c>
      <c r="Y434" s="79">
        <v>0</v>
      </c>
      <c r="Z434" s="79">
        <v>0</v>
      </c>
      <c r="AA434" s="79">
        <v>0</v>
      </c>
      <c r="AB434" s="79">
        <v>0</v>
      </c>
      <c r="AC434" s="79">
        <v>0</v>
      </c>
      <c r="AD434" s="79">
        <v>0</v>
      </c>
      <c r="AE434" s="79">
        <v>0</v>
      </c>
      <c r="AF434" s="79">
        <v>0</v>
      </c>
      <c r="AG434" s="79">
        <v>0</v>
      </c>
      <c r="AH434" s="79">
        <v>0</v>
      </c>
      <c r="AI434" s="79">
        <v>0</v>
      </c>
      <c r="AJ434" s="79">
        <v>0</v>
      </c>
      <c r="AK434" s="79">
        <v>0</v>
      </c>
      <c r="AL434" s="79">
        <v>0</v>
      </c>
      <c r="AM434" s="79">
        <f t="shared" si="6"/>
        <v>0</v>
      </c>
      <c r="AP434" s="45"/>
    </row>
    <row r="435" spans="1:42" ht="33" customHeight="1">
      <c r="A435" s="54">
        <v>1505</v>
      </c>
      <c r="B435" s="55" t="s">
        <v>411</v>
      </c>
      <c r="C435" s="80" t="s">
        <v>678</v>
      </c>
      <c r="D435" s="79">
        <v>0</v>
      </c>
      <c r="E435" s="79">
        <v>0</v>
      </c>
      <c r="F435" s="79">
        <v>0</v>
      </c>
      <c r="G435" s="79">
        <v>0</v>
      </c>
      <c r="H435" s="79">
        <v>0</v>
      </c>
      <c r="I435" s="79">
        <v>0</v>
      </c>
      <c r="J435" s="79">
        <v>0</v>
      </c>
      <c r="K435" s="79">
        <v>0</v>
      </c>
      <c r="L435" s="79">
        <v>0</v>
      </c>
      <c r="M435" s="79">
        <v>0</v>
      </c>
      <c r="N435" s="79">
        <v>0</v>
      </c>
      <c r="O435" s="79">
        <v>0</v>
      </c>
      <c r="P435" s="79">
        <v>0</v>
      </c>
      <c r="Q435" s="79">
        <v>0</v>
      </c>
      <c r="R435" s="79">
        <v>0</v>
      </c>
      <c r="S435" s="79">
        <v>0</v>
      </c>
      <c r="T435" s="79">
        <v>0</v>
      </c>
      <c r="U435" s="79">
        <v>0</v>
      </c>
      <c r="V435" s="79">
        <v>0</v>
      </c>
      <c r="W435" s="79">
        <v>0</v>
      </c>
      <c r="X435" s="79">
        <v>0</v>
      </c>
      <c r="Y435" s="79">
        <v>0</v>
      </c>
      <c r="Z435" s="79">
        <v>0</v>
      </c>
      <c r="AA435" s="79">
        <v>0</v>
      </c>
      <c r="AB435" s="79">
        <v>0</v>
      </c>
      <c r="AC435" s="79">
        <v>0</v>
      </c>
      <c r="AD435" s="79">
        <v>0</v>
      </c>
      <c r="AE435" s="79">
        <v>0</v>
      </c>
      <c r="AF435" s="79">
        <v>0</v>
      </c>
      <c r="AG435" s="79">
        <v>0</v>
      </c>
      <c r="AH435" s="79">
        <v>0</v>
      </c>
      <c r="AI435" s="79">
        <v>0</v>
      </c>
      <c r="AJ435" s="79">
        <v>0</v>
      </c>
      <c r="AK435" s="79">
        <v>0</v>
      </c>
      <c r="AL435" s="79">
        <v>0</v>
      </c>
      <c r="AM435" s="79">
        <f t="shared" si="6"/>
        <v>0</v>
      </c>
      <c r="AP435" s="45"/>
    </row>
    <row r="436" spans="1:42" ht="33" customHeight="1">
      <c r="A436" s="54">
        <v>1506</v>
      </c>
      <c r="B436" s="55" t="s">
        <v>412</v>
      </c>
      <c r="C436" s="80" t="s">
        <v>678</v>
      </c>
      <c r="D436" s="79">
        <v>0</v>
      </c>
      <c r="E436" s="79">
        <v>0</v>
      </c>
      <c r="F436" s="79">
        <v>0</v>
      </c>
      <c r="G436" s="79">
        <v>0</v>
      </c>
      <c r="H436" s="79">
        <v>0</v>
      </c>
      <c r="I436" s="79">
        <v>0</v>
      </c>
      <c r="J436" s="79">
        <v>0</v>
      </c>
      <c r="K436" s="79">
        <v>0</v>
      </c>
      <c r="L436" s="79">
        <v>0</v>
      </c>
      <c r="M436" s="79">
        <v>0</v>
      </c>
      <c r="N436" s="79">
        <v>0</v>
      </c>
      <c r="O436" s="79">
        <v>0</v>
      </c>
      <c r="P436" s="79">
        <v>0</v>
      </c>
      <c r="Q436" s="79">
        <v>0</v>
      </c>
      <c r="R436" s="79">
        <v>0</v>
      </c>
      <c r="S436" s="79">
        <v>0</v>
      </c>
      <c r="T436" s="79">
        <v>0</v>
      </c>
      <c r="U436" s="79">
        <v>0</v>
      </c>
      <c r="V436" s="79">
        <v>0</v>
      </c>
      <c r="W436" s="79">
        <v>0</v>
      </c>
      <c r="X436" s="79">
        <v>0</v>
      </c>
      <c r="Y436" s="79">
        <v>0</v>
      </c>
      <c r="Z436" s="79">
        <v>0</v>
      </c>
      <c r="AA436" s="79">
        <v>0</v>
      </c>
      <c r="AB436" s="79">
        <v>0</v>
      </c>
      <c r="AC436" s="79">
        <v>0</v>
      </c>
      <c r="AD436" s="79">
        <v>0</v>
      </c>
      <c r="AE436" s="79">
        <v>0</v>
      </c>
      <c r="AF436" s="79">
        <v>0</v>
      </c>
      <c r="AG436" s="79">
        <v>0</v>
      </c>
      <c r="AH436" s="79">
        <v>0</v>
      </c>
      <c r="AI436" s="79">
        <v>0</v>
      </c>
      <c r="AJ436" s="79">
        <v>0</v>
      </c>
      <c r="AK436" s="79">
        <v>0</v>
      </c>
      <c r="AL436" s="79">
        <v>0</v>
      </c>
      <c r="AM436" s="79">
        <f t="shared" si="6"/>
        <v>0</v>
      </c>
      <c r="AP436" s="45"/>
    </row>
    <row r="437" spans="1:42" ht="33" customHeight="1">
      <c r="A437" s="54">
        <v>1507</v>
      </c>
      <c r="B437" s="55" t="s">
        <v>413</v>
      </c>
      <c r="C437" s="80" t="s">
        <v>678</v>
      </c>
      <c r="D437" s="79">
        <v>0</v>
      </c>
      <c r="E437" s="79">
        <v>0</v>
      </c>
      <c r="F437" s="79">
        <v>0</v>
      </c>
      <c r="G437" s="79">
        <v>0</v>
      </c>
      <c r="H437" s="79">
        <v>0</v>
      </c>
      <c r="I437" s="79">
        <v>0</v>
      </c>
      <c r="J437" s="79">
        <v>0</v>
      </c>
      <c r="K437" s="79">
        <v>0</v>
      </c>
      <c r="L437" s="79">
        <v>0</v>
      </c>
      <c r="M437" s="79">
        <v>0</v>
      </c>
      <c r="N437" s="79">
        <v>0</v>
      </c>
      <c r="O437" s="79">
        <v>0</v>
      </c>
      <c r="P437" s="79">
        <v>0</v>
      </c>
      <c r="Q437" s="79">
        <v>0</v>
      </c>
      <c r="R437" s="79">
        <v>0</v>
      </c>
      <c r="S437" s="79">
        <v>0</v>
      </c>
      <c r="T437" s="79">
        <v>0</v>
      </c>
      <c r="U437" s="79">
        <v>0</v>
      </c>
      <c r="V437" s="79">
        <v>0</v>
      </c>
      <c r="W437" s="79">
        <v>0</v>
      </c>
      <c r="X437" s="79">
        <v>0</v>
      </c>
      <c r="Y437" s="79">
        <v>0</v>
      </c>
      <c r="Z437" s="79">
        <v>0</v>
      </c>
      <c r="AA437" s="79">
        <v>0</v>
      </c>
      <c r="AB437" s="79">
        <v>0</v>
      </c>
      <c r="AC437" s="79">
        <v>0</v>
      </c>
      <c r="AD437" s="79">
        <v>0</v>
      </c>
      <c r="AE437" s="79">
        <v>0</v>
      </c>
      <c r="AF437" s="79">
        <v>0</v>
      </c>
      <c r="AG437" s="79">
        <v>0</v>
      </c>
      <c r="AH437" s="79">
        <v>0</v>
      </c>
      <c r="AI437" s="79">
        <v>0</v>
      </c>
      <c r="AJ437" s="79">
        <v>0</v>
      </c>
      <c r="AK437" s="79">
        <v>0</v>
      </c>
      <c r="AL437" s="79">
        <v>0</v>
      </c>
      <c r="AM437" s="79">
        <f t="shared" si="6"/>
        <v>0</v>
      </c>
      <c r="AP437" s="45"/>
    </row>
    <row r="438" spans="1:42" ht="33" customHeight="1">
      <c r="A438" s="54">
        <v>1508</v>
      </c>
      <c r="B438" s="55" t="s">
        <v>414</v>
      </c>
      <c r="C438" s="80" t="s">
        <v>678</v>
      </c>
      <c r="D438" s="79">
        <v>0</v>
      </c>
      <c r="E438" s="79">
        <v>0</v>
      </c>
      <c r="F438" s="79">
        <v>0</v>
      </c>
      <c r="G438" s="79">
        <v>0</v>
      </c>
      <c r="H438" s="79">
        <v>0</v>
      </c>
      <c r="I438" s="79">
        <v>0</v>
      </c>
      <c r="J438" s="79">
        <v>0</v>
      </c>
      <c r="K438" s="79">
        <v>0</v>
      </c>
      <c r="L438" s="79">
        <v>0</v>
      </c>
      <c r="M438" s="79">
        <v>0</v>
      </c>
      <c r="N438" s="79">
        <v>0</v>
      </c>
      <c r="O438" s="79">
        <v>0</v>
      </c>
      <c r="P438" s="79">
        <v>0</v>
      </c>
      <c r="Q438" s="79">
        <v>0</v>
      </c>
      <c r="R438" s="79">
        <v>0</v>
      </c>
      <c r="S438" s="79">
        <v>0</v>
      </c>
      <c r="T438" s="79">
        <v>0</v>
      </c>
      <c r="U438" s="79">
        <v>0</v>
      </c>
      <c r="V438" s="79">
        <v>0</v>
      </c>
      <c r="W438" s="79">
        <v>0</v>
      </c>
      <c r="X438" s="79">
        <v>0</v>
      </c>
      <c r="Y438" s="79">
        <v>0</v>
      </c>
      <c r="Z438" s="79">
        <v>0</v>
      </c>
      <c r="AA438" s="79">
        <v>0</v>
      </c>
      <c r="AB438" s="79">
        <v>0</v>
      </c>
      <c r="AC438" s="79">
        <v>0</v>
      </c>
      <c r="AD438" s="79">
        <v>0</v>
      </c>
      <c r="AE438" s="79">
        <v>0</v>
      </c>
      <c r="AF438" s="79">
        <v>0</v>
      </c>
      <c r="AG438" s="79">
        <v>0</v>
      </c>
      <c r="AH438" s="79">
        <v>0</v>
      </c>
      <c r="AI438" s="79">
        <v>0</v>
      </c>
      <c r="AJ438" s="79">
        <v>0</v>
      </c>
      <c r="AK438" s="79">
        <v>0</v>
      </c>
      <c r="AL438" s="79">
        <v>0</v>
      </c>
      <c r="AM438" s="79">
        <f t="shared" si="6"/>
        <v>0</v>
      </c>
      <c r="AP438" s="45"/>
    </row>
    <row r="439" spans="1:42" ht="33" customHeight="1">
      <c r="A439" s="54">
        <v>1509</v>
      </c>
      <c r="B439" s="55" t="s">
        <v>415</v>
      </c>
      <c r="C439" s="80" t="s">
        <v>678</v>
      </c>
      <c r="D439" s="79">
        <v>0</v>
      </c>
      <c r="E439" s="79">
        <v>0</v>
      </c>
      <c r="F439" s="79">
        <v>0</v>
      </c>
      <c r="G439" s="79">
        <v>0</v>
      </c>
      <c r="H439" s="79">
        <v>0</v>
      </c>
      <c r="I439" s="79">
        <v>0</v>
      </c>
      <c r="J439" s="79">
        <v>0</v>
      </c>
      <c r="K439" s="79">
        <v>0</v>
      </c>
      <c r="L439" s="79">
        <v>0</v>
      </c>
      <c r="M439" s="79">
        <v>0</v>
      </c>
      <c r="N439" s="79">
        <v>0</v>
      </c>
      <c r="O439" s="79">
        <v>0</v>
      </c>
      <c r="P439" s="79">
        <v>0</v>
      </c>
      <c r="Q439" s="79">
        <v>0</v>
      </c>
      <c r="R439" s="79">
        <v>0</v>
      </c>
      <c r="S439" s="79">
        <v>0</v>
      </c>
      <c r="T439" s="79">
        <v>0</v>
      </c>
      <c r="U439" s="79">
        <v>0</v>
      </c>
      <c r="V439" s="79">
        <v>0</v>
      </c>
      <c r="W439" s="79">
        <v>0</v>
      </c>
      <c r="X439" s="79">
        <v>0</v>
      </c>
      <c r="Y439" s="79">
        <v>0</v>
      </c>
      <c r="Z439" s="79">
        <v>0</v>
      </c>
      <c r="AA439" s="79">
        <v>0</v>
      </c>
      <c r="AB439" s="79">
        <v>0</v>
      </c>
      <c r="AC439" s="79">
        <v>0</v>
      </c>
      <c r="AD439" s="79">
        <v>0</v>
      </c>
      <c r="AE439" s="79">
        <v>0</v>
      </c>
      <c r="AF439" s="79">
        <v>0</v>
      </c>
      <c r="AG439" s="79">
        <v>0</v>
      </c>
      <c r="AH439" s="79">
        <v>0</v>
      </c>
      <c r="AI439" s="79">
        <v>0</v>
      </c>
      <c r="AJ439" s="79">
        <v>0</v>
      </c>
      <c r="AK439" s="79">
        <v>0</v>
      </c>
      <c r="AL439" s="79">
        <v>0</v>
      </c>
      <c r="AM439" s="79">
        <f t="shared" si="6"/>
        <v>0</v>
      </c>
      <c r="AP439" s="45"/>
    </row>
    <row r="440" spans="1:42" ht="33" customHeight="1">
      <c r="A440" s="54">
        <v>1510</v>
      </c>
      <c r="B440" s="55" t="s">
        <v>416</v>
      </c>
      <c r="C440" s="80" t="s">
        <v>678</v>
      </c>
      <c r="D440" s="79">
        <v>0</v>
      </c>
      <c r="E440" s="79">
        <v>0</v>
      </c>
      <c r="F440" s="79">
        <v>0</v>
      </c>
      <c r="G440" s="79">
        <v>0</v>
      </c>
      <c r="H440" s="79">
        <v>0</v>
      </c>
      <c r="I440" s="79">
        <v>0</v>
      </c>
      <c r="J440" s="79">
        <v>0</v>
      </c>
      <c r="K440" s="79">
        <v>0</v>
      </c>
      <c r="L440" s="79">
        <v>0</v>
      </c>
      <c r="M440" s="79">
        <v>0</v>
      </c>
      <c r="N440" s="79">
        <v>0</v>
      </c>
      <c r="O440" s="79">
        <v>0</v>
      </c>
      <c r="P440" s="79">
        <v>0</v>
      </c>
      <c r="Q440" s="79">
        <v>0</v>
      </c>
      <c r="R440" s="79">
        <v>0</v>
      </c>
      <c r="S440" s="79">
        <v>0</v>
      </c>
      <c r="T440" s="79">
        <v>0</v>
      </c>
      <c r="U440" s="79">
        <v>0</v>
      </c>
      <c r="V440" s="79">
        <v>0</v>
      </c>
      <c r="W440" s="79">
        <v>0</v>
      </c>
      <c r="X440" s="79">
        <v>0</v>
      </c>
      <c r="Y440" s="79">
        <v>0</v>
      </c>
      <c r="Z440" s="79">
        <v>0</v>
      </c>
      <c r="AA440" s="79">
        <v>0</v>
      </c>
      <c r="AB440" s="79">
        <v>0</v>
      </c>
      <c r="AC440" s="79">
        <v>0</v>
      </c>
      <c r="AD440" s="79">
        <v>0</v>
      </c>
      <c r="AE440" s="79">
        <v>0</v>
      </c>
      <c r="AF440" s="79">
        <v>0</v>
      </c>
      <c r="AG440" s="79">
        <v>0</v>
      </c>
      <c r="AH440" s="79">
        <v>0</v>
      </c>
      <c r="AI440" s="79">
        <v>0</v>
      </c>
      <c r="AJ440" s="79">
        <v>0</v>
      </c>
      <c r="AK440" s="79">
        <v>0</v>
      </c>
      <c r="AL440" s="79">
        <v>0</v>
      </c>
      <c r="AM440" s="79">
        <f t="shared" si="6"/>
        <v>0</v>
      </c>
      <c r="AP440" s="45"/>
    </row>
    <row r="441" spans="1:42" ht="33" customHeight="1">
      <c r="A441" s="54">
        <v>1511</v>
      </c>
      <c r="B441" s="55" t="s">
        <v>417</v>
      </c>
      <c r="C441" s="80" t="s">
        <v>678</v>
      </c>
      <c r="D441" s="79">
        <v>0</v>
      </c>
      <c r="E441" s="79">
        <v>0</v>
      </c>
      <c r="F441" s="79">
        <v>0</v>
      </c>
      <c r="G441" s="79">
        <v>0</v>
      </c>
      <c r="H441" s="79">
        <v>0</v>
      </c>
      <c r="I441" s="79">
        <v>0</v>
      </c>
      <c r="J441" s="79">
        <v>0</v>
      </c>
      <c r="K441" s="79">
        <v>0</v>
      </c>
      <c r="L441" s="79">
        <v>0</v>
      </c>
      <c r="M441" s="79">
        <v>0</v>
      </c>
      <c r="N441" s="79">
        <v>0</v>
      </c>
      <c r="O441" s="79">
        <v>0</v>
      </c>
      <c r="P441" s="79">
        <v>0</v>
      </c>
      <c r="Q441" s="79">
        <v>0</v>
      </c>
      <c r="R441" s="79">
        <v>0</v>
      </c>
      <c r="S441" s="79">
        <v>0</v>
      </c>
      <c r="T441" s="79">
        <v>0</v>
      </c>
      <c r="U441" s="79">
        <v>0</v>
      </c>
      <c r="V441" s="79">
        <v>0</v>
      </c>
      <c r="W441" s="79">
        <v>0</v>
      </c>
      <c r="X441" s="79">
        <v>0</v>
      </c>
      <c r="Y441" s="79">
        <v>0</v>
      </c>
      <c r="Z441" s="79">
        <v>0</v>
      </c>
      <c r="AA441" s="79">
        <v>0</v>
      </c>
      <c r="AB441" s="79">
        <v>0</v>
      </c>
      <c r="AC441" s="79">
        <v>0</v>
      </c>
      <c r="AD441" s="79">
        <v>0</v>
      </c>
      <c r="AE441" s="79">
        <v>0</v>
      </c>
      <c r="AF441" s="79">
        <v>0</v>
      </c>
      <c r="AG441" s="79">
        <v>0</v>
      </c>
      <c r="AH441" s="79">
        <v>0</v>
      </c>
      <c r="AI441" s="79">
        <v>0</v>
      </c>
      <c r="AJ441" s="79">
        <v>0</v>
      </c>
      <c r="AK441" s="79">
        <v>0</v>
      </c>
      <c r="AL441" s="79">
        <v>0</v>
      </c>
      <c r="AM441" s="79">
        <f t="shared" si="6"/>
        <v>0</v>
      </c>
      <c r="AP441" s="45"/>
    </row>
    <row r="442" spans="1:42" ht="33" customHeight="1">
      <c r="A442" s="54">
        <v>1512</v>
      </c>
      <c r="B442" s="55" t="s">
        <v>418</v>
      </c>
      <c r="C442" s="80" t="s">
        <v>678</v>
      </c>
      <c r="D442" s="79">
        <v>0</v>
      </c>
      <c r="E442" s="79">
        <v>0</v>
      </c>
      <c r="F442" s="79">
        <v>0</v>
      </c>
      <c r="G442" s="79">
        <v>0</v>
      </c>
      <c r="H442" s="79">
        <v>0</v>
      </c>
      <c r="I442" s="79">
        <v>0</v>
      </c>
      <c r="J442" s="79">
        <v>0</v>
      </c>
      <c r="K442" s="79">
        <v>0</v>
      </c>
      <c r="L442" s="79">
        <v>0</v>
      </c>
      <c r="M442" s="79">
        <v>0</v>
      </c>
      <c r="N442" s="79">
        <v>0</v>
      </c>
      <c r="O442" s="79">
        <v>0</v>
      </c>
      <c r="P442" s="79">
        <v>0</v>
      </c>
      <c r="Q442" s="79">
        <v>0</v>
      </c>
      <c r="R442" s="79">
        <v>0</v>
      </c>
      <c r="S442" s="79">
        <v>0</v>
      </c>
      <c r="T442" s="79">
        <v>0</v>
      </c>
      <c r="U442" s="79">
        <v>0</v>
      </c>
      <c r="V442" s="79">
        <v>0</v>
      </c>
      <c r="W442" s="79">
        <v>0</v>
      </c>
      <c r="X442" s="79">
        <v>0</v>
      </c>
      <c r="Y442" s="79">
        <v>0</v>
      </c>
      <c r="Z442" s="79">
        <v>0</v>
      </c>
      <c r="AA442" s="79">
        <v>0</v>
      </c>
      <c r="AB442" s="79">
        <v>0</v>
      </c>
      <c r="AC442" s="79">
        <v>0</v>
      </c>
      <c r="AD442" s="79">
        <v>0</v>
      </c>
      <c r="AE442" s="79">
        <v>0</v>
      </c>
      <c r="AF442" s="79">
        <v>0</v>
      </c>
      <c r="AG442" s="79">
        <v>0</v>
      </c>
      <c r="AH442" s="79">
        <v>0</v>
      </c>
      <c r="AI442" s="79">
        <v>0</v>
      </c>
      <c r="AJ442" s="79">
        <v>0</v>
      </c>
      <c r="AK442" s="79">
        <v>0</v>
      </c>
      <c r="AL442" s="79">
        <v>0</v>
      </c>
      <c r="AM442" s="79">
        <f t="shared" si="6"/>
        <v>0</v>
      </c>
      <c r="AP442" s="45"/>
    </row>
    <row r="443" spans="1:42" ht="33" customHeight="1">
      <c r="A443" s="54">
        <v>1513</v>
      </c>
      <c r="B443" s="55" t="s">
        <v>419</v>
      </c>
      <c r="C443" s="80" t="s">
        <v>678</v>
      </c>
      <c r="D443" s="79">
        <v>0</v>
      </c>
      <c r="E443" s="79">
        <v>0</v>
      </c>
      <c r="F443" s="79">
        <v>0</v>
      </c>
      <c r="G443" s="79">
        <v>0</v>
      </c>
      <c r="H443" s="79">
        <v>0</v>
      </c>
      <c r="I443" s="79">
        <v>0</v>
      </c>
      <c r="J443" s="79">
        <v>0</v>
      </c>
      <c r="K443" s="79">
        <v>0</v>
      </c>
      <c r="L443" s="79">
        <v>0</v>
      </c>
      <c r="M443" s="79">
        <v>0</v>
      </c>
      <c r="N443" s="79">
        <v>0</v>
      </c>
      <c r="O443" s="79">
        <v>0</v>
      </c>
      <c r="P443" s="79">
        <v>0</v>
      </c>
      <c r="Q443" s="79">
        <v>0</v>
      </c>
      <c r="R443" s="79">
        <v>0</v>
      </c>
      <c r="S443" s="79">
        <v>0</v>
      </c>
      <c r="T443" s="79">
        <v>0</v>
      </c>
      <c r="U443" s="79">
        <v>0</v>
      </c>
      <c r="V443" s="79">
        <v>0</v>
      </c>
      <c r="W443" s="79">
        <v>0</v>
      </c>
      <c r="X443" s="79">
        <v>0</v>
      </c>
      <c r="Y443" s="79">
        <v>0</v>
      </c>
      <c r="Z443" s="79">
        <v>0</v>
      </c>
      <c r="AA443" s="79">
        <v>0</v>
      </c>
      <c r="AB443" s="79">
        <v>0</v>
      </c>
      <c r="AC443" s="79">
        <v>0</v>
      </c>
      <c r="AD443" s="79">
        <v>0</v>
      </c>
      <c r="AE443" s="79">
        <v>0</v>
      </c>
      <c r="AF443" s="79">
        <v>0</v>
      </c>
      <c r="AG443" s="79">
        <v>0</v>
      </c>
      <c r="AH443" s="79">
        <v>0</v>
      </c>
      <c r="AI443" s="79">
        <v>0</v>
      </c>
      <c r="AJ443" s="79">
        <v>0</v>
      </c>
      <c r="AK443" s="79">
        <v>0</v>
      </c>
      <c r="AL443" s="79">
        <v>0</v>
      </c>
      <c r="AM443" s="79">
        <f t="shared" si="6"/>
        <v>0</v>
      </c>
      <c r="AP443" s="45"/>
    </row>
    <row r="444" spans="1:42" ht="33" customHeight="1">
      <c r="A444" s="54">
        <v>1514</v>
      </c>
      <c r="B444" s="55" t="s">
        <v>420</v>
      </c>
      <c r="C444" s="80" t="s">
        <v>678</v>
      </c>
      <c r="D444" s="79">
        <v>0</v>
      </c>
      <c r="E444" s="79">
        <v>0</v>
      </c>
      <c r="F444" s="79">
        <v>0</v>
      </c>
      <c r="G444" s="79">
        <v>0</v>
      </c>
      <c r="H444" s="79">
        <v>0</v>
      </c>
      <c r="I444" s="79">
        <v>0</v>
      </c>
      <c r="J444" s="79">
        <v>0</v>
      </c>
      <c r="K444" s="79">
        <v>0</v>
      </c>
      <c r="L444" s="79">
        <v>0</v>
      </c>
      <c r="M444" s="79">
        <v>0</v>
      </c>
      <c r="N444" s="79">
        <v>0</v>
      </c>
      <c r="O444" s="79">
        <v>0</v>
      </c>
      <c r="P444" s="79">
        <v>0</v>
      </c>
      <c r="Q444" s="79">
        <v>0</v>
      </c>
      <c r="R444" s="79">
        <v>0</v>
      </c>
      <c r="S444" s="79">
        <v>0</v>
      </c>
      <c r="T444" s="79">
        <v>0</v>
      </c>
      <c r="U444" s="79">
        <v>0</v>
      </c>
      <c r="V444" s="79">
        <v>0</v>
      </c>
      <c r="W444" s="79">
        <v>0</v>
      </c>
      <c r="X444" s="79">
        <v>0</v>
      </c>
      <c r="Y444" s="79">
        <v>0</v>
      </c>
      <c r="Z444" s="79">
        <v>0</v>
      </c>
      <c r="AA444" s="79">
        <v>0</v>
      </c>
      <c r="AB444" s="79">
        <v>0</v>
      </c>
      <c r="AC444" s="79">
        <v>0</v>
      </c>
      <c r="AD444" s="79">
        <v>0</v>
      </c>
      <c r="AE444" s="79">
        <v>0</v>
      </c>
      <c r="AF444" s="79">
        <v>0</v>
      </c>
      <c r="AG444" s="79">
        <v>0</v>
      </c>
      <c r="AH444" s="79">
        <v>0</v>
      </c>
      <c r="AI444" s="79">
        <v>0</v>
      </c>
      <c r="AJ444" s="79">
        <v>0</v>
      </c>
      <c r="AK444" s="79">
        <v>0</v>
      </c>
      <c r="AL444" s="79">
        <v>0</v>
      </c>
      <c r="AM444" s="79">
        <f t="shared" si="6"/>
        <v>0</v>
      </c>
      <c r="AP444" s="45"/>
    </row>
    <row r="445" spans="1:42" ht="33" customHeight="1">
      <c r="A445" s="54">
        <v>1515</v>
      </c>
      <c r="B445" s="55" t="s">
        <v>421</v>
      </c>
      <c r="C445" s="80" t="s">
        <v>678</v>
      </c>
      <c r="D445" s="79">
        <v>0</v>
      </c>
      <c r="E445" s="79">
        <v>0</v>
      </c>
      <c r="F445" s="79">
        <v>0</v>
      </c>
      <c r="G445" s="79">
        <v>0</v>
      </c>
      <c r="H445" s="79">
        <v>0</v>
      </c>
      <c r="I445" s="79">
        <v>0</v>
      </c>
      <c r="J445" s="79">
        <v>0</v>
      </c>
      <c r="K445" s="79">
        <v>0</v>
      </c>
      <c r="L445" s="79">
        <v>0</v>
      </c>
      <c r="M445" s="79">
        <v>0</v>
      </c>
      <c r="N445" s="79">
        <v>0</v>
      </c>
      <c r="O445" s="79">
        <v>0</v>
      </c>
      <c r="P445" s="79">
        <v>0</v>
      </c>
      <c r="Q445" s="79">
        <v>0</v>
      </c>
      <c r="R445" s="79">
        <v>0</v>
      </c>
      <c r="S445" s="79">
        <v>0</v>
      </c>
      <c r="T445" s="79">
        <v>0</v>
      </c>
      <c r="U445" s="79">
        <v>0</v>
      </c>
      <c r="V445" s="79">
        <v>0</v>
      </c>
      <c r="W445" s="79">
        <v>0</v>
      </c>
      <c r="X445" s="79">
        <v>0</v>
      </c>
      <c r="Y445" s="79">
        <v>0</v>
      </c>
      <c r="Z445" s="79">
        <v>0</v>
      </c>
      <c r="AA445" s="79">
        <v>0</v>
      </c>
      <c r="AB445" s="79">
        <v>0</v>
      </c>
      <c r="AC445" s="79">
        <v>0</v>
      </c>
      <c r="AD445" s="79">
        <v>0</v>
      </c>
      <c r="AE445" s="79">
        <v>0</v>
      </c>
      <c r="AF445" s="79">
        <v>0</v>
      </c>
      <c r="AG445" s="79">
        <v>0</v>
      </c>
      <c r="AH445" s="79">
        <v>0</v>
      </c>
      <c r="AI445" s="79">
        <v>0</v>
      </c>
      <c r="AJ445" s="79">
        <v>0</v>
      </c>
      <c r="AK445" s="79">
        <v>0</v>
      </c>
      <c r="AL445" s="79">
        <v>0</v>
      </c>
      <c r="AM445" s="79">
        <f t="shared" si="6"/>
        <v>0</v>
      </c>
      <c r="AP445" s="45"/>
    </row>
    <row r="446" spans="1:42" ht="33" customHeight="1">
      <c r="A446" s="54">
        <v>1516</v>
      </c>
      <c r="B446" s="55" t="s">
        <v>422</v>
      </c>
      <c r="C446" s="80" t="s">
        <v>678</v>
      </c>
      <c r="D446" s="79">
        <v>0</v>
      </c>
      <c r="E446" s="79">
        <v>0</v>
      </c>
      <c r="F446" s="79">
        <v>0</v>
      </c>
      <c r="G446" s="79">
        <v>0</v>
      </c>
      <c r="H446" s="79">
        <v>0</v>
      </c>
      <c r="I446" s="79">
        <v>0</v>
      </c>
      <c r="J446" s="79">
        <v>0</v>
      </c>
      <c r="K446" s="79">
        <v>0</v>
      </c>
      <c r="L446" s="79">
        <v>0</v>
      </c>
      <c r="M446" s="79">
        <v>0</v>
      </c>
      <c r="N446" s="79">
        <v>0</v>
      </c>
      <c r="O446" s="79">
        <v>0</v>
      </c>
      <c r="P446" s="79">
        <v>0</v>
      </c>
      <c r="Q446" s="79">
        <v>0</v>
      </c>
      <c r="R446" s="79">
        <v>0</v>
      </c>
      <c r="S446" s="79">
        <v>0</v>
      </c>
      <c r="T446" s="79">
        <v>0</v>
      </c>
      <c r="U446" s="79">
        <v>0</v>
      </c>
      <c r="V446" s="79">
        <v>0</v>
      </c>
      <c r="W446" s="79">
        <v>0</v>
      </c>
      <c r="X446" s="79">
        <v>0</v>
      </c>
      <c r="Y446" s="79">
        <v>0</v>
      </c>
      <c r="Z446" s="79">
        <v>0</v>
      </c>
      <c r="AA446" s="79">
        <v>0</v>
      </c>
      <c r="AB446" s="79">
        <v>0</v>
      </c>
      <c r="AC446" s="79">
        <v>0</v>
      </c>
      <c r="AD446" s="79">
        <v>0</v>
      </c>
      <c r="AE446" s="79">
        <v>0</v>
      </c>
      <c r="AF446" s="79">
        <v>0</v>
      </c>
      <c r="AG446" s="79">
        <v>0</v>
      </c>
      <c r="AH446" s="79">
        <v>0</v>
      </c>
      <c r="AI446" s="79">
        <v>0</v>
      </c>
      <c r="AJ446" s="79">
        <v>0</v>
      </c>
      <c r="AK446" s="79">
        <v>0</v>
      </c>
      <c r="AL446" s="79">
        <v>0</v>
      </c>
      <c r="AM446" s="79">
        <f t="shared" si="6"/>
        <v>0</v>
      </c>
      <c r="AP446" s="45"/>
    </row>
    <row r="447" spans="1:42" ht="33" customHeight="1">
      <c r="A447" s="54">
        <v>1517</v>
      </c>
      <c r="B447" s="55" t="s">
        <v>423</v>
      </c>
      <c r="C447" s="80" t="s">
        <v>678</v>
      </c>
      <c r="D447" s="79">
        <v>0</v>
      </c>
      <c r="E447" s="79">
        <v>0</v>
      </c>
      <c r="F447" s="79">
        <v>0</v>
      </c>
      <c r="G447" s="79">
        <v>0</v>
      </c>
      <c r="H447" s="79">
        <v>0</v>
      </c>
      <c r="I447" s="79">
        <v>0</v>
      </c>
      <c r="J447" s="79">
        <v>0</v>
      </c>
      <c r="K447" s="79">
        <v>0</v>
      </c>
      <c r="L447" s="79">
        <v>0</v>
      </c>
      <c r="M447" s="79">
        <v>0</v>
      </c>
      <c r="N447" s="79">
        <v>0</v>
      </c>
      <c r="O447" s="79">
        <v>0</v>
      </c>
      <c r="P447" s="79">
        <v>0</v>
      </c>
      <c r="Q447" s="79">
        <v>0</v>
      </c>
      <c r="R447" s="79">
        <v>0</v>
      </c>
      <c r="S447" s="79">
        <v>0</v>
      </c>
      <c r="T447" s="79">
        <v>0</v>
      </c>
      <c r="U447" s="79">
        <v>0</v>
      </c>
      <c r="V447" s="79">
        <v>0</v>
      </c>
      <c r="W447" s="79">
        <v>0</v>
      </c>
      <c r="X447" s="79">
        <v>0</v>
      </c>
      <c r="Y447" s="79">
        <v>0</v>
      </c>
      <c r="Z447" s="79">
        <v>0</v>
      </c>
      <c r="AA447" s="79">
        <v>0</v>
      </c>
      <c r="AB447" s="79">
        <v>0</v>
      </c>
      <c r="AC447" s="79">
        <v>0</v>
      </c>
      <c r="AD447" s="79">
        <v>0</v>
      </c>
      <c r="AE447" s="79">
        <v>0</v>
      </c>
      <c r="AF447" s="79">
        <v>0</v>
      </c>
      <c r="AG447" s="79">
        <v>0</v>
      </c>
      <c r="AH447" s="79">
        <v>0</v>
      </c>
      <c r="AI447" s="79">
        <v>0</v>
      </c>
      <c r="AJ447" s="79">
        <v>0</v>
      </c>
      <c r="AK447" s="79">
        <v>0</v>
      </c>
      <c r="AL447" s="79">
        <v>0</v>
      </c>
      <c r="AM447" s="79">
        <f t="shared" si="6"/>
        <v>0</v>
      </c>
      <c r="AP447" s="45"/>
    </row>
    <row r="448" spans="1:42" ht="33" customHeight="1">
      <c r="A448" s="54">
        <v>1518</v>
      </c>
      <c r="B448" s="55" t="s">
        <v>424</v>
      </c>
      <c r="C448" s="80" t="s">
        <v>678</v>
      </c>
      <c r="D448" s="79">
        <v>0</v>
      </c>
      <c r="E448" s="79">
        <v>0</v>
      </c>
      <c r="F448" s="79">
        <v>0</v>
      </c>
      <c r="G448" s="79">
        <v>0</v>
      </c>
      <c r="H448" s="79">
        <v>0</v>
      </c>
      <c r="I448" s="79">
        <v>0</v>
      </c>
      <c r="J448" s="79">
        <v>0</v>
      </c>
      <c r="K448" s="79">
        <v>0</v>
      </c>
      <c r="L448" s="79">
        <v>0</v>
      </c>
      <c r="M448" s="79">
        <v>0</v>
      </c>
      <c r="N448" s="79">
        <v>0</v>
      </c>
      <c r="O448" s="79">
        <v>0</v>
      </c>
      <c r="P448" s="79">
        <v>0</v>
      </c>
      <c r="Q448" s="79">
        <v>0</v>
      </c>
      <c r="R448" s="79">
        <v>0</v>
      </c>
      <c r="S448" s="79">
        <v>0</v>
      </c>
      <c r="T448" s="79">
        <v>0</v>
      </c>
      <c r="U448" s="79">
        <v>0</v>
      </c>
      <c r="V448" s="79">
        <v>0</v>
      </c>
      <c r="W448" s="79">
        <v>0</v>
      </c>
      <c r="X448" s="79">
        <v>0</v>
      </c>
      <c r="Y448" s="79">
        <v>0</v>
      </c>
      <c r="Z448" s="79">
        <v>0</v>
      </c>
      <c r="AA448" s="79">
        <v>0</v>
      </c>
      <c r="AB448" s="79">
        <v>0</v>
      </c>
      <c r="AC448" s="79">
        <v>0</v>
      </c>
      <c r="AD448" s="79">
        <v>0</v>
      </c>
      <c r="AE448" s="79">
        <v>0</v>
      </c>
      <c r="AF448" s="79">
        <v>0</v>
      </c>
      <c r="AG448" s="79">
        <v>0</v>
      </c>
      <c r="AH448" s="79">
        <v>0</v>
      </c>
      <c r="AI448" s="79">
        <v>0</v>
      </c>
      <c r="AJ448" s="79">
        <v>0</v>
      </c>
      <c r="AK448" s="79">
        <v>0</v>
      </c>
      <c r="AL448" s="79">
        <v>0</v>
      </c>
      <c r="AM448" s="79">
        <f t="shared" si="6"/>
        <v>0</v>
      </c>
      <c r="AP448" s="45"/>
    </row>
    <row r="449" spans="1:42" ht="33" customHeight="1">
      <c r="A449" s="54">
        <v>1519</v>
      </c>
      <c r="B449" s="55" t="s">
        <v>425</v>
      </c>
      <c r="C449" s="80" t="s">
        <v>678</v>
      </c>
      <c r="D449" s="79">
        <v>0</v>
      </c>
      <c r="E449" s="79">
        <v>0</v>
      </c>
      <c r="F449" s="79">
        <v>0</v>
      </c>
      <c r="G449" s="79">
        <v>0</v>
      </c>
      <c r="H449" s="79">
        <v>0</v>
      </c>
      <c r="I449" s="79">
        <v>0</v>
      </c>
      <c r="J449" s="79">
        <v>0</v>
      </c>
      <c r="K449" s="79">
        <v>0</v>
      </c>
      <c r="L449" s="79">
        <v>0</v>
      </c>
      <c r="M449" s="79">
        <v>0</v>
      </c>
      <c r="N449" s="79">
        <v>0</v>
      </c>
      <c r="O449" s="79">
        <v>0</v>
      </c>
      <c r="P449" s="79">
        <v>0</v>
      </c>
      <c r="Q449" s="79">
        <v>0</v>
      </c>
      <c r="R449" s="79">
        <v>0</v>
      </c>
      <c r="S449" s="79">
        <v>0</v>
      </c>
      <c r="T449" s="79">
        <v>0</v>
      </c>
      <c r="U449" s="79">
        <v>0</v>
      </c>
      <c r="V449" s="79">
        <v>0</v>
      </c>
      <c r="W449" s="79">
        <v>0</v>
      </c>
      <c r="X449" s="79">
        <v>0</v>
      </c>
      <c r="Y449" s="79">
        <v>0</v>
      </c>
      <c r="Z449" s="79">
        <v>0</v>
      </c>
      <c r="AA449" s="79">
        <v>0</v>
      </c>
      <c r="AB449" s="79">
        <v>0</v>
      </c>
      <c r="AC449" s="79">
        <v>0</v>
      </c>
      <c r="AD449" s="79">
        <v>0</v>
      </c>
      <c r="AE449" s="79">
        <v>0</v>
      </c>
      <c r="AF449" s="79">
        <v>0</v>
      </c>
      <c r="AG449" s="79">
        <v>0</v>
      </c>
      <c r="AH449" s="79">
        <v>0</v>
      </c>
      <c r="AI449" s="79">
        <v>0</v>
      </c>
      <c r="AJ449" s="79">
        <v>0</v>
      </c>
      <c r="AK449" s="79">
        <v>0</v>
      </c>
      <c r="AL449" s="79">
        <v>0</v>
      </c>
      <c r="AM449" s="79">
        <f t="shared" si="6"/>
        <v>0</v>
      </c>
      <c r="AP449" s="45"/>
    </row>
    <row r="450" spans="1:42" ht="33" customHeight="1">
      <c r="A450" s="54">
        <v>1520</v>
      </c>
      <c r="B450" s="55" t="s">
        <v>426</v>
      </c>
      <c r="C450" s="80" t="s">
        <v>678</v>
      </c>
      <c r="D450" s="79">
        <v>0</v>
      </c>
      <c r="E450" s="79">
        <v>0</v>
      </c>
      <c r="F450" s="79">
        <v>0</v>
      </c>
      <c r="G450" s="79">
        <v>0</v>
      </c>
      <c r="H450" s="79">
        <v>0</v>
      </c>
      <c r="I450" s="79">
        <v>0</v>
      </c>
      <c r="J450" s="79">
        <v>0</v>
      </c>
      <c r="K450" s="79">
        <v>0</v>
      </c>
      <c r="L450" s="79">
        <v>0</v>
      </c>
      <c r="M450" s="79">
        <v>0</v>
      </c>
      <c r="N450" s="79">
        <v>0</v>
      </c>
      <c r="O450" s="79">
        <v>0</v>
      </c>
      <c r="P450" s="79">
        <v>0</v>
      </c>
      <c r="Q450" s="79">
        <v>0</v>
      </c>
      <c r="R450" s="79">
        <v>0</v>
      </c>
      <c r="S450" s="79">
        <v>0</v>
      </c>
      <c r="T450" s="79">
        <v>0</v>
      </c>
      <c r="U450" s="79">
        <v>0</v>
      </c>
      <c r="V450" s="79">
        <v>0</v>
      </c>
      <c r="W450" s="79">
        <v>0</v>
      </c>
      <c r="X450" s="79">
        <v>0</v>
      </c>
      <c r="Y450" s="79">
        <v>0</v>
      </c>
      <c r="Z450" s="79">
        <v>0</v>
      </c>
      <c r="AA450" s="79">
        <v>0</v>
      </c>
      <c r="AB450" s="79">
        <v>0</v>
      </c>
      <c r="AC450" s="79">
        <v>0</v>
      </c>
      <c r="AD450" s="79">
        <v>0</v>
      </c>
      <c r="AE450" s="79">
        <v>0</v>
      </c>
      <c r="AF450" s="79">
        <v>0</v>
      </c>
      <c r="AG450" s="79">
        <v>0</v>
      </c>
      <c r="AH450" s="79">
        <v>0</v>
      </c>
      <c r="AI450" s="79">
        <v>0</v>
      </c>
      <c r="AJ450" s="79">
        <v>0</v>
      </c>
      <c r="AK450" s="79">
        <v>0</v>
      </c>
      <c r="AL450" s="79">
        <v>0</v>
      </c>
      <c r="AM450" s="79">
        <f t="shared" si="6"/>
        <v>0</v>
      </c>
      <c r="AP450" s="45"/>
    </row>
    <row r="451" spans="1:42" ht="33" customHeight="1">
      <c r="A451" s="54">
        <v>1521</v>
      </c>
      <c r="B451" s="55" t="s">
        <v>427</v>
      </c>
      <c r="C451" s="80" t="s">
        <v>678</v>
      </c>
      <c r="D451" s="79">
        <v>0</v>
      </c>
      <c r="E451" s="79">
        <v>0</v>
      </c>
      <c r="F451" s="79">
        <v>0</v>
      </c>
      <c r="G451" s="79">
        <v>0</v>
      </c>
      <c r="H451" s="79">
        <v>0</v>
      </c>
      <c r="I451" s="79">
        <v>0</v>
      </c>
      <c r="J451" s="79">
        <v>0</v>
      </c>
      <c r="K451" s="79">
        <v>0</v>
      </c>
      <c r="L451" s="79">
        <v>0</v>
      </c>
      <c r="M451" s="79">
        <v>0</v>
      </c>
      <c r="N451" s="79">
        <v>0</v>
      </c>
      <c r="O451" s="79">
        <v>0</v>
      </c>
      <c r="P451" s="79">
        <v>0</v>
      </c>
      <c r="Q451" s="79">
        <v>0</v>
      </c>
      <c r="R451" s="79">
        <v>0</v>
      </c>
      <c r="S451" s="79">
        <v>0</v>
      </c>
      <c r="T451" s="79">
        <v>0</v>
      </c>
      <c r="U451" s="79">
        <v>0</v>
      </c>
      <c r="V451" s="79">
        <v>0</v>
      </c>
      <c r="W451" s="79">
        <v>0</v>
      </c>
      <c r="X451" s="79">
        <v>0</v>
      </c>
      <c r="Y451" s="79">
        <v>0</v>
      </c>
      <c r="Z451" s="79">
        <v>0</v>
      </c>
      <c r="AA451" s="79">
        <v>0</v>
      </c>
      <c r="AB451" s="79">
        <v>0</v>
      </c>
      <c r="AC451" s="79">
        <v>0</v>
      </c>
      <c r="AD451" s="79">
        <v>0</v>
      </c>
      <c r="AE451" s="79">
        <v>0</v>
      </c>
      <c r="AF451" s="79">
        <v>0</v>
      </c>
      <c r="AG451" s="79">
        <v>0</v>
      </c>
      <c r="AH451" s="79">
        <v>0</v>
      </c>
      <c r="AI451" s="79">
        <v>0</v>
      </c>
      <c r="AJ451" s="79">
        <v>0</v>
      </c>
      <c r="AK451" s="79">
        <v>0</v>
      </c>
      <c r="AL451" s="79">
        <v>0</v>
      </c>
      <c r="AM451" s="79">
        <f t="shared" si="6"/>
        <v>0</v>
      </c>
      <c r="AP451" s="45"/>
    </row>
    <row r="452" spans="1:42" ht="33" customHeight="1">
      <c r="A452" s="54">
        <v>1522</v>
      </c>
      <c r="B452" s="55" t="s">
        <v>428</v>
      </c>
      <c r="C452" s="80" t="s">
        <v>678</v>
      </c>
      <c r="D452" s="79">
        <v>0</v>
      </c>
      <c r="E452" s="79">
        <v>0</v>
      </c>
      <c r="F452" s="79">
        <v>0</v>
      </c>
      <c r="G452" s="79">
        <v>0</v>
      </c>
      <c r="H452" s="79">
        <v>0</v>
      </c>
      <c r="I452" s="79">
        <v>0</v>
      </c>
      <c r="J452" s="79">
        <v>0</v>
      </c>
      <c r="K452" s="79">
        <v>0</v>
      </c>
      <c r="L452" s="79">
        <v>0</v>
      </c>
      <c r="M452" s="79">
        <v>0</v>
      </c>
      <c r="N452" s="79">
        <v>0</v>
      </c>
      <c r="O452" s="79">
        <v>0</v>
      </c>
      <c r="P452" s="79">
        <v>0</v>
      </c>
      <c r="Q452" s="79">
        <v>0</v>
      </c>
      <c r="R452" s="79">
        <v>0</v>
      </c>
      <c r="S452" s="79">
        <v>0</v>
      </c>
      <c r="T452" s="79">
        <v>0</v>
      </c>
      <c r="U452" s="79">
        <v>0</v>
      </c>
      <c r="V452" s="79">
        <v>0</v>
      </c>
      <c r="W452" s="79">
        <v>0</v>
      </c>
      <c r="X452" s="79">
        <v>0</v>
      </c>
      <c r="Y452" s="79">
        <v>0</v>
      </c>
      <c r="Z452" s="79">
        <v>0</v>
      </c>
      <c r="AA452" s="79">
        <v>0</v>
      </c>
      <c r="AB452" s="79">
        <v>0</v>
      </c>
      <c r="AC452" s="79">
        <v>0</v>
      </c>
      <c r="AD452" s="79">
        <v>0</v>
      </c>
      <c r="AE452" s="79">
        <v>0</v>
      </c>
      <c r="AF452" s="79">
        <v>0</v>
      </c>
      <c r="AG452" s="79">
        <v>0</v>
      </c>
      <c r="AH452" s="79">
        <v>0</v>
      </c>
      <c r="AI452" s="79">
        <v>0</v>
      </c>
      <c r="AJ452" s="79">
        <v>0</v>
      </c>
      <c r="AK452" s="79">
        <v>0</v>
      </c>
      <c r="AL452" s="79">
        <v>0</v>
      </c>
      <c r="AM452" s="79">
        <f t="shared" si="6"/>
        <v>0</v>
      </c>
      <c r="AP452" s="45"/>
    </row>
    <row r="453" spans="1:42" ht="33" customHeight="1">
      <c r="A453" s="54">
        <v>1523</v>
      </c>
      <c r="B453" s="55" t="s">
        <v>429</v>
      </c>
      <c r="C453" s="80" t="s">
        <v>678</v>
      </c>
      <c r="D453" s="79">
        <v>0</v>
      </c>
      <c r="E453" s="79">
        <v>0</v>
      </c>
      <c r="F453" s="79">
        <v>0</v>
      </c>
      <c r="G453" s="79">
        <v>0</v>
      </c>
      <c r="H453" s="79">
        <v>0</v>
      </c>
      <c r="I453" s="79">
        <v>0</v>
      </c>
      <c r="J453" s="79">
        <v>0</v>
      </c>
      <c r="K453" s="79">
        <v>0</v>
      </c>
      <c r="L453" s="79">
        <v>0</v>
      </c>
      <c r="M453" s="79">
        <v>0</v>
      </c>
      <c r="N453" s="79">
        <v>0</v>
      </c>
      <c r="O453" s="79">
        <v>0</v>
      </c>
      <c r="P453" s="79">
        <v>0</v>
      </c>
      <c r="Q453" s="79">
        <v>0</v>
      </c>
      <c r="R453" s="79">
        <v>0</v>
      </c>
      <c r="S453" s="79">
        <v>0</v>
      </c>
      <c r="T453" s="79">
        <v>0</v>
      </c>
      <c r="U453" s="79">
        <v>0</v>
      </c>
      <c r="V453" s="79">
        <v>0</v>
      </c>
      <c r="W453" s="79">
        <v>0</v>
      </c>
      <c r="X453" s="79">
        <v>0</v>
      </c>
      <c r="Y453" s="79">
        <v>0</v>
      </c>
      <c r="Z453" s="79">
        <v>0</v>
      </c>
      <c r="AA453" s="79">
        <v>0</v>
      </c>
      <c r="AB453" s="79">
        <v>0</v>
      </c>
      <c r="AC453" s="79">
        <v>0</v>
      </c>
      <c r="AD453" s="79">
        <v>0</v>
      </c>
      <c r="AE453" s="79">
        <v>0</v>
      </c>
      <c r="AF453" s="79">
        <v>0</v>
      </c>
      <c r="AG453" s="79">
        <v>0</v>
      </c>
      <c r="AH453" s="79">
        <v>0</v>
      </c>
      <c r="AI453" s="79">
        <v>0</v>
      </c>
      <c r="AJ453" s="79">
        <v>0</v>
      </c>
      <c r="AK453" s="79">
        <v>0</v>
      </c>
      <c r="AL453" s="79">
        <v>0</v>
      </c>
      <c r="AM453" s="79">
        <f t="shared" si="6"/>
        <v>0</v>
      </c>
      <c r="AP453" s="45"/>
    </row>
    <row r="454" spans="1:42" ht="33" customHeight="1">
      <c r="A454" s="54">
        <v>1524</v>
      </c>
      <c r="B454" s="55" t="s">
        <v>430</v>
      </c>
      <c r="C454" s="80" t="s">
        <v>678</v>
      </c>
      <c r="D454" s="79">
        <v>0</v>
      </c>
      <c r="E454" s="79">
        <v>0</v>
      </c>
      <c r="F454" s="79">
        <v>0</v>
      </c>
      <c r="G454" s="79">
        <v>0</v>
      </c>
      <c r="H454" s="79">
        <v>0</v>
      </c>
      <c r="I454" s="79">
        <v>0</v>
      </c>
      <c r="J454" s="79">
        <v>0</v>
      </c>
      <c r="K454" s="79">
        <v>0</v>
      </c>
      <c r="L454" s="79">
        <v>0</v>
      </c>
      <c r="M454" s="79">
        <v>0</v>
      </c>
      <c r="N454" s="79">
        <v>0</v>
      </c>
      <c r="O454" s="79">
        <v>0</v>
      </c>
      <c r="P454" s="79">
        <v>0</v>
      </c>
      <c r="Q454" s="79">
        <v>0</v>
      </c>
      <c r="R454" s="79">
        <v>0</v>
      </c>
      <c r="S454" s="79">
        <v>0</v>
      </c>
      <c r="T454" s="79">
        <v>0</v>
      </c>
      <c r="U454" s="79">
        <v>0</v>
      </c>
      <c r="V454" s="79">
        <v>0</v>
      </c>
      <c r="W454" s="79">
        <v>0</v>
      </c>
      <c r="X454" s="79">
        <v>0</v>
      </c>
      <c r="Y454" s="79">
        <v>0</v>
      </c>
      <c r="Z454" s="79">
        <v>0</v>
      </c>
      <c r="AA454" s="79">
        <v>0</v>
      </c>
      <c r="AB454" s="79">
        <v>0</v>
      </c>
      <c r="AC454" s="79">
        <v>0</v>
      </c>
      <c r="AD454" s="79">
        <v>0</v>
      </c>
      <c r="AE454" s="79">
        <v>0</v>
      </c>
      <c r="AF454" s="79">
        <v>0</v>
      </c>
      <c r="AG454" s="79">
        <v>0</v>
      </c>
      <c r="AH454" s="79">
        <v>0</v>
      </c>
      <c r="AI454" s="79">
        <v>0</v>
      </c>
      <c r="AJ454" s="79">
        <v>0</v>
      </c>
      <c r="AK454" s="79">
        <v>0</v>
      </c>
      <c r="AL454" s="79">
        <v>0</v>
      </c>
      <c r="AM454" s="79">
        <f t="shared" si="6"/>
        <v>0</v>
      </c>
      <c r="AP454" s="45"/>
    </row>
    <row r="455" spans="1:42" ht="33" customHeight="1">
      <c r="A455" s="54">
        <v>1525</v>
      </c>
      <c r="B455" s="55" t="s">
        <v>431</v>
      </c>
      <c r="C455" s="80" t="s">
        <v>678</v>
      </c>
      <c r="D455" s="79">
        <v>0</v>
      </c>
      <c r="E455" s="79">
        <v>0</v>
      </c>
      <c r="F455" s="79">
        <v>0</v>
      </c>
      <c r="G455" s="79">
        <v>0</v>
      </c>
      <c r="H455" s="79">
        <v>0</v>
      </c>
      <c r="I455" s="79">
        <v>0</v>
      </c>
      <c r="J455" s="79">
        <v>0</v>
      </c>
      <c r="K455" s="79">
        <v>0</v>
      </c>
      <c r="L455" s="79">
        <v>0</v>
      </c>
      <c r="M455" s="79">
        <v>0</v>
      </c>
      <c r="N455" s="79">
        <v>0</v>
      </c>
      <c r="O455" s="79">
        <v>0</v>
      </c>
      <c r="P455" s="79">
        <v>0</v>
      </c>
      <c r="Q455" s="79">
        <v>0</v>
      </c>
      <c r="R455" s="79">
        <v>0</v>
      </c>
      <c r="S455" s="79">
        <v>0</v>
      </c>
      <c r="T455" s="79">
        <v>0</v>
      </c>
      <c r="U455" s="79">
        <v>0</v>
      </c>
      <c r="V455" s="79">
        <v>0</v>
      </c>
      <c r="W455" s="79">
        <v>0</v>
      </c>
      <c r="X455" s="79">
        <v>0</v>
      </c>
      <c r="Y455" s="79">
        <v>0</v>
      </c>
      <c r="Z455" s="79">
        <v>0</v>
      </c>
      <c r="AA455" s="79">
        <v>0</v>
      </c>
      <c r="AB455" s="79">
        <v>0</v>
      </c>
      <c r="AC455" s="79">
        <v>0</v>
      </c>
      <c r="AD455" s="79">
        <v>0</v>
      </c>
      <c r="AE455" s="79">
        <v>0</v>
      </c>
      <c r="AF455" s="79">
        <v>0</v>
      </c>
      <c r="AG455" s="79">
        <v>0</v>
      </c>
      <c r="AH455" s="79">
        <v>0</v>
      </c>
      <c r="AI455" s="79">
        <v>0</v>
      </c>
      <c r="AJ455" s="79">
        <v>0</v>
      </c>
      <c r="AK455" s="79">
        <v>0</v>
      </c>
      <c r="AL455" s="79">
        <v>0</v>
      </c>
      <c r="AM455" s="79">
        <f t="shared" si="6"/>
        <v>0</v>
      </c>
      <c r="AP455" s="45"/>
    </row>
    <row r="456" spans="1:42" ht="33" customHeight="1">
      <c r="A456" s="54">
        <v>1526</v>
      </c>
      <c r="B456" s="55" t="s">
        <v>432</v>
      </c>
      <c r="C456" s="80" t="s">
        <v>678</v>
      </c>
      <c r="D456" s="79">
        <v>0</v>
      </c>
      <c r="E456" s="79">
        <v>0</v>
      </c>
      <c r="F456" s="79">
        <v>0</v>
      </c>
      <c r="G456" s="79">
        <v>0</v>
      </c>
      <c r="H456" s="79">
        <v>0</v>
      </c>
      <c r="I456" s="79">
        <v>0</v>
      </c>
      <c r="J456" s="79">
        <v>0</v>
      </c>
      <c r="K456" s="79">
        <v>0</v>
      </c>
      <c r="L456" s="79">
        <v>0</v>
      </c>
      <c r="M456" s="79">
        <v>0</v>
      </c>
      <c r="N456" s="79">
        <v>0</v>
      </c>
      <c r="O456" s="79">
        <v>0</v>
      </c>
      <c r="P456" s="79">
        <v>0</v>
      </c>
      <c r="Q456" s="79">
        <v>0</v>
      </c>
      <c r="R456" s="79">
        <v>0</v>
      </c>
      <c r="S456" s="79">
        <v>0</v>
      </c>
      <c r="T456" s="79">
        <v>0</v>
      </c>
      <c r="U456" s="79">
        <v>0</v>
      </c>
      <c r="V456" s="79">
        <v>0</v>
      </c>
      <c r="W456" s="79">
        <v>0</v>
      </c>
      <c r="X456" s="79">
        <v>0</v>
      </c>
      <c r="Y456" s="79">
        <v>0</v>
      </c>
      <c r="Z456" s="79">
        <v>0</v>
      </c>
      <c r="AA456" s="79">
        <v>0</v>
      </c>
      <c r="AB456" s="79">
        <v>0</v>
      </c>
      <c r="AC456" s="79">
        <v>0</v>
      </c>
      <c r="AD456" s="79">
        <v>0</v>
      </c>
      <c r="AE456" s="79">
        <v>0</v>
      </c>
      <c r="AF456" s="79">
        <v>0</v>
      </c>
      <c r="AG456" s="79">
        <v>0</v>
      </c>
      <c r="AH456" s="79">
        <v>0</v>
      </c>
      <c r="AI456" s="79">
        <v>0</v>
      </c>
      <c r="AJ456" s="79">
        <v>0</v>
      </c>
      <c r="AK456" s="79">
        <v>0</v>
      </c>
      <c r="AL456" s="79">
        <v>0</v>
      </c>
      <c r="AM456" s="79">
        <f t="shared" si="6"/>
        <v>0</v>
      </c>
      <c r="AP456" s="45"/>
    </row>
    <row r="457" spans="1:42" ht="33" customHeight="1">
      <c r="A457" s="54">
        <v>1527</v>
      </c>
      <c r="B457" s="55" t="s">
        <v>433</v>
      </c>
      <c r="C457" s="80" t="s">
        <v>678</v>
      </c>
      <c r="D457" s="79">
        <v>0</v>
      </c>
      <c r="E457" s="79">
        <v>0</v>
      </c>
      <c r="F457" s="79">
        <v>0</v>
      </c>
      <c r="G457" s="79">
        <v>0</v>
      </c>
      <c r="H457" s="79">
        <v>0</v>
      </c>
      <c r="I457" s="79">
        <v>0</v>
      </c>
      <c r="J457" s="79">
        <v>0</v>
      </c>
      <c r="K457" s="79">
        <v>0</v>
      </c>
      <c r="L457" s="79">
        <v>0</v>
      </c>
      <c r="M457" s="79">
        <v>0</v>
      </c>
      <c r="N457" s="79">
        <v>0</v>
      </c>
      <c r="O457" s="79">
        <v>0</v>
      </c>
      <c r="P457" s="79">
        <v>0</v>
      </c>
      <c r="Q457" s="79">
        <v>0</v>
      </c>
      <c r="R457" s="79">
        <v>0</v>
      </c>
      <c r="S457" s="79">
        <v>0</v>
      </c>
      <c r="T457" s="79">
        <v>0</v>
      </c>
      <c r="U457" s="79">
        <v>0</v>
      </c>
      <c r="V457" s="79">
        <v>0</v>
      </c>
      <c r="W457" s="79">
        <v>0</v>
      </c>
      <c r="X457" s="79">
        <v>0</v>
      </c>
      <c r="Y457" s="79">
        <v>0</v>
      </c>
      <c r="Z457" s="79">
        <v>0</v>
      </c>
      <c r="AA457" s="79">
        <v>0</v>
      </c>
      <c r="AB457" s="79">
        <v>0</v>
      </c>
      <c r="AC457" s="79">
        <v>0</v>
      </c>
      <c r="AD457" s="79">
        <v>0</v>
      </c>
      <c r="AE457" s="79">
        <v>0</v>
      </c>
      <c r="AF457" s="79">
        <v>0</v>
      </c>
      <c r="AG457" s="79">
        <v>0</v>
      </c>
      <c r="AH457" s="79">
        <v>0</v>
      </c>
      <c r="AI457" s="79">
        <v>0</v>
      </c>
      <c r="AJ457" s="79">
        <v>0</v>
      </c>
      <c r="AK457" s="79">
        <v>0</v>
      </c>
      <c r="AL457" s="79">
        <v>0</v>
      </c>
      <c r="AM457" s="79">
        <f t="shared" si="6"/>
        <v>0</v>
      </c>
      <c r="AP457" s="45"/>
    </row>
    <row r="458" spans="1:42" ht="33" customHeight="1">
      <c r="A458" s="54">
        <v>1528</v>
      </c>
      <c r="B458" s="55" t="s">
        <v>434</v>
      </c>
      <c r="C458" s="80" t="s">
        <v>678</v>
      </c>
      <c r="D458" s="79">
        <v>0</v>
      </c>
      <c r="E458" s="79">
        <v>0</v>
      </c>
      <c r="F458" s="79">
        <v>0</v>
      </c>
      <c r="G458" s="79">
        <v>0</v>
      </c>
      <c r="H458" s="79">
        <v>0</v>
      </c>
      <c r="I458" s="79">
        <v>0</v>
      </c>
      <c r="J458" s="79">
        <v>0</v>
      </c>
      <c r="K458" s="79">
        <v>0</v>
      </c>
      <c r="L458" s="79">
        <v>0</v>
      </c>
      <c r="M458" s="79">
        <v>0</v>
      </c>
      <c r="N458" s="79">
        <v>0</v>
      </c>
      <c r="O458" s="79">
        <v>0</v>
      </c>
      <c r="P458" s="79">
        <v>0</v>
      </c>
      <c r="Q458" s="79">
        <v>0</v>
      </c>
      <c r="R458" s="79">
        <v>0</v>
      </c>
      <c r="S458" s="79">
        <v>0</v>
      </c>
      <c r="T458" s="79">
        <v>0</v>
      </c>
      <c r="U458" s="79">
        <v>0</v>
      </c>
      <c r="V458" s="79">
        <v>0</v>
      </c>
      <c r="W458" s="79">
        <v>0</v>
      </c>
      <c r="X458" s="79">
        <v>0</v>
      </c>
      <c r="Y458" s="79">
        <v>0</v>
      </c>
      <c r="Z458" s="79">
        <v>0</v>
      </c>
      <c r="AA458" s="79">
        <v>0</v>
      </c>
      <c r="AB458" s="79">
        <v>0</v>
      </c>
      <c r="AC458" s="79">
        <v>0</v>
      </c>
      <c r="AD458" s="79">
        <v>0</v>
      </c>
      <c r="AE458" s="79">
        <v>0</v>
      </c>
      <c r="AF458" s="79">
        <v>0</v>
      </c>
      <c r="AG458" s="79">
        <v>0</v>
      </c>
      <c r="AH458" s="79">
        <v>0</v>
      </c>
      <c r="AI458" s="79">
        <v>0</v>
      </c>
      <c r="AJ458" s="79">
        <v>0</v>
      </c>
      <c r="AK458" s="79">
        <v>0</v>
      </c>
      <c r="AL458" s="79">
        <v>0</v>
      </c>
      <c r="AM458" s="79">
        <f t="shared" si="6"/>
        <v>0</v>
      </c>
      <c r="AP458" s="45"/>
    </row>
    <row r="459" spans="1:42" ht="33" customHeight="1">
      <c r="A459" s="54">
        <v>1529</v>
      </c>
      <c r="B459" s="55" t="s">
        <v>435</v>
      </c>
      <c r="C459" s="80" t="s">
        <v>678</v>
      </c>
      <c r="D459" s="79">
        <v>0</v>
      </c>
      <c r="E459" s="79">
        <v>0</v>
      </c>
      <c r="F459" s="79">
        <v>0</v>
      </c>
      <c r="G459" s="79">
        <v>0</v>
      </c>
      <c r="H459" s="79">
        <v>0</v>
      </c>
      <c r="I459" s="79">
        <v>0</v>
      </c>
      <c r="J459" s="79">
        <v>0</v>
      </c>
      <c r="K459" s="79">
        <v>0</v>
      </c>
      <c r="L459" s="79">
        <v>0</v>
      </c>
      <c r="M459" s="79">
        <v>0</v>
      </c>
      <c r="N459" s="79">
        <v>0</v>
      </c>
      <c r="O459" s="79">
        <v>0</v>
      </c>
      <c r="P459" s="79">
        <v>0</v>
      </c>
      <c r="Q459" s="79">
        <v>0</v>
      </c>
      <c r="R459" s="79">
        <v>0</v>
      </c>
      <c r="S459" s="79">
        <v>0</v>
      </c>
      <c r="T459" s="79">
        <v>0</v>
      </c>
      <c r="U459" s="79">
        <v>0</v>
      </c>
      <c r="V459" s="79">
        <v>0</v>
      </c>
      <c r="W459" s="79">
        <v>0</v>
      </c>
      <c r="X459" s="79">
        <v>0</v>
      </c>
      <c r="Y459" s="79">
        <v>0</v>
      </c>
      <c r="Z459" s="79">
        <v>0</v>
      </c>
      <c r="AA459" s="79">
        <v>0</v>
      </c>
      <c r="AB459" s="79">
        <v>0</v>
      </c>
      <c r="AC459" s="79">
        <v>0</v>
      </c>
      <c r="AD459" s="79">
        <v>0</v>
      </c>
      <c r="AE459" s="79">
        <v>0</v>
      </c>
      <c r="AF459" s="79">
        <v>0</v>
      </c>
      <c r="AG459" s="79">
        <v>0</v>
      </c>
      <c r="AH459" s="79">
        <v>0</v>
      </c>
      <c r="AI459" s="79">
        <v>0</v>
      </c>
      <c r="AJ459" s="79">
        <v>0</v>
      </c>
      <c r="AK459" s="79">
        <v>0</v>
      </c>
      <c r="AL459" s="79">
        <v>0</v>
      </c>
      <c r="AM459" s="79">
        <f t="shared" ref="AM459:AM522" si="7">SUM(D459:AL459)</f>
        <v>0</v>
      </c>
      <c r="AP459" s="45"/>
    </row>
    <row r="460" spans="1:42" ht="33" customHeight="1">
      <c r="A460" s="54">
        <v>1530</v>
      </c>
      <c r="B460" s="55" t="s">
        <v>436</v>
      </c>
      <c r="C460" s="80" t="s">
        <v>678</v>
      </c>
      <c r="D460" s="79">
        <v>0</v>
      </c>
      <c r="E460" s="79">
        <v>0</v>
      </c>
      <c r="F460" s="79">
        <v>0</v>
      </c>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f t="shared" si="7"/>
        <v>0</v>
      </c>
      <c r="AP460" s="45"/>
    </row>
    <row r="461" spans="1:42" ht="33" customHeight="1">
      <c r="A461" s="54">
        <v>1531</v>
      </c>
      <c r="B461" s="55" t="s">
        <v>437</v>
      </c>
      <c r="C461" s="80" t="s">
        <v>678</v>
      </c>
      <c r="D461" s="79">
        <v>0</v>
      </c>
      <c r="E461" s="79">
        <v>0</v>
      </c>
      <c r="F461" s="79">
        <v>0</v>
      </c>
      <c r="G461" s="79">
        <v>0</v>
      </c>
      <c r="H461" s="79">
        <v>0</v>
      </c>
      <c r="I461" s="79">
        <v>0</v>
      </c>
      <c r="J461" s="79">
        <v>0</v>
      </c>
      <c r="K461" s="79">
        <v>0</v>
      </c>
      <c r="L461" s="79">
        <v>0</v>
      </c>
      <c r="M461" s="79">
        <v>0</v>
      </c>
      <c r="N461" s="79">
        <v>0</v>
      </c>
      <c r="O461" s="79">
        <v>0</v>
      </c>
      <c r="P461" s="79">
        <v>0</v>
      </c>
      <c r="Q461" s="79">
        <v>0</v>
      </c>
      <c r="R461" s="79">
        <v>0</v>
      </c>
      <c r="S461" s="79">
        <v>0</v>
      </c>
      <c r="T461" s="79">
        <v>0</v>
      </c>
      <c r="U461" s="79">
        <v>0</v>
      </c>
      <c r="V461" s="79">
        <v>0</v>
      </c>
      <c r="W461" s="79">
        <v>0</v>
      </c>
      <c r="X461" s="79">
        <v>0</v>
      </c>
      <c r="Y461" s="79">
        <v>0</v>
      </c>
      <c r="Z461" s="79">
        <v>0</v>
      </c>
      <c r="AA461" s="79">
        <v>0</v>
      </c>
      <c r="AB461" s="79">
        <v>0</v>
      </c>
      <c r="AC461" s="79">
        <v>0</v>
      </c>
      <c r="AD461" s="79">
        <v>0</v>
      </c>
      <c r="AE461" s="79">
        <v>0</v>
      </c>
      <c r="AF461" s="79">
        <v>0</v>
      </c>
      <c r="AG461" s="79">
        <v>0</v>
      </c>
      <c r="AH461" s="79">
        <v>0</v>
      </c>
      <c r="AI461" s="79">
        <v>0</v>
      </c>
      <c r="AJ461" s="79">
        <v>0</v>
      </c>
      <c r="AK461" s="79">
        <v>0</v>
      </c>
      <c r="AL461" s="79">
        <v>0</v>
      </c>
      <c r="AM461" s="79">
        <f t="shared" si="7"/>
        <v>0</v>
      </c>
      <c r="AP461" s="45"/>
    </row>
    <row r="462" spans="1:42" ht="33" customHeight="1">
      <c r="A462" s="54">
        <v>1532</v>
      </c>
      <c r="B462" s="55" t="s">
        <v>438</v>
      </c>
      <c r="C462" s="80" t="s">
        <v>678</v>
      </c>
      <c r="D462" s="79">
        <v>0</v>
      </c>
      <c r="E462" s="79">
        <v>0</v>
      </c>
      <c r="F462" s="79">
        <v>0</v>
      </c>
      <c r="G462" s="79">
        <v>0</v>
      </c>
      <c r="H462" s="79">
        <v>0</v>
      </c>
      <c r="I462" s="79">
        <v>0</v>
      </c>
      <c r="J462" s="79">
        <v>0</v>
      </c>
      <c r="K462" s="79">
        <v>0</v>
      </c>
      <c r="L462" s="79">
        <v>0</v>
      </c>
      <c r="M462" s="79">
        <v>0</v>
      </c>
      <c r="N462" s="79">
        <v>0</v>
      </c>
      <c r="O462" s="79">
        <v>0</v>
      </c>
      <c r="P462" s="79">
        <v>0</v>
      </c>
      <c r="Q462" s="79">
        <v>0</v>
      </c>
      <c r="R462" s="79">
        <v>0</v>
      </c>
      <c r="S462" s="79">
        <v>0</v>
      </c>
      <c r="T462" s="79">
        <v>0</v>
      </c>
      <c r="U462" s="79">
        <v>0</v>
      </c>
      <c r="V462" s="79">
        <v>0</v>
      </c>
      <c r="W462" s="79">
        <v>0</v>
      </c>
      <c r="X462" s="79">
        <v>0</v>
      </c>
      <c r="Y462" s="79">
        <v>0</v>
      </c>
      <c r="Z462" s="79">
        <v>0</v>
      </c>
      <c r="AA462" s="79">
        <v>0</v>
      </c>
      <c r="AB462" s="79">
        <v>0</v>
      </c>
      <c r="AC462" s="79">
        <v>0</v>
      </c>
      <c r="AD462" s="79">
        <v>0</v>
      </c>
      <c r="AE462" s="79">
        <v>0</v>
      </c>
      <c r="AF462" s="79">
        <v>0</v>
      </c>
      <c r="AG462" s="79">
        <v>0</v>
      </c>
      <c r="AH462" s="79">
        <v>0</v>
      </c>
      <c r="AI462" s="79">
        <v>0</v>
      </c>
      <c r="AJ462" s="79">
        <v>0</v>
      </c>
      <c r="AK462" s="79">
        <v>0</v>
      </c>
      <c r="AL462" s="79">
        <v>0</v>
      </c>
      <c r="AM462" s="79">
        <f t="shared" si="7"/>
        <v>0</v>
      </c>
      <c r="AP462" s="45"/>
    </row>
    <row r="463" spans="1:42" ht="33" customHeight="1">
      <c r="A463" s="54">
        <v>1533</v>
      </c>
      <c r="B463" s="55" t="s">
        <v>439</v>
      </c>
      <c r="C463" s="80" t="s">
        <v>678</v>
      </c>
      <c r="D463" s="79">
        <v>0</v>
      </c>
      <c r="E463" s="79">
        <v>0</v>
      </c>
      <c r="F463" s="79">
        <v>0</v>
      </c>
      <c r="G463" s="79">
        <v>0</v>
      </c>
      <c r="H463" s="79">
        <v>0</v>
      </c>
      <c r="I463" s="79">
        <v>0</v>
      </c>
      <c r="J463" s="79">
        <v>0</v>
      </c>
      <c r="K463" s="79">
        <v>0</v>
      </c>
      <c r="L463" s="79">
        <v>0</v>
      </c>
      <c r="M463" s="79">
        <v>0</v>
      </c>
      <c r="N463" s="79">
        <v>0</v>
      </c>
      <c r="O463" s="79">
        <v>0</v>
      </c>
      <c r="P463" s="79">
        <v>0</v>
      </c>
      <c r="Q463" s="79">
        <v>0</v>
      </c>
      <c r="R463" s="79">
        <v>0</v>
      </c>
      <c r="S463" s="79">
        <v>0</v>
      </c>
      <c r="T463" s="79">
        <v>0</v>
      </c>
      <c r="U463" s="79">
        <v>0</v>
      </c>
      <c r="V463" s="79">
        <v>0</v>
      </c>
      <c r="W463" s="79">
        <v>0</v>
      </c>
      <c r="X463" s="79">
        <v>0</v>
      </c>
      <c r="Y463" s="79">
        <v>0</v>
      </c>
      <c r="Z463" s="79">
        <v>0</v>
      </c>
      <c r="AA463" s="79">
        <v>0</v>
      </c>
      <c r="AB463" s="79">
        <v>0</v>
      </c>
      <c r="AC463" s="79">
        <v>0</v>
      </c>
      <c r="AD463" s="79">
        <v>0</v>
      </c>
      <c r="AE463" s="79">
        <v>0</v>
      </c>
      <c r="AF463" s="79">
        <v>0</v>
      </c>
      <c r="AG463" s="79">
        <v>0</v>
      </c>
      <c r="AH463" s="79">
        <v>0</v>
      </c>
      <c r="AI463" s="79">
        <v>0</v>
      </c>
      <c r="AJ463" s="79">
        <v>0</v>
      </c>
      <c r="AK463" s="79">
        <v>0</v>
      </c>
      <c r="AL463" s="79">
        <v>0</v>
      </c>
      <c r="AM463" s="79">
        <f t="shared" si="7"/>
        <v>0</v>
      </c>
      <c r="AP463" s="45"/>
    </row>
    <row r="464" spans="1:42" ht="33" customHeight="1">
      <c r="A464" s="54">
        <v>1534</v>
      </c>
      <c r="B464" s="55" t="s">
        <v>440</v>
      </c>
      <c r="C464" s="80" t="s">
        <v>678</v>
      </c>
      <c r="D464" s="79">
        <v>0</v>
      </c>
      <c r="E464" s="79">
        <v>0</v>
      </c>
      <c r="F464" s="79">
        <v>0</v>
      </c>
      <c r="G464" s="79">
        <v>0</v>
      </c>
      <c r="H464" s="79">
        <v>0</v>
      </c>
      <c r="I464" s="79">
        <v>0</v>
      </c>
      <c r="J464" s="79">
        <v>0</v>
      </c>
      <c r="K464" s="79">
        <v>0</v>
      </c>
      <c r="L464" s="79">
        <v>0</v>
      </c>
      <c r="M464" s="79">
        <v>0</v>
      </c>
      <c r="N464" s="79">
        <v>0</v>
      </c>
      <c r="O464" s="79">
        <v>0</v>
      </c>
      <c r="P464" s="79">
        <v>0</v>
      </c>
      <c r="Q464" s="79">
        <v>0</v>
      </c>
      <c r="R464" s="79">
        <v>0</v>
      </c>
      <c r="S464" s="79">
        <v>0</v>
      </c>
      <c r="T464" s="79">
        <v>0</v>
      </c>
      <c r="U464" s="79">
        <v>0</v>
      </c>
      <c r="V464" s="79">
        <v>0</v>
      </c>
      <c r="W464" s="79">
        <v>0</v>
      </c>
      <c r="X464" s="79">
        <v>0</v>
      </c>
      <c r="Y464" s="79">
        <v>0</v>
      </c>
      <c r="Z464" s="79">
        <v>0</v>
      </c>
      <c r="AA464" s="79">
        <v>0</v>
      </c>
      <c r="AB464" s="79">
        <v>0</v>
      </c>
      <c r="AC464" s="79">
        <v>0</v>
      </c>
      <c r="AD464" s="79">
        <v>0</v>
      </c>
      <c r="AE464" s="79">
        <v>0</v>
      </c>
      <c r="AF464" s="79">
        <v>0</v>
      </c>
      <c r="AG464" s="79">
        <v>0</v>
      </c>
      <c r="AH464" s="79">
        <v>0</v>
      </c>
      <c r="AI464" s="79">
        <v>0</v>
      </c>
      <c r="AJ464" s="79">
        <v>0</v>
      </c>
      <c r="AK464" s="79">
        <v>0</v>
      </c>
      <c r="AL464" s="79">
        <v>0</v>
      </c>
      <c r="AM464" s="79">
        <f t="shared" si="7"/>
        <v>0</v>
      </c>
      <c r="AP464" s="45"/>
    </row>
    <row r="465" spans="1:42" ht="33" customHeight="1">
      <c r="A465" s="54">
        <v>1535</v>
      </c>
      <c r="B465" s="55" t="s">
        <v>441</v>
      </c>
      <c r="C465" s="80" t="s">
        <v>678</v>
      </c>
      <c r="D465" s="79">
        <v>0</v>
      </c>
      <c r="E465" s="79">
        <v>0</v>
      </c>
      <c r="F465" s="79">
        <v>0</v>
      </c>
      <c r="G465" s="79">
        <v>0</v>
      </c>
      <c r="H465" s="79">
        <v>0</v>
      </c>
      <c r="I465" s="79">
        <v>0</v>
      </c>
      <c r="J465" s="79">
        <v>0</v>
      </c>
      <c r="K465" s="79">
        <v>0</v>
      </c>
      <c r="L465" s="79">
        <v>0</v>
      </c>
      <c r="M465" s="79">
        <v>0</v>
      </c>
      <c r="N465" s="79">
        <v>0</v>
      </c>
      <c r="O465" s="79">
        <v>0</v>
      </c>
      <c r="P465" s="79">
        <v>0</v>
      </c>
      <c r="Q465" s="79">
        <v>0</v>
      </c>
      <c r="R465" s="79">
        <v>0</v>
      </c>
      <c r="S465" s="79">
        <v>0</v>
      </c>
      <c r="T465" s="79">
        <v>0</v>
      </c>
      <c r="U465" s="79">
        <v>0</v>
      </c>
      <c r="V465" s="79">
        <v>0</v>
      </c>
      <c r="W465" s="79">
        <v>0</v>
      </c>
      <c r="X465" s="79">
        <v>0</v>
      </c>
      <c r="Y465" s="79">
        <v>0</v>
      </c>
      <c r="Z465" s="79">
        <v>0</v>
      </c>
      <c r="AA465" s="79">
        <v>0</v>
      </c>
      <c r="AB465" s="79">
        <v>0</v>
      </c>
      <c r="AC465" s="79">
        <v>0</v>
      </c>
      <c r="AD465" s="79">
        <v>0</v>
      </c>
      <c r="AE465" s="79">
        <v>0</v>
      </c>
      <c r="AF465" s="79">
        <v>0</v>
      </c>
      <c r="AG465" s="79">
        <v>0</v>
      </c>
      <c r="AH465" s="79">
        <v>0</v>
      </c>
      <c r="AI465" s="79">
        <v>0</v>
      </c>
      <c r="AJ465" s="79">
        <v>0</v>
      </c>
      <c r="AK465" s="79">
        <v>0</v>
      </c>
      <c r="AL465" s="79">
        <v>0</v>
      </c>
      <c r="AM465" s="79">
        <f t="shared" si="7"/>
        <v>0</v>
      </c>
      <c r="AP465" s="45"/>
    </row>
    <row r="466" spans="1:42" ht="33" customHeight="1">
      <c r="A466" s="54">
        <v>1536</v>
      </c>
      <c r="B466" s="55" t="s">
        <v>442</v>
      </c>
      <c r="C466" s="80" t="s">
        <v>678</v>
      </c>
      <c r="D466" s="79">
        <v>0</v>
      </c>
      <c r="E466" s="79">
        <v>0</v>
      </c>
      <c r="F466" s="79">
        <v>0</v>
      </c>
      <c r="G466" s="79">
        <v>0</v>
      </c>
      <c r="H466" s="79">
        <v>0</v>
      </c>
      <c r="I466" s="79">
        <v>0</v>
      </c>
      <c r="J466" s="79">
        <v>0</v>
      </c>
      <c r="K466" s="79">
        <v>0</v>
      </c>
      <c r="L466" s="79">
        <v>0</v>
      </c>
      <c r="M466" s="79">
        <v>0</v>
      </c>
      <c r="N466" s="79">
        <v>0</v>
      </c>
      <c r="O466" s="79">
        <v>0</v>
      </c>
      <c r="P466" s="79">
        <v>0</v>
      </c>
      <c r="Q466" s="79">
        <v>0</v>
      </c>
      <c r="R466" s="79">
        <v>0</v>
      </c>
      <c r="S466" s="79">
        <v>0</v>
      </c>
      <c r="T466" s="79">
        <v>0</v>
      </c>
      <c r="U466" s="79">
        <v>0</v>
      </c>
      <c r="V466" s="79">
        <v>0</v>
      </c>
      <c r="W466" s="79">
        <v>0</v>
      </c>
      <c r="X466" s="79">
        <v>0</v>
      </c>
      <c r="Y466" s="79">
        <v>0</v>
      </c>
      <c r="Z466" s="79">
        <v>0</v>
      </c>
      <c r="AA466" s="79">
        <v>0</v>
      </c>
      <c r="AB466" s="79">
        <v>0</v>
      </c>
      <c r="AC466" s="79">
        <v>0</v>
      </c>
      <c r="AD466" s="79">
        <v>0</v>
      </c>
      <c r="AE466" s="79">
        <v>0</v>
      </c>
      <c r="AF466" s="79">
        <v>0</v>
      </c>
      <c r="AG466" s="79">
        <v>0</v>
      </c>
      <c r="AH466" s="79">
        <v>0</v>
      </c>
      <c r="AI466" s="79">
        <v>0</v>
      </c>
      <c r="AJ466" s="79">
        <v>0</v>
      </c>
      <c r="AK466" s="79">
        <v>0</v>
      </c>
      <c r="AL466" s="79">
        <v>0</v>
      </c>
      <c r="AM466" s="79">
        <f t="shared" si="7"/>
        <v>0</v>
      </c>
      <c r="AP466" s="45"/>
    </row>
    <row r="467" spans="1:42" ht="33" customHeight="1">
      <c r="A467" s="54">
        <v>1537</v>
      </c>
      <c r="B467" s="55" t="s">
        <v>443</v>
      </c>
      <c r="C467" s="80" t="s">
        <v>678</v>
      </c>
      <c r="D467" s="79">
        <v>0</v>
      </c>
      <c r="E467" s="79">
        <v>0</v>
      </c>
      <c r="F467" s="79">
        <v>0</v>
      </c>
      <c r="G467" s="79">
        <v>0</v>
      </c>
      <c r="H467" s="79">
        <v>0</v>
      </c>
      <c r="I467" s="79">
        <v>0</v>
      </c>
      <c r="J467" s="79">
        <v>0</v>
      </c>
      <c r="K467" s="79">
        <v>0</v>
      </c>
      <c r="L467" s="79">
        <v>0</v>
      </c>
      <c r="M467" s="79">
        <v>0</v>
      </c>
      <c r="N467" s="79">
        <v>0</v>
      </c>
      <c r="O467" s="79">
        <v>0</v>
      </c>
      <c r="P467" s="79">
        <v>0</v>
      </c>
      <c r="Q467" s="79">
        <v>0</v>
      </c>
      <c r="R467" s="79">
        <v>0</v>
      </c>
      <c r="S467" s="79">
        <v>0</v>
      </c>
      <c r="T467" s="79">
        <v>0</v>
      </c>
      <c r="U467" s="79">
        <v>0</v>
      </c>
      <c r="V467" s="79">
        <v>0</v>
      </c>
      <c r="W467" s="79">
        <v>0</v>
      </c>
      <c r="X467" s="79">
        <v>0</v>
      </c>
      <c r="Y467" s="79">
        <v>0</v>
      </c>
      <c r="Z467" s="79">
        <v>0</v>
      </c>
      <c r="AA467" s="79">
        <v>0</v>
      </c>
      <c r="AB467" s="79">
        <v>0</v>
      </c>
      <c r="AC467" s="79">
        <v>0</v>
      </c>
      <c r="AD467" s="79">
        <v>0</v>
      </c>
      <c r="AE467" s="79">
        <v>0</v>
      </c>
      <c r="AF467" s="79">
        <v>0</v>
      </c>
      <c r="AG467" s="79">
        <v>0</v>
      </c>
      <c r="AH467" s="79">
        <v>0</v>
      </c>
      <c r="AI467" s="79">
        <v>0</v>
      </c>
      <c r="AJ467" s="79">
        <v>0</v>
      </c>
      <c r="AK467" s="79">
        <v>0</v>
      </c>
      <c r="AL467" s="79">
        <v>0</v>
      </c>
      <c r="AM467" s="79">
        <f t="shared" si="7"/>
        <v>0</v>
      </c>
      <c r="AP467" s="45"/>
    </row>
    <row r="468" spans="1:42" ht="33" customHeight="1">
      <c r="A468" s="54">
        <v>1538</v>
      </c>
      <c r="B468" s="55" t="s">
        <v>444</v>
      </c>
      <c r="C468" s="80" t="s">
        <v>678</v>
      </c>
      <c r="D468" s="79">
        <v>0</v>
      </c>
      <c r="E468" s="79">
        <v>0</v>
      </c>
      <c r="F468" s="79">
        <v>0</v>
      </c>
      <c r="G468" s="79">
        <v>0</v>
      </c>
      <c r="H468" s="79">
        <v>0</v>
      </c>
      <c r="I468" s="79">
        <v>0</v>
      </c>
      <c r="J468" s="79">
        <v>0</v>
      </c>
      <c r="K468" s="79">
        <v>0</v>
      </c>
      <c r="L468" s="79">
        <v>0</v>
      </c>
      <c r="M468" s="79">
        <v>0</v>
      </c>
      <c r="N468" s="79">
        <v>0</v>
      </c>
      <c r="O468" s="79">
        <v>0</v>
      </c>
      <c r="P468" s="79">
        <v>0</v>
      </c>
      <c r="Q468" s="79">
        <v>0</v>
      </c>
      <c r="R468" s="79">
        <v>0</v>
      </c>
      <c r="S468" s="79">
        <v>0</v>
      </c>
      <c r="T468" s="79">
        <v>0</v>
      </c>
      <c r="U468" s="79">
        <v>0</v>
      </c>
      <c r="V468" s="79">
        <v>0</v>
      </c>
      <c r="W468" s="79">
        <v>0</v>
      </c>
      <c r="X468" s="79">
        <v>0</v>
      </c>
      <c r="Y468" s="79">
        <v>0</v>
      </c>
      <c r="Z468" s="79">
        <v>0</v>
      </c>
      <c r="AA468" s="79">
        <v>0</v>
      </c>
      <c r="AB468" s="79">
        <v>0</v>
      </c>
      <c r="AC468" s="79">
        <v>0</v>
      </c>
      <c r="AD468" s="79">
        <v>0</v>
      </c>
      <c r="AE468" s="79">
        <v>0</v>
      </c>
      <c r="AF468" s="79">
        <v>0</v>
      </c>
      <c r="AG468" s="79">
        <v>0</v>
      </c>
      <c r="AH468" s="79">
        <v>0</v>
      </c>
      <c r="AI468" s="79">
        <v>0</v>
      </c>
      <c r="AJ468" s="79">
        <v>0</v>
      </c>
      <c r="AK468" s="79">
        <v>0</v>
      </c>
      <c r="AL468" s="79">
        <v>0</v>
      </c>
      <c r="AM468" s="79">
        <f t="shared" si="7"/>
        <v>0</v>
      </c>
      <c r="AP468" s="45"/>
    </row>
    <row r="469" spans="1:42" ht="33" customHeight="1">
      <c r="A469" s="54">
        <v>1539</v>
      </c>
      <c r="B469" s="55" t="s">
        <v>445</v>
      </c>
      <c r="C469" s="80" t="s">
        <v>678</v>
      </c>
      <c r="D469" s="79">
        <v>0</v>
      </c>
      <c r="E469" s="79">
        <v>0</v>
      </c>
      <c r="F469" s="79">
        <v>0</v>
      </c>
      <c r="G469" s="79">
        <v>0</v>
      </c>
      <c r="H469" s="79">
        <v>0</v>
      </c>
      <c r="I469" s="79">
        <v>0</v>
      </c>
      <c r="J469" s="79">
        <v>0</v>
      </c>
      <c r="K469" s="79">
        <v>0</v>
      </c>
      <c r="L469" s="79">
        <v>0</v>
      </c>
      <c r="M469" s="79">
        <v>0</v>
      </c>
      <c r="N469" s="79">
        <v>0</v>
      </c>
      <c r="O469" s="79">
        <v>0</v>
      </c>
      <c r="P469" s="79">
        <v>0</v>
      </c>
      <c r="Q469" s="79">
        <v>0</v>
      </c>
      <c r="R469" s="79">
        <v>0</v>
      </c>
      <c r="S469" s="79">
        <v>0</v>
      </c>
      <c r="T469" s="79">
        <v>0</v>
      </c>
      <c r="U469" s="79">
        <v>0</v>
      </c>
      <c r="V469" s="79">
        <v>0</v>
      </c>
      <c r="W469" s="79">
        <v>0</v>
      </c>
      <c r="X469" s="79">
        <v>0</v>
      </c>
      <c r="Y469" s="79">
        <v>0</v>
      </c>
      <c r="Z469" s="79">
        <v>0</v>
      </c>
      <c r="AA469" s="79">
        <v>0</v>
      </c>
      <c r="AB469" s="79">
        <v>0</v>
      </c>
      <c r="AC469" s="79">
        <v>0</v>
      </c>
      <c r="AD469" s="79">
        <v>0</v>
      </c>
      <c r="AE469" s="79">
        <v>0</v>
      </c>
      <c r="AF469" s="79">
        <v>0</v>
      </c>
      <c r="AG469" s="79">
        <v>0</v>
      </c>
      <c r="AH469" s="79">
        <v>0</v>
      </c>
      <c r="AI469" s="79">
        <v>0</v>
      </c>
      <c r="AJ469" s="79">
        <v>0</v>
      </c>
      <c r="AK469" s="79">
        <v>0</v>
      </c>
      <c r="AL469" s="79">
        <v>0</v>
      </c>
      <c r="AM469" s="79">
        <f t="shared" si="7"/>
        <v>0</v>
      </c>
      <c r="AP469" s="45"/>
    </row>
    <row r="470" spans="1:42" ht="33" customHeight="1">
      <c r="A470" s="54">
        <v>1540</v>
      </c>
      <c r="B470" s="55" t="s">
        <v>1378</v>
      </c>
      <c r="C470" s="80" t="s">
        <v>678</v>
      </c>
      <c r="D470" s="79">
        <v>0</v>
      </c>
      <c r="E470" s="79">
        <v>0</v>
      </c>
      <c r="F470" s="79">
        <v>0</v>
      </c>
      <c r="G470" s="79">
        <v>0</v>
      </c>
      <c r="H470" s="79">
        <v>0</v>
      </c>
      <c r="I470" s="79">
        <v>0</v>
      </c>
      <c r="J470" s="79">
        <v>0</v>
      </c>
      <c r="K470" s="79">
        <v>0</v>
      </c>
      <c r="L470" s="79">
        <v>0</v>
      </c>
      <c r="M470" s="79">
        <v>0</v>
      </c>
      <c r="N470" s="79">
        <v>0</v>
      </c>
      <c r="O470" s="79">
        <v>0</v>
      </c>
      <c r="P470" s="79">
        <v>0</v>
      </c>
      <c r="Q470" s="79">
        <v>0</v>
      </c>
      <c r="R470" s="79">
        <v>0</v>
      </c>
      <c r="S470" s="79">
        <v>0</v>
      </c>
      <c r="T470" s="79">
        <v>0</v>
      </c>
      <c r="U470" s="79">
        <v>0</v>
      </c>
      <c r="V470" s="79">
        <v>0</v>
      </c>
      <c r="W470" s="79">
        <v>0</v>
      </c>
      <c r="X470" s="79">
        <v>0</v>
      </c>
      <c r="Y470" s="79">
        <v>0</v>
      </c>
      <c r="Z470" s="79">
        <v>0</v>
      </c>
      <c r="AA470" s="79">
        <v>0</v>
      </c>
      <c r="AB470" s="79">
        <v>0</v>
      </c>
      <c r="AC470" s="79">
        <v>0</v>
      </c>
      <c r="AD470" s="79">
        <v>0</v>
      </c>
      <c r="AE470" s="79">
        <v>0</v>
      </c>
      <c r="AF470" s="79">
        <v>0</v>
      </c>
      <c r="AG470" s="79">
        <v>0</v>
      </c>
      <c r="AH470" s="79">
        <v>0</v>
      </c>
      <c r="AI470" s="79">
        <v>0</v>
      </c>
      <c r="AJ470" s="79">
        <v>0</v>
      </c>
      <c r="AK470" s="79">
        <v>0</v>
      </c>
      <c r="AL470" s="79">
        <v>0</v>
      </c>
      <c r="AM470" s="79">
        <f t="shared" si="7"/>
        <v>0</v>
      </c>
      <c r="AP470" s="45"/>
    </row>
    <row r="471" spans="1:42" ht="33" customHeight="1">
      <c r="A471" s="54">
        <v>1601</v>
      </c>
      <c r="B471" s="55" t="s">
        <v>446</v>
      </c>
      <c r="C471" s="80" t="s">
        <v>678</v>
      </c>
      <c r="D471" s="79">
        <v>0</v>
      </c>
      <c r="E471" s="79">
        <v>0</v>
      </c>
      <c r="F471" s="79">
        <v>0</v>
      </c>
      <c r="G471" s="79">
        <v>0</v>
      </c>
      <c r="H471" s="79">
        <v>0</v>
      </c>
      <c r="I471" s="79">
        <v>0</v>
      </c>
      <c r="J471" s="79">
        <v>0</v>
      </c>
      <c r="K471" s="79">
        <v>0</v>
      </c>
      <c r="L471" s="79">
        <v>0</v>
      </c>
      <c r="M471" s="79">
        <v>0</v>
      </c>
      <c r="N471" s="79">
        <v>0</v>
      </c>
      <c r="O471" s="79">
        <v>0</v>
      </c>
      <c r="P471" s="79">
        <v>0</v>
      </c>
      <c r="Q471" s="79">
        <v>0</v>
      </c>
      <c r="R471" s="79">
        <v>0</v>
      </c>
      <c r="S471" s="79">
        <v>0</v>
      </c>
      <c r="T471" s="79">
        <v>0</v>
      </c>
      <c r="U471" s="79">
        <v>0</v>
      </c>
      <c r="V471" s="79">
        <v>0</v>
      </c>
      <c r="W471" s="79">
        <v>0</v>
      </c>
      <c r="X471" s="79">
        <v>0</v>
      </c>
      <c r="Y471" s="79">
        <v>0</v>
      </c>
      <c r="Z471" s="79">
        <v>0</v>
      </c>
      <c r="AA471" s="79">
        <v>0</v>
      </c>
      <c r="AB471" s="79">
        <v>0</v>
      </c>
      <c r="AC471" s="79">
        <v>0</v>
      </c>
      <c r="AD471" s="79">
        <v>0</v>
      </c>
      <c r="AE471" s="79">
        <v>0</v>
      </c>
      <c r="AF471" s="79">
        <v>0</v>
      </c>
      <c r="AG471" s="79">
        <v>0</v>
      </c>
      <c r="AH471" s="79">
        <v>0</v>
      </c>
      <c r="AI471" s="79">
        <v>0</v>
      </c>
      <c r="AJ471" s="79">
        <v>0</v>
      </c>
      <c r="AK471" s="79">
        <v>0</v>
      </c>
      <c r="AL471" s="79">
        <v>0</v>
      </c>
      <c r="AM471" s="79">
        <f t="shared" si="7"/>
        <v>0</v>
      </c>
      <c r="AP471" s="45"/>
    </row>
    <row r="472" spans="1:42" ht="33" customHeight="1">
      <c r="A472" s="54">
        <v>1602</v>
      </c>
      <c r="B472" s="55" t="s">
        <v>447</v>
      </c>
      <c r="C472" s="80" t="s">
        <v>678</v>
      </c>
      <c r="D472" s="79">
        <v>0</v>
      </c>
      <c r="E472" s="79">
        <v>0</v>
      </c>
      <c r="F472" s="79">
        <v>0</v>
      </c>
      <c r="G472" s="79">
        <v>0</v>
      </c>
      <c r="H472" s="79">
        <v>0</v>
      </c>
      <c r="I472" s="79">
        <v>0</v>
      </c>
      <c r="J472" s="79">
        <v>0</v>
      </c>
      <c r="K472" s="79">
        <v>0</v>
      </c>
      <c r="L472" s="79">
        <v>0</v>
      </c>
      <c r="M472" s="79">
        <v>0</v>
      </c>
      <c r="N472" s="79">
        <v>0</v>
      </c>
      <c r="O472" s="79">
        <v>0</v>
      </c>
      <c r="P472" s="79">
        <v>0</v>
      </c>
      <c r="Q472" s="79">
        <v>0</v>
      </c>
      <c r="R472" s="79">
        <v>0</v>
      </c>
      <c r="S472" s="79">
        <v>0</v>
      </c>
      <c r="T472" s="79">
        <v>0</v>
      </c>
      <c r="U472" s="79">
        <v>0</v>
      </c>
      <c r="V472" s="79">
        <v>0</v>
      </c>
      <c r="W472" s="79">
        <v>0</v>
      </c>
      <c r="X472" s="79">
        <v>0</v>
      </c>
      <c r="Y472" s="79">
        <v>0</v>
      </c>
      <c r="Z472" s="79">
        <v>0</v>
      </c>
      <c r="AA472" s="79">
        <v>0</v>
      </c>
      <c r="AB472" s="79">
        <v>0</v>
      </c>
      <c r="AC472" s="79">
        <v>0</v>
      </c>
      <c r="AD472" s="79">
        <v>0</v>
      </c>
      <c r="AE472" s="79">
        <v>0</v>
      </c>
      <c r="AF472" s="79">
        <v>0</v>
      </c>
      <c r="AG472" s="79">
        <v>0</v>
      </c>
      <c r="AH472" s="79">
        <v>0</v>
      </c>
      <c r="AI472" s="79">
        <v>0</v>
      </c>
      <c r="AJ472" s="79">
        <v>0</v>
      </c>
      <c r="AK472" s="79">
        <v>0</v>
      </c>
      <c r="AL472" s="79">
        <v>0</v>
      </c>
      <c r="AM472" s="79">
        <f t="shared" si="7"/>
        <v>0</v>
      </c>
      <c r="AP472" s="45"/>
    </row>
    <row r="473" spans="1:42" ht="33" customHeight="1">
      <c r="A473" s="54">
        <v>1603</v>
      </c>
      <c r="B473" s="55" t="s">
        <v>448</v>
      </c>
      <c r="C473" s="80" t="s">
        <v>678</v>
      </c>
      <c r="D473" s="79">
        <v>0</v>
      </c>
      <c r="E473" s="79">
        <v>0</v>
      </c>
      <c r="F473" s="79">
        <v>0</v>
      </c>
      <c r="G473" s="79">
        <v>0</v>
      </c>
      <c r="H473" s="79">
        <v>0</v>
      </c>
      <c r="I473" s="79">
        <v>0</v>
      </c>
      <c r="J473" s="79">
        <v>0</v>
      </c>
      <c r="K473" s="79">
        <v>0</v>
      </c>
      <c r="L473" s="79">
        <v>0</v>
      </c>
      <c r="M473" s="79">
        <v>0</v>
      </c>
      <c r="N473" s="79">
        <v>0</v>
      </c>
      <c r="O473" s="79">
        <v>0</v>
      </c>
      <c r="P473" s="79">
        <v>0</v>
      </c>
      <c r="Q473" s="79">
        <v>0</v>
      </c>
      <c r="R473" s="79">
        <v>0</v>
      </c>
      <c r="S473" s="79">
        <v>0</v>
      </c>
      <c r="T473" s="79">
        <v>0</v>
      </c>
      <c r="U473" s="79">
        <v>0</v>
      </c>
      <c r="V473" s="79">
        <v>0</v>
      </c>
      <c r="W473" s="79">
        <v>0</v>
      </c>
      <c r="X473" s="79">
        <v>0</v>
      </c>
      <c r="Y473" s="79">
        <v>0</v>
      </c>
      <c r="Z473" s="79">
        <v>0</v>
      </c>
      <c r="AA473" s="79">
        <v>0</v>
      </c>
      <c r="AB473" s="79">
        <v>0</v>
      </c>
      <c r="AC473" s="79">
        <v>0</v>
      </c>
      <c r="AD473" s="79">
        <v>0</v>
      </c>
      <c r="AE473" s="79">
        <v>0</v>
      </c>
      <c r="AF473" s="79">
        <v>0</v>
      </c>
      <c r="AG473" s="79">
        <v>0</v>
      </c>
      <c r="AH473" s="79">
        <v>0</v>
      </c>
      <c r="AI473" s="79">
        <v>0</v>
      </c>
      <c r="AJ473" s="79">
        <v>0</v>
      </c>
      <c r="AK473" s="79">
        <v>0</v>
      </c>
      <c r="AL473" s="79">
        <v>0</v>
      </c>
      <c r="AM473" s="79">
        <f t="shared" si="7"/>
        <v>0</v>
      </c>
      <c r="AP473" s="45"/>
    </row>
    <row r="474" spans="1:42" ht="33" customHeight="1">
      <c r="A474" s="54">
        <v>1604</v>
      </c>
      <c r="B474" s="55" t="s">
        <v>449</v>
      </c>
      <c r="C474" s="80" t="s">
        <v>678</v>
      </c>
      <c r="D474" s="79">
        <v>0</v>
      </c>
      <c r="E474" s="79">
        <v>0</v>
      </c>
      <c r="F474" s="79">
        <v>0</v>
      </c>
      <c r="G474" s="79">
        <v>0</v>
      </c>
      <c r="H474" s="79">
        <v>0</v>
      </c>
      <c r="I474" s="79">
        <v>0</v>
      </c>
      <c r="J474" s="79">
        <v>0</v>
      </c>
      <c r="K474" s="79">
        <v>0</v>
      </c>
      <c r="L474" s="79">
        <v>0</v>
      </c>
      <c r="M474" s="79">
        <v>0</v>
      </c>
      <c r="N474" s="79">
        <v>0</v>
      </c>
      <c r="O474" s="79">
        <v>0</v>
      </c>
      <c r="P474" s="79">
        <v>0</v>
      </c>
      <c r="Q474" s="79">
        <v>0</v>
      </c>
      <c r="R474" s="79">
        <v>0</v>
      </c>
      <c r="S474" s="79">
        <v>0</v>
      </c>
      <c r="T474" s="79">
        <v>0</v>
      </c>
      <c r="U474" s="79">
        <v>0</v>
      </c>
      <c r="V474" s="79">
        <v>0</v>
      </c>
      <c r="W474" s="79">
        <v>0</v>
      </c>
      <c r="X474" s="79">
        <v>0</v>
      </c>
      <c r="Y474" s="79">
        <v>0</v>
      </c>
      <c r="Z474" s="79">
        <v>0</v>
      </c>
      <c r="AA474" s="79">
        <v>0</v>
      </c>
      <c r="AB474" s="79">
        <v>0</v>
      </c>
      <c r="AC474" s="79">
        <v>0</v>
      </c>
      <c r="AD474" s="79">
        <v>0</v>
      </c>
      <c r="AE474" s="79">
        <v>0</v>
      </c>
      <c r="AF474" s="79">
        <v>0</v>
      </c>
      <c r="AG474" s="79">
        <v>0</v>
      </c>
      <c r="AH474" s="79">
        <v>0</v>
      </c>
      <c r="AI474" s="79">
        <v>0</v>
      </c>
      <c r="AJ474" s="79">
        <v>0</v>
      </c>
      <c r="AK474" s="79">
        <v>0</v>
      </c>
      <c r="AL474" s="79">
        <v>0</v>
      </c>
      <c r="AM474" s="79">
        <f t="shared" si="7"/>
        <v>0</v>
      </c>
      <c r="AP474" s="45"/>
    </row>
    <row r="475" spans="1:42" ht="33" customHeight="1">
      <c r="A475" s="54">
        <v>1605</v>
      </c>
      <c r="B475" s="55" t="s">
        <v>450</v>
      </c>
      <c r="C475" s="80" t="s">
        <v>678</v>
      </c>
      <c r="D475" s="79">
        <v>0</v>
      </c>
      <c r="E475" s="79">
        <v>0</v>
      </c>
      <c r="F475" s="79">
        <v>0</v>
      </c>
      <c r="G475" s="79">
        <v>0</v>
      </c>
      <c r="H475" s="79">
        <v>0</v>
      </c>
      <c r="I475" s="79">
        <v>0</v>
      </c>
      <c r="J475" s="79">
        <v>0</v>
      </c>
      <c r="K475" s="79">
        <v>0</v>
      </c>
      <c r="L475" s="79">
        <v>0</v>
      </c>
      <c r="M475" s="79">
        <v>0</v>
      </c>
      <c r="N475" s="79">
        <v>0</v>
      </c>
      <c r="O475" s="79">
        <v>0</v>
      </c>
      <c r="P475" s="79">
        <v>0</v>
      </c>
      <c r="Q475" s="79">
        <v>0</v>
      </c>
      <c r="R475" s="79">
        <v>0</v>
      </c>
      <c r="S475" s="79">
        <v>0</v>
      </c>
      <c r="T475" s="79">
        <v>0</v>
      </c>
      <c r="U475" s="79">
        <v>0</v>
      </c>
      <c r="V475" s="79">
        <v>0</v>
      </c>
      <c r="W475" s="79">
        <v>0</v>
      </c>
      <c r="X475" s="79">
        <v>0</v>
      </c>
      <c r="Y475" s="79">
        <v>0</v>
      </c>
      <c r="Z475" s="79">
        <v>0</v>
      </c>
      <c r="AA475" s="79">
        <v>0</v>
      </c>
      <c r="AB475" s="79">
        <v>0</v>
      </c>
      <c r="AC475" s="79">
        <v>0</v>
      </c>
      <c r="AD475" s="79">
        <v>0</v>
      </c>
      <c r="AE475" s="79">
        <v>0</v>
      </c>
      <c r="AF475" s="79">
        <v>0</v>
      </c>
      <c r="AG475" s="79">
        <v>0</v>
      </c>
      <c r="AH475" s="79">
        <v>0</v>
      </c>
      <c r="AI475" s="79">
        <v>0</v>
      </c>
      <c r="AJ475" s="79">
        <v>0</v>
      </c>
      <c r="AK475" s="79">
        <v>0</v>
      </c>
      <c r="AL475" s="79">
        <v>0</v>
      </c>
      <c r="AM475" s="79">
        <f t="shared" si="7"/>
        <v>0</v>
      </c>
      <c r="AP475" s="45"/>
    </row>
    <row r="476" spans="1:42" ht="33" customHeight="1">
      <c r="A476" s="54">
        <v>1606</v>
      </c>
      <c r="B476" s="55" t="s">
        <v>451</v>
      </c>
      <c r="C476" s="80" t="s">
        <v>678</v>
      </c>
      <c r="D476" s="79">
        <v>0</v>
      </c>
      <c r="E476" s="79">
        <v>0</v>
      </c>
      <c r="F476" s="79">
        <v>0</v>
      </c>
      <c r="G476" s="79">
        <v>0</v>
      </c>
      <c r="H476" s="79">
        <v>0</v>
      </c>
      <c r="I476" s="79">
        <v>0</v>
      </c>
      <c r="J476" s="79">
        <v>0</v>
      </c>
      <c r="K476" s="79">
        <v>0</v>
      </c>
      <c r="L476" s="79">
        <v>0</v>
      </c>
      <c r="M476" s="79">
        <v>0</v>
      </c>
      <c r="N476" s="79">
        <v>0</v>
      </c>
      <c r="O476" s="79">
        <v>0</v>
      </c>
      <c r="P476" s="79">
        <v>0</v>
      </c>
      <c r="Q476" s="79">
        <v>0</v>
      </c>
      <c r="R476" s="79">
        <v>0</v>
      </c>
      <c r="S476" s="79">
        <v>0</v>
      </c>
      <c r="T476" s="79">
        <v>0</v>
      </c>
      <c r="U476" s="79">
        <v>0</v>
      </c>
      <c r="V476" s="79">
        <v>0</v>
      </c>
      <c r="W476" s="79">
        <v>0</v>
      </c>
      <c r="X476" s="79">
        <v>0</v>
      </c>
      <c r="Y476" s="79">
        <v>0</v>
      </c>
      <c r="Z476" s="79">
        <v>0</v>
      </c>
      <c r="AA476" s="79">
        <v>0</v>
      </c>
      <c r="AB476" s="79">
        <v>0</v>
      </c>
      <c r="AC476" s="79">
        <v>0</v>
      </c>
      <c r="AD476" s="79">
        <v>0</v>
      </c>
      <c r="AE476" s="79">
        <v>0</v>
      </c>
      <c r="AF476" s="79">
        <v>0</v>
      </c>
      <c r="AG476" s="79">
        <v>0</v>
      </c>
      <c r="AH476" s="79">
        <v>0</v>
      </c>
      <c r="AI476" s="79">
        <v>0</v>
      </c>
      <c r="AJ476" s="79">
        <v>0</v>
      </c>
      <c r="AK476" s="79">
        <v>0</v>
      </c>
      <c r="AL476" s="79">
        <v>0</v>
      </c>
      <c r="AM476" s="79">
        <f t="shared" si="7"/>
        <v>0</v>
      </c>
      <c r="AP476" s="45"/>
    </row>
    <row r="477" spans="1:42" ht="33" customHeight="1">
      <c r="A477" s="54">
        <v>1607</v>
      </c>
      <c r="B477" s="55" t="s">
        <v>452</v>
      </c>
      <c r="C477" s="80" t="s">
        <v>678</v>
      </c>
      <c r="D477" s="79">
        <v>0</v>
      </c>
      <c r="E477" s="79">
        <v>0</v>
      </c>
      <c r="F477" s="79">
        <v>0</v>
      </c>
      <c r="G477" s="79">
        <v>0</v>
      </c>
      <c r="H477" s="79">
        <v>0</v>
      </c>
      <c r="I477" s="79">
        <v>0</v>
      </c>
      <c r="J477" s="79">
        <v>0</v>
      </c>
      <c r="K477" s="79">
        <v>0</v>
      </c>
      <c r="L477" s="79">
        <v>0</v>
      </c>
      <c r="M477" s="79">
        <v>0</v>
      </c>
      <c r="N477" s="79">
        <v>0</v>
      </c>
      <c r="O477" s="79">
        <v>0</v>
      </c>
      <c r="P477" s="79">
        <v>0</v>
      </c>
      <c r="Q477" s="79">
        <v>0</v>
      </c>
      <c r="R477" s="79">
        <v>0</v>
      </c>
      <c r="S477" s="79">
        <v>0</v>
      </c>
      <c r="T477" s="79">
        <v>0</v>
      </c>
      <c r="U477" s="79">
        <v>0</v>
      </c>
      <c r="V477" s="79">
        <v>0</v>
      </c>
      <c r="W477" s="79">
        <v>0</v>
      </c>
      <c r="X477" s="79">
        <v>0</v>
      </c>
      <c r="Y477" s="79">
        <v>0</v>
      </c>
      <c r="Z477" s="79">
        <v>0</v>
      </c>
      <c r="AA477" s="79">
        <v>0</v>
      </c>
      <c r="AB477" s="79">
        <v>0</v>
      </c>
      <c r="AC477" s="79">
        <v>0</v>
      </c>
      <c r="AD477" s="79">
        <v>0</v>
      </c>
      <c r="AE477" s="79">
        <v>0</v>
      </c>
      <c r="AF477" s="79">
        <v>0</v>
      </c>
      <c r="AG477" s="79">
        <v>0</v>
      </c>
      <c r="AH477" s="79">
        <v>0</v>
      </c>
      <c r="AI477" s="79">
        <v>0</v>
      </c>
      <c r="AJ477" s="79">
        <v>0</v>
      </c>
      <c r="AK477" s="79">
        <v>0</v>
      </c>
      <c r="AL477" s="79">
        <v>0</v>
      </c>
      <c r="AM477" s="79">
        <f t="shared" si="7"/>
        <v>0</v>
      </c>
      <c r="AP477" s="45"/>
    </row>
    <row r="478" spans="1:42" ht="33" customHeight="1">
      <c r="A478" s="54">
        <v>1608</v>
      </c>
      <c r="B478" s="55" t="s">
        <v>453</v>
      </c>
      <c r="C478" s="80" t="s">
        <v>678</v>
      </c>
      <c r="D478" s="79">
        <v>0</v>
      </c>
      <c r="E478" s="79">
        <v>0</v>
      </c>
      <c r="F478" s="79">
        <v>0</v>
      </c>
      <c r="G478" s="79">
        <v>0</v>
      </c>
      <c r="H478" s="79">
        <v>0</v>
      </c>
      <c r="I478" s="79">
        <v>0</v>
      </c>
      <c r="J478" s="79">
        <v>0</v>
      </c>
      <c r="K478" s="79">
        <v>0</v>
      </c>
      <c r="L478" s="79">
        <v>0</v>
      </c>
      <c r="M478" s="79">
        <v>0</v>
      </c>
      <c r="N478" s="79">
        <v>0</v>
      </c>
      <c r="O478" s="79">
        <v>0</v>
      </c>
      <c r="P478" s="79">
        <v>0</v>
      </c>
      <c r="Q478" s="79">
        <v>0</v>
      </c>
      <c r="R478" s="79">
        <v>0</v>
      </c>
      <c r="S478" s="79">
        <v>0</v>
      </c>
      <c r="T478" s="79">
        <v>0</v>
      </c>
      <c r="U478" s="79">
        <v>0</v>
      </c>
      <c r="V478" s="79">
        <v>0</v>
      </c>
      <c r="W478" s="79">
        <v>0</v>
      </c>
      <c r="X478" s="79">
        <v>0</v>
      </c>
      <c r="Y478" s="79">
        <v>0</v>
      </c>
      <c r="Z478" s="79">
        <v>0</v>
      </c>
      <c r="AA478" s="79">
        <v>0</v>
      </c>
      <c r="AB478" s="79">
        <v>0</v>
      </c>
      <c r="AC478" s="79">
        <v>0</v>
      </c>
      <c r="AD478" s="79">
        <v>0</v>
      </c>
      <c r="AE478" s="79">
        <v>0</v>
      </c>
      <c r="AF478" s="79">
        <v>0</v>
      </c>
      <c r="AG478" s="79">
        <v>0</v>
      </c>
      <c r="AH478" s="79">
        <v>0</v>
      </c>
      <c r="AI478" s="79">
        <v>0</v>
      </c>
      <c r="AJ478" s="79">
        <v>0</v>
      </c>
      <c r="AK478" s="79">
        <v>0</v>
      </c>
      <c r="AL478" s="79">
        <v>0</v>
      </c>
      <c r="AM478" s="79">
        <f t="shared" si="7"/>
        <v>0</v>
      </c>
      <c r="AP478" s="45"/>
    </row>
    <row r="479" spans="1:42" ht="33" customHeight="1">
      <c r="A479" s="54">
        <v>1609</v>
      </c>
      <c r="B479" s="55" t="s">
        <v>454</v>
      </c>
      <c r="C479" s="80" t="s">
        <v>678</v>
      </c>
      <c r="D479" s="79">
        <v>0</v>
      </c>
      <c r="E479" s="79">
        <v>0</v>
      </c>
      <c r="F479" s="79">
        <v>0</v>
      </c>
      <c r="G479" s="79">
        <v>0</v>
      </c>
      <c r="H479" s="79">
        <v>0</v>
      </c>
      <c r="I479" s="79">
        <v>0</v>
      </c>
      <c r="J479" s="79">
        <v>0</v>
      </c>
      <c r="K479" s="79">
        <v>0</v>
      </c>
      <c r="L479" s="79">
        <v>0</v>
      </c>
      <c r="M479" s="79">
        <v>0</v>
      </c>
      <c r="N479" s="79">
        <v>0</v>
      </c>
      <c r="O479" s="79">
        <v>0</v>
      </c>
      <c r="P479" s="79">
        <v>0</v>
      </c>
      <c r="Q479" s="79">
        <v>0</v>
      </c>
      <c r="R479" s="79">
        <v>0</v>
      </c>
      <c r="S479" s="79">
        <v>0</v>
      </c>
      <c r="T479" s="79">
        <v>0</v>
      </c>
      <c r="U479" s="79">
        <v>0</v>
      </c>
      <c r="V479" s="79">
        <v>0</v>
      </c>
      <c r="W479" s="79">
        <v>0</v>
      </c>
      <c r="X479" s="79">
        <v>0</v>
      </c>
      <c r="Y479" s="79">
        <v>0</v>
      </c>
      <c r="Z479" s="79">
        <v>0</v>
      </c>
      <c r="AA479" s="79">
        <v>0</v>
      </c>
      <c r="AB479" s="79">
        <v>0</v>
      </c>
      <c r="AC479" s="79">
        <v>0</v>
      </c>
      <c r="AD479" s="79">
        <v>0</v>
      </c>
      <c r="AE479" s="79">
        <v>0</v>
      </c>
      <c r="AF479" s="79">
        <v>0</v>
      </c>
      <c r="AG479" s="79">
        <v>0</v>
      </c>
      <c r="AH479" s="79">
        <v>0</v>
      </c>
      <c r="AI479" s="79">
        <v>0</v>
      </c>
      <c r="AJ479" s="79">
        <v>0</v>
      </c>
      <c r="AK479" s="79">
        <v>0</v>
      </c>
      <c r="AL479" s="79">
        <v>0</v>
      </c>
      <c r="AM479" s="79">
        <f t="shared" si="7"/>
        <v>0</v>
      </c>
      <c r="AP479" s="45"/>
    </row>
    <row r="480" spans="1:42" ht="33" customHeight="1">
      <c r="A480" s="54">
        <v>1610</v>
      </c>
      <c r="B480" s="55" t="s">
        <v>1379</v>
      </c>
      <c r="C480" s="80" t="s">
        <v>678</v>
      </c>
      <c r="D480" s="79">
        <v>0</v>
      </c>
      <c r="E480" s="79">
        <v>0</v>
      </c>
      <c r="F480" s="79">
        <v>0</v>
      </c>
      <c r="G480" s="79">
        <v>0</v>
      </c>
      <c r="H480" s="79">
        <v>0</v>
      </c>
      <c r="I480" s="79">
        <v>0</v>
      </c>
      <c r="J480" s="79">
        <v>0</v>
      </c>
      <c r="K480" s="79">
        <v>0</v>
      </c>
      <c r="L480" s="79">
        <v>0</v>
      </c>
      <c r="M480" s="79">
        <v>0</v>
      </c>
      <c r="N480" s="79">
        <v>0</v>
      </c>
      <c r="O480" s="79">
        <v>0</v>
      </c>
      <c r="P480" s="79">
        <v>0</v>
      </c>
      <c r="Q480" s="79">
        <v>0</v>
      </c>
      <c r="R480" s="79">
        <v>0</v>
      </c>
      <c r="S480" s="79">
        <v>0</v>
      </c>
      <c r="T480" s="79">
        <v>0</v>
      </c>
      <c r="U480" s="79">
        <v>0</v>
      </c>
      <c r="V480" s="79">
        <v>0</v>
      </c>
      <c r="W480" s="79">
        <v>0</v>
      </c>
      <c r="X480" s="79">
        <v>0</v>
      </c>
      <c r="Y480" s="79">
        <v>0</v>
      </c>
      <c r="Z480" s="79">
        <v>0</v>
      </c>
      <c r="AA480" s="79">
        <v>0</v>
      </c>
      <c r="AB480" s="79">
        <v>0</v>
      </c>
      <c r="AC480" s="79">
        <v>0</v>
      </c>
      <c r="AD480" s="79">
        <v>0</v>
      </c>
      <c r="AE480" s="79">
        <v>0</v>
      </c>
      <c r="AF480" s="79">
        <v>0</v>
      </c>
      <c r="AG480" s="79">
        <v>0</v>
      </c>
      <c r="AH480" s="79">
        <v>0</v>
      </c>
      <c r="AI480" s="79">
        <v>0</v>
      </c>
      <c r="AJ480" s="79">
        <v>0</v>
      </c>
      <c r="AK480" s="79">
        <v>0</v>
      </c>
      <c r="AL480" s="79">
        <v>0</v>
      </c>
      <c r="AM480" s="79">
        <f t="shared" si="7"/>
        <v>0</v>
      </c>
      <c r="AP480" s="45"/>
    </row>
    <row r="481" spans="1:42" ht="33" customHeight="1">
      <c r="A481" s="54">
        <v>1611</v>
      </c>
      <c r="B481" s="55" t="s">
        <v>455</v>
      </c>
      <c r="C481" s="80" t="s">
        <v>678</v>
      </c>
      <c r="D481" s="79">
        <v>0</v>
      </c>
      <c r="E481" s="79">
        <v>0</v>
      </c>
      <c r="F481" s="79">
        <v>0</v>
      </c>
      <c r="G481" s="79">
        <v>0</v>
      </c>
      <c r="H481" s="79">
        <v>0</v>
      </c>
      <c r="I481" s="79">
        <v>0</v>
      </c>
      <c r="J481" s="79">
        <v>0</v>
      </c>
      <c r="K481" s="79">
        <v>0</v>
      </c>
      <c r="L481" s="79">
        <v>0</v>
      </c>
      <c r="M481" s="79">
        <v>0</v>
      </c>
      <c r="N481" s="79">
        <v>0</v>
      </c>
      <c r="O481" s="79">
        <v>0</v>
      </c>
      <c r="P481" s="79">
        <v>0</v>
      </c>
      <c r="Q481" s="79">
        <v>0</v>
      </c>
      <c r="R481" s="79">
        <v>0</v>
      </c>
      <c r="S481" s="79">
        <v>0</v>
      </c>
      <c r="T481" s="79">
        <v>0</v>
      </c>
      <c r="U481" s="79">
        <v>0</v>
      </c>
      <c r="V481" s="79">
        <v>0</v>
      </c>
      <c r="W481" s="79">
        <v>0</v>
      </c>
      <c r="X481" s="79">
        <v>0</v>
      </c>
      <c r="Y481" s="79">
        <v>0</v>
      </c>
      <c r="Z481" s="79">
        <v>0</v>
      </c>
      <c r="AA481" s="79">
        <v>0</v>
      </c>
      <c r="AB481" s="79">
        <v>0</v>
      </c>
      <c r="AC481" s="79">
        <v>0</v>
      </c>
      <c r="AD481" s="79">
        <v>0</v>
      </c>
      <c r="AE481" s="79">
        <v>0</v>
      </c>
      <c r="AF481" s="79">
        <v>0</v>
      </c>
      <c r="AG481" s="79">
        <v>0</v>
      </c>
      <c r="AH481" s="79">
        <v>0</v>
      </c>
      <c r="AI481" s="79">
        <v>0</v>
      </c>
      <c r="AJ481" s="79">
        <v>0</v>
      </c>
      <c r="AK481" s="79">
        <v>0</v>
      </c>
      <c r="AL481" s="79">
        <v>0</v>
      </c>
      <c r="AM481" s="79">
        <f t="shared" si="7"/>
        <v>0</v>
      </c>
      <c r="AP481" s="45"/>
    </row>
    <row r="482" spans="1:42" ht="33" customHeight="1">
      <c r="A482" s="54">
        <v>1701</v>
      </c>
      <c r="B482" s="55" t="s">
        <v>1380</v>
      </c>
      <c r="C482" s="80" t="s">
        <v>678</v>
      </c>
      <c r="D482" s="79">
        <v>0</v>
      </c>
      <c r="E482" s="79">
        <v>0</v>
      </c>
      <c r="F482" s="79">
        <v>0</v>
      </c>
      <c r="G482" s="79">
        <v>0</v>
      </c>
      <c r="H482" s="79">
        <v>0</v>
      </c>
      <c r="I482" s="79">
        <v>0</v>
      </c>
      <c r="J482" s="79">
        <v>0</v>
      </c>
      <c r="K482" s="79">
        <v>0</v>
      </c>
      <c r="L482" s="79">
        <v>0</v>
      </c>
      <c r="M482" s="79">
        <v>0</v>
      </c>
      <c r="N482" s="79">
        <v>0</v>
      </c>
      <c r="O482" s="79">
        <v>0</v>
      </c>
      <c r="P482" s="79">
        <v>0</v>
      </c>
      <c r="Q482" s="79">
        <v>0</v>
      </c>
      <c r="R482" s="79">
        <v>0</v>
      </c>
      <c r="S482" s="79">
        <v>0</v>
      </c>
      <c r="T482" s="79">
        <v>0</v>
      </c>
      <c r="U482" s="79">
        <v>0</v>
      </c>
      <c r="V482" s="79">
        <v>0</v>
      </c>
      <c r="W482" s="79">
        <v>0</v>
      </c>
      <c r="X482" s="79">
        <v>0</v>
      </c>
      <c r="Y482" s="79">
        <v>0</v>
      </c>
      <c r="Z482" s="79">
        <v>0</v>
      </c>
      <c r="AA482" s="79">
        <v>0</v>
      </c>
      <c r="AB482" s="79">
        <v>0</v>
      </c>
      <c r="AC482" s="79">
        <v>0</v>
      </c>
      <c r="AD482" s="79">
        <v>0</v>
      </c>
      <c r="AE482" s="79">
        <v>0</v>
      </c>
      <c r="AF482" s="79">
        <v>0</v>
      </c>
      <c r="AG482" s="79">
        <v>0</v>
      </c>
      <c r="AH482" s="79">
        <v>0</v>
      </c>
      <c r="AI482" s="79">
        <v>0</v>
      </c>
      <c r="AJ482" s="79">
        <v>0</v>
      </c>
      <c r="AK482" s="79">
        <v>0</v>
      </c>
      <c r="AL482" s="79">
        <v>0</v>
      </c>
      <c r="AM482" s="79">
        <f t="shared" si="7"/>
        <v>0</v>
      </c>
      <c r="AP482" s="45"/>
    </row>
    <row r="483" spans="1:42" ht="33" customHeight="1">
      <c r="A483" s="54">
        <v>1702</v>
      </c>
      <c r="B483" s="55" t="s">
        <v>456</v>
      </c>
      <c r="C483" s="80" t="s">
        <v>678</v>
      </c>
      <c r="D483" s="79">
        <v>0</v>
      </c>
      <c r="E483" s="79">
        <v>0</v>
      </c>
      <c r="F483" s="79">
        <v>0</v>
      </c>
      <c r="G483" s="79">
        <v>0</v>
      </c>
      <c r="H483" s="79">
        <v>0</v>
      </c>
      <c r="I483" s="79">
        <v>0</v>
      </c>
      <c r="J483" s="79">
        <v>0</v>
      </c>
      <c r="K483" s="79">
        <v>0</v>
      </c>
      <c r="L483" s="79">
        <v>0</v>
      </c>
      <c r="M483" s="79">
        <v>0</v>
      </c>
      <c r="N483" s="79">
        <v>0</v>
      </c>
      <c r="O483" s="79">
        <v>0</v>
      </c>
      <c r="P483" s="79">
        <v>0</v>
      </c>
      <c r="Q483" s="79">
        <v>0</v>
      </c>
      <c r="R483" s="79">
        <v>0</v>
      </c>
      <c r="S483" s="79">
        <v>0</v>
      </c>
      <c r="T483" s="79">
        <v>0</v>
      </c>
      <c r="U483" s="79">
        <v>0</v>
      </c>
      <c r="V483" s="79">
        <v>0</v>
      </c>
      <c r="W483" s="79">
        <v>0</v>
      </c>
      <c r="X483" s="79">
        <v>0</v>
      </c>
      <c r="Y483" s="79">
        <v>0</v>
      </c>
      <c r="Z483" s="79">
        <v>0</v>
      </c>
      <c r="AA483" s="79">
        <v>0</v>
      </c>
      <c r="AB483" s="79">
        <v>0</v>
      </c>
      <c r="AC483" s="79">
        <v>0</v>
      </c>
      <c r="AD483" s="79">
        <v>0</v>
      </c>
      <c r="AE483" s="79">
        <v>0</v>
      </c>
      <c r="AF483" s="79">
        <v>0</v>
      </c>
      <c r="AG483" s="79">
        <v>0</v>
      </c>
      <c r="AH483" s="79">
        <v>0</v>
      </c>
      <c r="AI483" s="79">
        <v>0</v>
      </c>
      <c r="AJ483" s="79">
        <v>0</v>
      </c>
      <c r="AK483" s="79">
        <v>0</v>
      </c>
      <c r="AL483" s="79">
        <v>0</v>
      </c>
      <c r="AM483" s="79">
        <f t="shared" si="7"/>
        <v>0</v>
      </c>
      <c r="AP483" s="45"/>
    </row>
    <row r="484" spans="1:42" ht="33" customHeight="1">
      <c r="A484" s="54">
        <v>1703</v>
      </c>
      <c r="B484" s="55" t="s">
        <v>457</v>
      </c>
      <c r="C484" s="80" t="s">
        <v>678</v>
      </c>
      <c r="D484" s="79">
        <v>0</v>
      </c>
      <c r="E484" s="79">
        <v>0</v>
      </c>
      <c r="F484" s="79">
        <v>0</v>
      </c>
      <c r="G484" s="79">
        <v>0</v>
      </c>
      <c r="H484" s="79">
        <v>0</v>
      </c>
      <c r="I484" s="79">
        <v>0</v>
      </c>
      <c r="J484" s="79">
        <v>0</v>
      </c>
      <c r="K484" s="79">
        <v>0</v>
      </c>
      <c r="L484" s="79">
        <v>0</v>
      </c>
      <c r="M484" s="79">
        <v>0</v>
      </c>
      <c r="N484" s="79">
        <v>0</v>
      </c>
      <c r="O484" s="79">
        <v>0</v>
      </c>
      <c r="P484" s="79">
        <v>0</v>
      </c>
      <c r="Q484" s="79">
        <v>0</v>
      </c>
      <c r="R484" s="79">
        <v>0</v>
      </c>
      <c r="S484" s="79">
        <v>0</v>
      </c>
      <c r="T484" s="79">
        <v>0</v>
      </c>
      <c r="U484" s="79">
        <v>0</v>
      </c>
      <c r="V484" s="79">
        <v>0</v>
      </c>
      <c r="W484" s="79">
        <v>0</v>
      </c>
      <c r="X484" s="79">
        <v>0</v>
      </c>
      <c r="Y484" s="79">
        <v>0</v>
      </c>
      <c r="Z484" s="79">
        <v>0</v>
      </c>
      <c r="AA484" s="79">
        <v>0</v>
      </c>
      <c r="AB484" s="79">
        <v>0</v>
      </c>
      <c r="AC484" s="79">
        <v>0</v>
      </c>
      <c r="AD484" s="79">
        <v>0</v>
      </c>
      <c r="AE484" s="79">
        <v>0</v>
      </c>
      <c r="AF484" s="79">
        <v>0</v>
      </c>
      <c r="AG484" s="79">
        <v>0</v>
      </c>
      <c r="AH484" s="79">
        <v>0</v>
      </c>
      <c r="AI484" s="79">
        <v>0</v>
      </c>
      <c r="AJ484" s="79">
        <v>0</v>
      </c>
      <c r="AK484" s="79">
        <v>0</v>
      </c>
      <c r="AL484" s="79">
        <v>0</v>
      </c>
      <c r="AM484" s="79">
        <f t="shared" si="7"/>
        <v>0</v>
      </c>
      <c r="AP484" s="45"/>
    </row>
    <row r="485" spans="1:42" ht="33" customHeight="1">
      <c r="A485" s="54">
        <v>1704</v>
      </c>
      <c r="B485" s="55" t="s">
        <v>1381</v>
      </c>
      <c r="C485" s="80" t="s">
        <v>678</v>
      </c>
      <c r="D485" s="79">
        <v>0</v>
      </c>
      <c r="E485" s="79">
        <v>0</v>
      </c>
      <c r="F485" s="79">
        <v>0</v>
      </c>
      <c r="G485" s="79">
        <v>0</v>
      </c>
      <c r="H485" s="79">
        <v>0</v>
      </c>
      <c r="I485" s="79">
        <v>0</v>
      </c>
      <c r="J485" s="79">
        <v>0</v>
      </c>
      <c r="K485" s="79">
        <v>0</v>
      </c>
      <c r="L485" s="79">
        <v>0</v>
      </c>
      <c r="M485" s="79">
        <v>0</v>
      </c>
      <c r="N485" s="79">
        <v>0</v>
      </c>
      <c r="O485" s="79">
        <v>0</v>
      </c>
      <c r="P485" s="79">
        <v>0</v>
      </c>
      <c r="Q485" s="79">
        <v>0</v>
      </c>
      <c r="R485" s="79">
        <v>0</v>
      </c>
      <c r="S485" s="79">
        <v>0</v>
      </c>
      <c r="T485" s="79">
        <v>0</v>
      </c>
      <c r="U485" s="79">
        <v>0</v>
      </c>
      <c r="V485" s="79">
        <v>0</v>
      </c>
      <c r="W485" s="79">
        <v>0</v>
      </c>
      <c r="X485" s="79">
        <v>0</v>
      </c>
      <c r="Y485" s="79">
        <v>0</v>
      </c>
      <c r="Z485" s="79">
        <v>0</v>
      </c>
      <c r="AA485" s="79">
        <v>0</v>
      </c>
      <c r="AB485" s="79">
        <v>0</v>
      </c>
      <c r="AC485" s="79">
        <v>0</v>
      </c>
      <c r="AD485" s="79">
        <v>0</v>
      </c>
      <c r="AE485" s="79">
        <v>0</v>
      </c>
      <c r="AF485" s="79">
        <v>0</v>
      </c>
      <c r="AG485" s="79">
        <v>0</v>
      </c>
      <c r="AH485" s="79">
        <v>0</v>
      </c>
      <c r="AI485" s="79">
        <v>0</v>
      </c>
      <c r="AJ485" s="79">
        <v>0</v>
      </c>
      <c r="AK485" s="79">
        <v>0</v>
      </c>
      <c r="AL485" s="79">
        <v>0</v>
      </c>
      <c r="AM485" s="79">
        <f t="shared" si="7"/>
        <v>0</v>
      </c>
      <c r="AP485" s="45"/>
    </row>
    <row r="486" spans="1:42" ht="33" customHeight="1">
      <c r="A486" s="54">
        <v>1705</v>
      </c>
      <c r="B486" s="55" t="s">
        <v>1382</v>
      </c>
      <c r="C486" s="80" t="s">
        <v>678</v>
      </c>
      <c r="D486" s="79">
        <v>0</v>
      </c>
      <c r="E486" s="79">
        <v>0</v>
      </c>
      <c r="F486" s="79">
        <v>0</v>
      </c>
      <c r="G486" s="79">
        <v>0</v>
      </c>
      <c r="H486" s="79">
        <v>0</v>
      </c>
      <c r="I486" s="79">
        <v>0</v>
      </c>
      <c r="J486" s="79">
        <v>0</v>
      </c>
      <c r="K486" s="79">
        <v>0</v>
      </c>
      <c r="L486" s="79">
        <v>0</v>
      </c>
      <c r="M486" s="79">
        <v>0</v>
      </c>
      <c r="N486" s="79">
        <v>0</v>
      </c>
      <c r="O486" s="79">
        <v>0</v>
      </c>
      <c r="P486" s="79">
        <v>0</v>
      </c>
      <c r="Q486" s="79">
        <v>0</v>
      </c>
      <c r="R486" s="79">
        <v>0</v>
      </c>
      <c r="S486" s="79">
        <v>0</v>
      </c>
      <c r="T486" s="79">
        <v>0</v>
      </c>
      <c r="U486" s="79">
        <v>0</v>
      </c>
      <c r="V486" s="79">
        <v>0</v>
      </c>
      <c r="W486" s="79">
        <v>0</v>
      </c>
      <c r="X486" s="79">
        <v>0</v>
      </c>
      <c r="Y486" s="79">
        <v>0</v>
      </c>
      <c r="Z486" s="79">
        <v>0</v>
      </c>
      <c r="AA486" s="79">
        <v>0</v>
      </c>
      <c r="AB486" s="79">
        <v>0</v>
      </c>
      <c r="AC486" s="79">
        <v>0</v>
      </c>
      <c r="AD486" s="79">
        <v>0</v>
      </c>
      <c r="AE486" s="79">
        <v>0</v>
      </c>
      <c r="AF486" s="79">
        <v>0</v>
      </c>
      <c r="AG486" s="79">
        <v>0</v>
      </c>
      <c r="AH486" s="79">
        <v>0</v>
      </c>
      <c r="AI486" s="79">
        <v>0</v>
      </c>
      <c r="AJ486" s="79">
        <v>0</v>
      </c>
      <c r="AK486" s="79">
        <v>0</v>
      </c>
      <c r="AL486" s="79">
        <v>0</v>
      </c>
      <c r="AM486" s="79">
        <f t="shared" si="7"/>
        <v>0</v>
      </c>
      <c r="AP486" s="45"/>
    </row>
    <row r="487" spans="1:42" ht="33" customHeight="1">
      <c r="A487" s="54">
        <v>1706</v>
      </c>
      <c r="B487" s="55" t="s">
        <v>458</v>
      </c>
      <c r="C487" s="80" t="s">
        <v>678</v>
      </c>
      <c r="D487" s="79">
        <v>0</v>
      </c>
      <c r="E487" s="79">
        <v>0</v>
      </c>
      <c r="F487" s="79">
        <v>0</v>
      </c>
      <c r="G487" s="79">
        <v>0</v>
      </c>
      <c r="H487" s="79">
        <v>0</v>
      </c>
      <c r="I487" s="79">
        <v>0</v>
      </c>
      <c r="J487" s="79">
        <v>0</v>
      </c>
      <c r="K487" s="79">
        <v>0</v>
      </c>
      <c r="L487" s="79">
        <v>0</v>
      </c>
      <c r="M487" s="79">
        <v>0</v>
      </c>
      <c r="N487" s="79">
        <v>0</v>
      </c>
      <c r="O487" s="79">
        <v>0</v>
      </c>
      <c r="P487" s="79">
        <v>0</v>
      </c>
      <c r="Q487" s="79">
        <v>0</v>
      </c>
      <c r="R487" s="79">
        <v>0</v>
      </c>
      <c r="S487" s="79">
        <v>0</v>
      </c>
      <c r="T487" s="79">
        <v>0</v>
      </c>
      <c r="U487" s="79">
        <v>0</v>
      </c>
      <c r="V487" s="79">
        <v>0</v>
      </c>
      <c r="W487" s="79">
        <v>0</v>
      </c>
      <c r="X487" s="79">
        <v>0</v>
      </c>
      <c r="Y487" s="79">
        <v>0</v>
      </c>
      <c r="Z487" s="79">
        <v>0</v>
      </c>
      <c r="AA487" s="79">
        <v>0</v>
      </c>
      <c r="AB487" s="79">
        <v>0</v>
      </c>
      <c r="AC487" s="79">
        <v>0</v>
      </c>
      <c r="AD487" s="79">
        <v>0</v>
      </c>
      <c r="AE487" s="79">
        <v>0</v>
      </c>
      <c r="AF487" s="79">
        <v>0</v>
      </c>
      <c r="AG487" s="79">
        <v>0</v>
      </c>
      <c r="AH487" s="79">
        <v>0</v>
      </c>
      <c r="AI487" s="79">
        <v>0</v>
      </c>
      <c r="AJ487" s="79">
        <v>0</v>
      </c>
      <c r="AK487" s="79">
        <v>0</v>
      </c>
      <c r="AL487" s="79">
        <v>0</v>
      </c>
      <c r="AM487" s="79">
        <f t="shared" si="7"/>
        <v>0</v>
      </c>
      <c r="AP487" s="45"/>
    </row>
    <row r="488" spans="1:42" ht="33" customHeight="1">
      <c r="A488" s="54">
        <v>1707</v>
      </c>
      <c r="B488" s="55" t="s">
        <v>459</v>
      </c>
      <c r="C488" s="80" t="s">
        <v>678</v>
      </c>
      <c r="D488" s="79">
        <v>0</v>
      </c>
      <c r="E488" s="79">
        <v>0</v>
      </c>
      <c r="F488" s="79">
        <v>0</v>
      </c>
      <c r="G488" s="79">
        <v>0</v>
      </c>
      <c r="H488" s="79">
        <v>0</v>
      </c>
      <c r="I488" s="79">
        <v>0</v>
      </c>
      <c r="J488" s="79">
        <v>0</v>
      </c>
      <c r="K488" s="79">
        <v>0</v>
      </c>
      <c r="L488" s="79">
        <v>0</v>
      </c>
      <c r="M488" s="79">
        <v>0</v>
      </c>
      <c r="N488" s="79">
        <v>0</v>
      </c>
      <c r="O488" s="79">
        <v>0</v>
      </c>
      <c r="P488" s="79">
        <v>0</v>
      </c>
      <c r="Q488" s="79">
        <v>0</v>
      </c>
      <c r="R488" s="79">
        <v>0</v>
      </c>
      <c r="S488" s="79">
        <v>0</v>
      </c>
      <c r="T488" s="79">
        <v>0</v>
      </c>
      <c r="U488" s="79">
        <v>0</v>
      </c>
      <c r="V488" s="79">
        <v>0</v>
      </c>
      <c r="W488" s="79">
        <v>0</v>
      </c>
      <c r="X488" s="79">
        <v>0</v>
      </c>
      <c r="Y488" s="79">
        <v>0</v>
      </c>
      <c r="Z488" s="79">
        <v>0</v>
      </c>
      <c r="AA488" s="79">
        <v>0</v>
      </c>
      <c r="AB488" s="79">
        <v>0</v>
      </c>
      <c r="AC488" s="79">
        <v>0</v>
      </c>
      <c r="AD488" s="79">
        <v>0</v>
      </c>
      <c r="AE488" s="79">
        <v>0</v>
      </c>
      <c r="AF488" s="79">
        <v>0</v>
      </c>
      <c r="AG488" s="79">
        <v>0</v>
      </c>
      <c r="AH488" s="79">
        <v>0</v>
      </c>
      <c r="AI488" s="79">
        <v>0</v>
      </c>
      <c r="AJ488" s="79">
        <v>0</v>
      </c>
      <c r="AK488" s="79">
        <v>0</v>
      </c>
      <c r="AL488" s="79">
        <v>0</v>
      </c>
      <c r="AM488" s="79">
        <f t="shared" si="7"/>
        <v>0</v>
      </c>
      <c r="AP488" s="45"/>
    </row>
    <row r="489" spans="1:42" ht="33" customHeight="1">
      <c r="A489" s="54">
        <v>1708</v>
      </c>
      <c r="B489" s="55" t="s">
        <v>460</v>
      </c>
      <c r="C489" s="80" t="s">
        <v>678</v>
      </c>
      <c r="D489" s="79">
        <v>0</v>
      </c>
      <c r="E489" s="79">
        <v>0</v>
      </c>
      <c r="F489" s="79">
        <v>0</v>
      </c>
      <c r="G489" s="79">
        <v>0</v>
      </c>
      <c r="H489" s="79">
        <v>0</v>
      </c>
      <c r="I489" s="79">
        <v>0</v>
      </c>
      <c r="J489" s="79">
        <v>0</v>
      </c>
      <c r="K489" s="79">
        <v>0</v>
      </c>
      <c r="L489" s="79">
        <v>0</v>
      </c>
      <c r="M489" s="79">
        <v>0</v>
      </c>
      <c r="N489" s="79">
        <v>0</v>
      </c>
      <c r="O489" s="79">
        <v>0</v>
      </c>
      <c r="P489" s="79">
        <v>0</v>
      </c>
      <c r="Q489" s="79">
        <v>0</v>
      </c>
      <c r="R489" s="79">
        <v>0</v>
      </c>
      <c r="S489" s="79">
        <v>0</v>
      </c>
      <c r="T489" s="79">
        <v>0</v>
      </c>
      <c r="U489" s="79">
        <v>0</v>
      </c>
      <c r="V489" s="79">
        <v>0</v>
      </c>
      <c r="W489" s="79">
        <v>0</v>
      </c>
      <c r="X489" s="79">
        <v>0</v>
      </c>
      <c r="Y489" s="79">
        <v>0</v>
      </c>
      <c r="Z489" s="79">
        <v>0</v>
      </c>
      <c r="AA489" s="79">
        <v>0</v>
      </c>
      <c r="AB489" s="79">
        <v>0</v>
      </c>
      <c r="AC489" s="79">
        <v>0</v>
      </c>
      <c r="AD489" s="79">
        <v>0</v>
      </c>
      <c r="AE489" s="79">
        <v>0</v>
      </c>
      <c r="AF489" s="79">
        <v>0</v>
      </c>
      <c r="AG489" s="79">
        <v>0</v>
      </c>
      <c r="AH489" s="79">
        <v>0</v>
      </c>
      <c r="AI489" s="79">
        <v>0</v>
      </c>
      <c r="AJ489" s="79">
        <v>0</v>
      </c>
      <c r="AK489" s="79">
        <v>0</v>
      </c>
      <c r="AL489" s="79">
        <v>0</v>
      </c>
      <c r="AM489" s="79">
        <f t="shared" si="7"/>
        <v>0</v>
      </c>
      <c r="AP489" s="45"/>
    </row>
    <row r="490" spans="1:42" ht="33" customHeight="1">
      <c r="A490" s="54">
        <v>1709</v>
      </c>
      <c r="B490" s="55" t="s">
        <v>461</v>
      </c>
      <c r="C490" s="80" t="s">
        <v>678</v>
      </c>
      <c r="D490" s="79">
        <v>0</v>
      </c>
      <c r="E490" s="79">
        <v>0</v>
      </c>
      <c r="F490" s="79">
        <v>0</v>
      </c>
      <c r="G490" s="79">
        <v>0</v>
      </c>
      <c r="H490" s="79">
        <v>0</v>
      </c>
      <c r="I490" s="79">
        <v>0</v>
      </c>
      <c r="J490" s="79">
        <v>0</v>
      </c>
      <c r="K490" s="79">
        <v>0</v>
      </c>
      <c r="L490" s="79">
        <v>0</v>
      </c>
      <c r="M490" s="79">
        <v>0</v>
      </c>
      <c r="N490" s="79">
        <v>0</v>
      </c>
      <c r="O490" s="79">
        <v>0</v>
      </c>
      <c r="P490" s="79">
        <v>0</v>
      </c>
      <c r="Q490" s="79">
        <v>0</v>
      </c>
      <c r="R490" s="79">
        <v>0</v>
      </c>
      <c r="S490" s="79">
        <v>0</v>
      </c>
      <c r="T490" s="79">
        <v>0</v>
      </c>
      <c r="U490" s="79">
        <v>0</v>
      </c>
      <c r="V490" s="79">
        <v>0</v>
      </c>
      <c r="W490" s="79">
        <v>0</v>
      </c>
      <c r="X490" s="79">
        <v>0</v>
      </c>
      <c r="Y490" s="79">
        <v>0</v>
      </c>
      <c r="Z490" s="79">
        <v>0</v>
      </c>
      <c r="AA490" s="79">
        <v>0</v>
      </c>
      <c r="AB490" s="79">
        <v>0</v>
      </c>
      <c r="AC490" s="79">
        <v>0</v>
      </c>
      <c r="AD490" s="79">
        <v>0</v>
      </c>
      <c r="AE490" s="79">
        <v>0</v>
      </c>
      <c r="AF490" s="79">
        <v>0</v>
      </c>
      <c r="AG490" s="79">
        <v>0</v>
      </c>
      <c r="AH490" s="79">
        <v>0</v>
      </c>
      <c r="AI490" s="79">
        <v>0</v>
      </c>
      <c r="AJ490" s="79">
        <v>0</v>
      </c>
      <c r="AK490" s="79">
        <v>0</v>
      </c>
      <c r="AL490" s="79">
        <v>0</v>
      </c>
      <c r="AM490" s="79">
        <f t="shared" si="7"/>
        <v>0</v>
      </c>
      <c r="AP490" s="45"/>
    </row>
    <row r="491" spans="1:42" ht="33" customHeight="1">
      <c r="A491" s="54">
        <v>1710</v>
      </c>
      <c r="B491" s="55" t="s">
        <v>462</v>
      </c>
      <c r="C491" s="80" t="s">
        <v>678</v>
      </c>
      <c r="D491" s="79">
        <v>0</v>
      </c>
      <c r="E491" s="79">
        <v>0</v>
      </c>
      <c r="F491" s="79">
        <v>0</v>
      </c>
      <c r="G491" s="79">
        <v>0</v>
      </c>
      <c r="H491" s="79">
        <v>0</v>
      </c>
      <c r="I491" s="79">
        <v>0</v>
      </c>
      <c r="J491" s="79">
        <v>0</v>
      </c>
      <c r="K491" s="79">
        <v>0</v>
      </c>
      <c r="L491" s="79">
        <v>0</v>
      </c>
      <c r="M491" s="79">
        <v>0</v>
      </c>
      <c r="N491" s="79">
        <v>0</v>
      </c>
      <c r="O491" s="79">
        <v>0</v>
      </c>
      <c r="P491" s="79">
        <v>0</v>
      </c>
      <c r="Q491" s="79">
        <v>0</v>
      </c>
      <c r="R491" s="79">
        <v>0</v>
      </c>
      <c r="S491" s="79">
        <v>0</v>
      </c>
      <c r="T491" s="79">
        <v>0</v>
      </c>
      <c r="U491" s="79">
        <v>0</v>
      </c>
      <c r="V491" s="79">
        <v>0</v>
      </c>
      <c r="W491" s="79">
        <v>0</v>
      </c>
      <c r="X491" s="79">
        <v>0</v>
      </c>
      <c r="Y491" s="79">
        <v>0</v>
      </c>
      <c r="Z491" s="79">
        <v>0</v>
      </c>
      <c r="AA491" s="79">
        <v>0</v>
      </c>
      <c r="AB491" s="79">
        <v>0</v>
      </c>
      <c r="AC491" s="79">
        <v>0</v>
      </c>
      <c r="AD491" s="79">
        <v>0</v>
      </c>
      <c r="AE491" s="79">
        <v>0</v>
      </c>
      <c r="AF491" s="79">
        <v>0</v>
      </c>
      <c r="AG491" s="79">
        <v>0</v>
      </c>
      <c r="AH491" s="79">
        <v>0</v>
      </c>
      <c r="AI491" s="79">
        <v>0</v>
      </c>
      <c r="AJ491" s="79">
        <v>0</v>
      </c>
      <c r="AK491" s="79">
        <v>0</v>
      </c>
      <c r="AL491" s="79">
        <v>0</v>
      </c>
      <c r="AM491" s="79">
        <f t="shared" si="7"/>
        <v>0</v>
      </c>
      <c r="AP491" s="45"/>
    </row>
    <row r="492" spans="1:42" ht="33" customHeight="1">
      <c r="A492" s="54">
        <v>1711</v>
      </c>
      <c r="B492" s="55" t="s">
        <v>463</v>
      </c>
      <c r="C492" s="80" t="s">
        <v>678</v>
      </c>
      <c r="D492" s="79">
        <v>0</v>
      </c>
      <c r="E492" s="79">
        <v>0</v>
      </c>
      <c r="F492" s="79">
        <v>0</v>
      </c>
      <c r="G492" s="79">
        <v>0</v>
      </c>
      <c r="H492" s="79">
        <v>0</v>
      </c>
      <c r="I492" s="79">
        <v>0</v>
      </c>
      <c r="J492" s="79">
        <v>0</v>
      </c>
      <c r="K492" s="79">
        <v>0</v>
      </c>
      <c r="L492" s="79">
        <v>0</v>
      </c>
      <c r="M492" s="79">
        <v>0</v>
      </c>
      <c r="N492" s="79">
        <v>0</v>
      </c>
      <c r="O492" s="79">
        <v>0</v>
      </c>
      <c r="P492" s="79">
        <v>0</v>
      </c>
      <c r="Q492" s="79">
        <v>0</v>
      </c>
      <c r="R492" s="79">
        <v>0</v>
      </c>
      <c r="S492" s="79">
        <v>0</v>
      </c>
      <c r="T492" s="79">
        <v>0</v>
      </c>
      <c r="U492" s="79">
        <v>0</v>
      </c>
      <c r="V492" s="79">
        <v>0</v>
      </c>
      <c r="W492" s="79">
        <v>0</v>
      </c>
      <c r="X492" s="79">
        <v>0</v>
      </c>
      <c r="Y492" s="79">
        <v>0</v>
      </c>
      <c r="Z492" s="79">
        <v>0</v>
      </c>
      <c r="AA492" s="79">
        <v>0</v>
      </c>
      <c r="AB492" s="79">
        <v>0</v>
      </c>
      <c r="AC492" s="79">
        <v>0</v>
      </c>
      <c r="AD492" s="79">
        <v>0</v>
      </c>
      <c r="AE492" s="79">
        <v>0</v>
      </c>
      <c r="AF492" s="79">
        <v>0</v>
      </c>
      <c r="AG492" s="79">
        <v>0</v>
      </c>
      <c r="AH492" s="79">
        <v>0</v>
      </c>
      <c r="AI492" s="79">
        <v>0</v>
      </c>
      <c r="AJ492" s="79">
        <v>0</v>
      </c>
      <c r="AK492" s="79">
        <v>0</v>
      </c>
      <c r="AL492" s="79">
        <v>0</v>
      </c>
      <c r="AM492" s="79">
        <f t="shared" si="7"/>
        <v>0</v>
      </c>
      <c r="AP492" s="45"/>
    </row>
    <row r="493" spans="1:42" ht="33" customHeight="1">
      <c r="A493" s="54">
        <v>1712</v>
      </c>
      <c r="B493" s="55" t="s">
        <v>464</v>
      </c>
      <c r="C493" s="80" t="s">
        <v>678</v>
      </c>
      <c r="D493" s="79">
        <v>0</v>
      </c>
      <c r="E493" s="79">
        <v>0</v>
      </c>
      <c r="F493" s="79">
        <v>0</v>
      </c>
      <c r="G493" s="79">
        <v>0</v>
      </c>
      <c r="H493" s="79">
        <v>0</v>
      </c>
      <c r="I493" s="79">
        <v>0</v>
      </c>
      <c r="J493" s="79">
        <v>0</v>
      </c>
      <c r="K493" s="79">
        <v>0</v>
      </c>
      <c r="L493" s="79">
        <v>0</v>
      </c>
      <c r="M493" s="79">
        <v>0</v>
      </c>
      <c r="N493" s="79">
        <v>0</v>
      </c>
      <c r="O493" s="79">
        <v>0</v>
      </c>
      <c r="P493" s="79">
        <v>0</v>
      </c>
      <c r="Q493" s="79">
        <v>0</v>
      </c>
      <c r="R493" s="79">
        <v>0</v>
      </c>
      <c r="S493" s="79">
        <v>0</v>
      </c>
      <c r="T493" s="79">
        <v>0</v>
      </c>
      <c r="U493" s="79">
        <v>0</v>
      </c>
      <c r="V493" s="79">
        <v>0</v>
      </c>
      <c r="W493" s="79">
        <v>0</v>
      </c>
      <c r="X493" s="79">
        <v>0</v>
      </c>
      <c r="Y493" s="79">
        <v>0</v>
      </c>
      <c r="Z493" s="79">
        <v>0</v>
      </c>
      <c r="AA493" s="79">
        <v>0</v>
      </c>
      <c r="AB493" s="79">
        <v>0</v>
      </c>
      <c r="AC493" s="79">
        <v>0</v>
      </c>
      <c r="AD493" s="79">
        <v>0</v>
      </c>
      <c r="AE493" s="79">
        <v>0</v>
      </c>
      <c r="AF493" s="79">
        <v>0</v>
      </c>
      <c r="AG493" s="79">
        <v>0</v>
      </c>
      <c r="AH493" s="79">
        <v>0</v>
      </c>
      <c r="AI493" s="79">
        <v>0</v>
      </c>
      <c r="AJ493" s="79">
        <v>0</v>
      </c>
      <c r="AK493" s="79">
        <v>0</v>
      </c>
      <c r="AL493" s="79">
        <v>0</v>
      </c>
      <c r="AM493" s="79">
        <f t="shared" si="7"/>
        <v>0</v>
      </c>
      <c r="AP493" s="45"/>
    </row>
    <row r="494" spans="1:42" ht="33" customHeight="1">
      <c r="A494" s="54">
        <v>1713</v>
      </c>
      <c r="B494" s="55" t="s">
        <v>465</v>
      </c>
      <c r="C494" s="80" t="s">
        <v>678</v>
      </c>
      <c r="D494" s="79">
        <v>0</v>
      </c>
      <c r="E494" s="79">
        <v>0</v>
      </c>
      <c r="F494" s="79">
        <v>0</v>
      </c>
      <c r="G494" s="79">
        <v>0</v>
      </c>
      <c r="H494" s="79">
        <v>0</v>
      </c>
      <c r="I494" s="79">
        <v>0</v>
      </c>
      <c r="J494" s="79">
        <v>0</v>
      </c>
      <c r="K494" s="79">
        <v>0</v>
      </c>
      <c r="L494" s="79">
        <v>0</v>
      </c>
      <c r="M494" s="79">
        <v>0</v>
      </c>
      <c r="N494" s="79">
        <v>0</v>
      </c>
      <c r="O494" s="79">
        <v>0</v>
      </c>
      <c r="P494" s="79">
        <v>0</v>
      </c>
      <c r="Q494" s="79">
        <v>0</v>
      </c>
      <c r="R494" s="79">
        <v>0</v>
      </c>
      <c r="S494" s="79">
        <v>0</v>
      </c>
      <c r="T494" s="79">
        <v>0</v>
      </c>
      <c r="U494" s="79">
        <v>0</v>
      </c>
      <c r="V494" s="79">
        <v>0</v>
      </c>
      <c r="W494" s="79">
        <v>0</v>
      </c>
      <c r="X494" s="79">
        <v>0</v>
      </c>
      <c r="Y494" s="79">
        <v>0</v>
      </c>
      <c r="Z494" s="79">
        <v>0</v>
      </c>
      <c r="AA494" s="79">
        <v>0</v>
      </c>
      <c r="AB494" s="79">
        <v>0</v>
      </c>
      <c r="AC494" s="79">
        <v>0</v>
      </c>
      <c r="AD494" s="79">
        <v>0</v>
      </c>
      <c r="AE494" s="79">
        <v>0</v>
      </c>
      <c r="AF494" s="79">
        <v>0</v>
      </c>
      <c r="AG494" s="79">
        <v>0</v>
      </c>
      <c r="AH494" s="79">
        <v>0</v>
      </c>
      <c r="AI494" s="79">
        <v>0</v>
      </c>
      <c r="AJ494" s="79">
        <v>0</v>
      </c>
      <c r="AK494" s="79">
        <v>0</v>
      </c>
      <c r="AL494" s="79">
        <v>0</v>
      </c>
      <c r="AM494" s="79">
        <f t="shared" si="7"/>
        <v>0</v>
      </c>
      <c r="AP494" s="45"/>
    </row>
    <row r="495" spans="1:42" ht="33" customHeight="1">
      <c r="A495" s="54">
        <v>1714</v>
      </c>
      <c r="B495" s="55" t="s">
        <v>466</v>
      </c>
      <c r="C495" s="80" t="s">
        <v>678</v>
      </c>
      <c r="D495" s="79">
        <v>0</v>
      </c>
      <c r="E495" s="79">
        <v>0</v>
      </c>
      <c r="F495" s="79">
        <v>0</v>
      </c>
      <c r="G495" s="79">
        <v>0</v>
      </c>
      <c r="H495" s="79">
        <v>0</v>
      </c>
      <c r="I495" s="79">
        <v>0</v>
      </c>
      <c r="J495" s="79">
        <v>0</v>
      </c>
      <c r="K495" s="79">
        <v>0</v>
      </c>
      <c r="L495" s="79">
        <v>0</v>
      </c>
      <c r="M495" s="79">
        <v>0</v>
      </c>
      <c r="N495" s="79">
        <v>0</v>
      </c>
      <c r="O495" s="79">
        <v>0</v>
      </c>
      <c r="P495" s="79">
        <v>0</v>
      </c>
      <c r="Q495" s="79">
        <v>0</v>
      </c>
      <c r="R495" s="79">
        <v>0</v>
      </c>
      <c r="S495" s="79">
        <v>0</v>
      </c>
      <c r="T495" s="79">
        <v>0</v>
      </c>
      <c r="U495" s="79">
        <v>0</v>
      </c>
      <c r="V495" s="79">
        <v>0</v>
      </c>
      <c r="W495" s="79">
        <v>0</v>
      </c>
      <c r="X495" s="79">
        <v>0</v>
      </c>
      <c r="Y495" s="79">
        <v>0</v>
      </c>
      <c r="Z495" s="79">
        <v>0</v>
      </c>
      <c r="AA495" s="79">
        <v>0</v>
      </c>
      <c r="AB495" s="79">
        <v>0</v>
      </c>
      <c r="AC495" s="79">
        <v>0</v>
      </c>
      <c r="AD495" s="79">
        <v>0</v>
      </c>
      <c r="AE495" s="79">
        <v>0</v>
      </c>
      <c r="AF495" s="79">
        <v>0</v>
      </c>
      <c r="AG495" s="79">
        <v>0</v>
      </c>
      <c r="AH495" s="79">
        <v>0</v>
      </c>
      <c r="AI495" s="79">
        <v>0</v>
      </c>
      <c r="AJ495" s="79">
        <v>0</v>
      </c>
      <c r="AK495" s="79">
        <v>0</v>
      </c>
      <c r="AL495" s="79">
        <v>0</v>
      </c>
      <c r="AM495" s="79">
        <f t="shared" si="7"/>
        <v>0</v>
      </c>
      <c r="AP495" s="45"/>
    </row>
    <row r="496" spans="1:42" ht="33" customHeight="1">
      <c r="A496" s="54">
        <v>1715</v>
      </c>
      <c r="B496" s="55" t="s">
        <v>467</v>
      </c>
      <c r="C496" s="80" t="s">
        <v>678</v>
      </c>
      <c r="D496" s="79">
        <v>0</v>
      </c>
      <c r="E496" s="79">
        <v>0</v>
      </c>
      <c r="F496" s="79">
        <v>0</v>
      </c>
      <c r="G496" s="79">
        <v>0</v>
      </c>
      <c r="H496" s="79">
        <v>0</v>
      </c>
      <c r="I496" s="79">
        <v>0</v>
      </c>
      <c r="J496" s="79">
        <v>0</v>
      </c>
      <c r="K496" s="79">
        <v>0</v>
      </c>
      <c r="L496" s="79">
        <v>0</v>
      </c>
      <c r="M496" s="79">
        <v>0</v>
      </c>
      <c r="N496" s="79">
        <v>0</v>
      </c>
      <c r="O496" s="79">
        <v>0</v>
      </c>
      <c r="P496" s="79">
        <v>0</v>
      </c>
      <c r="Q496" s="79">
        <v>0</v>
      </c>
      <c r="R496" s="79">
        <v>0</v>
      </c>
      <c r="S496" s="79">
        <v>0</v>
      </c>
      <c r="T496" s="79">
        <v>0</v>
      </c>
      <c r="U496" s="79">
        <v>0</v>
      </c>
      <c r="V496" s="79">
        <v>0</v>
      </c>
      <c r="W496" s="79">
        <v>0</v>
      </c>
      <c r="X496" s="79">
        <v>0</v>
      </c>
      <c r="Y496" s="79">
        <v>0</v>
      </c>
      <c r="Z496" s="79">
        <v>0</v>
      </c>
      <c r="AA496" s="79">
        <v>0</v>
      </c>
      <c r="AB496" s="79">
        <v>0</v>
      </c>
      <c r="AC496" s="79">
        <v>0</v>
      </c>
      <c r="AD496" s="79">
        <v>0</v>
      </c>
      <c r="AE496" s="79">
        <v>0</v>
      </c>
      <c r="AF496" s="79">
        <v>0</v>
      </c>
      <c r="AG496" s="79">
        <v>0</v>
      </c>
      <c r="AH496" s="79">
        <v>0</v>
      </c>
      <c r="AI496" s="79">
        <v>0</v>
      </c>
      <c r="AJ496" s="79">
        <v>0</v>
      </c>
      <c r="AK496" s="79">
        <v>0</v>
      </c>
      <c r="AL496" s="79">
        <v>0</v>
      </c>
      <c r="AM496" s="79">
        <f t="shared" si="7"/>
        <v>0</v>
      </c>
      <c r="AP496" s="45"/>
    </row>
    <row r="497" spans="1:42" ht="33" customHeight="1">
      <c r="A497" s="54">
        <v>1716</v>
      </c>
      <c r="B497" s="55" t="s">
        <v>468</v>
      </c>
      <c r="C497" s="80" t="s">
        <v>678</v>
      </c>
      <c r="D497" s="79">
        <v>0</v>
      </c>
      <c r="E497" s="79">
        <v>0</v>
      </c>
      <c r="F497" s="79">
        <v>0</v>
      </c>
      <c r="G497" s="79">
        <v>0</v>
      </c>
      <c r="H497" s="79">
        <v>0</v>
      </c>
      <c r="I497" s="79">
        <v>0</v>
      </c>
      <c r="J497" s="79">
        <v>0</v>
      </c>
      <c r="K497" s="79">
        <v>0</v>
      </c>
      <c r="L497" s="79">
        <v>0</v>
      </c>
      <c r="M497" s="79">
        <v>0</v>
      </c>
      <c r="N497" s="79">
        <v>0</v>
      </c>
      <c r="O497" s="79">
        <v>0</v>
      </c>
      <c r="P497" s="79">
        <v>0</v>
      </c>
      <c r="Q497" s="79">
        <v>0</v>
      </c>
      <c r="R497" s="79">
        <v>0</v>
      </c>
      <c r="S497" s="79">
        <v>0</v>
      </c>
      <c r="T497" s="79">
        <v>0</v>
      </c>
      <c r="U497" s="79">
        <v>0</v>
      </c>
      <c r="V497" s="79">
        <v>0</v>
      </c>
      <c r="W497" s="79">
        <v>0</v>
      </c>
      <c r="X497" s="79">
        <v>0</v>
      </c>
      <c r="Y497" s="79">
        <v>0</v>
      </c>
      <c r="Z497" s="79">
        <v>0</v>
      </c>
      <c r="AA497" s="79">
        <v>0</v>
      </c>
      <c r="AB497" s="79">
        <v>0</v>
      </c>
      <c r="AC497" s="79">
        <v>0</v>
      </c>
      <c r="AD497" s="79">
        <v>0</v>
      </c>
      <c r="AE497" s="79">
        <v>0</v>
      </c>
      <c r="AF497" s="79">
        <v>0</v>
      </c>
      <c r="AG497" s="79">
        <v>0</v>
      </c>
      <c r="AH497" s="79">
        <v>0</v>
      </c>
      <c r="AI497" s="79">
        <v>0</v>
      </c>
      <c r="AJ497" s="79">
        <v>0</v>
      </c>
      <c r="AK497" s="79">
        <v>0</v>
      </c>
      <c r="AL497" s="79">
        <v>0</v>
      </c>
      <c r="AM497" s="79">
        <f t="shared" si="7"/>
        <v>0</v>
      </c>
      <c r="AP497" s="45"/>
    </row>
    <row r="498" spans="1:42" ht="33" customHeight="1">
      <c r="A498" s="54">
        <v>1717</v>
      </c>
      <c r="B498" s="55" t="s">
        <v>469</v>
      </c>
      <c r="C498" s="80" t="s">
        <v>678</v>
      </c>
      <c r="D498" s="79">
        <v>0</v>
      </c>
      <c r="E498" s="79">
        <v>0</v>
      </c>
      <c r="F498" s="79">
        <v>0</v>
      </c>
      <c r="G498" s="79">
        <v>0</v>
      </c>
      <c r="H498" s="79">
        <v>0</v>
      </c>
      <c r="I498" s="79">
        <v>0</v>
      </c>
      <c r="J498" s="79">
        <v>0</v>
      </c>
      <c r="K498" s="79">
        <v>0</v>
      </c>
      <c r="L498" s="79">
        <v>0</v>
      </c>
      <c r="M498" s="79">
        <v>0</v>
      </c>
      <c r="N498" s="79">
        <v>0</v>
      </c>
      <c r="O498" s="79">
        <v>0</v>
      </c>
      <c r="P498" s="79">
        <v>0</v>
      </c>
      <c r="Q498" s="79">
        <v>0</v>
      </c>
      <c r="R498" s="79">
        <v>0</v>
      </c>
      <c r="S498" s="79">
        <v>0</v>
      </c>
      <c r="T498" s="79">
        <v>0</v>
      </c>
      <c r="U498" s="79">
        <v>0</v>
      </c>
      <c r="V498" s="79">
        <v>0</v>
      </c>
      <c r="W498" s="79">
        <v>0</v>
      </c>
      <c r="X498" s="79">
        <v>0</v>
      </c>
      <c r="Y498" s="79">
        <v>0</v>
      </c>
      <c r="Z498" s="79">
        <v>0</v>
      </c>
      <c r="AA498" s="79">
        <v>0</v>
      </c>
      <c r="AB498" s="79">
        <v>0</v>
      </c>
      <c r="AC498" s="79">
        <v>0</v>
      </c>
      <c r="AD498" s="79">
        <v>0</v>
      </c>
      <c r="AE498" s="79">
        <v>0</v>
      </c>
      <c r="AF498" s="79">
        <v>0</v>
      </c>
      <c r="AG498" s="79">
        <v>0</v>
      </c>
      <c r="AH498" s="79">
        <v>0</v>
      </c>
      <c r="AI498" s="79">
        <v>0</v>
      </c>
      <c r="AJ498" s="79">
        <v>0</v>
      </c>
      <c r="AK498" s="79">
        <v>0</v>
      </c>
      <c r="AL498" s="79">
        <v>0</v>
      </c>
      <c r="AM498" s="79">
        <f t="shared" si="7"/>
        <v>0</v>
      </c>
      <c r="AP498" s="45"/>
    </row>
    <row r="499" spans="1:42" ht="33" customHeight="1">
      <c r="A499" s="54">
        <v>1718</v>
      </c>
      <c r="B499" s="55" t="s">
        <v>470</v>
      </c>
      <c r="C499" s="80" t="s">
        <v>678</v>
      </c>
      <c r="D499" s="79">
        <v>0</v>
      </c>
      <c r="E499" s="79">
        <v>0</v>
      </c>
      <c r="F499" s="79">
        <v>0</v>
      </c>
      <c r="G499" s="79">
        <v>0</v>
      </c>
      <c r="H499" s="79">
        <v>0</v>
      </c>
      <c r="I499" s="79">
        <v>0</v>
      </c>
      <c r="J499" s="79">
        <v>0</v>
      </c>
      <c r="K499" s="79">
        <v>0</v>
      </c>
      <c r="L499" s="79">
        <v>0</v>
      </c>
      <c r="M499" s="79">
        <v>0</v>
      </c>
      <c r="N499" s="79">
        <v>0</v>
      </c>
      <c r="O499" s="79">
        <v>0</v>
      </c>
      <c r="P499" s="79">
        <v>0</v>
      </c>
      <c r="Q499" s="79">
        <v>0</v>
      </c>
      <c r="R499" s="79">
        <v>0</v>
      </c>
      <c r="S499" s="79">
        <v>0</v>
      </c>
      <c r="T499" s="79">
        <v>0</v>
      </c>
      <c r="U499" s="79">
        <v>0</v>
      </c>
      <c r="V499" s="79">
        <v>0</v>
      </c>
      <c r="W499" s="79">
        <v>0</v>
      </c>
      <c r="X499" s="79">
        <v>0</v>
      </c>
      <c r="Y499" s="79">
        <v>0</v>
      </c>
      <c r="Z499" s="79">
        <v>0</v>
      </c>
      <c r="AA499" s="79">
        <v>0</v>
      </c>
      <c r="AB499" s="79">
        <v>0</v>
      </c>
      <c r="AC499" s="79">
        <v>0</v>
      </c>
      <c r="AD499" s="79">
        <v>0</v>
      </c>
      <c r="AE499" s="79">
        <v>0</v>
      </c>
      <c r="AF499" s="79">
        <v>0</v>
      </c>
      <c r="AG499" s="79">
        <v>0</v>
      </c>
      <c r="AH499" s="79">
        <v>0</v>
      </c>
      <c r="AI499" s="79">
        <v>0</v>
      </c>
      <c r="AJ499" s="79">
        <v>0</v>
      </c>
      <c r="AK499" s="79">
        <v>0</v>
      </c>
      <c r="AL499" s="79">
        <v>0</v>
      </c>
      <c r="AM499" s="79">
        <f t="shared" si="7"/>
        <v>0</v>
      </c>
      <c r="AP499" s="45"/>
    </row>
    <row r="500" spans="1:42" ht="33" customHeight="1">
      <c r="A500" s="54">
        <v>1720</v>
      </c>
      <c r="B500" s="55" t="s">
        <v>471</v>
      </c>
      <c r="C500" s="80" t="s">
        <v>678</v>
      </c>
      <c r="D500" s="79">
        <v>0</v>
      </c>
      <c r="E500" s="79">
        <v>0</v>
      </c>
      <c r="F500" s="79">
        <v>0</v>
      </c>
      <c r="G500" s="79">
        <v>0</v>
      </c>
      <c r="H500" s="79">
        <v>0</v>
      </c>
      <c r="I500" s="79">
        <v>0</v>
      </c>
      <c r="J500" s="79">
        <v>0</v>
      </c>
      <c r="K500" s="79">
        <v>0</v>
      </c>
      <c r="L500" s="79">
        <v>0</v>
      </c>
      <c r="M500" s="79">
        <v>0</v>
      </c>
      <c r="N500" s="79">
        <v>0</v>
      </c>
      <c r="O500" s="79">
        <v>0</v>
      </c>
      <c r="P500" s="79">
        <v>0</v>
      </c>
      <c r="Q500" s="79">
        <v>0</v>
      </c>
      <c r="R500" s="79">
        <v>0</v>
      </c>
      <c r="S500" s="79">
        <v>0</v>
      </c>
      <c r="T500" s="79">
        <v>0</v>
      </c>
      <c r="U500" s="79">
        <v>0</v>
      </c>
      <c r="V500" s="79">
        <v>0</v>
      </c>
      <c r="W500" s="79">
        <v>0</v>
      </c>
      <c r="X500" s="79">
        <v>0</v>
      </c>
      <c r="Y500" s="79">
        <v>0</v>
      </c>
      <c r="Z500" s="79">
        <v>0</v>
      </c>
      <c r="AA500" s="79">
        <v>0</v>
      </c>
      <c r="AB500" s="79">
        <v>0</v>
      </c>
      <c r="AC500" s="79">
        <v>0</v>
      </c>
      <c r="AD500" s="79">
        <v>0</v>
      </c>
      <c r="AE500" s="79">
        <v>0</v>
      </c>
      <c r="AF500" s="79">
        <v>0</v>
      </c>
      <c r="AG500" s="79">
        <v>0</v>
      </c>
      <c r="AH500" s="79">
        <v>0</v>
      </c>
      <c r="AI500" s="79">
        <v>0</v>
      </c>
      <c r="AJ500" s="79">
        <v>0</v>
      </c>
      <c r="AK500" s="79">
        <v>0</v>
      </c>
      <c r="AL500" s="79">
        <v>0</v>
      </c>
      <c r="AM500" s="79">
        <f t="shared" si="7"/>
        <v>0</v>
      </c>
      <c r="AP500" s="45"/>
    </row>
    <row r="501" spans="1:42" ht="33" customHeight="1">
      <c r="A501" s="54">
        <v>1721</v>
      </c>
      <c r="B501" s="55" t="s">
        <v>472</v>
      </c>
      <c r="C501" s="80" t="s">
        <v>678</v>
      </c>
      <c r="D501" s="79">
        <v>0</v>
      </c>
      <c r="E501" s="79">
        <v>0</v>
      </c>
      <c r="F501" s="79">
        <v>0</v>
      </c>
      <c r="G501" s="79">
        <v>0</v>
      </c>
      <c r="H501" s="79">
        <v>0</v>
      </c>
      <c r="I501" s="79">
        <v>0</v>
      </c>
      <c r="J501" s="79">
        <v>0</v>
      </c>
      <c r="K501" s="79">
        <v>0</v>
      </c>
      <c r="L501" s="79">
        <v>0</v>
      </c>
      <c r="M501" s="79">
        <v>0</v>
      </c>
      <c r="N501" s="79">
        <v>0</v>
      </c>
      <c r="O501" s="79">
        <v>0</v>
      </c>
      <c r="P501" s="79">
        <v>0</v>
      </c>
      <c r="Q501" s="79">
        <v>0</v>
      </c>
      <c r="R501" s="79">
        <v>0</v>
      </c>
      <c r="S501" s="79">
        <v>0</v>
      </c>
      <c r="T501" s="79">
        <v>0</v>
      </c>
      <c r="U501" s="79">
        <v>0</v>
      </c>
      <c r="V501" s="79">
        <v>0</v>
      </c>
      <c r="W501" s="79">
        <v>0</v>
      </c>
      <c r="X501" s="79">
        <v>0</v>
      </c>
      <c r="Y501" s="79">
        <v>0</v>
      </c>
      <c r="Z501" s="79">
        <v>0</v>
      </c>
      <c r="AA501" s="79">
        <v>0</v>
      </c>
      <c r="AB501" s="79">
        <v>0</v>
      </c>
      <c r="AC501" s="79">
        <v>0</v>
      </c>
      <c r="AD501" s="79">
        <v>0</v>
      </c>
      <c r="AE501" s="79">
        <v>0</v>
      </c>
      <c r="AF501" s="79">
        <v>0</v>
      </c>
      <c r="AG501" s="79">
        <v>0</v>
      </c>
      <c r="AH501" s="79">
        <v>0</v>
      </c>
      <c r="AI501" s="79">
        <v>0</v>
      </c>
      <c r="AJ501" s="79">
        <v>0</v>
      </c>
      <c r="AK501" s="79">
        <v>0</v>
      </c>
      <c r="AL501" s="79">
        <v>0</v>
      </c>
      <c r="AM501" s="79">
        <f t="shared" si="7"/>
        <v>0</v>
      </c>
      <c r="AP501" s="45"/>
    </row>
    <row r="502" spans="1:42" ht="33" customHeight="1">
      <c r="A502" s="54">
        <v>1722</v>
      </c>
      <c r="B502" s="55" t="s">
        <v>473</v>
      </c>
      <c r="C502" s="80" t="s">
        <v>678</v>
      </c>
      <c r="D502" s="79">
        <v>0</v>
      </c>
      <c r="E502" s="79">
        <v>0</v>
      </c>
      <c r="F502" s="79">
        <v>0</v>
      </c>
      <c r="G502" s="79">
        <v>0</v>
      </c>
      <c r="H502" s="79">
        <v>0</v>
      </c>
      <c r="I502" s="79">
        <v>0</v>
      </c>
      <c r="J502" s="79">
        <v>0</v>
      </c>
      <c r="K502" s="79">
        <v>0</v>
      </c>
      <c r="L502" s="79">
        <v>0</v>
      </c>
      <c r="M502" s="79">
        <v>0</v>
      </c>
      <c r="N502" s="79">
        <v>0</v>
      </c>
      <c r="O502" s="79">
        <v>0</v>
      </c>
      <c r="P502" s="79">
        <v>0</v>
      </c>
      <c r="Q502" s="79">
        <v>0</v>
      </c>
      <c r="R502" s="79">
        <v>0</v>
      </c>
      <c r="S502" s="79">
        <v>0</v>
      </c>
      <c r="T502" s="79">
        <v>0</v>
      </c>
      <c r="U502" s="79">
        <v>0</v>
      </c>
      <c r="V502" s="79">
        <v>0</v>
      </c>
      <c r="W502" s="79">
        <v>0</v>
      </c>
      <c r="X502" s="79">
        <v>0</v>
      </c>
      <c r="Y502" s="79">
        <v>0</v>
      </c>
      <c r="Z502" s="79">
        <v>0</v>
      </c>
      <c r="AA502" s="79">
        <v>0</v>
      </c>
      <c r="AB502" s="79">
        <v>0</v>
      </c>
      <c r="AC502" s="79">
        <v>0</v>
      </c>
      <c r="AD502" s="79">
        <v>0</v>
      </c>
      <c r="AE502" s="79">
        <v>0</v>
      </c>
      <c r="AF502" s="79">
        <v>0</v>
      </c>
      <c r="AG502" s="79">
        <v>0</v>
      </c>
      <c r="AH502" s="79">
        <v>0</v>
      </c>
      <c r="AI502" s="79">
        <v>0</v>
      </c>
      <c r="AJ502" s="79">
        <v>0</v>
      </c>
      <c r="AK502" s="79">
        <v>0</v>
      </c>
      <c r="AL502" s="79">
        <v>0</v>
      </c>
      <c r="AM502" s="79">
        <f t="shared" si="7"/>
        <v>0</v>
      </c>
      <c r="AP502" s="45"/>
    </row>
    <row r="503" spans="1:42" ht="33" customHeight="1">
      <c r="A503" s="54">
        <v>1723</v>
      </c>
      <c r="B503" s="55" t="s">
        <v>474</v>
      </c>
      <c r="C503" s="80" t="s">
        <v>678</v>
      </c>
      <c r="D503" s="79">
        <v>0</v>
      </c>
      <c r="E503" s="79">
        <v>0</v>
      </c>
      <c r="F503" s="79">
        <v>0</v>
      </c>
      <c r="G503" s="79">
        <v>0</v>
      </c>
      <c r="H503" s="79">
        <v>0</v>
      </c>
      <c r="I503" s="79">
        <v>0</v>
      </c>
      <c r="J503" s="79">
        <v>0</v>
      </c>
      <c r="K503" s="79">
        <v>0</v>
      </c>
      <c r="L503" s="79">
        <v>0</v>
      </c>
      <c r="M503" s="79">
        <v>0</v>
      </c>
      <c r="N503" s="79">
        <v>0</v>
      </c>
      <c r="O503" s="79">
        <v>0</v>
      </c>
      <c r="P503" s="79">
        <v>0</v>
      </c>
      <c r="Q503" s="79">
        <v>0</v>
      </c>
      <c r="R503" s="79">
        <v>0</v>
      </c>
      <c r="S503" s="79">
        <v>0</v>
      </c>
      <c r="T503" s="79">
        <v>0</v>
      </c>
      <c r="U503" s="79">
        <v>0</v>
      </c>
      <c r="V503" s="79">
        <v>0</v>
      </c>
      <c r="W503" s="79">
        <v>0</v>
      </c>
      <c r="X503" s="79">
        <v>0</v>
      </c>
      <c r="Y503" s="79">
        <v>0</v>
      </c>
      <c r="Z503" s="79">
        <v>0</v>
      </c>
      <c r="AA503" s="79">
        <v>0</v>
      </c>
      <c r="AB503" s="79">
        <v>0</v>
      </c>
      <c r="AC503" s="79">
        <v>0</v>
      </c>
      <c r="AD503" s="79">
        <v>0</v>
      </c>
      <c r="AE503" s="79">
        <v>0</v>
      </c>
      <c r="AF503" s="79">
        <v>0</v>
      </c>
      <c r="AG503" s="79">
        <v>0</v>
      </c>
      <c r="AH503" s="79">
        <v>0</v>
      </c>
      <c r="AI503" s="79">
        <v>0</v>
      </c>
      <c r="AJ503" s="79">
        <v>0</v>
      </c>
      <c r="AK503" s="79">
        <v>0</v>
      </c>
      <c r="AL503" s="79">
        <v>0</v>
      </c>
      <c r="AM503" s="79">
        <f t="shared" si="7"/>
        <v>0</v>
      </c>
      <c r="AP503" s="45"/>
    </row>
    <row r="504" spans="1:42" ht="33" customHeight="1">
      <c r="A504" s="54">
        <v>1724</v>
      </c>
      <c r="B504" s="55" t="s">
        <v>475</v>
      </c>
      <c r="C504" s="80" t="s">
        <v>678</v>
      </c>
      <c r="D504" s="79">
        <v>0</v>
      </c>
      <c r="E504" s="79">
        <v>0</v>
      </c>
      <c r="F504" s="79">
        <v>0</v>
      </c>
      <c r="G504" s="79">
        <v>0</v>
      </c>
      <c r="H504" s="79">
        <v>0</v>
      </c>
      <c r="I504" s="79">
        <v>0</v>
      </c>
      <c r="J504" s="79">
        <v>0</v>
      </c>
      <c r="K504" s="79">
        <v>0</v>
      </c>
      <c r="L504" s="79">
        <v>0</v>
      </c>
      <c r="M504" s="79">
        <v>0</v>
      </c>
      <c r="N504" s="79">
        <v>0</v>
      </c>
      <c r="O504" s="79">
        <v>0</v>
      </c>
      <c r="P504" s="79">
        <v>0</v>
      </c>
      <c r="Q504" s="79">
        <v>0</v>
      </c>
      <c r="R504" s="79">
        <v>0</v>
      </c>
      <c r="S504" s="79">
        <v>0</v>
      </c>
      <c r="T504" s="79">
        <v>0</v>
      </c>
      <c r="U504" s="79">
        <v>0</v>
      </c>
      <c r="V504" s="79">
        <v>0</v>
      </c>
      <c r="W504" s="79">
        <v>0</v>
      </c>
      <c r="X504" s="79">
        <v>0</v>
      </c>
      <c r="Y504" s="79">
        <v>0</v>
      </c>
      <c r="Z504" s="79">
        <v>0</v>
      </c>
      <c r="AA504" s="79">
        <v>0</v>
      </c>
      <c r="AB504" s="79">
        <v>0</v>
      </c>
      <c r="AC504" s="79">
        <v>0</v>
      </c>
      <c r="AD504" s="79">
        <v>0</v>
      </c>
      <c r="AE504" s="79">
        <v>0</v>
      </c>
      <c r="AF504" s="79">
        <v>0</v>
      </c>
      <c r="AG504" s="79">
        <v>0</v>
      </c>
      <c r="AH504" s="79">
        <v>0</v>
      </c>
      <c r="AI504" s="79">
        <v>0</v>
      </c>
      <c r="AJ504" s="79">
        <v>0</v>
      </c>
      <c r="AK504" s="79">
        <v>0</v>
      </c>
      <c r="AL504" s="79">
        <v>0</v>
      </c>
      <c r="AM504" s="79">
        <f t="shared" si="7"/>
        <v>0</v>
      </c>
      <c r="AP504" s="45"/>
    </row>
    <row r="505" spans="1:42" ht="33" customHeight="1">
      <c r="A505" s="54">
        <v>1725</v>
      </c>
      <c r="B505" s="55" t="s">
        <v>476</v>
      </c>
      <c r="C505" s="80" t="s">
        <v>678</v>
      </c>
      <c r="D505" s="79">
        <v>0</v>
      </c>
      <c r="E505" s="79">
        <v>0</v>
      </c>
      <c r="F505" s="79">
        <v>0</v>
      </c>
      <c r="G505" s="79">
        <v>0</v>
      </c>
      <c r="H505" s="79">
        <v>0</v>
      </c>
      <c r="I505" s="79">
        <v>0</v>
      </c>
      <c r="J505" s="79">
        <v>0</v>
      </c>
      <c r="K505" s="79">
        <v>0</v>
      </c>
      <c r="L505" s="79">
        <v>0</v>
      </c>
      <c r="M505" s="79">
        <v>0</v>
      </c>
      <c r="N505" s="79">
        <v>0</v>
      </c>
      <c r="O505" s="79">
        <v>0</v>
      </c>
      <c r="P505" s="79">
        <v>0</v>
      </c>
      <c r="Q505" s="79">
        <v>0</v>
      </c>
      <c r="R505" s="79">
        <v>0</v>
      </c>
      <c r="S505" s="79">
        <v>0</v>
      </c>
      <c r="T505" s="79">
        <v>0</v>
      </c>
      <c r="U505" s="79">
        <v>0</v>
      </c>
      <c r="V505" s="79">
        <v>0</v>
      </c>
      <c r="W505" s="79">
        <v>0</v>
      </c>
      <c r="X505" s="79">
        <v>0</v>
      </c>
      <c r="Y505" s="79">
        <v>0</v>
      </c>
      <c r="Z505" s="79">
        <v>0</v>
      </c>
      <c r="AA505" s="79">
        <v>0</v>
      </c>
      <c r="AB505" s="79">
        <v>0</v>
      </c>
      <c r="AC505" s="79">
        <v>0</v>
      </c>
      <c r="AD505" s="79">
        <v>0</v>
      </c>
      <c r="AE505" s="79">
        <v>0</v>
      </c>
      <c r="AF505" s="79">
        <v>0</v>
      </c>
      <c r="AG505" s="79">
        <v>0</v>
      </c>
      <c r="AH505" s="79">
        <v>0</v>
      </c>
      <c r="AI505" s="79">
        <v>0</v>
      </c>
      <c r="AJ505" s="79">
        <v>0</v>
      </c>
      <c r="AK505" s="79">
        <v>0</v>
      </c>
      <c r="AL505" s="79">
        <v>0</v>
      </c>
      <c r="AM505" s="79">
        <f t="shared" si="7"/>
        <v>0</v>
      </c>
      <c r="AP505" s="45"/>
    </row>
    <row r="506" spans="1:42" ht="33" customHeight="1">
      <c r="A506" s="54">
        <v>1726</v>
      </c>
      <c r="B506" s="55" t="s">
        <v>477</v>
      </c>
      <c r="C506" s="80" t="s">
        <v>678</v>
      </c>
      <c r="D506" s="79">
        <v>0</v>
      </c>
      <c r="E506" s="79">
        <v>0</v>
      </c>
      <c r="F506" s="79">
        <v>0</v>
      </c>
      <c r="G506" s="79">
        <v>0</v>
      </c>
      <c r="H506" s="79">
        <v>0</v>
      </c>
      <c r="I506" s="79">
        <v>0</v>
      </c>
      <c r="J506" s="79">
        <v>0</v>
      </c>
      <c r="K506" s="79">
        <v>0</v>
      </c>
      <c r="L506" s="79">
        <v>0</v>
      </c>
      <c r="M506" s="79">
        <v>0</v>
      </c>
      <c r="N506" s="79">
        <v>0</v>
      </c>
      <c r="O506" s="79">
        <v>0</v>
      </c>
      <c r="P506" s="79">
        <v>0</v>
      </c>
      <c r="Q506" s="79">
        <v>0</v>
      </c>
      <c r="R506" s="79">
        <v>0</v>
      </c>
      <c r="S506" s="79">
        <v>0</v>
      </c>
      <c r="T506" s="79">
        <v>0</v>
      </c>
      <c r="U506" s="79">
        <v>0</v>
      </c>
      <c r="V506" s="79">
        <v>0</v>
      </c>
      <c r="W506" s="79">
        <v>0</v>
      </c>
      <c r="X506" s="79">
        <v>0</v>
      </c>
      <c r="Y506" s="79">
        <v>0</v>
      </c>
      <c r="Z506" s="79">
        <v>0</v>
      </c>
      <c r="AA506" s="79">
        <v>0</v>
      </c>
      <c r="AB506" s="79">
        <v>0</v>
      </c>
      <c r="AC506" s="79">
        <v>0</v>
      </c>
      <c r="AD506" s="79">
        <v>0</v>
      </c>
      <c r="AE506" s="79">
        <v>0</v>
      </c>
      <c r="AF506" s="79">
        <v>0</v>
      </c>
      <c r="AG506" s="79">
        <v>0</v>
      </c>
      <c r="AH506" s="79">
        <v>0</v>
      </c>
      <c r="AI506" s="79">
        <v>0</v>
      </c>
      <c r="AJ506" s="79">
        <v>0</v>
      </c>
      <c r="AK506" s="79">
        <v>0</v>
      </c>
      <c r="AL506" s="79">
        <v>0</v>
      </c>
      <c r="AM506" s="79">
        <f t="shared" si="7"/>
        <v>0</v>
      </c>
      <c r="AP506" s="45"/>
    </row>
    <row r="507" spans="1:42" ht="33" customHeight="1">
      <c r="A507" s="54">
        <v>1727</v>
      </c>
      <c r="B507" s="55" t="s">
        <v>478</v>
      </c>
      <c r="C507" s="80" t="s">
        <v>678</v>
      </c>
      <c r="D507" s="79">
        <v>0</v>
      </c>
      <c r="E507" s="79">
        <v>0</v>
      </c>
      <c r="F507" s="79">
        <v>0</v>
      </c>
      <c r="G507" s="79">
        <v>0</v>
      </c>
      <c r="H507" s="79">
        <v>0</v>
      </c>
      <c r="I507" s="79">
        <v>0</v>
      </c>
      <c r="J507" s="79">
        <v>0</v>
      </c>
      <c r="K507" s="79">
        <v>0</v>
      </c>
      <c r="L507" s="79">
        <v>0</v>
      </c>
      <c r="M507" s="79">
        <v>0</v>
      </c>
      <c r="N507" s="79">
        <v>0</v>
      </c>
      <c r="O507" s="79">
        <v>0</v>
      </c>
      <c r="P507" s="79">
        <v>0</v>
      </c>
      <c r="Q507" s="79">
        <v>0</v>
      </c>
      <c r="R507" s="79">
        <v>0</v>
      </c>
      <c r="S507" s="79">
        <v>0</v>
      </c>
      <c r="T507" s="79">
        <v>0</v>
      </c>
      <c r="U507" s="79">
        <v>0</v>
      </c>
      <c r="V507" s="79">
        <v>0</v>
      </c>
      <c r="W507" s="79">
        <v>0</v>
      </c>
      <c r="X507" s="79">
        <v>0</v>
      </c>
      <c r="Y507" s="79">
        <v>0</v>
      </c>
      <c r="Z507" s="79">
        <v>0</v>
      </c>
      <c r="AA507" s="79">
        <v>0</v>
      </c>
      <c r="AB507" s="79">
        <v>0</v>
      </c>
      <c r="AC507" s="79">
        <v>0</v>
      </c>
      <c r="AD507" s="79">
        <v>0</v>
      </c>
      <c r="AE507" s="79">
        <v>0</v>
      </c>
      <c r="AF507" s="79">
        <v>0</v>
      </c>
      <c r="AG507" s="79">
        <v>0</v>
      </c>
      <c r="AH507" s="79">
        <v>0</v>
      </c>
      <c r="AI507" s="79">
        <v>0</v>
      </c>
      <c r="AJ507" s="79">
        <v>0</v>
      </c>
      <c r="AK507" s="79">
        <v>0</v>
      </c>
      <c r="AL507" s="79">
        <v>0</v>
      </c>
      <c r="AM507" s="79">
        <f t="shared" si="7"/>
        <v>0</v>
      </c>
      <c r="AP507" s="45"/>
    </row>
    <row r="508" spans="1:42" ht="33" customHeight="1">
      <c r="A508" s="54">
        <v>1728</v>
      </c>
      <c r="B508" s="55" t="s">
        <v>479</v>
      </c>
      <c r="C508" s="80" t="s">
        <v>678</v>
      </c>
      <c r="D508" s="79">
        <v>0</v>
      </c>
      <c r="E508" s="79">
        <v>0</v>
      </c>
      <c r="F508" s="79">
        <v>0</v>
      </c>
      <c r="G508" s="79">
        <v>0</v>
      </c>
      <c r="H508" s="79">
        <v>0</v>
      </c>
      <c r="I508" s="79">
        <v>0</v>
      </c>
      <c r="J508" s="79">
        <v>0</v>
      </c>
      <c r="K508" s="79">
        <v>0</v>
      </c>
      <c r="L508" s="79">
        <v>0</v>
      </c>
      <c r="M508" s="79">
        <v>0</v>
      </c>
      <c r="N508" s="79">
        <v>0</v>
      </c>
      <c r="O508" s="79">
        <v>0</v>
      </c>
      <c r="P508" s="79">
        <v>0</v>
      </c>
      <c r="Q508" s="79">
        <v>0</v>
      </c>
      <c r="R508" s="79">
        <v>0</v>
      </c>
      <c r="S508" s="79">
        <v>0</v>
      </c>
      <c r="T508" s="79">
        <v>0</v>
      </c>
      <c r="U508" s="79">
        <v>0</v>
      </c>
      <c r="V508" s="79">
        <v>0</v>
      </c>
      <c r="W508" s="79">
        <v>0</v>
      </c>
      <c r="X508" s="79">
        <v>0</v>
      </c>
      <c r="Y508" s="79">
        <v>0</v>
      </c>
      <c r="Z508" s="79">
        <v>0</v>
      </c>
      <c r="AA508" s="79">
        <v>0</v>
      </c>
      <c r="AB508" s="79">
        <v>0</v>
      </c>
      <c r="AC508" s="79">
        <v>0</v>
      </c>
      <c r="AD508" s="79">
        <v>0</v>
      </c>
      <c r="AE508" s="79">
        <v>0</v>
      </c>
      <c r="AF508" s="79">
        <v>0</v>
      </c>
      <c r="AG508" s="79">
        <v>0</v>
      </c>
      <c r="AH508" s="79">
        <v>0</v>
      </c>
      <c r="AI508" s="79">
        <v>0</v>
      </c>
      <c r="AJ508" s="79">
        <v>0</v>
      </c>
      <c r="AK508" s="79">
        <v>0</v>
      </c>
      <c r="AL508" s="79">
        <v>0</v>
      </c>
      <c r="AM508" s="79">
        <f t="shared" si="7"/>
        <v>0</v>
      </c>
      <c r="AP508" s="45"/>
    </row>
    <row r="509" spans="1:42" ht="33" customHeight="1">
      <c r="A509" s="54">
        <v>1729</v>
      </c>
      <c r="B509" s="55" t="s">
        <v>480</v>
      </c>
      <c r="C509" s="80" t="s">
        <v>678</v>
      </c>
      <c r="D509" s="79">
        <v>0</v>
      </c>
      <c r="E509" s="79">
        <v>0</v>
      </c>
      <c r="F509" s="79">
        <v>0</v>
      </c>
      <c r="G509" s="79">
        <v>0</v>
      </c>
      <c r="H509" s="79">
        <v>0</v>
      </c>
      <c r="I509" s="79">
        <v>0</v>
      </c>
      <c r="J509" s="79">
        <v>0</v>
      </c>
      <c r="K509" s="79">
        <v>0</v>
      </c>
      <c r="L509" s="79">
        <v>0</v>
      </c>
      <c r="M509" s="79">
        <v>0</v>
      </c>
      <c r="N509" s="79">
        <v>0</v>
      </c>
      <c r="O509" s="79">
        <v>0</v>
      </c>
      <c r="P509" s="79">
        <v>0</v>
      </c>
      <c r="Q509" s="79">
        <v>0</v>
      </c>
      <c r="R509" s="79">
        <v>0</v>
      </c>
      <c r="S509" s="79">
        <v>0</v>
      </c>
      <c r="T509" s="79">
        <v>0</v>
      </c>
      <c r="U509" s="79">
        <v>0</v>
      </c>
      <c r="V509" s="79">
        <v>0</v>
      </c>
      <c r="W509" s="79">
        <v>0</v>
      </c>
      <c r="X509" s="79">
        <v>0</v>
      </c>
      <c r="Y509" s="79">
        <v>0</v>
      </c>
      <c r="Z509" s="79">
        <v>0</v>
      </c>
      <c r="AA509" s="79">
        <v>0</v>
      </c>
      <c r="AB509" s="79">
        <v>0</v>
      </c>
      <c r="AC509" s="79">
        <v>0</v>
      </c>
      <c r="AD509" s="79">
        <v>0</v>
      </c>
      <c r="AE509" s="79">
        <v>0</v>
      </c>
      <c r="AF509" s="79">
        <v>0</v>
      </c>
      <c r="AG509" s="79">
        <v>0</v>
      </c>
      <c r="AH509" s="79">
        <v>0</v>
      </c>
      <c r="AI509" s="79">
        <v>0</v>
      </c>
      <c r="AJ509" s="79">
        <v>0</v>
      </c>
      <c r="AK509" s="79">
        <v>0</v>
      </c>
      <c r="AL509" s="79">
        <v>0</v>
      </c>
      <c r="AM509" s="79">
        <f t="shared" si="7"/>
        <v>0</v>
      </c>
      <c r="AP509" s="45"/>
    </row>
    <row r="510" spans="1:42" ht="33" customHeight="1">
      <c r="A510" s="54">
        <v>1730</v>
      </c>
      <c r="B510" s="55" t="s">
        <v>481</v>
      </c>
      <c r="C510" s="80" t="s">
        <v>678</v>
      </c>
      <c r="D510" s="79">
        <v>0</v>
      </c>
      <c r="E510" s="79">
        <v>0</v>
      </c>
      <c r="F510" s="79">
        <v>0</v>
      </c>
      <c r="G510" s="79">
        <v>0</v>
      </c>
      <c r="H510" s="79">
        <v>0</v>
      </c>
      <c r="I510" s="79">
        <v>0</v>
      </c>
      <c r="J510" s="79">
        <v>0</v>
      </c>
      <c r="K510" s="79">
        <v>0</v>
      </c>
      <c r="L510" s="79">
        <v>0</v>
      </c>
      <c r="M510" s="79">
        <v>0</v>
      </c>
      <c r="N510" s="79">
        <v>0</v>
      </c>
      <c r="O510" s="79">
        <v>0</v>
      </c>
      <c r="P510" s="79">
        <v>0</v>
      </c>
      <c r="Q510" s="79">
        <v>0</v>
      </c>
      <c r="R510" s="79">
        <v>0</v>
      </c>
      <c r="S510" s="79">
        <v>0</v>
      </c>
      <c r="T510" s="79">
        <v>0</v>
      </c>
      <c r="U510" s="79">
        <v>0</v>
      </c>
      <c r="V510" s="79">
        <v>0</v>
      </c>
      <c r="W510" s="79">
        <v>0</v>
      </c>
      <c r="X510" s="79">
        <v>0</v>
      </c>
      <c r="Y510" s="79">
        <v>0</v>
      </c>
      <c r="Z510" s="79">
        <v>0</v>
      </c>
      <c r="AA510" s="79">
        <v>0</v>
      </c>
      <c r="AB510" s="79">
        <v>0</v>
      </c>
      <c r="AC510" s="79">
        <v>0</v>
      </c>
      <c r="AD510" s="79">
        <v>0</v>
      </c>
      <c r="AE510" s="79">
        <v>0</v>
      </c>
      <c r="AF510" s="79">
        <v>0</v>
      </c>
      <c r="AG510" s="79">
        <v>0</v>
      </c>
      <c r="AH510" s="79">
        <v>0</v>
      </c>
      <c r="AI510" s="79">
        <v>0</v>
      </c>
      <c r="AJ510" s="79">
        <v>0</v>
      </c>
      <c r="AK510" s="79">
        <v>0</v>
      </c>
      <c r="AL510" s="79">
        <v>0</v>
      </c>
      <c r="AM510" s="79">
        <f t="shared" si="7"/>
        <v>0</v>
      </c>
      <c r="AP510" s="45"/>
    </row>
    <row r="511" spans="1:42" ht="33" customHeight="1">
      <c r="A511" s="54">
        <v>1731</v>
      </c>
      <c r="B511" s="55" t="s">
        <v>482</v>
      </c>
      <c r="C511" s="80" t="s">
        <v>678</v>
      </c>
      <c r="D511" s="79">
        <v>0</v>
      </c>
      <c r="E511" s="79">
        <v>0</v>
      </c>
      <c r="F511" s="79">
        <v>0</v>
      </c>
      <c r="G511" s="79">
        <v>0</v>
      </c>
      <c r="H511" s="79">
        <v>0</v>
      </c>
      <c r="I511" s="79">
        <v>0</v>
      </c>
      <c r="J511" s="79">
        <v>0</v>
      </c>
      <c r="K511" s="79">
        <v>0</v>
      </c>
      <c r="L511" s="79">
        <v>0</v>
      </c>
      <c r="M511" s="79">
        <v>0</v>
      </c>
      <c r="N511" s="79">
        <v>0</v>
      </c>
      <c r="O511" s="79">
        <v>0</v>
      </c>
      <c r="P511" s="79">
        <v>0</v>
      </c>
      <c r="Q511" s="79">
        <v>0</v>
      </c>
      <c r="R511" s="79">
        <v>0</v>
      </c>
      <c r="S511" s="79">
        <v>0</v>
      </c>
      <c r="T511" s="79">
        <v>0</v>
      </c>
      <c r="U511" s="79">
        <v>0</v>
      </c>
      <c r="V511" s="79">
        <v>0</v>
      </c>
      <c r="W511" s="79">
        <v>0</v>
      </c>
      <c r="X511" s="79">
        <v>0</v>
      </c>
      <c r="Y511" s="79">
        <v>0</v>
      </c>
      <c r="Z511" s="79">
        <v>0</v>
      </c>
      <c r="AA511" s="79">
        <v>0</v>
      </c>
      <c r="AB511" s="79">
        <v>0</v>
      </c>
      <c r="AC511" s="79">
        <v>0</v>
      </c>
      <c r="AD511" s="79">
        <v>0</v>
      </c>
      <c r="AE511" s="79">
        <v>0</v>
      </c>
      <c r="AF511" s="79">
        <v>0</v>
      </c>
      <c r="AG511" s="79">
        <v>0</v>
      </c>
      <c r="AH511" s="79">
        <v>0</v>
      </c>
      <c r="AI511" s="79">
        <v>0</v>
      </c>
      <c r="AJ511" s="79">
        <v>0</v>
      </c>
      <c r="AK511" s="79">
        <v>0</v>
      </c>
      <c r="AL511" s="79">
        <v>0</v>
      </c>
      <c r="AM511" s="79">
        <f t="shared" si="7"/>
        <v>0</v>
      </c>
      <c r="AP511" s="45"/>
    </row>
    <row r="512" spans="1:42" ht="33" customHeight="1">
      <c r="A512" s="54">
        <v>1732</v>
      </c>
      <c r="B512" s="55" t="s">
        <v>483</v>
      </c>
      <c r="C512" s="80" t="s">
        <v>678</v>
      </c>
      <c r="D512" s="79">
        <v>0</v>
      </c>
      <c r="E512" s="79">
        <v>0</v>
      </c>
      <c r="F512" s="79">
        <v>0</v>
      </c>
      <c r="G512" s="79">
        <v>0</v>
      </c>
      <c r="H512" s="79">
        <v>0</v>
      </c>
      <c r="I512" s="79">
        <v>0</v>
      </c>
      <c r="J512" s="79">
        <v>0</v>
      </c>
      <c r="K512" s="79">
        <v>0</v>
      </c>
      <c r="L512" s="79">
        <v>0</v>
      </c>
      <c r="M512" s="79">
        <v>0</v>
      </c>
      <c r="N512" s="79">
        <v>0</v>
      </c>
      <c r="O512" s="79">
        <v>0</v>
      </c>
      <c r="P512" s="79">
        <v>0</v>
      </c>
      <c r="Q512" s="79">
        <v>0</v>
      </c>
      <c r="R512" s="79">
        <v>0</v>
      </c>
      <c r="S512" s="79">
        <v>0</v>
      </c>
      <c r="T512" s="79">
        <v>0</v>
      </c>
      <c r="U512" s="79">
        <v>0</v>
      </c>
      <c r="V512" s="79">
        <v>0</v>
      </c>
      <c r="W512" s="79">
        <v>0</v>
      </c>
      <c r="X512" s="79">
        <v>0</v>
      </c>
      <c r="Y512" s="79">
        <v>0</v>
      </c>
      <c r="Z512" s="79">
        <v>0</v>
      </c>
      <c r="AA512" s="79">
        <v>0</v>
      </c>
      <c r="AB512" s="79">
        <v>0</v>
      </c>
      <c r="AC512" s="79">
        <v>0</v>
      </c>
      <c r="AD512" s="79">
        <v>0</v>
      </c>
      <c r="AE512" s="79">
        <v>0</v>
      </c>
      <c r="AF512" s="79">
        <v>0</v>
      </c>
      <c r="AG512" s="79">
        <v>0</v>
      </c>
      <c r="AH512" s="79">
        <v>0</v>
      </c>
      <c r="AI512" s="79">
        <v>0</v>
      </c>
      <c r="AJ512" s="79">
        <v>0</v>
      </c>
      <c r="AK512" s="79">
        <v>0</v>
      </c>
      <c r="AL512" s="79">
        <v>0</v>
      </c>
      <c r="AM512" s="79">
        <f t="shared" si="7"/>
        <v>0</v>
      </c>
      <c r="AP512" s="45"/>
    </row>
    <row r="513" spans="1:42" ht="33" customHeight="1">
      <c r="A513" s="54">
        <v>1733</v>
      </c>
      <c r="B513" s="55" t="s">
        <v>484</v>
      </c>
      <c r="C513" s="80" t="s">
        <v>678</v>
      </c>
      <c r="D513" s="79">
        <v>0</v>
      </c>
      <c r="E513" s="79">
        <v>0</v>
      </c>
      <c r="F513" s="79">
        <v>0</v>
      </c>
      <c r="G513" s="79">
        <v>0</v>
      </c>
      <c r="H513" s="79">
        <v>0</v>
      </c>
      <c r="I513" s="79">
        <v>0</v>
      </c>
      <c r="J513" s="79">
        <v>0</v>
      </c>
      <c r="K513" s="79">
        <v>0</v>
      </c>
      <c r="L513" s="79">
        <v>0</v>
      </c>
      <c r="M513" s="79">
        <v>0</v>
      </c>
      <c r="N513" s="79">
        <v>0</v>
      </c>
      <c r="O513" s="79">
        <v>0</v>
      </c>
      <c r="P513" s="79">
        <v>0</v>
      </c>
      <c r="Q513" s="79">
        <v>0</v>
      </c>
      <c r="R513" s="79">
        <v>0</v>
      </c>
      <c r="S513" s="79">
        <v>0</v>
      </c>
      <c r="T513" s="79">
        <v>0</v>
      </c>
      <c r="U513" s="79">
        <v>0</v>
      </c>
      <c r="V513" s="79">
        <v>0</v>
      </c>
      <c r="W513" s="79">
        <v>0</v>
      </c>
      <c r="X513" s="79">
        <v>0</v>
      </c>
      <c r="Y513" s="79">
        <v>0</v>
      </c>
      <c r="Z513" s="79">
        <v>0</v>
      </c>
      <c r="AA513" s="79">
        <v>0</v>
      </c>
      <c r="AB513" s="79">
        <v>0</v>
      </c>
      <c r="AC513" s="79">
        <v>0</v>
      </c>
      <c r="AD513" s="79">
        <v>0</v>
      </c>
      <c r="AE513" s="79">
        <v>0</v>
      </c>
      <c r="AF513" s="79">
        <v>0</v>
      </c>
      <c r="AG513" s="79">
        <v>0</v>
      </c>
      <c r="AH513" s="79">
        <v>0</v>
      </c>
      <c r="AI513" s="79">
        <v>0</v>
      </c>
      <c r="AJ513" s="79">
        <v>0</v>
      </c>
      <c r="AK513" s="79">
        <v>0</v>
      </c>
      <c r="AL513" s="79">
        <v>0</v>
      </c>
      <c r="AM513" s="79">
        <f t="shared" si="7"/>
        <v>0</v>
      </c>
      <c r="AP513" s="45"/>
    </row>
    <row r="514" spans="1:42" ht="33" customHeight="1">
      <c r="A514" s="54">
        <v>1734</v>
      </c>
      <c r="B514" s="55" t="s">
        <v>485</v>
      </c>
      <c r="C514" s="80" t="s">
        <v>678</v>
      </c>
      <c r="D514" s="79">
        <v>0</v>
      </c>
      <c r="E514" s="79">
        <v>0</v>
      </c>
      <c r="F514" s="79">
        <v>0</v>
      </c>
      <c r="G514" s="79">
        <v>0</v>
      </c>
      <c r="H514" s="79">
        <v>0</v>
      </c>
      <c r="I514" s="79">
        <v>0</v>
      </c>
      <c r="J514" s="79">
        <v>0</v>
      </c>
      <c r="K514" s="79">
        <v>0</v>
      </c>
      <c r="L514" s="79">
        <v>0</v>
      </c>
      <c r="M514" s="79">
        <v>0</v>
      </c>
      <c r="N514" s="79">
        <v>0</v>
      </c>
      <c r="O514" s="79">
        <v>0</v>
      </c>
      <c r="P514" s="79">
        <v>0</v>
      </c>
      <c r="Q514" s="79">
        <v>0</v>
      </c>
      <c r="R514" s="79">
        <v>0</v>
      </c>
      <c r="S514" s="79">
        <v>0</v>
      </c>
      <c r="T514" s="79">
        <v>0</v>
      </c>
      <c r="U514" s="79">
        <v>0</v>
      </c>
      <c r="V514" s="79">
        <v>0</v>
      </c>
      <c r="W514" s="79">
        <v>0</v>
      </c>
      <c r="X514" s="79">
        <v>0</v>
      </c>
      <c r="Y514" s="79">
        <v>0</v>
      </c>
      <c r="Z514" s="79">
        <v>0</v>
      </c>
      <c r="AA514" s="79">
        <v>0</v>
      </c>
      <c r="AB514" s="79">
        <v>0</v>
      </c>
      <c r="AC514" s="79">
        <v>0</v>
      </c>
      <c r="AD514" s="79">
        <v>0</v>
      </c>
      <c r="AE514" s="79">
        <v>0</v>
      </c>
      <c r="AF514" s="79">
        <v>0</v>
      </c>
      <c r="AG514" s="79">
        <v>0</v>
      </c>
      <c r="AH514" s="79">
        <v>0</v>
      </c>
      <c r="AI514" s="79">
        <v>0</v>
      </c>
      <c r="AJ514" s="79">
        <v>0</v>
      </c>
      <c r="AK514" s="79">
        <v>0</v>
      </c>
      <c r="AL514" s="79">
        <v>0</v>
      </c>
      <c r="AM514" s="79">
        <f t="shared" si="7"/>
        <v>0</v>
      </c>
      <c r="AP514" s="45"/>
    </row>
    <row r="515" spans="1:42" ht="33" customHeight="1">
      <c r="A515" s="54">
        <v>1735</v>
      </c>
      <c r="B515" s="55" t="s">
        <v>486</v>
      </c>
      <c r="C515" s="80" t="s">
        <v>678</v>
      </c>
      <c r="D515" s="79">
        <v>0</v>
      </c>
      <c r="E515" s="79">
        <v>0</v>
      </c>
      <c r="F515" s="79">
        <v>0</v>
      </c>
      <c r="G515" s="79">
        <v>0</v>
      </c>
      <c r="H515" s="79">
        <v>0</v>
      </c>
      <c r="I515" s="79">
        <v>0</v>
      </c>
      <c r="J515" s="79">
        <v>0</v>
      </c>
      <c r="K515" s="79">
        <v>0</v>
      </c>
      <c r="L515" s="79">
        <v>0</v>
      </c>
      <c r="M515" s="79">
        <v>0</v>
      </c>
      <c r="N515" s="79">
        <v>0</v>
      </c>
      <c r="O515" s="79">
        <v>0</v>
      </c>
      <c r="P515" s="79">
        <v>0</v>
      </c>
      <c r="Q515" s="79">
        <v>0</v>
      </c>
      <c r="R515" s="79">
        <v>0</v>
      </c>
      <c r="S515" s="79">
        <v>0</v>
      </c>
      <c r="T515" s="79">
        <v>0</v>
      </c>
      <c r="U515" s="79">
        <v>0</v>
      </c>
      <c r="V515" s="79">
        <v>0</v>
      </c>
      <c r="W515" s="79">
        <v>0</v>
      </c>
      <c r="X515" s="79">
        <v>0</v>
      </c>
      <c r="Y515" s="79">
        <v>0</v>
      </c>
      <c r="Z515" s="79">
        <v>0</v>
      </c>
      <c r="AA515" s="79">
        <v>0</v>
      </c>
      <c r="AB515" s="79">
        <v>0</v>
      </c>
      <c r="AC515" s="79">
        <v>0</v>
      </c>
      <c r="AD515" s="79">
        <v>0</v>
      </c>
      <c r="AE515" s="79">
        <v>0</v>
      </c>
      <c r="AF515" s="79">
        <v>0</v>
      </c>
      <c r="AG515" s="79">
        <v>0</v>
      </c>
      <c r="AH515" s="79">
        <v>0</v>
      </c>
      <c r="AI515" s="79">
        <v>0</v>
      </c>
      <c r="AJ515" s="79">
        <v>0</v>
      </c>
      <c r="AK515" s="79">
        <v>0</v>
      </c>
      <c r="AL515" s="79">
        <v>0</v>
      </c>
      <c r="AM515" s="79">
        <f t="shared" si="7"/>
        <v>0</v>
      </c>
      <c r="AP515" s="45"/>
    </row>
    <row r="516" spans="1:42" ht="33" customHeight="1">
      <c r="A516" s="54">
        <v>1736</v>
      </c>
      <c r="B516" s="55" t="s">
        <v>487</v>
      </c>
      <c r="C516" s="80" t="s">
        <v>678</v>
      </c>
      <c r="D516" s="79">
        <v>0</v>
      </c>
      <c r="E516" s="79">
        <v>0</v>
      </c>
      <c r="F516" s="79">
        <v>0</v>
      </c>
      <c r="G516" s="79">
        <v>0</v>
      </c>
      <c r="H516" s="79">
        <v>0</v>
      </c>
      <c r="I516" s="79">
        <v>0</v>
      </c>
      <c r="J516" s="79">
        <v>0</v>
      </c>
      <c r="K516" s="79">
        <v>0</v>
      </c>
      <c r="L516" s="79">
        <v>0</v>
      </c>
      <c r="M516" s="79">
        <v>0</v>
      </c>
      <c r="N516" s="79">
        <v>0</v>
      </c>
      <c r="O516" s="79">
        <v>0</v>
      </c>
      <c r="P516" s="79">
        <v>0</v>
      </c>
      <c r="Q516" s="79">
        <v>0</v>
      </c>
      <c r="R516" s="79">
        <v>0</v>
      </c>
      <c r="S516" s="79">
        <v>0</v>
      </c>
      <c r="T516" s="79">
        <v>0</v>
      </c>
      <c r="U516" s="79">
        <v>0</v>
      </c>
      <c r="V516" s="79">
        <v>0</v>
      </c>
      <c r="W516" s="79">
        <v>0</v>
      </c>
      <c r="X516" s="79">
        <v>0</v>
      </c>
      <c r="Y516" s="79">
        <v>0</v>
      </c>
      <c r="Z516" s="79">
        <v>0</v>
      </c>
      <c r="AA516" s="79">
        <v>0</v>
      </c>
      <c r="AB516" s="79">
        <v>0</v>
      </c>
      <c r="AC516" s="79">
        <v>0</v>
      </c>
      <c r="AD516" s="79">
        <v>0</v>
      </c>
      <c r="AE516" s="79">
        <v>0</v>
      </c>
      <c r="AF516" s="79">
        <v>0</v>
      </c>
      <c r="AG516" s="79">
        <v>0</v>
      </c>
      <c r="AH516" s="79">
        <v>0</v>
      </c>
      <c r="AI516" s="79">
        <v>0</v>
      </c>
      <c r="AJ516" s="79">
        <v>0</v>
      </c>
      <c r="AK516" s="79">
        <v>0</v>
      </c>
      <c r="AL516" s="79">
        <v>0</v>
      </c>
      <c r="AM516" s="79">
        <f t="shared" si="7"/>
        <v>0</v>
      </c>
      <c r="AP516" s="45"/>
    </row>
    <row r="517" spans="1:42" ht="33" customHeight="1">
      <c r="A517" s="54">
        <v>1737</v>
      </c>
      <c r="B517" s="55" t="s">
        <v>488</v>
      </c>
      <c r="C517" s="80" t="s">
        <v>678</v>
      </c>
      <c r="D517" s="79">
        <v>0</v>
      </c>
      <c r="E517" s="79">
        <v>0</v>
      </c>
      <c r="F517" s="79">
        <v>0</v>
      </c>
      <c r="G517" s="79">
        <v>0</v>
      </c>
      <c r="H517" s="79">
        <v>0</v>
      </c>
      <c r="I517" s="79">
        <v>0</v>
      </c>
      <c r="J517" s="79">
        <v>0</v>
      </c>
      <c r="K517" s="79">
        <v>0</v>
      </c>
      <c r="L517" s="79">
        <v>0</v>
      </c>
      <c r="M517" s="79">
        <v>0</v>
      </c>
      <c r="N517" s="79">
        <v>0</v>
      </c>
      <c r="O517" s="79">
        <v>0</v>
      </c>
      <c r="P517" s="79">
        <v>0</v>
      </c>
      <c r="Q517" s="79">
        <v>0</v>
      </c>
      <c r="R517" s="79">
        <v>0</v>
      </c>
      <c r="S517" s="79">
        <v>0</v>
      </c>
      <c r="T517" s="79">
        <v>0</v>
      </c>
      <c r="U517" s="79">
        <v>0</v>
      </c>
      <c r="V517" s="79">
        <v>0</v>
      </c>
      <c r="W517" s="79">
        <v>0</v>
      </c>
      <c r="X517" s="79">
        <v>0</v>
      </c>
      <c r="Y517" s="79">
        <v>0</v>
      </c>
      <c r="Z517" s="79">
        <v>0</v>
      </c>
      <c r="AA517" s="79">
        <v>0</v>
      </c>
      <c r="AB517" s="79">
        <v>0</v>
      </c>
      <c r="AC517" s="79">
        <v>0</v>
      </c>
      <c r="AD517" s="79">
        <v>0</v>
      </c>
      <c r="AE517" s="79">
        <v>0</v>
      </c>
      <c r="AF517" s="79">
        <v>0</v>
      </c>
      <c r="AG517" s="79">
        <v>0</v>
      </c>
      <c r="AH517" s="79">
        <v>0</v>
      </c>
      <c r="AI517" s="79">
        <v>0</v>
      </c>
      <c r="AJ517" s="79">
        <v>0</v>
      </c>
      <c r="AK517" s="79">
        <v>0</v>
      </c>
      <c r="AL517" s="79">
        <v>0</v>
      </c>
      <c r="AM517" s="79">
        <f t="shared" si="7"/>
        <v>0</v>
      </c>
      <c r="AP517" s="45"/>
    </row>
    <row r="518" spans="1:42" ht="33" customHeight="1">
      <c r="A518" s="54">
        <v>1738</v>
      </c>
      <c r="B518" s="55" t="s">
        <v>489</v>
      </c>
      <c r="C518" s="80" t="s">
        <v>678</v>
      </c>
      <c r="D518" s="79">
        <v>0</v>
      </c>
      <c r="E518" s="79">
        <v>0</v>
      </c>
      <c r="F518" s="79">
        <v>0</v>
      </c>
      <c r="G518" s="79">
        <v>0</v>
      </c>
      <c r="H518" s="79">
        <v>0</v>
      </c>
      <c r="I518" s="79">
        <v>0</v>
      </c>
      <c r="J518" s="79">
        <v>0</v>
      </c>
      <c r="K518" s="79">
        <v>0</v>
      </c>
      <c r="L518" s="79">
        <v>0</v>
      </c>
      <c r="M518" s="79">
        <v>0</v>
      </c>
      <c r="N518" s="79">
        <v>0</v>
      </c>
      <c r="O518" s="79">
        <v>0</v>
      </c>
      <c r="P518" s="79">
        <v>0</v>
      </c>
      <c r="Q518" s="79">
        <v>0</v>
      </c>
      <c r="R518" s="79">
        <v>0</v>
      </c>
      <c r="S518" s="79">
        <v>0</v>
      </c>
      <c r="T518" s="79">
        <v>0</v>
      </c>
      <c r="U518" s="79">
        <v>0</v>
      </c>
      <c r="V518" s="79">
        <v>0</v>
      </c>
      <c r="W518" s="79">
        <v>0</v>
      </c>
      <c r="X518" s="79">
        <v>0</v>
      </c>
      <c r="Y518" s="79">
        <v>0</v>
      </c>
      <c r="Z518" s="79">
        <v>0</v>
      </c>
      <c r="AA518" s="79">
        <v>0</v>
      </c>
      <c r="AB518" s="79">
        <v>0</v>
      </c>
      <c r="AC518" s="79">
        <v>0</v>
      </c>
      <c r="AD518" s="79">
        <v>0</v>
      </c>
      <c r="AE518" s="79">
        <v>0</v>
      </c>
      <c r="AF518" s="79">
        <v>0</v>
      </c>
      <c r="AG518" s="79">
        <v>0</v>
      </c>
      <c r="AH518" s="79">
        <v>0</v>
      </c>
      <c r="AI518" s="79">
        <v>0</v>
      </c>
      <c r="AJ518" s="79">
        <v>0</v>
      </c>
      <c r="AK518" s="79">
        <v>0</v>
      </c>
      <c r="AL518" s="79">
        <v>0</v>
      </c>
      <c r="AM518" s="79">
        <f t="shared" si="7"/>
        <v>0</v>
      </c>
      <c r="AP518" s="45"/>
    </row>
    <row r="519" spans="1:42" ht="33" customHeight="1">
      <c r="A519" s="54">
        <v>1739</v>
      </c>
      <c r="B519" s="55" t="s">
        <v>490</v>
      </c>
      <c r="C519" s="80" t="s">
        <v>678</v>
      </c>
      <c r="D519" s="79">
        <v>0</v>
      </c>
      <c r="E519" s="79">
        <v>0</v>
      </c>
      <c r="F519" s="79">
        <v>0</v>
      </c>
      <c r="G519" s="79">
        <v>0</v>
      </c>
      <c r="H519" s="79">
        <v>0</v>
      </c>
      <c r="I519" s="79">
        <v>0</v>
      </c>
      <c r="J519" s="79">
        <v>0</v>
      </c>
      <c r="K519" s="79">
        <v>0</v>
      </c>
      <c r="L519" s="79">
        <v>0</v>
      </c>
      <c r="M519" s="79">
        <v>0</v>
      </c>
      <c r="N519" s="79">
        <v>0</v>
      </c>
      <c r="O519" s="79">
        <v>0</v>
      </c>
      <c r="P519" s="79">
        <v>0</v>
      </c>
      <c r="Q519" s="79">
        <v>0</v>
      </c>
      <c r="R519" s="79">
        <v>0</v>
      </c>
      <c r="S519" s="79">
        <v>0</v>
      </c>
      <c r="T519" s="79">
        <v>0</v>
      </c>
      <c r="U519" s="79">
        <v>0</v>
      </c>
      <c r="V519" s="79">
        <v>0</v>
      </c>
      <c r="W519" s="79">
        <v>0</v>
      </c>
      <c r="X519" s="79">
        <v>0</v>
      </c>
      <c r="Y519" s="79">
        <v>0</v>
      </c>
      <c r="Z519" s="79">
        <v>0</v>
      </c>
      <c r="AA519" s="79">
        <v>0</v>
      </c>
      <c r="AB519" s="79">
        <v>0</v>
      </c>
      <c r="AC519" s="79">
        <v>0</v>
      </c>
      <c r="AD519" s="79">
        <v>0</v>
      </c>
      <c r="AE519" s="79">
        <v>0</v>
      </c>
      <c r="AF519" s="79">
        <v>0</v>
      </c>
      <c r="AG519" s="79">
        <v>0</v>
      </c>
      <c r="AH519" s="79">
        <v>0</v>
      </c>
      <c r="AI519" s="79">
        <v>0</v>
      </c>
      <c r="AJ519" s="79">
        <v>0</v>
      </c>
      <c r="AK519" s="79">
        <v>0</v>
      </c>
      <c r="AL519" s="79">
        <v>0</v>
      </c>
      <c r="AM519" s="79">
        <f t="shared" si="7"/>
        <v>0</v>
      </c>
      <c r="AP519" s="45"/>
    </row>
    <row r="520" spans="1:42" ht="33" customHeight="1">
      <c r="A520" s="54">
        <v>1740</v>
      </c>
      <c r="B520" s="55" t="s">
        <v>491</v>
      </c>
      <c r="C520" s="80" t="s">
        <v>678</v>
      </c>
      <c r="D520" s="79">
        <v>0</v>
      </c>
      <c r="E520" s="79">
        <v>0</v>
      </c>
      <c r="F520" s="79">
        <v>0</v>
      </c>
      <c r="G520" s="79">
        <v>0</v>
      </c>
      <c r="H520" s="79">
        <v>0</v>
      </c>
      <c r="I520" s="79">
        <v>0</v>
      </c>
      <c r="J520" s="79">
        <v>0</v>
      </c>
      <c r="K520" s="79">
        <v>0</v>
      </c>
      <c r="L520" s="79">
        <v>0</v>
      </c>
      <c r="M520" s="79">
        <v>0</v>
      </c>
      <c r="N520" s="79">
        <v>0</v>
      </c>
      <c r="O520" s="79">
        <v>0</v>
      </c>
      <c r="P520" s="79">
        <v>0</v>
      </c>
      <c r="Q520" s="79">
        <v>0</v>
      </c>
      <c r="R520" s="79">
        <v>0</v>
      </c>
      <c r="S520" s="79">
        <v>0</v>
      </c>
      <c r="T520" s="79">
        <v>0</v>
      </c>
      <c r="U520" s="79">
        <v>0</v>
      </c>
      <c r="V520" s="79">
        <v>0</v>
      </c>
      <c r="W520" s="79">
        <v>0</v>
      </c>
      <c r="X520" s="79">
        <v>0</v>
      </c>
      <c r="Y520" s="79">
        <v>0</v>
      </c>
      <c r="Z520" s="79">
        <v>0</v>
      </c>
      <c r="AA520" s="79">
        <v>0</v>
      </c>
      <c r="AB520" s="79">
        <v>0</v>
      </c>
      <c r="AC520" s="79">
        <v>0</v>
      </c>
      <c r="AD520" s="79">
        <v>0</v>
      </c>
      <c r="AE520" s="79">
        <v>0</v>
      </c>
      <c r="AF520" s="79">
        <v>0</v>
      </c>
      <c r="AG520" s="79">
        <v>0</v>
      </c>
      <c r="AH520" s="79">
        <v>0</v>
      </c>
      <c r="AI520" s="79">
        <v>0</v>
      </c>
      <c r="AJ520" s="79">
        <v>0</v>
      </c>
      <c r="AK520" s="79">
        <v>0</v>
      </c>
      <c r="AL520" s="79">
        <v>0</v>
      </c>
      <c r="AM520" s="79">
        <f t="shared" si="7"/>
        <v>0</v>
      </c>
      <c r="AP520" s="45"/>
    </row>
    <row r="521" spans="1:42" ht="33" customHeight="1">
      <c r="A521" s="54">
        <v>1741</v>
      </c>
      <c r="B521" s="55" t="s">
        <v>492</v>
      </c>
      <c r="C521" s="80" t="s">
        <v>678</v>
      </c>
      <c r="D521" s="79">
        <v>0</v>
      </c>
      <c r="E521" s="79">
        <v>0</v>
      </c>
      <c r="F521" s="79">
        <v>0</v>
      </c>
      <c r="G521" s="79">
        <v>0</v>
      </c>
      <c r="H521" s="79">
        <v>0</v>
      </c>
      <c r="I521" s="79">
        <v>0</v>
      </c>
      <c r="J521" s="79">
        <v>0</v>
      </c>
      <c r="K521" s="79">
        <v>0</v>
      </c>
      <c r="L521" s="79">
        <v>0</v>
      </c>
      <c r="M521" s="79">
        <v>0</v>
      </c>
      <c r="N521" s="79">
        <v>0</v>
      </c>
      <c r="O521" s="79">
        <v>0</v>
      </c>
      <c r="P521" s="79">
        <v>0</v>
      </c>
      <c r="Q521" s="79">
        <v>0</v>
      </c>
      <c r="R521" s="79">
        <v>0</v>
      </c>
      <c r="S521" s="79">
        <v>0</v>
      </c>
      <c r="T521" s="79">
        <v>0</v>
      </c>
      <c r="U521" s="79">
        <v>0</v>
      </c>
      <c r="V521" s="79">
        <v>0</v>
      </c>
      <c r="W521" s="79">
        <v>0</v>
      </c>
      <c r="X521" s="79">
        <v>0</v>
      </c>
      <c r="Y521" s="79">
        <v>0</v>
      </c>
      <c r="Z521" s="79">
        <v>0</v>
      </c>
      <c r="AA521" s="79">
        <v>0</v>
      </c>
      <c r="AB521" s="79">
        <v>0</v>
      </c>
      <c r="AC521" s="79">
        <v>0</v>
      </c>
      <c r="AD521" s="79">
        <v>0</v>
      </c>
      <c r="AE521" s="79">
        <v>0</v>
      </c>
      <c r="AF521" s="79">
        <v>0</v>
      </c>
      <c r="AG521" s="79">
        <v>0</v>
      </c>
      <c r="AH521" s="79">
        <v>0</v>
      </c>
      <c r="AI521" s="79">
        <v>0</v>
      </c>
      <c r="AJ521" s="79">
        <v>0</v>
      </c>
      <c r="AK521" s="79">
        <v>0</v>
      </c>
      <c r="AL521" s="79">
        <v>0</v>
      </c>
      <c r="AM521" s="79">
        <f t="shared" si="7"/>
        <v>0</v>
      </c>
      <c r="AP521" s="45"/>
    </row>
    <row r="522" spans="1:42" ht="33" customHeight="1">
      <c r="A522" s="54">
        <v>1742</v>
      </c>
      <c r="B522" s="55" t="s">
        <v>493</v>
      </c>
      <c r="C522" s="80" t="s">
        <v>678</v>
      </c>
      <c r="D522" s="79">
        <v>0</v>
      </c>
      <c r="E522" s="79">
        <v>0</v>
      </c>
      <c r="F522" s="79">
        <v>0</v>
      </c>
      <c r="G522" s="79">
        <v>0</v>
      </c>
      <c r="H522" s="79">
        <v>0</v>
      </c>
      <c r="I522" s="79">
        <v>0</v>
      </c>
      <c r="J522" s="79">
        <v>0</v>
      </c>
      <c r="K522" s="79">
        <v>0</v>
      </c>
      <c r="L522" s="79">
        <v>0</v>
      </c>
      <c r="M522" s="79">
        <v>0</v>
      </c>
      <c r="N522" s="79">
        <v>0</v>
      </c>
      <c r="O522" s="79">
        <v>0</v>
      </c>
      <c r="P522" s="79">
        <v>0</v>
      </c>
      <c r="Q522" s="79">
        <v>0</v>
      </c>
      <c r="R522" s="79">
        <v>0</v>
      </c>
      <c r="S522" s="79">
        <v>0</v>
      </c>
      <c r="T522" s="79">
        <v>0</v>
      </c>
      <c r="U522" s="79">
        <v>0</v>
      </c>
      <c r="V522" s="79">
        <v>0</v>
      </c>
      <c r="W522" s="79">
        <v>0</v>
      </c>
      <c r="X522" s="79">
        <v>0</v>
      </c>
      <c r="Y522" s="79">
        <v>0</v>
      </c>
      <c r="Z522" s="79">
        <v>0</v>
      </c>
      <c r="AA522" s="79">
        <v>0</v>
      </c>
      <c r="AB522" s="79">
        <v>0</v>
      </c>
      <c r="AC522" s="79">
        <v>0</v>
      </c>
      <c r="AD522" s="79">
        <v>0</v>
      </c>
      <c r="AE522" s="79">
        <v>0</v>
      </c>
      <c r="AF522" s="79">
        <v>0</v>
      </c>
      <c r="AG522" s="79">
        <v>0</v>
      </c>
      <c r="AH522" s="79">
        <v>0</v>
      </c>
      <c r="AI522" s="79">
        <v>0</v>
      </c>
      <c r="AJ522" s="79">
        <v>0</v>
      </c>
      <c r="AK522" s="79">
        <v>0</v>
      </c>
      <c r="AL522" s="79">
        <v>0</v>
      </c>
      <c r="AM522" s="79">
        <f t="shared" si="7"/>
        <v>0</v>
      </c>
      <c r="AP522" s="45"/>
    </row>
    <row r="523" spans="1:42" ht="33" customHeight="1">
      <c r="A523" s="54">
        <v>1743</v>
      </c>
      <c r="B523" s="55" t="s">
        <v>494</v>
      </c>
      <c r="C523" s="80" t="s">
        <v>678</v>
      </c>
      <c r="D523" s="79">
        <v>0</v>
      </c>
      <c r="E523" s="79">
        <v>0</v>
      </c>
      <c r="F523" s="79">
        <v>0</v>
      </c>
      <c r="G523" s="79">
        <v>0</v>
      </c>
      <c r="H523" s="79">
        <v>0</v>
      </c>
      <c r="I523" s="79">
        <v>0</v>
      </c>
      <c r="J523" s="79">
        <v>0</v>
      </c>
      <c r="K523" s="79">
        <v>0</v>
      </c>
      <c r="L523" s="79">
        <v>0</v>
      </c>
      <c r="M523" s="79">
        <v>0</v>
      </c>
      <c r="N523" s="79">
        <v>0</v>
      </c>
      <c r="O523" s="79">
        <v>0</v>
      </c>
      <c r="P523" s="79">
        <v>0</v>
      </c>
      <c r="Q523" s="79">
        <v>0</v>
      </c>
      <c r="R523" s="79">
        <v>0</v>
      </c>
      <c r="S523" s="79">
        <v>0</v>
      </c>
      <c r="T523" s="79">
        <v>0</v>
      </c>
      <c r="U523" s="79">
        <v>0</v>
      </c>
      <c r="V523" s="79">
        <v>0</v>
      </c>
      <c r="W523" s="79">
        <v>0</v>
      </c>
      <c r="X523" s="79">
        <v>0</v>
      </c>
      <c r="Y523" s="79">
        <v>0</v>
      </c>
      <c r="Z523" s="79">
        <v>0</v>
      </c>
      <c r="AA523" s="79">
        <v>0</v>
      </c>
      <c r="AB523" s="79">
        <v>0</v>
      </c>
      <c r="AC523" s="79">
        <v>0</v>
      </c>
      <c r="AD523" s="79">
        <v>0</v>
      </c>
      <c r="AE523" s="79">
        <v>0</v>
      </c>
      <c r="AF523" s="79">
        <v>0</v>
      </c>
      <c r="AG523" s="79">
        <v>0</v>
      </c>
      <c r="AH523" s="79">
        <v>0</v>
      </c>
      <c r="AI523" s="79">
        <v>0</v>
      </c>
      <c r="AJ523" s="79">
        <v>0</v>
      </c>
      <c r="AK523" s="79">
        <v>0</v>
      </c>
      <c r="AL523" s="79">
        <v>0</v>
      </c>
      <c r="AM523" s="79">
        <f t="shared" ref="AM523:AM586" si="8">SUM(D523:AL523)</f>
        <v>0</v>
      </c>
      <c r="AP523" s="45"/>
    </row>
    <row r="524" spans="1:42" ht="33" customHeight="1">
      <c r="A524" s="54">
        <v>1744</v>
      </c>
      <c r="B524" s="55" t="s">
        <v>495</v>
      </c>
      <c r="C524" s="80" t="s">
        <v>678</v>
      </c>
      <c r="D524" s="79">
        <v>0</v>
      </c>
      <c r="E524" s="79">
        <v>0</v>
      </c>
      <c r="F524" s="79">
        <v>0</v>
      </c>
      <c r="G524" s="79">
        <v>0</v>
      </c>
      <c r="H524" s="79">
        <v>0</v>
      </c>
      <c r="I524" s="79">
        <v>0</v>
      </c>
      <c r="J524" s="79">
        <v>0</v>
      </c>
      <c r="K524" s="79">
        <v>0</v>
      </c>
      <c r="L524" s="79">
        <v>0</v>
      </c>
      <c r="M524" s="79">
        <v>0</v>
      </c>
      <c r="N524" s="79">
        <v>0</v>
      </c>
      <c r="O524" s="79">
        <v>0</v>
      </c>
      <c r="P524" s="79">
        <v>0</v>
      </c>
      <c r="Q524" s="79">
        <v>0</v>
      </c>
      <c r="R524" s="79">
        <v>0</v>
      </c>
      <c r="S524" s="79">
        <v>0</v>
      </c>
      <c r="T524" s="79">
        <v>0</v>
      </c>
      <c r="U524" s="79">
        <v>0</v>
      </c>
      <c r="V524" s="79">
        <v>0</v>
      </c>
      <c r="W524" s="79">
        <v>0</v>
      </c>
      <c r="X524" s="79">
        <v>0</v>
      </c>
      <c r="Y524" s="79">
        <v>0</v>
      </c>
      <c r="Z524" s="79">
        <v>0</v>
      </c>
      <c r="AA524" s="79">
        <v>0</v>
      </c>
      <c r="AB524" s="79">
        <v>0</v>
      </c>
      <c r="AC524" s="79">
        <v>0</v>
      </c>
      <c r="AD524" s="79">
        <v>0</v>
      </c>
      <c r="AE524" s="79">
        <v>0</v>
      </c>
      <c r="AF524" s="79">
        <v>0</v>
      </c>
      <c r="AG524" s="79">
        <v>0</v>
      </c>
      <c r="AH524" s="79">
        <v>0</v>
      </c>
      <c r="AI524" s="79">
        <v>0</v>
      </c>
      <c r="AJ524" s="79">
        <v>0</v>
      </c>
      <c r="AK524" s="79">
        <v>0</v>
      </c>
      <c r="AL524" s="79">
        <v>0</v>
      </c>
      <c r="AM524" s="79">
        <f t="shared" si="8"/>
        <v>0</v>
      </c>
      <c r="AP524" s="45"/>
    </row>
    <row r="525" spans="1:42" ht="33" customHeight="1">
      <c r="A525" s="54">
        <v>1745</v>
      </c>
      <c r="B525" s="55" t="s">
        <v>496</v>
      </c>
      <c r="C525" s="80" t="s">
        <v>678</v>
      </c>
      <c r="D525" s="79">
        <v>0</v>
      </c>
      <c r="E525" s="79">
        <v>0</v>
      </c>
      <c r="F525" s="79">
        <v>0</v>
      </c>
      <c r="G525" s="79">
        <v>0</v>
      </c>
      <c r="H525" s="79">
        <v>0</v>
      </c>
      <c r="I525" s="79">
        <v>0</v>
      </c>
      <c r="J525" s="79">
        <v>0</v>
      </c>
      <c r="K525" s="79">
        <v>0</v>
      </c>
      <c r="L525" s="79">
        <v>0</v>
      </c>
      <c r="M525" s="79">
        <v>0</v>
      </c>
      <c r="N525" s="79">
        <v>0</v>
      </c>
      <c r="O525" s="79">
        <v>0</v>
      </c>
      <c r="P525" s="79">
        <v>0</v>
      </c>
      <c r="Q525" s="79">
        <v>0</v>
      </c>
      <c r="R525" s="79">
        <v>0</v>
      </c>
      <c r="S525" s="79">
        <v>0</v>
      </c>
      <c r="T525" s="79">
        <v>0</v>
      </c>
      <c r="U525" s="79">
        <v>0</v>
      </c>
      <c r="V525" s="79">
        <v>0</v>
      </c>
      <c r="W525" s="79">
        <v>0</v>
      </c>
      <c r="X525" s="79">
        <v>0</v>
      </c>
      <c r="Y525" s="79">
        <v>0</v>
      </c>
      <c r="Z525" s="79">
        <v>0</v>
      </c>
      <c r="AA525" s="79">
        <v>0</v>
      </c>
      <c r="AB525" s="79">
        <v>0</v>
      </c>
      <c r="AC525" s="79">
        <v>0</v>
      </c>
      <c r="AD525" s="79">
        <v>0</v>
      </c>
      <c r="AE525" s="79">
        <v>0</v>
      </c>
      <c r="AF525" s="79">
        <v>0</v>
      </c>
      <c r="AG525" s="79">
        <v>0</v>
      </c>
      <c r="AH525" s="79">
        <v>0</v>
      </c>
      <c r="AI525" s="79">
        <v>0</v>
      </c>
      <c r="AJ525" s="79">
        <v>0</v>
      </c>
      <c r="AK525" s="79">
        <v>0</v>
      </c>
      <c r="AL525" s="79">
        <v>0</v>
      </c>
      <c r="AM525" s="79">
        <f t="shared" si="8"/>
        <v>0</v>
      </c>
      <c r="AP525" s="45"/>
    </row>
    <row r="526" spans="1:42" ht="33" customHeight="1">
      <c r="A526" s="54">
        <v>1746</v>
      </c>
      <c r="B526" s="55" t="s">
        <v>497</v>
      </c>
      <c r="C526" s="80" t="s">
        <v>678</v>
      </c>
      <c r="D526" s="79">
        <v>0</v>
      </c>
      <c r="E526" s="79">
        <v>0</v>
      </c>
      <c r="F526" s="79">
        <v>0</v>
      </c>
      <c r="G526" s="79">
        <v>0</v>
      </c>
      <c r="H526" s="79">
        <v>0</v>
      </c>
      <c r="I526" s="79">
        <v>0</v>
      </c>
      <c r="J526" s="79">
        <v>0</v>
      </c>
      <c r="K526" s="79">
        <v>0</v>
      </c>
      <c r="L526" s="79">
        <v>0</v>
      </c>
      <c r="M526" s="79">
        <v>0</v>
      </c>
      <c r="N526" s="79">
        <v>0</v>
      </c>
      <c r="O526" s="79">
        <v>0</v>
      </c>
      <c r="P526" s="79">
        <v>0</v>
      </c>
      <c r="Q526" s="79">
        <v>0</v>
      </c>
      <c r="R526" s="79">
        <v>0</v>
      </c>
      <c r="S526" s="79">
        <v>0</v>
      </c>
      <c r="T526" s="79">
        <v>0</v>
      </c>
      <c r="U526" s="79">
        <v>0</v>
      </c>
      <c r="V526" s="79">
        <v>0</v>
      </c>
      <c r="W526" s="79">
        <v>0</v>
      </c>
      <c r="X526" s="79">
        <v>0</v>
      </c>
      <c r="Y526" s="79">
        <v>0</v>
      </c>
      <c r="Z526" s="79">
        <v>0</v>
      </c>
      <c r="AA526" s="79">
        <v>0</v>
      </c>
      <c r="AB526" s="79">
        <v>0</v>
      </c>
      <c r="AC526" s="79">
        <v>0</v>
      </c>
      <c r="AD526" s="79">
        <v>0</v>
      </c>
      <c r="AE526" s="79">
        <v>0</v>
      </c>
      <c r="AF526" s="79">
        <v>0</v>
      </c>
      <c r="AG526" s="79">
        <v>0</v>
      </c>
      <c r="AH526" s="79">
        <v>0</v>
      </c>
      <c r="AI526" s="79">
        <v>0</v>
      </c>
      <c r="AJ526" s="79">
        <v>0</v>
      </c>
      <c r="AK526" s="79">
        <v>0</v>
      </c>
      <c r="AL526" s="79">
        <v>0</v>
      </c>
      <c r="AM526" s="79">
        <f t="shared" si="8"/>
        <v>0</v>
      </c>
      <c r="AP526" s="45"/>
    </row>
    <row r="527" spans="1:42" ht="33" customHeight="1">
      <c r="A527" s="54">
        <v>1747</v>
      </c>
      <c r="B527" s="55" t="s">
        <v>1379</v>
      </c>
      <c r="C527" s="80" t="s">
        <v>678</v>
      </c>
      <c r="D527" s="79">
        <v>0</v>
      </c>
      <c r="E527" s="79">
        <v>0</v>
      </c>
      <c r="F527" s="79">
        <v>0</v>
      </c>
      <c r="G527" s="79">
        <v>0</v>
      </c>
      <c r="H527" s="79">
        <v>0</v>
      </c>
      <c r="I527" s="79">
        <v>0</v>
      </c>
      <c r="J527" s="79">
        <v>0</v>
      </c>
      <c r="K527" s="79">
        <v>0</v>
      </c>
      <c r="L527" s="79">
        <v>0</v>
      </c>
      <c r="M527" s="79">
        <v>0</v>
      </c>
      <c r="N527" s="79">
        <v>0</v>
      </c>
      <c r="O527" s="79">
        <v>0</v>
      </c>
      <c r="P527" s="79">
        <v>0</v>
      </c>
      <c r="Q527" s="79">
        <v>0</v>
      </c>
      <c r="R527" s="79">
        <v>0</v>
      </c>
      <c r="S527" s="79">
        <v>0</v>
      </c>
      <c r="T527" s="79">
        <v>0</v>
      </c>
      <c r="U527" s="79">
        <v>0</v>
      </c>
      <c r="V527" s="79">
        <v>0</v>
      </c>
      <c r="W527" s="79">
        <v>0</v>
      </c>
      <c r="X527" s="79">
        <v>0</v>
      </c>
      <c r="Y527" s="79">
        <v>0</v>
      </c>
      <c r="Z527" s="79">
        <v>0</v>
      </c>
      <c r="AA527" s="79">
        <v>0</v>
      </c>
      <c r="AB527" s="79">
        <v>0</v>
      </c>
      <c r="AC527" s="79">
        <v>0</v>
      </c>
      <c r="AD527" s="79">
        <v>0</v>
      </c>
      <c r="AE527" s="79">
        <v>0</v>
      </c>
      <c r="AF527" s="79">
        <v>0</v>
      </c>
      <c r="AG527" s="79">
        <v>0</v>
      </c>
      <c r="AH527" s="79">
        <v>0</v>
      </c>
      <c r="AI527" s="79">
        <v>0</v>
      </c>
      <c r="AJ527" s="79">
        <v>0</v>
      </c>
      <c r="AK527" s="79">
        <v>0</v>
      </c>
      <c r="AL527" s="79">
        <v>0</v>
      </c>
      <c r="AM527" s="79">
        <f t="shared" si="8"/>
        <v>0</v>
      </c>
      <c r="AP527" s="45"/>
    </row>
    <row r="528" spans="1:42" ht="33" customHeight="1">
      <c r="A528" s="54">
        <v>1748</v>
      </c>
      <c r="B528" s="55" t="s">
        <v>498</v>
      </c>
      <c r="C528" s="80" t="s">
        <v>678</v>
      </c>
      <c r="D528" s="79">
        <v>0</v>
      </c>
      <c r="E528" s="79">
        <v>0</v>
      </c>
      <c r="F528" s="79">
        <v>0</v>
      </c>
      <c r="G528" s="79">
        <v>0</v>
      </c>
      <c r="H528" s="79">
        <v>0</v>
      </c>
      <c r="I528" s="79">
        <v>0</v>
      </c>
      <c r="J528" s="79">
        <v>0</v>
      </c>
      <c r="K528" s="79">
        <v>0</v>
      </c>
      <c r="L528" s="79">
        <v>0</v>
      </c>
      <c r="M528" s="79">
        <v>0</v>
      </c>
      <c r="N528" s="79">
        <v>0</v>
      </c>
      <c r="O528" s="79">
        <v>0</v>
      </c>
      <c r="P528" s="79">
        <v>0</v>
      </c>
      <c r="Q528" s="79">
        <v>0</v>
      </c>
      <c r="R528" s="79">
        <v>0</v>
      </c>
      <c r="S528" s="79">
        <v>0</v>
      </c>
      <c r="T528" s="79">
        <v>0</v>
      </c>
      <c r="U528" s="79">
        <v>0</v>
      </c>
      <c r="V528" s="79">
        <v>0</v>
      </c>
      <c r="W528" s="79">
        <v>0</v>
      </c>
      <c r="X528" s="79">
        <v>0</v>
      </c>
      <c r="Y528" s="79">
        <v>0</v>
      </c>
      <c r="Z528" s="79">
        <v>0</v>
      </c>
      <c r="AA528" s="79">
        <v>0</v>
      </c>
      <c r="AB528" s="79">
        <v>0</v>
      </c>
      <c r="AC528" s="79">
        <v>0</v>
      </c>
      <c r="AD528" s="79">
        <v>0</v>
      </c>
      <c r="AE528" s="79">
        <v>0</v>
      </c>
      <c r="AF528" s="79">
        <v>0</v>
      </c>
      <c r="AG528" s="79">
        <v>0</v>
      </c>
      <c r="AH528" s="79">
        <v>0</v>
      </c>
      <c r="AI528" s="79">
        <v>0</v>
      </c>
      <c r="AJ528" s="79">
        <v>0</v>
      </c>
      <c r="AK528" s="79">
        <v>0</v>
      </c>
      <c r="AL528" s="79">
        <v>0</v>
      </c>
      <c r="AM528" s="79">
        <f t="shared" si="8"/>
        <v>0</v>
      </c>
      <c r="AP528" s="45"/>
    </row>
    <row r="529" spans="1:42" ht="33" customHeight="1">
      <c r="A529" s="54">
        <v>1749</v>
      </c>
      <c r="B529" s="55" t="s">
        <v>499</v>
      </c>
      <c r="C529" s="80" t="s">
        <v>678</v>
      </c>
      <c r="D529" s="79">
        <v>0</v>
      </c>
      <c r="E529" s="79">
        <v>0</v>
      </c>
      <c r="F529" s="79">
        <v>0</v>
      </c>
      <c r="G529" s="79">
        <v>0</v>
      </c>
      <c r="H529" s="79">
        <v>0</v>
      </c>
      <c r="I529" s="79">
        <v>0</v>
      </c>
      <c r="J529" s="79">
        <v>0</v>
      </c>
      <c r="K529" s="79">
        <v>0</v>
      </c>
      <c r="L529" s="79">
        <v>0</v>
      </c>
      <c r="M529" s="79">
        <v>0</v>
      </c>
      <c r="N529" s="79">
        <v>0</v>
      </c>
      <c r="O529" s="79">
        <v>0</v>
      </c>
      <c r="P529" s="79">
        <v>0</v>
      </c>
      <c r="Q529" s="79">
        <v>0</v>
      </c>
      <c r="R529" s="79">
        <v>0</v>
      </c>
      <c r="S529" s="79">
        <v>0</v>
      </c>
      <c r="T529" s="79">
        <v>0</v>
      </c>
      <c r="U529" s="79">
        <v>0</v>
      </c>
      <c r="V529" s="79">
        <v>0</v>
      </c>
      <c r="W529" s="79">
        <v>0</v>
      </c>
      <c r="X529" s="79">
        <v>0</v>
      </c>
      <c r="Y529" s="79">
        <v>0</v>
      </c>
      <c r="Z529" s="79">
        <v>0</v>
      </c>
      <c r="AA529" s="79">
        <v>0</v>
      </c>
      <c r="AB529" s="79">
        <v>0</v>
      </c>
      <c r="AC529" s="79">
        <v>0</v>
      </c>
      <c r="AD529" s="79">
        <v>0</v>
      </c>
      <c r="AE529" s="79">
        <v>0</v>
      </c>
      <c r="AF529" s="79">
        <v>0</v>
      </c>
      <c r="AG529" s="79">
        <v>0</v>
      </c>
      <c r="AH529" s="79">
        <v>0</v>
      </c>
      <c r="AI529" s="79">
        <v>0</v>
      </c>
      <c r="AJ529" s="79">
        <v>0</v>
      </c>
      <c r="AK529" s="79">
        <v>0</v>
      </c>
      <c r="AL529" s="79">
        <v>0</v>
      </c>
      <c r="AM529" s="79">
        <f t="shared" si="8"/>
        <v>0</v>
      </c>
      <c r="AP529" s="45"/>
    </row>
    <row r="530" spans="1:42" ht="33" customHeight="1">
      <c r="A530" s="54">
        <v>1750</v>
      </c>
      <c r="B530" s="55" t="s">
        <v>500</v>
      </c>
      <c r="C530" s="80" t="s">
        <v>678</v>
      </c>
      <c r="D530" s="79">
        <v>0</v>
      </c>
      <c r="E530" s="79">
        <v>0</v>
      </c>
      <c r="F530" s="79">
        <v>0</v>
      </c>
      <c r="G530" s="79">
        <v>0</v>
      </c>
      <c r="H530" s="79">
        <v>0</v>
      </c>
      <c r="I530" s="79">
        <v>0</v>
      </c>
      <c r="J530" s="79">
        <v>0</v>
      </c>
      <c r="K530" s="79">
        <v>0</v>
      </c>
      <c r="L530" s="79">
        <v>0</v>
      </c>
      <c r="M530" s="79">
        <v>0</v>
      </c>
      <c r="N530" s="79">
        <v>0</v>
      </c>
      <c r="O530" s="79">
        <v>0</v>
      </c>
      <c r="P530" s="79">
        <v>0</v>
      </c>
      <c r="Q530" s="79">
        <v>0</v>
      </c>
      <c r="R530" s="79">
        <v>0</v>
      </c>
      <c r="S530" s="79">
        <v>0</v>
      </c>
      <c r="T530" s="79">
        <v>0</v>
      </c>
      <c r="U530" s="79">
        <v>0</v>
      </c>
      <c r="V530" s="79">
        <v>0</v>
      </c>
      <c r="W530" s="79">
        <v>0</v>
      </c>
      <c r="X530" s="79">
        <v>0</v>
      </c>
      <c r="Y530" s="79">
        <v>0</v>
      </c>
      <c r="Z530" s="79">
        <v>0</v>
      </c>
      <c r="AA530" s="79">
        <v>0</v>
      </c>
      <c r="AB530" s="79">
        <v>0</v>
      </c>
      <c r="AC530" s="79">
        <v>0</v>
      </c>
      <c r="AD530" s="79">
        <v>0</v>
      </c>
      <c r="AE530" s="79">
        <v>0</v>
      </c>
      <c r="AF530" s="79">
        <v>0</v>
      </c>
      <c r="AG530" s="79">
        <v>0</v>
      </c>
      <c r="AH530" s="79">
        <v>0</v>
      </c>
      <c r="AI530" s="79">
        <v>0</v>
      </c>
      <c r="AJ530" s="79">
        <v>0</v>
      </c>
      <c r="AK530" s="79">
        <v>0</v>
      </c>
      <c r="AL530" s="79">
        <v>0</v>
      </c>
      <c r="AM530" s="79">
        <f t="shared" si="8"/>
        <v>0</v>
      </c>
      <c r="AP530" s="45"/>
    </row>
    <row r="531" spans="1:42" ht="33" customHeight="1">
      <c r="A531" s="54">
        <v>1751</v>
      </c>
      <c r="B531" s="55" t="s">
        <v>501</v>
      </c>
      <c r="C531" s="80" t="s">
        <v>678</v>
      </c>
      <c r="D531" s="79">
        <v>0</v>
      </c>
      <c r="E531" s="79">
        <v>0</v>
      </c>
      <c r="F531" s="79">
        <v>0</v>
      </c>
      <c r="G531" s="79">
        <v>0</v>
      </c>
      <c r="H531" s="79">
        <v>0</v>
      </c>
      <c r="I531" s="79">
        <v>0</v>
      </c>
      <c r="J531" s="79">
        <v>0</v>
      </c>
      <c r="K531" s="79">
        <v>0</v>
      </c>
      <c r="L531" s="79">
        <v>0</v>
      </c>
      <c r="M531" s="79">
        <v>0</v>
      </c>
      <c r="N531" s="79">
        <v>0</v>
      </c>
      <c r="O531" s="79">
        <v>0</v>
      </c>
      <c r="P531" s="79">
        <v>0</v>
      </c>
      <c r="Q531" s="79">
        <v>0</v>
      </c>
      <c r="R531" s="79">
        <v>0</v>
      </c>
      <c r="S531" s="79">
        <v>0</v>
      </c>
      <c r="T531" s="79">
        <v>0</v>
      </c>
      <c r="U531" s="79">
        <v>0</v>
      </c>
      <c r="V531" s="79">
        <v>0</v>
      </c>
      <c r="W531" s="79">
        <v>0</v>
      </c>
      <c r="X531" s="79">
        <v>0</v>
      </c>
      <c r="Y531" s="79">
        <v>0</v>
      </c>
      <c r="Z531" s="79">
        <v>0</v>
      </c>
      <c r="AA531" s="79">
        <v>0</v>
      </c>
      <c r="AB531" s="79">
        <v>0</v>
      </c>
      <c r="AC531" s="79">
        <v>0</v>
      </c>
      <c r="AD531" s="79">
        <v>0</v>
      </c>
      <c r="AE531" s="79">
        <v>0</v>
      </c>
      <c r="AF531" s="79">
        <v>0</v>
      </c>
      <c r="AG531" s="79">
        <v>0</v>
      </c>
      <c r="AH531" s="79">
        <v>0</v>
      </c>
      <c r="AI531" s="79">
        <v>0</v>
      </c>
      <c r="AJ531" s="79">
        <v>0</v>
      </c>
      <c r="AK531" s="79">
        <v>0</v>
      </c>
      <c r="AL531" s="79">
        <v>0</v>
      </c>
      <c r="AM531" s="79">
        <f t="shared" si="8"/>
        <v>0</v>
      </c>
      <c r="AP531" s="45"/>
    </row>
    <row r="532" spans="1:42" ht="33" customHeight="1">
      <c r="A532" s="54">
        <v>1752</v>
      </c>
      <c r="B532" s="55" t="s">
        <v>502</v>
      </c>
      <c r="C532" s="80" t="s">
        <v>678</v>
      </c>
      <c r="D532" s="79">
        <v>0</v>
      </c>
      <c r="E532" s="79">
        <v>0</v>
      </c>
      <c r="F532" s="79">
        <v>0</v>
      </c>
      <c r="G532" s="79">
        <v>0</v>
      </c>
      <c r="H532" s="79">
        <v>0</v>
      </c>
      <c r="I532" s="79">
        <v>0</v>
      </c>
      <c r="J532" s="79">
        <v>0</v>
      </c>
      <c r="K532" s="79">
        <v>0</v>
      </c>
      <c r="L532" s="79">
        <v>0</v>
      </c>
      <c r="M532" s="79">
        <v>0</v>
      </c>
      <c r="N532" s="79">
        <v>0</v>
      </c>
      <c r="O532" s="79">
        <v>0</v>
      </c>
      <c r="P532" s="79">
        <v>0</v>
      </c>
      <c r="Q532" s="79">
        <v>0</v>
      </c>
      <c r="R532" s="79">
        <v>0</v>
      </c>
      <c r="S532" s="79">
        <v>0</v>
      </c>
      <c r="T532" s="79">
        <v>0</v>
      </c>
      <c r="U532" s="79">
        <v>0</v>
      </c>
      <c r="V532" s="79">
        <v>0</v>
      </c>
      <c r="W532" s="79">
        <v>0</v>
      </c>
      <c r="X532" s="79">
        <v>0</v>
      </c>
      <c r="Y532" s="79">
        <v>0</v>
      </c>
      <c r="Z532" s="79">
        <v>0</v>
      </c>
      <c r="AA532" s="79">
        <v>0</v>
      </c>
      <c r="AB532" s="79">
        <v>0</v>
      </c>
      <c r="AC532" s="79">
        <v>0</v>
      </c>
      <c r="AD532" s="79">
        <v>0</v>
      </c>
      <c r="AE532" s="79">
        <v>0</v>
      </c>
      <c r="AF532" s="79">
        <v>0</v>
      </c>
      <c r="AG532" s="79">
        <v>0</v>
      </c>
      <c r="AH532" s="79">
        <v>0</v>
      </c>
      <c r="AI532" s="79">
        <v>0</v>
      </c>
      <c r="AJ532" s="79">
        <v>0</v>
      </c>
      <c r="AK532" s="79">
        <v>0</v>
      </c>
      <c r="AL532" s="79">
        <v>0</v>
      </c>
      <c r="AM532" s="79">
        <f t="shared" si="8"/>
        <v>0</v>
      </c>
      <c r="AP532" s="45"/>
    </row>
    <row r="533" spans="1:42" ht="33" customHeight="1">
      <c r="A533" s="54">
        <v>1753</v>
      </c>
      <c r="B533" s="55" t="s">
        <v>503</v>
      </c>
      <c r="C533" s="80" t="s">
        <v>678</v>
      </c>
      <c r="D533" s="79">
        <v>0</v>
      </c>
      <c r="E533" s="79">
        <v>0</v>
      </c>
      <c r="F533" s="79">
        <v>0</v>
      </c>
      <c r="G533" s="79">
        <v>0</v>
      </c>
      <c r="H533" s="79">
        <v>0</v>
      </c>
      <c r="I533" s="79">
        <v>0</v>
      </c>
      <c r="J533" s="79">
        <v>0</v>
      </c>
      <c r="K533" s="79">
        <v>0</v>
      </c>
      <c r="L533" s="79">
        <v>0</v>
      </c>
      <c r="M533" s="79">
        <v>0</v>
      </c>
      <c r="N533" s="79">
        <v>0</v>
      </c>
      <c r="O533" s="79">
        <v>0</v>
      </c>
      <c r="P533" s="79">
        <v>0</v>
      </c>
      <c r="Q533" s="79">
        <v>0</v>
      </c>
      <c r="R533" s="79">
        <v>0</v>
      </c>
      <c r="S533" s="79">
        <v>0</v>
      </c>
      <c r="T533" s="79">
        <v>0</v>
      </c>
      <c r="U533" s="79">
        <v>0</v>
      </c>
      <c r="V533" s="79">
        <v>0</v>
      </c>
      <c r="W533" s="79">
        <v>0</v>
      </c>
      <c r="X533" s="79">
        <v>0</v>
      </c>
      <c r="Y533" s="79">
        <v>0</v>
      </c>
      <c r="Z533" s="79">
        <v>0</v>
      </c>
      <c r="AA533" s="79">
        <v>0</v>
      </c>
      <c r="AB533" s="79">
        <v>0</v>
      </c>
      <c r="AC533" s="79">
        <v>0</v>
      </c>
      <c r="AD533" s="79">
        <v>0</v>
      </c>
      <c r="AE533" s="79">
        <v>0</v>
      </c>
      <c r="AF533" s="79">
        <v>0</v>
      </c>
      <c r="AG533" s="79">
        <v>0</v>
      </c>
      <c r="AH533" s="79">
        <v>0</v>
      </c>
      <c r="AI533" s="79">
        <v>0</v>
      </c>
      <c r="AJ533" s="79">
        <v>0</v>
      </c>
      <c r="AK533" s="79">
        <v>0</v>
      </c>
      <c r="AL533" s="79">
        <v>0</v>
      </c>
      <c r="AM533" s="79">
        <f t="shared" si="8"/>
        <v>0</v>
      </c>
      <c r="AP533" s="45"/>
    </row>
    <row r="534" spans="1:42" ht="33" customHeight="1">
      <c r="A534" s="54">
        <v>1754</v>
      </c>
      <c r="B534" s="55" t="s">
        <v>504</v>
      </c>
      <c r="C534" s="80" t="s">
        <v>678</v>
      </c>
      <c r="D534" s="79">
        <v>0</v>
      </c>
      <c r="E534" s="79">
        <v>0</v>
      </c>
      <c r="F534" s="79">
        <v>0</v>
      </c>
      <c r="G534" s="79">
        <v>0</v>
      </c>
      <c r="H534" s="79">
        <v>0</v>
      </c>
      <c r="I534" s="79">
        <v>0</v>
      </c>
      <c r="J534" s="79">
        <v>0</v>
      </c>
      <c r="K534" s="79">
        <v>0</v>
      </c>
      <c r="L534" s="79">
        <v>0</v>
      </c>
      <c r="M534" s="79">
        <v>0</v>
      </c>
      <c r="N534" s="79">
        <v>0</v>
      </c>
      <c r="O534" s="79">
        <v>0</v>
      </c>
      <c r="P534" s="79">
        <v>0</v>
      </c>
      <c r="Q534" s="79">
        <v>0</v>
      </c>
      <c r="R534" s="79">
        <v>0</v>
      </c>
      <c r="S534" s="79">
        <v>0</v>
      </c>
      <c r="T534" s="79">
        <v>0</v>
      </c>
      <c r="U534" s="79">
        <v>0</v>
      </c>
      <c r="V534" s="79">
        <v>0</v>
      </c>
      <c r="W534" s="79">
        <v>0</v>
      </c>
      <c r="X534" s="79">
        <v>0</v>
      </c>
      <c r="Y534" s="79">
        <v>0</v>
      </c>
      <c r="Z534" s="79">
        <v>0</v>
      </c>
      <c r="AA534" s="79">
        <v>0</v>
      </c>
      <c r="AB534" s="79">
        <v>0</v>
      </c>
      <c r="AC534" s="79">
        <v>0</v>
      </c>
      <c r="AD534" s="79">
        <v>0</v>
      </c>
      <c r="AE534" s="79">
        <v>0</v>
      </c>
      <c r="AF534" s="79">
        <v>0</v>
      </c>
      <c r="AG534" s="79">
        <v>0</v>
      </c>
      <c r="AH534" s="79">
        <v>0</v>
      </c>
      <c r="AI534" s="79">
        <v>0</v>
      </c>
      <c r="AJ534" s="79">
        <v>0</v>
      </c>
      <c r="AK534" s="79">
        <v>0</v>
      </c>
      <c r="AL534" s="79">
        <v>0</v>
      </c>
      <c r="AM534" s="79">
        <f t="shared" si="8"/>
        <v>0</v>
      </c>
      <c r="AP534" s="45"/>
    </row>
    <row r="535" spans="1:42" ht="33" customHeight="1">
      <c r="A535" s="54">
        <v>1755</v>
      </c>
      <c r="B535" s="55" t="s">
        <v>505</v>
      </c>
      <c r="C535" s="80" t="s">
        <v>678</v>
      </c>
      <c r="D535" s="79">
        <v>0</v>
      </c>
      <c r="E535" s="79">
        <v>0</v>
      </c>
      <c r="F535" s="79">
        <v>0</v>
      </c>
      <c r="G535" s="79">
        <v>0</v>
      </c>
      <c r="H535" s="79">
        <v>0</v>
      </c>
      <c r="I535" s="79">
        <v>0</v>
      </c>
      <c r="J535" s="79">
        <v>0</v>
      </c>
      <c r="K535" s="79">
        <v>0</v>
      </c>
      <c r="L535" s="79">
        <v>0</v>
      </c>
      <c r="M535" s="79">
        <v>0</v>
      </c>
      <c r="N535" s="79">
        <v>0</v>
      </c>
      <c r="O535" s="79">
        <v>0</v>
      </c>
      <c r="P535" s="79">
        <v>0</v>
      </c>
      <c r="Q535" s="79">
        <v>0</v>
      </c>
      <c r="R535" s="79">
        <v>0</v>
      </c>
      <c r="S535" s="79">
        <v>0</v>
      </c>
      <c r="T535" s="79">
        <v>0</v>
      </c>
      <c r="U535" s="79">
        <v>0</v>
      </c>
      <c r="V535" s="79">
        <v>0</v>
      </c>
      <c r="W535" s="79">
        <v>0</v>
      </c>
      <c r="X535" s="79">
        <v>0</v>
      </c>
      <c r="Y535" s="79">
        <v>0</v>
      </c>
      <c r="Z535" s="79">
        <v>0</v>
      </c>
      <c r="AA535" s="79">
        <v>0</v>
      </c>
      <c r="AB535" s="79">
        <v>0</v>
      </c>
      <c r="AC535" s="79">
        <v>0</v>
      </c>
      <c r="AD535" s="79">
        <v>0</v>
      </c>
      <c r="AE535" s="79">
        <v>0</v>
      </c>
      <c r="AF535" s="79">
        <v>0</v>
      </c>
      <c r="AG535" s="79">
        <v>0</v>
      </c>
      <c r="AH535" s="79">
        <v>0</v>
      </c>
      <c r="AI535" s="79">
        <v>0</v>
      </c>
      <c r="AJ535" s="79">
        <v>0</v>
      </c>
      <c r="AK535" s="79">
        <v>0</v>
      </c>
      <c r="AL535" s="79">
        <v>0</v>
      </c>
      <c r="AM535" s="79">
        <f t="shared" si="8"/>
        <v>0</v>
      </c>
      <c r="AP535" s="45"/>
    </row>
    <row r="536" spans="1:42" ht="33" customHeight="1">
      <c r="A536" s="54">
        <v>1756</v>
      </c>
      <c r="B536" s="55" t="s">
        <v>506</v>
      </c>
      <c r="C536" s="80" t="s">
        <v>678</v>
      </c>
      <c r="D536" s="79">
        <v>0</v>
      </c>
      <c r="E536" s="79">
        <v>0</v>
      </c>
      <c r="F536" s="79">
        <v>0</v>
      </c>
      <c r="G536" s="79">
        <v>0</v>
      </c>
      <c r="H536" s="79">
        <v>0</v>
      </c>
      <c r="I536" s="79">
        <v>0</v>
      </c>
      <c r="J536" s="79">
        <v>0</v>
      </c>
      <c r="K536" s="79">
        <v>0</v>
      </c>
      <c r="L536" s="79">
        <v>0</v>
      </c>
      <c r="M536" s="79">
        <v>0</v>
      </c>
      <c r="N536" s="79">
        <v>0</v>
      </c>
      <c r="O536" s="79">
        <v>0</v>
      </c>
      <c r="P536" s="79">
        <v>0</v>
      </c>
      <c r="Q536" s="79">
        <v>0</v>
      </c>
      <c r="R536" s="79">
        <v>0</v>
      </c>
      <c r="S536" s="79">
        <v>0</v>
      </c>
      <c r="T536" s="79">
        <v>0</v>
      </c>
      <c r="U536" s="79">
        <v>0</v>
      </c>
      <c r="V536" s="79">
        <v>0</v>
      </c>
      <c r="W536" s="79">
        <v>0</v>
      </c>
      <c r="X536" s="79">
        <v>0</v>
      </c>
      <c r="Y536" s="79">
        <v>0</v>
      </c>
      <c r="Z536" s="79">
        <v>0</v>
      </c>
      <c r="AA536" s="79">
        <v>0</v>
      </c>
      <c r="AB536" s="79">
        <v>0</v>
      </c>
      <c r="AC536" s="79">
        <v>0</v>
      </c>
      <c r="AD536" s="79">
        <v>0</v>
      </c>
      <c r="AE536" s="79">
        <v>0</v>
      </c>
      <c r="AF536" s="79">
        <v>0</v>
      </c>
      <c r="AG536" s="79">
        <v>0</v>
      </c>
      <c r="AH536" s="79">
        <v>0</v>
      </c>
      <c r="AI536" s="79">
        <v>0</v>
      </c>
      <c r="AJ536" s="79">
        <v>0</v>
      </c>
      <c r="AK536" s="79">
        <v>0</v>
      </c>
      <c r="AL536" s="79">
        <v>0</v>
      </c>
      <c r="AM536" s="79">
        <f t="shared" si="8"/>
        <v>0</v>
      </c>
      <c r="AP536" s="45"/>
    </row>
    <row r="537" spans="1:42" ht="33" customHeight="1">
      <c r="A537" s="54">
        <v>1801</v>
      </c>
      <c r="B537" s="55" t="s">
        <v>507</v>
      </c>
      <c r="C537" s="80" t="s">
        <v>678</v>
      </c>
      <c r="D537" s="79">
        <v>0</v>
      </c>
      <c r="E537" s="79">
        <v>0</v>
      </c>
      <c r="F537" s="79">
        <v>0</v>
      </c>
      <c r="G537" s="79">
        <v>0</v>
      </c>
      <c r="H537" s="79">
        <v>0</v>
      </c>
      <c r="I537" s="79">
        <v>0</v>
      </c>
      <c r="J537" s="79">
        <v>0</v>
      </c>
      <c r="K537" s="79">
        <v>0</v>
      </c>
      <c r="L537" s="79">
        <v>0</v>
      </c>
      <c r="M537" s="79">
        <v>0</v>
      </c>
      <c r="N537" s="79">
        <v>0</v>
      </c>
      <c r="O537" s="79">
        <v>0</v>
      </c>
      <c r="P537" s="79">
        <v>0</v>
      </c>
      <c r="Q537" s="79">
        <v>0</v>
      </c>
      <c r="R537" s="79">
        <v>0</v>
      </c>
      <c r="S537" s="79">
        <v>0</v>
      </c>
      <c r="T537" s="79">
        <v>0</v>
      </c>
      <c r="U537" s="79">
        <v>0</v>
      </c>
      <c r="V537" s="79">
        <v>0</v>
      </c>
      <c r="W537" s="79">
        <v>0</v>
      </c>
      <c r="X537" s="79">
        <v>0</v>
      </c>
      <c r="Y537" s="79">
        <v>0</v>
      </c>
      <c r="Z537" s="79">
        <v>0</v>
      </c>
      <c r="AA537" s="79">
        <v>0</v>
      </c>
      <c r="AB537" s="79">
        <v>0</v>
      </c>
      <c r="AC537" s="79">
        <v>0</v>
      </c>
      <c r="AD537" s="79">
        <v>0</v>
      </c>
      <c r="AE537" s="79">
        <v>0</v>
      </c>
      <c r="AF537" s="79">
        <v>0</v>
      </c>
      <c r="AG537" s="79">
        <v>0</v>
      </c>
      <c r="AH537" s="79">
        <v>0</v>
      </c>
      <c r="AI537" s="79">
        <v>0</v>
      </c>
      <c r="AJ537" s="79">
        <v>0</v>
      </c>
      <c r="AK537" s="79">
        <v>0</v>
      </c>
      <c r="AL537" s="79">
        <v>0</v>
      </c>
      <c r="AM537" s="79">
        <f t="shared" si="8"/>
        <v>0</v>
      </c>
      <c r="AP537" s="45"/>
    </row>
    <row r="538" spans="1:42" ht="33" customHeight="1">
      <c r="A538" s="54">
        <v>1802</v>
      </c>
      <c r="B538" s="55" t="s">
        <v>489</v>
      </c>
      <c r="C538" s="80" t="s">
        <v>678</v>
      </c>
      <c r="D538" s="79">
        <v>0</v>
      </c>
      <c r="E538" s="79">
        <v>0</v>
      </c>
      <c r="F538" s="79">
        <v>0</v>
      </c>
      <c r="G538" s="79">
        <v>0</v>
      </c>
      <c r="H538" s="79">
        <v>0</v>
      </c>
      <c r="I538" s="79">
        <v>0</v>
      </c>
      <c r="J538" s="79">
        <v>0</v>
      </c>
      <c r="K538" s="79">
        <v>0</v>
      </c>
      <c r="L538" s="79">
        <v>0</v>
      </c>
      <c r="M538" s="79">
        <v>0</v>
      </c>
      <c r="N538" s="79">
        <v>0</v>
      </c>
      <c r="O538" s="79">
        <v>0</v>
      </c>
      <c r="P538" s="79">
        <v>0</v>
      </c>
      <c r="Q538" s="79">
        <v>0</v>
      </c>
      <c r="R538" s="79">
        <v>0</v>
      </c>
      <c r="S538" s="79">
        <v>0</v>
      </c>
      <c r="T538" s="79">
        <v>0</v>
      </c>
      <c r="U538" s="79">
        <v>0</v>
      </c>
      <c r="V538" s="79">
        <v>0</v>
      </c>
      <c r="W538" s="79">
        <v>0</v>
      </c>
      <c r="X538" s="79">
        <v>0</v>
      </c>
      <c r="Y538" s="79">
        <v>0</v>
      </c>
      <c r="Z538" s="79">
        <v>0</v>
      </c>
      <c r="AA538" s="79">
        <v>0</v>
      </c>
      <c r="AB538" s="79">
        <v>0</v>
      </c>
      <c r="AC538" s="79">
        <v>0</v>
      </c>
      <c r="AD538" s="79">
        <v>0</v>
      </c>
      <c r="AE538" s="79">
        <v>0</v>
      </c>
      <c r="AF538" s="79">
        <v>0</v>
      </c>
      <c r="AG538" s="79">
        <v>0</v>
      </c>
      <c r="AH538" s="79">
        <v>0</v>
      </c>
      <c r="AI538" s="79">
        <v>0</v>
      </c>
      <c r="AJ538" s="79">
        <v>0</v>
      </c>
      <c r="AK538" s="79">
        <v>0</v>
      </c>
      <c r="AL538" s="79">
        <v>0</v>
      </c>
      <c r="AM538" s="79">
        <f t="shared" si="8"/>
        <v>0</v>
      </c>
      <c r="AP538" s="45"/>
    </row>
    <row r="539" spans="1:42" ht="33" customHeight="1">
      <c r="A539" s="54">
        <v>1803</v>
      </c>
      <c r="B539" s="55" t="s">
        <v>508</v>
      </c>
      <c r="C539" s="80" t="s">
        <v>678</v>
      </c>
      <c r="D539" s="79">
        <v>0</v>
      </c>
      <c r="E539" s="79">
        <v>0</v>
      </c>
      <c r="F539" s="79">
        <v>0</v>
      </c>
      <c r="G539" s="79">
        <v>0</v>
      </c>
      <c r="H539" s="79">
        <v>0</v>
      </c>
      <c r="I539" s="79">
        <v>0</v>
      </c>
      <c r="J539" s="79">
        <v>0</v>
      </c>
      <c r="K539" s="79">
        <v>0</v>
      </c>
      <c r="L539" s="79">
        <v>0</v>
      </c>
      <c r="M539" s="79">
        <v>0</v>
      </c>
      <c r="N539" s="79">
        <v>0</v>
      </c>
      <c r="O539" s="79">
        <v>0</v>
      </c>
      <c r="P539" s="79">
        <v>0</v>
      </c>
      <c r="Q539" s="79">
        <v>0</v>
      </c>
      <c r="R539" s="79">
        <v>0</v>
      </c>
      <c r="S539" s="79">
        <v>0</v>
      </c>
      <c r="T539" s="79">
        <v>0</v>
      </c>
      <c r="U539" s="79">
        <v>0</v>
      </c>
      <c r="V539" s="79">
        <v>0</v>
      </c>
      <c r="W539" s="79">
        <v>0</v>
      </c>
      <c r="X539" s="79">
        <v>0</v>
      </c>
      <c r="Y539" s="79">
        <v>0</v>
      </c>
      <c r="Z539" s="79">
        <v>0</v>
      </c>
      <c r="AA539" s="79">
        <v>0</v>
      </c>
      <c r="AB539" s="79">
        <v>0</v>
      </c>
      <c r="AC539" s="79">
        <v>0</v>
      </c>
      <c r="AD539" s="79">
        <v>0</v>
      </c>
      <c r="AE539" s="79">
        <v>0</v>
      </c>
      <c r="AF539" s="79">
        <v>0</v>
      </c>
      <c r="AG539" s="79">
        <v>0</v>
      </c>
      <c r="AH539" s="79">
        <v>0</v>
      </c>
      <c r="AI539" s="79">
        <v>0</v>
      </c>
      <c r="AJ539" s="79">
        <v>0</v>
      </c>
      <c r="AK539" s="79">
        <v>0</v>
      </c>
      <c r="AL539" s="79">
        <v>0</v>
      </c>
      <c r="AM539" s="79">
        <f t="shared" si="8"/>
        <v>0</v>
      </c>
      <c r="AP539" s="45"/>
    </row>
    <row r="540" spans="1:42" ht="33" customHeight="1">
      <c r="A540" s="54">
        <v>1805</v>
      </c>
      <c r="B540" s="55" t="s">
        <v>509</v>
      </c>
      <c r="C540" s="80" t="s">
        <v>678</v>
      </c>
      <c r="D540" s="79">
        <v>0</v>
      </c>
      <c r="E540" s="79">
        <v>0</v>
      </c>
      <c r="F540" s="79">
        <v>0</v>
      </c>
      <c r="G540" s="79">
        <v>0</v>
      </c>
      <c r="H540" s="79">
        <v>0</v>
      </c>
      <c r="I540" s="79">
        <v>0</v>
      </c>
      <c r="J540" s="79">
        <v>0</v>
      </c>
      <c r="K540" s="79">
        <v>0</v>
      </c>
      <c r="L540" s="79">
        <v>0</v>
      </c>
      <c r="M540" s="79">
        <v>0</v>
      </c>
      <c r="N540" s="79">
        <v>0</v>
      </c>
      <c r="O540" s="79">
        <v>0</v>
      </c>
      <c r="P540" s="79">
        <v>0</v>
      </c>
      <c r="Q540" s="79">
        <v>0</v>
      </c>
      <c r="R540" s="79">
        <v>0</v>
      </c>
      <c r="S540" s="79">
        <v>0</v>
      </c>
      <c r="T540" s="79">
        <v>0</v>
      </c>
      <c r="U540" s="79">
        <v>0</v>
      </c>
      <c r="V540" s="79">
        <v>0</v>
      </c>
      <c r="W540" s="79">
        <v>0</v>
      </c>
      <c r="X540" s="79">
        <v>0</v>
      </c>
      <c r="Y540" s="79">
        <v>0</v>
      </c>
      <c r="Z540" s="79">
        <v>0</v>
      </c>
      <c r="AA540" s="79">
        <v>0</v>
      </c>
      <c r="AB540" s="79">
        <v>0</v>
      </c>
      <c r="AC540" s="79">
        <v>0</v>
      </c>
      <c r="AD540" s="79">
        <v>0</v>
      </c>
      <c r="AE540" s="79">
        <v>0</v>
      </c>
      <c r="AF540" s="79">
        <v>0</v>
      </c>
      <c r="AG540" s="79">
        <v>0</v>
      </c>
      <c r="AH540" s="79">
        <v>0</v>
      </c>
      <c r="AI540" s="79">
        <v>0</v>
      </c>
      <c r="AJ540" s="79">
        <v>0</v>
      </c>
      <c r="AK540" s="79">
        <v>0</v>
      </c>
      <c r="AL540" s="79">
        <v>0</v>
      </c>
      <c r="AM540" s="79">
        <f t="shared" si="8"/>
        <v>0</v>
      </c>
      <c r="AP540" s="45"/>
    </row>
    <row r="541" spans="1:42" ht="33" customHeight="1">
      <c r="A541" s="54">
        <v>1806</v>
      </c>
      <c r="B541" s="55" t="s">
        <v>510</v>
      </c>
      <c r="C541" s="80" t="s">
        <v>678</v>
      </c>
      <c r="D541" s="79">
        <v>0</v>
      </c>
      <c r="E541" s="79">
        <v>0</v>
      </c>
      <c r="F541" s="79">
        <v>0</v>
      </c>
      <c r="G541" s="79">
        <v>0</v>
      </c>
      <c r="H541" s="79">
        <v>0</v>
      </c>
      <c r="I541" s="79">
        <v>0</v>
      </c>
      <c r="J541" s="79">
        <v>0</v>
      </c>
      <c r="K541" s="79">
        <v>0</v>
      </c>
      <c r="L541" s="79">
        <v>0</v>
      </c>
      <c r="M541" s="79">
        <v>0</v>
      </c>
      <c r="N541" s="79">
        <v>0</v>
      </c>
      <c r="O541" s="79">
        <v>0</v>
      </c>
      <c r="P541" s="79">
        <v>0</v>
      </c>
      <c r="Q541" s="79">
        <v>0</v>
      </c>
      <c r="R541" s="79">
        <v>0</v>
      </c>
      <c r="S541" s="79">
        <v>0</v>
      </c>
      <c r="T541" s="79">
        <v>0</v>
      </c>
      <c r="U541" s="79">
        <v>0</v>
      </c>
      <c r="V541" s="79">
        <v>0</v>
      </c>
      <c r="W541" s="79">
        <v>0</v>
      </c>
      <c r="X541" s="79">
        <v>0</v>
      </c>
      <c r="Y541" s="79">
        <v>0</v>
      </c>
      <c r="Z541" s="79">
        <v>0</v>
      </c>
      <c r="AA541" s="79">
        <v>0</v>
      </c>
      <c r="AB541" s="79">
        <v>0</v>
      </c>
      <c r="AC541" s="79">
        <v>0</v>
      </c>
      <c r="AD541" s="79">
        <v>0</v>
      </c>
      <c r="AE541" s="79">
        <v>0</v>
      </c>
      <c r="AF541" s="79">
        <v>0</v>
      </c>
      <c r="AG541" s="79">
        <v>0</v>
      </c>
      <c r="AH541" s="79">
        <v>0</v>
      </c>
      <c r="AI541" s="79">
        <v>0</v>
      </c>
      <c r="AJ541" s="79">
        <v>0</v>
      </c>
      <c r="AK541" s="79">
        <v>0</v>
      </c>
      <c r="AL541" s="79">
        <v>0</v>
      </c>
      <c r="AM541" s="79">
        <f t="shared" si="8"/>
        <v>0</v>
      </c>
      <c r="AP541" s="45"/>
    </row>
    <row r="542" spans="1:42" ht="33" customHeight="1">
      <c r="A542" s="54">
        <v>1807</v>
      </c>
      <c r="B542" s="55" t="s">
        <v>511</v>
      </c>
      <c r="C542" s="80" t="s">
        <v>678</v>
      </c>
      <c r="D542" s="79">
        <v>0</v>
      </c>
      <c r="E542" s="79">
        <v>0</v>
      </c>
      <c r="F542" s="79">
        <v>0</v>
      </c>
      <c r="G542" s="79">
        <v>0</v>
      </c>
      <c r="H542" s="79">
        <v>0</v>
      </c>
      <c r="I542" s="79">
        <v>0</v>
      </c>
      <c r="J542" s="79">
        <v>0</v>
      </c>
      <c r="K542" s="79">
        <v>0</v>
      </c>
      <c r="L542" s="79">
        <v>0</v>
      </c>
      <c r="M542" s="79">
        <v>0</v>
      </c>
      <c r="N542" s="79">
        <v>0</v>
      </c>
      <c r="O542" s="79">
        <v>0</v>
      </c>
      <c r="P542" s="79">
        <v>0</v>
      </c>
      <c r="Q542" s="79">
        <v>0</v>
      </c>
      <c r="R542" s="79">
        <v>0</v>
      </c>
      <c r="S542" s="79">
        <v>0</v>
      </c>
      <c r="T542" s="79">
        <v>0</v>
      </c>
      <c r="U542" s="79">
        <v>0</v>
      </c>
      <c r="V542" s="79">
        <v>0</v>
      </c>
      <c r="W542" s="79">
        <v>0</v>
      </c>
      <c r="X542" s="79">
        <v>0</v>
      </c>
      <c r="Y542" s="79">
        <v>0</v>
      </c>
      <c r="Z542" s="79">
        <v>0</v>
      </c>
      <c r="AA542" s="79">
        <v>0</v>
      </c>
      <c r="AB542" s="79">
        <v>0</v>
      </c>
      <c r="AC542" s="79">
        <v>0</v>
      </c>
      <c r="AD542" s="79">
        <v>0</v>
      </c>
      <c r="AE542" s="79">
        <v>0</v>
      </c>
      <c r="AF542" s="79">
        <v>0</v>
      </c>
      <c r="AG542" s="79">
        <v>0</v>
      </c>
      <c r="AH542" s="79">
        <v>0</v>
      </c>
      <c r="AI542" s="79">
        <v>0</v>
      </c>
      <c r="AJ542" s="79">
        <v>0</v>
      </c>
      <c r="AK542" s="79">
        <v>0</v>
      </c>
      <c r="AL542" s="79">
        <v>0</v>
      </c>
      <c r="AM542" s="79">
        <f t="shared" si="8"/>
        <v>0</v>
      </c>
      <c r="AP542" s="45"/>
    </row>
    <row r="543" spans="1:42" ht="33" customHeight="1">
      <c r="A543" s="54">
        <v>1808</v>
      </c>
      <c r="B543" s="55" t="s">
        <v>512</v>
      </c>
      <c r="C543" s="80" t="s">
        <v>678</v>
      </c>
      <c r="D543" s="79">
        <v>0</v>
      </c>
      <c r="E543" s="79">
        <v>0</v>
      </c>
      <c r="F543" s="79">
        <v>0</v>
      </c>
      <c r="G543" s="79">
        <v>0</v>
      </c>
      <c r="H543" s="79">
        <v>0</v>
      </c>
      <c r="I543" s="79">
        <v>0</v>
      </c>
      <c r="J543" s="79">
        <v>0</v>
      </c>
      <c r="K543" s="79">
        <v>0</v>
      </c>
      <c r="L543" s="79">
        <v>0</v>
      </c>
      <c r="M543" s="79">
        <v>0</v>
      </c>
      <c r="N543" s="79">
        <v>0</v>
      </c>
      <c r="O543" s="79">
        <v>0</v>
      </c>
      <c r="P543" s="79">
        <v>0</v>
      </c>
      <c r="Q543" s="79">
        <v>0</v>
      </c>
      <c r="R543" s="79">
        <v>0</v>
      </c>
      <c r="S543" s="79">
        <v>0</v>
      </c>
      <c r="T543" s="79">
        <v>0</v>
      </c>
      <c r="U543" s="79">
        <v>0</v>
      </c>
      <c r="V543" s="79">
        <v>0</v>
      </c>
      <c r="W543" s="79">
        <v>0</v>
      </c>
      <c r="X543" s="79">
        <v>0</v>
      </c>
      <c r="Y543" s="79">
        <v>0</v>
      </c>
      <c r="Z543" s="79">
        <v>0</v>
      </c>
      <c r="AA543" s="79">
        <v>0</v>
      </c>
      <c r="AB543" s="79">
        <v>0</v>
      </c>
      <c r="AC543" s="79">
        <v>0</v>
      </c>
      <c r="AD543" s="79">
        <v>0</v>
      </c>
      <c r="AE543" s="79">
        <v>0</v>
      </c>
      <c r="AF543" s="79">
        <v>0</v>
      </c>
      <c r="AG543" s="79">
        <v>0</v>
      </c>
      <c r="AH543" s="79">
        <v>0</v>
      </c>
      <c r="AI543" s="79">
        <v>0</v>
      </c>
      <c r="AJ543" s="79">
        <v>0</v>
      </c>
      <c r="AK543" s="79">
        <v>0</v>
      </c>
      <c r="AL543" s="79">
        <v>0</v>
      </c>
      <c r="AM543" s="79">
        <f t="shared" si="8"/>
        <v>0</v>
      </c>
      <c r="AP543" s="45"/>
    </row>
    <row r="544" spans="1:42" ht="33" customHeight="1">
      <c r="A544" s="54">
        <v>1809</v>
      </c>
      <c r="B544" s="55" t="s">
        <v>513</v>
      </c>
      <c r="C544" s="80" t="s">
        <v>678</v>
      </c>
      <c r="D544" s="79">
        <v>0</v>
      </c>
      <c r="E544" s="79">
        <v>0</v>
      </c>
      <c r="F544" s="79">
        <v>0</v>
      </c>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f t="shared" si="8"/>
        <v>0</v>
      </c>
      <c r="AP544" s="45"/>
    </row>
    <row r="545" spans="1:42" ht="33" customHeight="1">
      <c r="A545" s="54">
        <v>1810</v>
      </c>
      <c r="B545" s="55" t="s">
        <v>514</v>
      </c>
      <c r="C545" s="80" t="s">
        <v>678</v>
      </c>
      <c r="D545" s="79">
        <v>0</v>
      </c>
      <c r="E545" s="79">
        <v>0</v>
      </c>
      <c r="F545" s="79">
        <v>0</v>
      </c>
      <c r="G545" s="79">
        <v>0</v>
      </c>
      <c r="H545" s="79">
        <v>0</v>
      </c>
      <c r="I545" s="79">
        <v>0</v>
      </c>
      <c r="J545" s="79">
        <v>0</v>
      </c>
      <c r="K545" s="79">
        <v>0</v>
      </c>
      <c r="L545" s="79">
        <v>0</v>
      </c>
      <c r="M545" s="79">
        <v>0</v>
      </c>
      <c r="N545" s="79">
        <v>0</v>
      </c>
      <c r="O545" s="79">
        <v>0</v>
      </c>
      <c r="P545" s="79">
        <v>0</v>
      </c>
      <c r="Q545" s="79">
        <v>0</v>
      </c>
      <c r="R545" s="79">
        <v>0</v>
      </c>
      <c r="S545" s="79">
        <v>0</v>
      </c>
      <c r="T545" s="79">
        <v>0</v>
      </c>
      <c r="U545" s="79">
        <v>0</v>
      </c>
      <c r="V545" s="79">
        <v>0</v>
      </c>
      <c r="W545" s="79">
        <v>0</v>
      </c>
      <c r="X545" s="79">
        <v>0</v>
      </c>
      <c r="Y545" s="79">
        <v>0</v>
      </c>
      <c r="Z545" s="79">
        <v>0</v>
      </c>
      <c r="AA545" s="79">
        <v>0</v>
      </c>
      <c r="AB545" s="79">
        <v>0</v>
      </c>
      <c r="AC545" s="79">
        <v>0</v>
      </c>
      <c r="AD545" s="79">
        <v>0</v>
      </c>
      <c r="AE545" s="79">
        <v>0</v>
      </c>
      <c r="AF545" s="79">
        <v>0</v>
      </c>
      <c r="AG545" s="79">
        <v>0</v>
      </c>
      <c r="AH545" s="79">
        <v>0</v>
      </c>
      <c r="AI545" s="79">
        <v>0</v>
      </c>
      <c r="AJ545" s="79">
        <v>0</v>
      </c>
      <c r="AK545" s="79">
        <v>0</v>
      </c>
      <c r="AL545" s="79">
        <v>0</v>
      </c>
      <c r="AM545" s="79">
        <f t="shared" si="8"/>
        <v>0</v>
      </c>
      <c r="AP545" s="45"/>
    </row>
    <row r="546" spans="1:42" ht="33" customHeight="1">
      <c r="A546" s="54">
        <v>1811</v>
      </c>
      <c r="B546" s="55" t="s">
        <v>515</v>
      </c>
      <c r="C546" s="80" t="s">
        <v>678</v>
      </c>
      <c r="D546" s="79">
        <v>0</v>
      </c>
      <c r="E546" s="79">
        <v>0</v>
      </c>
      <c r="F546" s="79">
        <v>0</v>
      </c>
      <c r="G546" s="79">
        <v>0</v>
      </c>
      <c r="H546" s="79">
        <v>0</v>
      </c>
      <c r="I546" s="79">
        <v>0</v>
      </c>
      <c r="J546" s="79">
        <v>0</v>
      </c>
      <c r="K546" s="79">
        <v>0</v>
      </c>
      <c r="L546" s="79">
        <v>0</v>
      </c>
      <c r="M546" s="79">
        <v>0</v>
      </c>
      <c r="N546" s="79">
        <v>0</v>
      </c>
      <c r="O546" s="79">
        <v>0</v>
      </c>
      <c r="P546" s="79">
        <v>0</v>
      </c>
      <c r="Q546" s="79">
        <v>0</v>
      </c>
      <c r="R546" s="79">
        <v>0</v>
      </c>
      <c r="S546" s="79">
        <v>0</v>
      </c>
      <c r="T546" s="79">
        <v>0</v>
      </c>
      <c r="U546" s="79">
        <v>0</v>
      </c>
      <c r="V546" s="79">
        <v>0</v>
      </c>
      <c r="W546" s="79">
        <v>0</v>
      </c>
      <c r="X546" s="79">
        <v>0</v>
      </c>
      <c r="Y546" s="79">
        <v>0</v>
      </c>
      <c r="Z546" s="79">
        <v>0</v>
      </c>
      <c r="AA546" s="79">
        <v>0</v>
      </c>
      <c r="AB546" s="79">
        <v>0</v>
      </c>
      <c r="AC546" s="79">
        <v>0</v>
      </c>
      <c r="AD546" s="79">
        <v>0</v>
      </c>
      <c r="AE546" s="79">
        <v>0</v>
      </c>
      <c r="AF546" s="79">
        <v>0</v>
      </c>
      <c r="AG546" s="79">
        <v>0</v>
      </c>
      <c r="AH546" s="79">
        <v>0</v>
      </c>
      <c r="AI546" s="79">
        <v>0</v>
      </c>
      <c r="AJ546" s="79">
        <v>0</v>
      </c>
      <c r="AK546" s="79">
        <v>0</v>
      </c>
      <c r="AL546" s="79">
        <v>0</v>
      </c>
      <c r="AM546" s="79">
        <f t="shared" si="8"/>
        <v>0</v>
      </c>
      <c r="AP546" s="45"/>
    </row>
    <row r="547" spans="1:42" ht="33" customHeight="1">
      <c r="A547" s="54">
        <v>1812</v>
      </c>
      <c r="B547" s="55" t="s">
        <v>516</v>
      </c>
      <c r="C547" s="80" t="s">
        <v>678</v>
      </c>
      <c r="D547" s="79">
        <v>0</v>
      </c>
      <c r="E547" s="79">
        <v>0</v>
      </c>
      <c r="F547" s="79">
        <v>0</v>
      </c>
      <c r="G547" s="79">
        <v>0</v>
      </c>
      <c r="H547" s="79">
        <v>0</v>
      </c>
      <c r="I547" s="79">
        <v>0</v>
      </c>
      <c r="J547" s="79">
        <v>0</v>
      </c>
      <c r="K547" s="79">
        <v>0</v>
      </c>
      <c r="L547" s="79">
        <v>0</v>
      </c>
      <c r="M547" s="79">
        <v>0</v>
      </c>
      <c r="N547" s="79">
        <v>0</v>
      </c>
      <c r="O547" s="79">
        <v>0</v>
      </c>
      <c r="P547" s="79">
        <v>0</v>
      </c>
      <c r="Q547" s="79">
        <v>0</v>
      </c>
      <c r="R547" s="79">
        <v>0</v>
      </c>
      <c r="S547" s="79">
        <v>0</v>
      </c>
      <c r="T547" s="79">
        <v>0</v>
      </c>
      <c r="U547" s="79">
        <v>0</v>
      </c>
      <c r="V547" s="79">
        <v>0</v>
      </c>
      <c r="W547" s="79">
        <v>0</v>
      </c>
      <c r="X547" s="79">
        <v>0</v>
      </c>
      <c r="Y547" s="79">
        <v>0</v>
      </c>
      <c r="Z547" s="79">
        <v>0</v>
      </c>
      <c r="AA547" s="79">
        <v>0</v>
      </c>
      <c r="AB547" s="79">
        <v>0</v>
      </c>
      <c r="AC547" s="79">
        <v>0</v>
      </c>
      <c r="AD547" s="79">
        <v>0</v>
      </c>
      <c r="AE547" s="79">
        <v>0</v>
      </c>
      <c r="AF547" s="79">
        <v>0</v>
      </c>
      <c r="AG547" s="79">
        <v>0</v>
      </c>
      <c r="AH547" s="79">
        <v>0</v>
      </c>
      <c r="AI547" s="79">
        <v>0</v>
      </c>
      <c r="AJ547" s="79">
        <v>0</v>
      </c>
      <c r="AK547" s="79">
        <v>0</v>
      </c>
      <c r="AL547" s="79">
        <v>0</v>
      </c>
      <c r="AM547" s="79">
        <f t="shared" si="8"/>
        <v>0</v>
      </c>
      <c r="AP547" s="45"/>
    </row>
    <row r="548" spans="1:42" ht="33" customHeight="1">
      <c r="A548" s="54">
        <v>1813</v>
      </c>
      <c r="B548" s="55" t="s">
        <v>517</v>
      </c>
      <c r="C548" s="80" t="s">
        <v>678</v>
      </c>
      <c r="D548" s="79">
        <v>0</v>
      </c>
      <c r="E548" s="79">
        <v>0</v>
      </c>
      <c r="F548" s="79">
        <v>0</v>
      </c>
      <c r="G548" s="79">
        <v>0</v>
      </c>
      <c r="H548" s="79">
        <v>0</v>
      </c>
      <c r="I548" s="79">
        <v>0</v>
      </c>
      <c r="J548" s="79">
        <v>0</v>
      </c>
      <c r="K548" s="79">
        <v>0</v>
      </c>
      <c r="L548" s="79">
        <v>0</v>
      </c>
      <c r="M548" s="79">
        <v>0</v>
      </c>
      <c r="N548" s="79">
        <v>0</v>
      </c>
      <c r="O548" s="79">
        <v>0</v>
      </c>
      <c r="P548" s="79">
        <v>0</v>
      </c>
      <c r="Q548" s="79">
        <v>0</v>
      </c>
      <c r="R548" s="79">
        <v>0</v>
      </c>
      <c r="S548" s="79">
        <v>0</v>
      </c>
      <c r="T548" s="79">
        <v>0</v>
      </c>
      <c r="U548" s="79">
        <v>0</v>
      </c>
      <c r="V548" s="79">
        <v>0</v>
      </c>
      <c r="W548" s="79">
        <v>0</v>
      </c>
      <c r="X548" s="79">
        <v>0</v>
      </c>
      <c r="Y548" s="79">
        <v>0</v>
      </c>
      <c r="Z548" s="79">
        <v>0</v>
      </c>
      <c r="AA548" s="79">
        <v>0</v>
      </c>
      <c r="AB548" s="79">
        <v>0</v>
      </c>
      <c r="AC548" s="79">
        <v>0</v>
      </c>
      <c r="AD548" s="79">
        <v>0</v>
      </c>
      <c r="AE548" s="79">
        <v>0</v>
      </c>
      <c r="AF548" s="79">
        <v>0</v>
      </c>
      <c r="AG548" s="79">
        <v>0</v>
      </c>
      <c r="AH548" s="79">
        <v>0</v>
      </c>
      <c r="AI548" s="79">
        <v>0</v>
      </c>
      <c r="AJ548" s="79">
        <v>0</v>
      </c>
      <c r="AK548" s="79">
        <v>0</v>
      </c>
      <c r="AL548" s="79">
        <v>0</v>
      </c>
      <c r="AM548" s="79">
        <f t="shared" si="8"/>
        <v>0</v>
      </c>
      <c r="AP548" s="45"/>
    </row>
    <row r="549" spans="1:42" ht="33" customHeight="1">
      <c r="A549" s="54">
        <v>1814</v>
      </c>
      <c r="B549" s="55" t="s">
        <v>518</v>
      </c>
      <c r="C549" s="80" t="s">
        <v>678</v>
      </c>
      <c r="D549" s="79">
        <v>0</v>
      </c>
      <c r="E549" s="79">
        <v>0</v>
      </c>
      <c r="F549" s="79">
        <v>0</v>
      </c>
      <c r="G549" s="79">
        <v>0</v>
      </c>
      <c r="H549" s="79">
        <v>0</v>
      </c>
      <c r="I549" s="79">
        <v>0</v>
      </c>
      <c r="J549" s="79">
        <v>0</v>
      </c>
      <c r="K549" s="79">
        <v>0</v>
      </c>
      <c r="L549" s="79">
        <v>0</v>
      </c>
      <c r="M549" s="79">
        <v>0</v>
      </c>
      <c r="N549" s="79">
        <v>0</v>
      </c>
      <c r="O549" s="79">
        <v>0</v>
      </c>
      <c r="P549" s="79">
        <v>0</v>
      </c>
      <c r="Q549" s="79">
        <v>0</v>
      </c>
      <c r="R549" s="79">
        <v>0</v>
      </c>
      <c r="S549" s="79">
        <v>0</v>
      </c>
      <c r="T549" s="79">
        <v>0</v>
      </c>
      <c r="U549" s="79">
        <v>0</v>
      </c>
      <c r="V549" s="79">
        <v>0</v>
      </c>
      <c r="W549" s="79">
        <v>0</v>
      </c>
      <c r="X549" s="79">
        <v>0</v>
      </c>
      <c r="Y549" s="79">
        <v>0</v>
      </c>
      <c r="Z549" s="79">
        <v>0</v>
      </c>
      <c r="AA549" s="79">
        <v>0</v>
      </c>
      <c r="AB549" s="79">
        <v>0</v>
      </c>
      <c r="AC549" s="79">
        <v>0</v>
      </c>
      <c r="AD549" s="79">
        <v>0</v>
      </c>
      <c r="AE549" s="79">
        <v>0</v>
      </c>
      <c r="AF549" s="79">
        <v>0</v>
      </c>
      <c r="AG549" s="79">
        <v>0</v>
      </c>
      <c r="AH549" s="79">
        <v>0</v>
      </c>
      <c r="AI549" s="79">
        <v>0</v>
      </c>
      <c r="AJ549" s="79">
        <v>0</v>
      </c>
      <c r="AK549" s="79">
        <v>0</v>
      </c>
      <c r="AL549" s="79">
        <v>0</v>
      </c>
      <c r="AM549" s="79">
        <f t="shared" si="8"/>
        <v>0</v>
      </c>
      <c r="AP549" s="45"/>
    </row>
    <row r="550" spans="1:42" ht="33" customHeight="1">
      <c r="A550" s="54">
        <v>1815</v>
      </c>
      <c r="B550" s="55" t="s">
        <v>500</v>
      </c>
      <c r="C550" s="80" t="s">
        <v>678</v>
      </c>
      <c r="D550" s="79">
        <v>0</v>
      </c>
      <c r="E550" s="79">
        <v>0</v>
      </c>
      <c r="F550" s="79">
        <v>0</v>
      </c>
      <c r="G550" s="79">
        <v>0</v>
      </c>
      <c r="H550" s="79">
        <v>0</v>
      </c>
      <c r="I550" s="79">
        <v>0</v>
      </c>
      <c r="J550" s="79">
        <v>0</v>
      </c>
      <c r="K550" s="79">
        <v>0</v>
      </c>
      <c r="L550" s="79">
        <v>0</v>
      </c>
      <c r="M550" s="79">
        <v>0</v>
      </c>
      <c r="N550" s="79">
        <v>0</v>
      </c>
      <c r="O550" s="79">
        <v>0</v>
      </c>
      <c r="P550" s="79">
        <v>0</v>
      </c>
      <c r="Q550" s="79">
        <v>0</v>
      </c>
      <c r="R550" s="79">
        <v>0</v>
      </c>
      <c r="S550" s="79">
        <v>0</v>
      </c>
      <c r="T550" s="79">
        <v>0</v>
      </c>
      <c r="U550" s="79">
        <v>0</v>
      </c>
      <c r="V550" s="79">
        <v>0</v>
      </c>
      <c r="W550" s="79">
        <v>0</v>
      </c>
      <c r="X550" s="79">
        <v>0</v>
      </c>
      <c r="Y550" s="79">
        <v>0</v>
      </c>
      <c r="Z550" s="79">
        <v>0</v>
      </c>
      <c r="AA550" s="79">
        <v>0</v>
      </c>
      <c r="AB550" s="79">
        <v>0</v>
      </c>
      <c r="AC550" s="79">
        <v>0</v>
      </c>
      <c r="AD550" s="79">
        <v>0</v>
      </c>
      <c r="AE550" s="79">
        <v>0</v>
      </c>
      <c r="AF550" s="79">
        <v>0</v>
      </c>
      <c r="AG550" s="79">
        <v>0</v>
      </c>
      <c r="AH550" s="79">
        <v>0</v>
      </c>
      <c r="AI550" s="79">
        <v>0</v>
      </c>
      <c r="AJ550" s="79">
        <v>0</v>
      </c>
      <c r="AK550" s="79">
        <v>0</v>
      </c>
      <c r="AL550" s="79">
        <v>0</v>
      </c>
      <c r="AM550" s="79">
        <f t="shared" si="8"/>
        <v>0</v>
      </c>
      <c r="AP550" s="45"/>
    </row>
    <row r="551" spans="1:42" ht="33" customHeight="1">
      <c r="A551" s="54">
        <v>1816</v>
      </c>
      <c r="B551" s="55" t="s">
        <v>519</v>
      </c>
      <c r="C551" s="80" t="s">
        <v>678</v>
      </c>
      <c r="D551" s="79">
        <v>0</v>
      </c>
      <c r="E551" s="79">
        <v>0</v>
      </c>
      <c r="F551" s="79">
        <v>0</v>
      </c>
      <c r="G551" s="79">
        <v>0</v>
      </c>
      <c r="H551" s="79">
        <v>0</v>
      </c>
      <c r="I551" s="79">
        <v>0</v>
      </c>
      <c r="J551" s="79">
        <v>0</v>
      </c>
      <c r="K551" s="79">
        <v>0</v>
      </c>
      <c r="L551" s="79">
        <v>0</v>
      </c>
      <c r="M551" s="79">
        <v>0</v>
      </c>
      <c r="N551" s="79">
        <v>0</v>
      </c>
      <c r="O551" s="79">
        <v>0</v>
      </c>
      <c r="P551" s="79">
        <v>0</v>
      </c>
      <c r="Q551" s="79">
        <v>0</v>
      </c>
      <c r="R551" s="79">
        <v>0</v>
      </c>
      <c r="S551" s="79">
        <v>0</v>
      </c>
      <c r="T551" s="79">
        <v>0</v>
      </c>
      <c r="U551" s="79">
        <v>0</v>
      </c>
      <c r="V551" s="79">
        <v>0</v>
      </c>
      <c r="W551" s="79">
        <v>0</v>
      </c>
      <c r="X551" s="79">
        <v>0</v>
      </c>
      <c r="Y551" s="79">
        <v>0</v>
      </c>
      <c r="Z551" s="79">
        <v>0</v>
      </c>
      <c r="AA551" s="79">
        <v>0</v>
      </c>
      <c r="AB551" s="79">
        <v>0</v>
      </c>
      <c r="AC551" s="79">
        <v>0</v>
      </c>
      <c r="AD551" s="79">
        <v>0</v>
      </c>
      <c r="AE551" s="79">
        <v>0</v>
      </c>
      <c r="AF551" s="79">
        <v>0</v>
      </c>
      <c r="AG551" s="79">
        <v>0</v>
      </c>
      <c r="AH551" s="79">
        <v>0</v>
      </c>
      <c r="AI551" s="79">
        <v>0</v>
      </c>
      <c r="AJ551" s="79">
        <v>0</v>
      </c>
      <c r="AK551" s="79">
        <v>0</v>
      </c>
      <c r="AL551" s="79">
        <v>0</v>
      </c>
      <c r="AM551" s="79">
        <f t="shared" si="8"/>
        <v>0</v>
      </c>
      <c r="AP551" s="45"/>
    </row>
    <row r="552" spans="1:42" ht="33" customHeight="1">
      <c r="A552" s="54">
        <v>1817</v>
      </c>
      <c r="B552" s="55" t="s">
        <v>520</v>
      </c>
      <c r="C552" s="80" t="s">
        <v>678</v>
      </c>
      <c r="D552" s="79">
        <v>0</v>
      </c>
      <c r="E552" s="79">
        <v>0</v>
      </c>
      <c r="F552" s="79">
        <v>0</v>
      </c>
      <c r="G552" s="79">
        <v>0</v>
      </c>
      <c r="H552" s="79">
        <v>0</v>
      </c>
      <c r="I552" s="79">
        <v>0</v>
      </c>
      <c r="J552" s="79">
        <v>0</v>
      </c>
      <c r="K552" s="79">
        <v>0</v>
      </c>
      <c r="L552" s="79">
        <v>0</v>
      </c>
      <c r="M552" s="79">
        <v>0</v>
      </c>
      <c r="N552" s="79">
        <v>0</v>
      </c>
      <c r="O552" s="79">
        <v>0</v>
      </c>
      <c r="P552" s="79">
        <v>0</v>
      </c>
      <c r="Q552" s="79">
        <v>0</v>
      </c>
      <c r="R552" s="79">
        <v>0</v>
      </c>
      <c r="S552" s="79">
        <v>0</v>
      </c>
      <c r="T552" s="79">
        <v>0</v>
      </c>
      <c r="U552" s="79">
        <v>0</v>
      </c>
      <c r="V552" s="79">
        <v>0</v>
      </c>
      <c r="W552" s="79">
        <v>0</v>
      </c>
      <c r="X552" s="79">
        <v>0</v>
      </c>
      <c r="Y552" s="79">
        <v>0</v>
      </c>
      <c r="Z552" s="79">
        <v>0</v>
      </c>
      <c r="AA552" s="79">
        <v>0</v>
      </c>
      <c r="AB552" s="79">
        <v>0</v>
      </c>
      <c r="AC552" s="79">
        <v>0</v>
      </c>
      <c r="AD552" s="79">
        <v>0</v>
      </c>
      <c r="AE552" s="79">
        <v>0</v>
      </c>
      <c r="AF552" s="79">
        <v>0</v>
      </c>
      <c r="AG552" s="79">
        <v>0</v>
      </c>
      <c r="AH552" s="79">
        <v>0</v>
      </c>
      <c r="AI552" s="79">
        <v>0</v>
      </c>
      <c r="AJ552" s="79">
        <v>0</v>
      </c>
      <c r="AK552" s="79">
        <v>0</v>
      </c>
      <c r="AL552" s="79">
        <v>0</v>
      </c>
      <c r="AM552" s="79">
        <f t="shared" si="8"/>
        <v>0</v>
      </c>
      <c r="AP552" s="45"/>
    </row>
    <row r="553" spans="1:42" ht="33" customHeight="1">
      <c r="A553" s="54">
        <v>1818</v>
      </c>
      <c r="B553" s="55" t="s">
        <v>521</v>
      </c>
      <c r="C553" s="80" t="s">
        <v>678</v>
      </c>
      <c r="D553" s="79">
        <v>0</v>
      </c>
      <c r="E553" s="79">
        <v>0</v>
      </c>
      <c r="F553" s="79">
        <v>0</v>
      </c>
      <c r="G553" s="79">
        <v>0</v>
      </c>
      <c r="H553" s="79">
        <v>0</v>
      </c>
      <c r="I553" s="79">
        <v>0</v>
      </c>
      <c r="J553" s="79">
        <v>0</v>
      </c>
      <c r="K553" s="79">
        <v>0</v>
      </c>
      <c r="L553" s="79">
        <v>0</v>
      </c>
      <c r="M553" s="79">
        <v>0</v>
      </c>
      <c r="N553" s="79">
        <v>0</v>
      </c>
      <c r="O553" s="79">
        <v>0</v>
      </c>
      <c r="P553" s="79">
        <v>0</v>
      </c>
      <c r="Q553" s="79">
        <v>0</v>
      </c>
      <c r="R553" s="79">
        <v>0</v>
      </c>
      <c r="S553" s="79">
        <v>0</v>
      </c>
      <c r="T553" s="79">
        <v>0</v>
      </c>
      <c r="U553" s="79">
        <v>0</v>
      </c>
      <c r="V553" s="79">
        <v>0</v>
      </c>
      <c r="W553" s="79">
        <v>0</v>
      </c>
      <c r="X553" s="79">
        <v>0</v>
      </c>
      <c r="Y553" s="79">
        <v>0</v>
      </c>
      <c r="Z553" s="79">
        <v>0</v>
      </c>
      <c r="AA553" s="79">
        <v>0</v>
      </c>
      <c r="AB553" s="79">
        <v>0</v>
      </c>
      <c r="AC553" s="79">
        <v>0</v>
      </c>
      <c r="AD553" s="79">
        <v>0</v>
      </c>
      <c r="AE553" s="79">
        <v>0</v>
      </c>
      <c r="AF553" s="79">
        <v>0</v>
      </c>
      <c r="AG553" s="79">
        <v>0</v>
      </c>
      <c r="AH553" s="79">
        <v>0</v>
      </c>
      <c r="AI553" s="79">
        <v>0</v>
      </c>
      <c r="AJ553" s="79">
        <v>0</v>
      </c>
      <c r="AK553" s="79">
        <v>0</v>
      </c>
      <c r="AL553" s="79">
        <v>0</v>
      </c>
      <c r="AM553" s="79">
        <f t="shared" si="8"/>
        <v>0</v>
      </c>
      <c r="AP553" s="45"/>
    </row>
    <row r="554" spans="1:42" ht="33" customHeight="1">
      <c r="A554" s="54">
        <v>1819</v>
      </c>
      <c r="B554" s="55" t="s">
        <v>522</v>
      </c>
      <c r="C554" s="80" t="s">
        <v>678</v>
      </c>
      <c r="D554" s="79">
        <v>0</v>
      </c>
      <c r="E554" s="79">
        <v>0</v>
      </c>
      <c r="F554" s="79">
        <v>0</v>
      </c>
      <c r="G554" s="79">
        <v>0</v>
      </c>
      <c r="H554" s="79">
        <v>0</v>
      </c>
      <c r="I554" s="79">
        <v>0</v>
      </c>
      <c r="J554" s="79">
        <v>0</v>
      </c>
      <c r="K554" s="79">
        <v>0</v>
      </c>
      <c r="L554" s="79">
        <v>0</v>
      </c>
      <c r="M554" s="79">
        <v>0</v>
      </c>
      <c r="N554" s="79">
        <v>0</v>
      </c>
      <c r="O554" s="79">
        <v>0</v>
      </c>
      <c r="P554" s="79">
        <v>0</v>
      </c>
      <c r="Q554" s="79">
        <v>0</v>
      </c>
      <c r="R554" s="79">
        <v>0</v>
      </c>
      <c r="S554" s="79">
        <v>0</v>
      </c>
      <c r="T554" s="79">
        <v>0</v>
      </c>
      <c r="U554" s="79">
        <v>0</v>
      </c>
      <c r="V554" s="79">
        <v>0</v>
      </c>
      <c r="W554" s="79">
        <v>0</v>
      </c>
      <c r="X554" s="79">
        <v>0</v>
      </c>
      <c r="Y554" s="79">
        <v>0</v>
      </c>
      <c r="Z554" s="79">
        <v>0</v>
      </c>
      <c r="AA554" s="79">
        <v>0</v>
      </c>
      <c r="AB554" s="79">
        <v>0</v>
      </c>
      <c r="AC554" s="79">
        <v>0</v>
      </c>
      <c r="AD554" s="79">
        <v>0</v>
      </c>
      <c r="AE554" s="79">
        <v>0</v>
      </c>
      <c r="AF554" s="79">
        <v>0</v>
      </c>
      <c r="AG554" s="79">
        <v>0</v>
      </c>
      <c r="AH554" s="79">
        <v>0</v>
      </c>
      <c r="AI554" s="79">
        <v>0</v>
      </c>
      <c r="AJ554" s="79">
        <v>0</v>
      </c>
      <c r="AK554" s="79">
        <v>0</v>
      </c>
      <c r="AL554" s="79">
        <v>0</v>
      </c>
      <c r="AM554" s="79">
        <f t="shared" si="8"/>
        <v>0</v>
      </c>
      <c r="AP554" s="45"/>
    </row>
    <row r="555" spans="1:42" ht="33" customHeight="1">
      <c r="A555" s="54">
        <v>1820</v>
      </c>
      <c r="B555" s="55" t="s">
        <v>523</v>
      </c>
      <c r="C555" s="80" t="s">
        <v>678</v>
      </c>
      <c r="D555" s="79">
        <v>0</v>
      </c>
      <c r="E555" s="79">
        <v>0</v>
      </c>
      <c r="F555" s="79">
        <v>0</v>
      </c>
      <c r="G555" s="79">
        <v>0</v>
      </c>
      <c r="H555" s="79">
        <v>0</v>
      </c>
      <c r="I555" s="79">
        <v>0</v>
      </c>
      <c r="J555" s="79">
        <v>0</v>
      </c>
      <c r="K555" s="79">
        <v>0</v>
      </c>
      <c r="L555" s="79">
        <v>0</v>
      </c>
      <c r="M555" s="79">
        <v>0</v>
      </c>
      <c r="N555" s="79">
        <v>0</v>
      </c>
      <c r="O555" s="79">
        <v>0</v>
      </c>
      <c r="P555" s="79">
        <v>0</v>
      </c>
      <c r="Q555" s="79">
        <v>0</v>
      </c>
      <c r="R555" s="79">
        <v>0</v>
      </c>
      <c r="S555" s="79">
        <v>0</v>
      </c>
      <c r="T555" s="79">
        <v>0</v>
      </c>
      <c r="U555" s="79">
        <v>0</v>
      </c>
      <c r="V555" s="79">
        <v>0</v>
      </c>
      <c r="W555" s="79">
        <v>0</v>
      </c>
      <c r="X555" s="79">
        <v>0</v>
      </c>
      <c r="Y555" s="79">
        <v>0</v>
      </c>
      <c r="Z555" s="79">
        <v>0</v>
      </c>
      <c r="AA555" s="79">
        <v>0</v>
      </c>
      <c r="AB555" s="79">
        <v>0</v>
      </c>
      <c r="AC555" s="79">
        <v>0</v>
      </c>
      <c r="AD555" s="79">
        <v>0</v>
      </c>
      <c r="AE555" s="79">
        <v>0</v>
      </c>
      <c r="AF555" s="79">
        <v>0</v>
      </c>
      <c r="AG555" s="79">
        <v>0</v>
      </c>
      <c r="AH555" s="79">
        <v>0</v>
      </c>
      <c r="AI555" s="79">
        <v>0</v>
      </c>
      <c r="AJ555" s="79">
        <v>0</v>
      </c>
      <c r="AK555" s="79">
        <v>0</v>
      </c>
      <c r="AL555" s="79">
        <v>0</v>
      </c>
      <c r="AM555" s="79">
        <f t="shared" si="8"/>
        <v>0</v>
      </c>
      <c r="AP555" s="45"/>
    </row>
    <row r="556" spans="1:42" ht="33" customHeight="1">
      <c r="A556" s="54">
        <v>1901</v>
      </c>
      <c r="B556" s="55" t="s">
        <v>524</v>
      </c>
      <c r="C556" s="80" t="s">
        <v>678</v>
      </c>
      <c r="D556" s="79">
        <v>0</v>
      </c>
      <c r="E556" s="79">
        <v>0</v>
      </c>
      <c r="F556" s="79">
        <v>0</v>
      </c>
      <c r="G556" s="79">
        <v>0</v>
      </c>
      <c r="H556" s="79">
        <v>0</v>
      </c>
      <c r="I556" s="79">
        <v>0</v>
      </c>
      <c r="J556" s="79">
        <v>0</v>
      </c>
      <c r="K556" s="79">
        <v>0</v>
      </c>
      <c r="L556" s="79">
        <v>0</v>
      </c>
      <c r="M556" s="79">
        <v>0</v>
      </c>
      <c r="N556" s="79">
        <v>0</v>
      </c>
      <c r="O556" s="79">
        <v>0</v>
      </c>
      <c r="P556" s="79">
        <v>0</v>
      </c>
      <c r="Q556" s="79">
        <v>0</v>
      </c>
      <c r="R556" s="79">
        <v>0</v>
      </c>
      <c r="S556" s="79">
        <v>0</v>
      </c>
      <c r="T556" s="79">
        <v>0</v>
      </c>
      <c r="U556" s="79">
        <v>0</v>
      </c>
      <c r="V556" s="79">
        <v>0</v>
      </c>
      <c r="W556" s="79">
        <v>0</v>
      </c>
      <c r="X556" s="79">
        <v>0</v>
      </c>
      <c r="Y556" s="79">
        <v>0</v>
      </c>
      <c r="Z556" s="79">
        <v>0</v>
      </c>
      <c r="AA556" s="79">
        <v>0</v>
      </c>
      <c r="AB556" s="79">
        <v>0</v>
      </c>
      <c r="AC556" s="79">
        <v>0</v>
      </c>
      <c r="AD556" s="79">
        <v>0</v>
      </c>
      <c r="AE556" s="79">
        <v>0</v>
      </c>
      <c r="AF556" s="79">
        <v>0</v>
      </c>
      <c r="AG556" s="79">
        <v>0</v>
      </c>
      <c r="AH556" s="79">
        <v>0</v>
      </c>
      <c r="AI556" s="79">
        <v>0</v>
      </c>
      <c r="AJ556" s="79">
        <v>0</v>
      </c>
      <c r="AK556" s="79">
        <v>0</v>
      </c>
      <c r="AL556" s="79">
        <v>0</v>
      </c>
      <c r="AM556" s="79">
        <f t="shared" si="8"/>
        <v>0</v>
      </c>
      <c r="AP556" s="45"/>
    </row>
    <row r="557" spans="1:42" ht="33" customHeight="1">
      <c r="A557" s="54">
        <v>1902</v>
      </c>
      <c r="B557" s="55" t="s">
        <v>525</v>
      </c>
      <c r="C557" s="80" t="s">
        <v>678</v>
      </c>
      <c r="D557" s="79">
        <v>0</v>
      </c>
      <c r="E557" s="79">
        <v>0</v>
      </c>
      <c r="F557" s="79">
        <v>0</v>
      </c>
      <c r="G557" s="79">
        <v>0</v>
      </c>
      <c r="H557" s="79">
        <v>0</v>
      </c>
      <c r="I557" s="79">
        <v>0</v>
      </c>
      <c r="J557" s="79">
        <v>0</v>
      </c>
      <c r="K557" s="79">
        <v>0</v>
      </c>
      <c r="L557" s="79">
        <v>0</v>
      </c>
      <c r="M557" s="79">
        <v>0</v>
      </c>
      <c r="N557" s="79">
        <v>0</v>
      </c>
      <c r="O557" s="79">
        <v>0</v>
      </c>
      <c r="P557" s="79">
        <v>0</v>
      </c>
      <c r="Q557" s="79">
        <v>0</v>
      </c>
      <c r="R557" s="79">
        <v>0</v>
      </c>
      <c r="S557" s="79">
        <v>0</v>
      </c>
      <c r="T557" s="79">
        <v>0</v>
      </c>
      <c r="U557" s="79">
        <v>0</v>
      </c>
      <c r="V557" s="79">
        <v>0</v>
      </c>
      <c r="W557" s="79">
        <v>0</v>
      </c>
      <c r="X557" s="79">
        <v>0</v>
      </c>
      <c r="Y557" s="79">
        <v>0</v>
      </c>
      <c r="Z557" s="79">
        <v>0</v>
      </c>
      <c r="AA557" s="79">
        <v>0</v>
      </c>
      <c r="AB557" s="79">
        <v>0</v>
      </c>
      <c r="AC557" s="79">
        <v>0</v>
      </c>
      <c r="AD557" s="79">
        <v>0</v>
      </c>
      <c r="AE557" s="79">
        <v>0</v>
      </c>
      <c r="AF557" s="79">
        <v>0</v>
      </c>
      <c r="AG557" s="79">
        <v>0</v>
      </c>
      <c r="AH557" s="79">
        <v>0</v>
      </c>
      <c r="AI557" s="79">
        <v>0</v>
      </c>
      <c r="AJ557" s="79">
        <v>0</v>
      </c>
      <c r="AK557" s="79">
        <v>0</v>
      </c>
      <c r="AL557" s="79">
        <v>0</v>
      </c>
      <c r="AM557" s="79">
        <f t="shared" si="8"/>
        <v>0</v>
      </c>
      <c r="AP557" s="45"/>
    </row>
    <row r="558" spans="1:42" ht="33" customHeight="1">
      <c r="A558" s="54">
        <v>1903</v>
      </c>
      <c r="B558" s="55" t="s">
        <v>526</v>
      </c>
      <c r="C558" s="80" t="s">
        <v>678</v>
      </c>
      <c r="D558" s="79">
        <v>0</v>
      </c>
      <c r="E558" s="79">
        <v>0</v>
      </c>
      <c r="F558" s="79">
        <v>0</v>
      </c>
      <c r="G558" s="79">
        <v>0</v>
      </c>
      <c r="H558" s="79">
        <v>0</v>
      </c>
      <c r="I558" s="79">
        <v>0</v>
      </c>
      <c r="J558" s="79">
        <v>0</v>
      </c>
      <c r="K558" s="79">
        <v>0</v>
      </c>
      <c r="L558" s="79">
        <v>0</v>
      </c>
      <c r="M558" s="79">
        <v>0</v>
      </c>
      <c r="N558" s="79">
        <v>0</v>
      </c>
      <c r="O558" s="79">
        <v>0</v>
      </c>
      <c r="P558" s="79">
        <v>0</v>
      </c>
      <c r="Q558" s="79">
        <v>0</v>
      </c>
      <c r="R558" s="79">
        <v>0</v>
      </c>
      <c r="S558" s="79">
        <v>0</v>
      </c>
      <c r="T558" s="79">
        <v>0</v>
      </c>
      <c r="U558" s="79">
        <v>0</v>
      </c>
      <c r="V558" s="79">
        <v>0</v>
      </c>
      <c r="W558" s="79">
        <v>0</v>
      </c>
      <c r="X558" s="79">
        <v>0</v>
      </c>
      <c r="Y558" s="79">
        <v>0</v>
      </c>
      <c r="Z558" s="79">
        <v>0</v>
      </c>
      <c r="AA558" s="79">
        <v>0</v>
      </c>
      <c r="AB558" s="79">
        <v>0</v>
      </c>
      <c r="AC558" s="79">
        <v>0</v>
      </c>
      <c r="AD558" s="79">
        <v>0</v>
      </c>
      <c r="AE558" s="79">
        <v>0</v>
      </c>
      <c r="AF558" s="79">
        <v>0</v>
      </c>
      <c r="AG558" s="79">
        <v>0</v>
      </c>
      <c r="AH558" s="79">
        <v>0</v>
      </c>
      <c r="AI558" s="79">
        <v>0</v>
      </c>
      <c r="AJ558" s="79">
        <v>0</v>
      </c>
      <c r="AK558" s="79">
        <v>0</v>
      </c>
      <c r="AL558" s="79">
        <v>0</v>
      </c>
      <c r="AM558" s="79">
        <f t="shared" si="8"/>
        <v>0</v>
      </c>
      <c r="AP558" s="45"/>
    </row>
    <row r="559" spans="1:42" ht="33" customHeight="1">
      <c r="A559" s="54">
        <v>1904</v>
      </c>
      <c r="B559" s="55" t="s">
        <v>527</v>
      </c>
      <c r="C559" s="80" t="s">
        <v>678</v>
      </c>
      <c r="D559" s="79">
        <v>0</v>
      </c>
      <c r="E559" s="79">
        <v>0</v>
      </c>
      <c r="F559" s="79">
        <v>0</v>
      </c>
      <c r="G559" s="79">
        <v>0</v>
      </c>
      <c r="H559" s="79">
        <v>0</v>
      </c>
      <c r="I559" s="79">
        <v>0</v>
      </c>
      <c r="J559" s="79">
        <v>0</v>
      </c>
      <c r="K559" s="79">
        <v>0</v>
      </c>
      <c r="L559" s="79">
        <v>0</v>
      </c>
      <c r="M559" s="79">
        <v>0</v>
      </c>
      <c r="N559" s="79">
        <v>0</v>
      </c>
      <c r="O559" s="79">
        <v>0</v>
      </c>
      <c r="P559" s="79">
        <v>0</v>
      </c>
      <c r="Q559" s="79">
        <v>0</v>
      </c>
      <c r="R559" s="79">
        <v>0</v>
      </c>
      <c r="S559" s="79">
        <v>0</v>
      </c>
      <c r="T559" s="79">
        <v>0</v>
      </c>
      <c r="U559" s="79">
        <v>0</v>
      </c>
      <c r="V559" s="79">
        <v>0</v>
      </c>
      <c r="W559" s="79">
        <v>0</v>
      </c>
      <c r="X559" s="79">
        <v>0</v>
      </c>
      <c r="Y559" s="79">
        <v>0</v>
      </c>
      <c r="Z559" s="79">
        <v>0</v>
      </c>
      <c r="AA559" s="79">
        <v>0</v>
      </c>
      <c r="AB559" s="79">
        <v>0</v>
      </c>
      <c r="AC559" s="79">
        <v>0</v>
      </c>
      <c r="AD559" s="79">
        <v>0</v>
      </c>
      <c r="AE559" s="79">
        <v>0</v>
      </c>
      <c r="AF559" s="79">
        <v>0</v>
      </c>
      <c r="AG559" s="79">
        <v>0</v>
      </c>
      <c r="AH559" s="79">
        <v>0</v>
      </c>
      <c r="AI559" s="79">
        <v>0</v>
      </c>
      <c r="AJ559" s="79">
        <v>0</v>
      </c>
      <c r="AK559" s="79">
        <v>0</v>
      </c>
      <c r="AL559" s="79">
        <v>0</v>
      </c>
      <c r="AM559" s="79">
        <f t="shared" si="8"/>
        <v>0</v>
      </c>
      <c r="AP559" s="45"/>
    </row>
    <row r="560" spans="1:42" ht="33" customHeight="1">
      <c r="A560" s="54">
        <v>1905</v>
      </c>
      <c r="B560" s="55" t="s">
        <v>528</v>
      </c>
      <c r="C560" s="80" t="s">
        <v>678</v>
      </c>
      <c r="D560" s="79">
        <v>0</v>
      </c>
      <c r="E560" s="79">
        <v>0</v>
      </c>
      <c r="F560" s="79">
        <v>0</v>
      </c>
      <c r="G560" s="79">
        <v>0</v>
      </c>
      <c r="H560" s="79">
        <v>0</v>
      </c>
      <c r="I560" s="79">
        <v>0</v>
      </c>
      <c r="J560" s="79">
        <v>0</v>
      </c>
      <c r="K560" s="79">
        <v>0</v>
      </c>
      <c r="L560" s="79">
        <v>0</v>
      </c>
      <c r="M560" s="79">
        <v>0</v>
      </c>
      <c r="N560" s="79">
        <v>0</v>
      </c>
      <c r="O560" s="79">
        <v>0</v>
      </c>
      <c r="P560" s="79">
        <v>0</v>
      </c>
      <c r="Q560" s="79">
        <v>0</v>
      </c>
      <c r="R560" s="79">
        <v>0</v>
      </c>
      <c r="S560" s="79">
        <v>0</v>
      </c>
      <c r="T560" s="79">
        <v>0</v>
      </c>
      <c r="U560" s="79">
        <v>0</v>
      </c>
      <c r="V560" s="79">
        <v>0</v>
      </c>
      <c r="W560" s="79">
        <v>0</v>
      </c>
      <c r="X560" s="79">
        <v>0</v>
      </c>
      <c r="Y560" s="79">
        <v>0</v>
      </c>
      <c r="Z560" s="79">
        <v>0</v>
      </c>
      <c r="AA560" s="79">
        <v>0</v>
      </c>
      <c r="AB560" s="79">
        <v>0</v>
      </c>
      <c r="AC560" s="79">
        <v>0</v>
      </c>
      <c r="AD560" s="79">
        <v>0</v>
      </c>
      <c r="AE560" s="79">
        <v>0</v>
      </c>
      <c r="AF560" s="79">
        <v>0</v>
      </c>
      <c r="AG560" s="79">
        <v>0</v>
      </c>
      <c r="AH560" s="79">
        <v>0</v>
      </c>
      <c r="AI560" s="79">
        <v>0</v>
      </c>
      <c r="AJ560" s="79">
        <v>0</v>
      </c>
      <c r="AK560" s="79">
        <v>0</v>
      </c>
      <c r="AL560" s="79">
        <v>0</v>
      </c>
      <c r="AM560" s="79">
        <f t="shared" si="8"/>
        <v>0</v>
      </c>
      <c r="AP560" s="45"/>
    </row>
    <row r="561" spans="1:42" ht="33" customHeight="1">
      <c r="A561" s="54">
        <v>1906</v>
      </c>
      <c r="B561" s="55" t="s">
        <v>504</v>
      </c>
      <c r="C561" s="80" t="s">
        <v>678</v>
      </c>
      <c r="D561" s="79">
        <v>0</v>
      </c>
      <c r="E561" s="79">
        <v>0</v>
      </c>
      <c r="F561" s="79">
        <v>0</v>
      </c>
      <c r="G561" s="79">
        <v>0</v>
      </c>
      <c r="H561" s="79">
        <v>0</v>
      </c>
      <c r="I561" s="79">
        <v>0</v>
      </c>
      <c r="J561" s="79">
        <v>0</v>
      </c>
      <c r="K561" s="79">
        <v>0</v>
      </c>
      <c r="L561" s="79">
        <v>0</v>
      </c>
      <c r="M561" s="79">
        <v>0</v>
      </c>
      <c r="N561" s="79">
        <v>0</v>
      </c>
      <c r="O561" s="79">
        <v>0</v>
      </c>
      <c r="P561" s="79">
        <v>0</v>
      </c>
      <c r="Q561" s="79">
        <v>0</v>
      </c>
      <c r="R561" s="79">
        <v>0</v>
      </c>
      <c r="S561" s="79">
        <v>0</v>
      </c>
      <c r="T561" s="79">
        <v>0</v>
      </c>
      <c r="U561" s="79">
        <v>0</v>
      </c>
      <c r="V561" s="79">
        <v>0</v>
      </c>
      <c r="W561" s="79">
        <v>0</v>
      </c>
      <c r="X561" s="79">
        <v>0</v>
      </c>
      <c r="Y561" s="79">
        <v>0</v>
      </c>
      <c r="Z561" s="79">
        <v>0</v>
      </c>
      <c r="AA561" s="79">
        <v>0</v>
      </c>
      <c r="AB561" s="79">
        <v>0</v>
      </c>
      <c r="AC561" s="79">
        <v>0</v>
      </c>
      <c r="AD561" s="79">
        <v>0</v>
      </c>
      <c r="AE561" s="79">
        <v>0</v>
      </c>
      <c r="AF561" s="79">
        <v>0</v>
      </c>
      <c r="AG561" s="79">
        <v>0</v>
      </c>
      <c r="AH561" s="79">
        <v>0</v>
      </c>
      <c r="AI561" s="79">
        <v>0</v>
      </c>
      <c r="AJ561" s="79">
        <v>0</v>
      </c>
      <c r="AK561" s="79">
        <v>0</v>
      </c>
      <c r="AL561" s="79">
        <v>0</v>
      </c>
      <c r="AM561" s="79">
        <f t="shared" si="8"/>
        <v>0</v>
      </c>
      <c r="AP561" s="45"/>
    </row>
    <row r="562" spans="1:42" ht="33" customHeight="1">
      <c r="A562" s="54">
        <v>1907</v>
      </c>
      <c r="B562" s="55" t="s">
        <v>529</v>
      </c>
      <c r="C562" s="80" t="s">
        <v>678</v>
      </c>
      <c r="D562" s="79">
        <v>0</v>
      </c>
      <c r="E562" s="79">
        <v>0</v>
      </c>
      <c r="F562" s="79">
        <v>0</v>
      </c>
      <c r="G562" s="79">
        <v>0</v>
      </c>
      <c r="H562" s="79">
        <v>0</v>
      </c>
      <c r="I562" s="79">
        <v>0</v>
      </c>
      <c r="J562" s="79">
        <v>0</v>
      </c>
      <c r="K562" s="79">
        <v>0</v>
      </c>
      <c r="L562" s="79">
        <v>0</v>
      </c>
      <c r="M562" s="79">
        <v>0</v>
      </c>
      <c r="N562" s="79">
        <v>0</v>
      </c>
      <c r="O562" s="79">
        <v>0</v>
      </c>
      <c r="P562" s="79">
        <v>0</v>
      </c>
      <c r="Q562" s="79">
        <v>0</v>
      </c>
      <c r="R562" s="79">
        <v>0</v>
      </c>
      <c r="S562" s="79">
        <v>0</v>
      </c>
      <c r="T562" s="79">
        <v>0</v>
      </c>
      <c r="U562" s="79">
        <v>0</v>
      </c>
      <c r="V562" s="79">
        <v>0</v>
      </c>
      <c r="W562" s="79">
        <v>0</v>
      </c>
      <c r="X562" s="79">
        <v>0</v>
      </c>
      <c r="Y562" s="79">
        <v>0</v>
      </c>
      <c r="Z562" s="79">
        <v>0</v>
      </c>
      <c r="AA562" s="79">
        <v>0</v>
      </c>
      <c r="AB562" s="79">
        <v>0</v>
      </c>
      <c r="AC562" s="79">
        <v>0</v>
      </c>
      <c r="AD562" s="79">
        <v>0</v>
      </c>
      <c r="AE562" s="79">
        <v>0</v>
      </c>
      <c r="AF562" s="79">
        <v>0</v>
      </c>
      <c r="AG562" s="79">
        <v>0</v>
      </c>
      <c r="AH562" s="79">
        <v>0</v>
      </c>
      <c r="AI562" s="79">
        <v>0</v>
      </c>
      <c r="AJ562" s="79">
        <v>0</v>
      </c>
      <c r="AK562" s="79">
        <v>0</v>
      </c>
      <c r="AL562" s="79">
        <v>0</v>
      </c>
      <c r="AM562" s="79">
        <f t="shared" si="8"/>
        <v>0</v>
      </c>
      <c r="AP562" s="45"/>
    </row>
    <row r="563" spans="1:42" ht="33" customHeight="1">
      <c r="A563" s="54">
        <v>1908</v>
      </c>
      <c r="B563" s="55" t="s">
        <v>530</v>
      </c>
      <c r="C563" s="80" t="s">
        <v>678</v>
      </c>
      <c r="D563" s="79">
        <v>0</v>
      </c>
      <c r="E563" s="79">
        <v>0</v>
      </c>
      <c r="F563" s="79">
        <v>0</v>
      </c>
      <c r="G563" s="79">
        <v>0</v>
      </c>
      <c r="H563" s="79">
        <v>0</v>
      </c>
      <c r="I563" s="79">
        <v>0</v>
      </c>
      <c r="J563" s="79">
        <v>0</v>
      </c>
      <c r="K563" s="79">
        <v>0</v>
      </c>
      <c r="L563" s="79">
        <v>0</v>
      </c>
      <c r="M563" s="79">
        <v>0</v>
      </c>
      <c r="N563" s="79">
        <v>0</v>
      </c>
      <c r="O563" s="79">
        <v>0</v>
      </c>
      <c r="P563" s="79">
        <v>0</v>
      </c>
      <c r="Q563" s="79">
        <v>0</v>
      </c>
      <c r="R563" s="79">
        <v>0</v>
      </c>
      <c r="S563" s="79">
        <v>0</v>
      </c>
      <c r="T563" s="79">
        <v>0</v>
      </c>
      <c r="U563" s="79">
        <v>0</v>
      </c>
      <c r="V563" s="79">
        <v>0</v>
      </c>
      <c r="W563" s="79">
        <v>0</v>
      </c>
      <c r="X563" s="79">
        <v>0</v>
      </c>
      <c r="Y563" s="79">
        <v>0</v>
      </c>
      <c r="Z563" s="79">
        <v>0</v>
      </c>
      <c r="AA563" s="79">
        <v>0</v>
      </c>
      <c r="AB563" s="79">
        <v>0</v>
      </c>
      <c r="AC563" s="79">
        <v>0</v>
      </c>
      <c r="AD563" s="79">
        <v>0</v>
      </c>
      <c r="AE563" s="79">
        <v>0</v>
      </c>
      <c r="AF563" s="79">
        <v>0</v>
      </c>
      <c r="AG563" s="79">
        <v>0</v>
      </c>
      <c r="AH563" s="79">
        <v>0</v>
      </c>
      <c r="AI563" s="79">
        <v>0</v>
      </c>
      <c r="AJ563" s="79">
        <v>0</v>
      </c>
      <c r="AK563" s="79">
        <v>0</v>
      </c>
      <c r="AL563" s="79">
        <v>0</v>
      </c>
      <c r="AM563" s="79">
        <f t="shared" si="8"/>
        <v>0</v>
      </c>
      <c r="AP563" s="45"/>
    </row>
    <row r="564" spans="1:42" ht="33" customHeight="1">
      <c r="A564" s="54">
        <v>1909</v>
      </c>
      <c r="B564" s="55" t="s">
        <v>454</v>
      </c>
      <c r="C564" s="80" t="s">
        <v>678</v>
      </c>
      <c r="D564" s="79">
        <v>0</v>
      </c>
      <c r="E564" s="79">
        <v>0</v>
      </c>
      <c r="F564" s="79">
        <v>0</v>
      </c>
      <c r="G564" s="79">
        <v>0</v>
      </c>
      <c r="H564" s="79">
        <v>0</v>
      </c>
      <c r="I564" s="79">
        <v>0</v>
      </c>
      <c r="J564" s="79">
        <v>0</v>
      </c>
      <c r="K564" s="79">
        <v>0</v>
      </c>
      <c r="L564" s="79">
        <v>0</v>
      </c>
      <c r="M564" s="79">
        <v>0</v>
      </c>
      <c r="N564" s="79">
        <v>0</v>
      </c>
      <c r="O564" s="79">
        <v>0</v>
      </c>
      <c r="P564" s="79">
        <v>0</v>
      </c>
      <c r="Q564" s="79">
        <v>0</v>
      </c>
      <c r="R564" s="79">
        <v>0</v>
      </c>
      <c r="S564" s="79">
        <v>0</v>
      </c>
      <c r="T564" s="79">
        <v>0</v>
      </c>
      <c r="U564" s="79">
        <v>0</v>
      </c>
      <c r="V564" s="79">
        <v>0</v>
      </c>
      <c r="W564" s="79">
        <v>0</v>
      </c>
      <c r="X564" s="79">
        <v>0</v>
      </c>
      <c r="Y564" s="79">
        <v>0</v>
      </c>
      <c r="Z564" s="79">
        <v>0</v>
      </c>
      <c r="AA564" s="79">
        <v>0</v>
      </c>
      <c r="AB564" s="79">
        <v>0</v>
      </c>
      <c r="AC564" s="79">
        <v>0</v>
      </c>
      <c r="AD564" s="79">
        <v>0</v>
      </c>
      <c r="AE564" s="79">
        <v>0</v>
      </c>
      <c r="AF564" s="79">
        <v>0</v>
      </c>
      <c r="AG564" s="79">
        <v>0</v>
      </c>
      <c r="AH564" s="79">
        <v>0</v>
      </c>
      <c r="AI564" s="79">
        <v>0</v>
      </c>
      <c r="AJ564" s="79">
        <v>0</v>
      </c>
      <c r="AK564" s="79">
        <v>0</v>
      </c>
      <c r="AL564" s="79">
        <v>0</v>
      </c>
      <c r="AM564" s="79">
        <f t="shared" si="8"/>
        <v>0</v>
      </c>
      <c r="AP564" s="45"/>
    </row>
    <row r="565" spans="1:42" ht="33" customHeight="1">
      <c r="A565" s="54">
        <v>1910</v>
      </c>
      <c r="B565" s="55" t="s">
        <v>531</v>
      </c>
      <c r="C565" s="80" t="s">
        <v>678</v>
      </c>
      <c r="D565" s="79">
        <v>0</v>
      </c>
      <c r="E565" s="79">
        <v>0</v>
      </c>
      <c r="F565" s="79">
        <v>0</v>
      </c>
      <c r="G565" s="79">
        <v>0</v>
      </c>
      <c r="H565" s="79">
        <v>0</v>
      </c>
      <c r="I565" s="79">
        <v>0</v>
      </c>
      <c r="J565" s="79">
        <v>0</v>
      </c>
      <c r="K565" s="79">
        <v>0</v>
      </c>
      <c r="L565" s="79">
        <v>0</v>
      </c>
      <c r="M565" s="79">
        <v>0</v>
      </c>
      <c r="N565" s="79">
        <v>0</v>
      </c>
      <c r="O565" s="79">
        <v>0</v>
      </c>
      <c r="P565" s="79">
        <v>0</v>
      </c>
      <c r="Q565" s="79">
        <v>0</v>
      </c>
      <c r="R565" s="79">
        <v>0</v>
      </c>
      <c r="S565" s="79">
        <v>0</v>
      </c>
      <c r="T565" s="79">
        <v>0</v>
      </c>
      <c r="U565" s="79">
        <v>0</v>
      </c>
      <c r="V565" s="79">
        <v>0</v>
      </c>
      <c r="W565" s="79">
        <v>0</v>
      </c>
      <c r="X565" s="79">
        <v>0</v>
      </c>
      <c r="Y565" s="79">
        <v>0</v>
      </c>
      <c r="Z565" s="79">
        <v>0</v>
      </c>
      <c r="AA565" s="79">
        <v>0</v>
      </c>
      <c r="AB565" s="79">
        <v>0</v>
      </c>
      <c r="AC565" s="79">
        <v>0</v>
      </c>
      <c r="AD565" s="79">
        <v>0</v>
      </c>
      <c r="AE565" s="79">
        <v>0</v>
      </c>
      <c r="AF565" s="79">
        <v>0</v>
      </c>
      <c r="AG565" s="79">
        <v>0</v>
      </c>
      <c r="AH565" s="79">
        <v>0</v>
      </c>
      <c r="AI565" s="79">
        <v>0</v>
      </c>
      <c r="AJ565" s="79">
        <v>0</v>
      </c>
      <c r="AK565" s="79">
        <v>0</v>
      </c>
      <c r="AL565" s="79">
        <v>0</v>
      </c>
      <c r="AM565" s="79">
        <f t="shared" si="8"/>
        <v>0</v>
      </c>
      <c r="AP565" s="45"/>
    </row>
    <row r="566" spans="1:42" ht="33" customHeight="1">
      <c r="A566" s="54">
        <v>1911</v>
      </c>
      <c r="B566" s="55" t="s">
        <v>532</v>
      </c>
      <c r="C566" s="80" t="s">
        <v>678</v>
      </c>
      <c r="D566" s="79">
        <v>0</v>
      </c>
      <c r="E566" s="79">
        <v>0</v>
      </c>
      <c r="F566" s="79">
        <v>0</v>
      </c>
      <c r="G566" s="79">
        <v>0</v>
      </c>
      <c r="H566" s="79">
        <v>0</v>
      </c>
      <c r="I566" s="79">
        <v>0</v>
      </c>
      <c r="J566" s="79">
        <v>0</v>
      </c>
      <c r="K566" s="79">
        <v>0</v>
      </c>
      <c r="L566" s="79">
        <v>0</v>
      </c>
      <c r="M566" s="79">
        <v>0</v>
      </c>
      <c r="N566" s="79">
        <v>0</v>
      </c>
      <c r="O566" s="79">
        <v>0</v>
      </c>
      <c r="P566" s="79">
        <v>0</v>
      </c>
      <c r="Q566" s="79">
        <v>0</v>
      </c>
      <c r="R566" s="79">
        <v>0</v>
      </c>
      <c r="S566" s="79">
        <v>0</v>
      </c>
      <c r="T566" s="79">
        <v>0</v>
      </c>
      <c r="U566" s="79">
        <v>0</v>
      </c>
      <c r="V566" s="79">
        <v>0</v>
      </c>
      <c r="W566" s="79">
        <v>0</v>
      </c>
      <c r="X566" s="79">
        <v>0</v>
      </c>
      <c r="Y566" s="79">
        <v>0</v>
      </c>
      <c r="Z566" s="79">
        <v>0</v>
      </c>
      <c r="AA566" s="79">
        <v>0</v>
      </c>
      <c r="AB566" s="79">
        <v>0</v>
      </c>
      <c r="AC566" s="79">
        <v>0</v>
      </c>
      <c r="AD566" s="79">
        <v>0</v>
      </c>
      <c r="AE566" s="79">
        <v>0</v>
      </c>
      <c r="AF566" s="79">
        <v>0</v>
      </c>
      <c r="AG566" s="79">
        <v>0</v>
      </c>
      <c r="AH566" s="79">
        <v>0</v>
      </c>
      <c r="AI566" s="79">
        <v>0</v>
      </c>
      <c r="AJ566" s="79">
        <v>0</v>
      </c>
      <c r="AK566" s="79">
        <v>0</v>
      </c>
      <c r="AL566" s="79">
        <v>0</v>
      </c>
      <c r="AM566" s="79">
        <f t="shared" si="8"/>
        <v>0</v>
      </c>
      <c r="AP566" s="45"/>
    </row>
    <row r="567" spans="1:42" ht="33" customHeight="1">
      <c r="A567" s="54">
        <v>1912</v>
      </c>
      <c r="B567" s="55" t="s">
        <v>533</v>
      </c>
      <c r="C567" s="80" t="s">
        <v>678</v>
      </c>
      <c r="D567" s="79">
        <v>0</v>
      </c>
      <c r="E567" s="79">
        <v>0</v>
      </c>
      <c r="F567" s="79">
        <v>0</v>
      </c>
      <c r="G567" s="79">
        <v>0</v>
      </c>
      <c r="H567" s="79">
        <v>0</v>
      </c>
      <c r="I567" s="79">
        <v>0</v>
      </c>
      <c r="J567" s="79">
        <v>0</v>
      </c>
      <c r="K567" s="79">
        <v>0</v>
      </c>
      <c r="L567" s="79">
        <v>0</v>
      </c>
      <c r="M567" s="79">
        <v>0</v>
      </c>
      <c r="N567" s="79">
        <v>0</v>
      </c>
      <c r="O567" s="79">
        <v>0</v>
      </c>
      <c r="P567" s="79">
        <v>0</v>
      </c>
      <c r="Q567" s="79">
        <v>0</v>
      </c>
      <c r="R567" s="79">
        <v>0</v>
      </c>
      <c r="S567" s="79">
        <v>0</v>
      </c>
      <c r="T567" s="79">
        <v>0</v>
      </c>
      <c r="U567" s="79">
        <v>0</v>
      </c>
      <c r="V567" s="79">
        <v>0</v>
      </c>
      <c r="W567" s="79">
        <v>0</v>
      </c>
      <c r="X567" s="79">
        <v>0</v>
      </c>
      <c r="Y567" s="79">
        <v>0</v>
      </c>
      <c r="Z567" s="79">
        <v>0</v>
      </c>
      <c r="AA567" s="79">
        <v>0</v>
      </c>
      <c r="AB567" s="79">
        <v>0</v>
      </c>
      <c r="AC567" s="79">
        <v>0</v>
      </c>
      <c r="AD567" s="79">
        <v>0</v>
      </c>
      <c r="AE567" s="79">
        <v>0</v>
      </c>
      <c r="AF567" s="79">
        <v>0</v>
      </c>
      <c r="AG567" s="79">
        <v>0</v>
      </c>
      <c r="AH567" s="79">
        <v>0</v>
      </c>
      <c r="AI567" s="79">
        <v>0</v>
      </c>
      <c r="AJ567" s="79">
        <v>0</v>
      </c>
      <c r="AK567" s="79">
        <v>0</v>
      </c>
      <c r="AL567" s="79">
        <v>0</v>
      </c>
      <c r="AM567" s="79">
        <f t="shared" si="8"/>
        <v>0</v>
      </c>
      <c r="AP567" s="45"/>
    </row>
    <row r="568" spans="1:42" ht="33" customHeight="1">
      <c r="A568" s="54">
        <v>1913</v>
      </c>
      <c r="B568" s="55" t="s">
        <v>534</v>
      </c>
      <c r="C568" s="80" t="s">
        <v>678</v>
      </c>
      <c r="D568" s="79">
        <v>0</v>
      </c>
      <c r="E568" s="79">
        <v>0</v>
      </c>
      <c r="F568" s="79">
        <v>0</v>
      </c>
      <c r="G568" s="79">
        <v>0</v>
      </c>
      <c r="H568" s="79">
        <v>0</v>
      </c>
      <c r="I568" s="79">
        <v>0</v>
      </c>
      <c r="J568" s="79">
        <v>0</v>
      </c>
      <c r="K568" s="79">
        <v>0</v>
      </c>
      <c r="L568" s="79">
        <v>0</v>
      </c>
      <c r="M568" s="79">
        <v>0</v>
      </c>
      <c r="N568" s="79">
        <v>0</v>
      </c>
      <c r="O568" s="79">
        <v>0</v>
      </c>
      <c r="P568" s="79">
        <v>0</v>
      </c>
      <c r="Q568" s="79">
        <v>0</v>
      </c>
      <c r="R568" s="79">
        <v>0</v>
      </c>
      <c r="S568" s="79">
        <v>0</v>
      </c>
      <c r="T568" s="79">
        <v>0</v>
      </c>
      <c r="U568" s="79">
        <v>0</v>
      </c>
      <c r="V568" s="79">
        <v>0</v>
      </c>
      <c r="W568" s="79">
        <v>0</v>
      </c>
      <c r="X568" s="79">
        <v>0</v>
      </c>
      <c r="Y568" s="79">
        <v>0</v>
      </c>
      <c r="Z568" s="79">
        <v>0</v>
      </c>
      <c r="AA568" s="79">
        <v>0</v>
      </c>
      <c r="AB568" s="79">
        <v>0</v>
      </c>
      <c r="AC568" s="79">
        <v>0</v>
      </c>
      <c r="AD568" s="79">
        <v>0</v>
      </c>
      <c r="AE568" s="79">
        <v>0</v>
      </c>
      <c r="AF568" s="79">
        <v>0</v>
      </c>
      <c r="AG568" s="79">
        <v>0</v>
      </c>
      <c r="AH568" s="79">
        <v>0</v>
      </c>
      <c r="AI568" s="79">
        <v>0</v>
      </c>
      <c r="AJ568" s="79">
        <v>0</v>
      </c>
      <c r="AK568" s="79">
        <v>0</v>
      </c>
      <c r="AL568" s="79">
        <v>0</v>
      </c>
      <c r="AM568" s="79">
        <f t="shared" si="8"/>
        <v>0</v>
      </c>
      <c r="AP568" s="45"/>
    </row>
    <row r="569" spans="1:42" ht="33" customHeight="1">
      <c r="A569" s="54">
        <v>1914</v>
      </c>
      <c r="B569" s="55" t="s">
        <v>535</v>
      </c>
      <c r="C569" s="80" t="s">
        <v>678</v>
      </c>
      <c r="D569" s="79">
        <v>0</v>
      </c>
      <c r="E569" s="79">
        <v>0</v>
      </c>
      <c r="F569" s="79">
        <v>0</v>
      </c>
      <c r="G569" s="79">
        <v>0</v>
      </c>
      <c r="H569" s="79">
        <v>0</v>
      </c>
      <c r="I569" s="79">
        <v>0</v>
      </c>
      <c r="J569" s="79">
        <v>0</v>
      </c>
      <c r="K569" s="79">
        <v>0</v>
      </c>
      <c r="L569" s="79">
        <v>0</v>
      </c>
      <c r="M569" s="79">
        <v>0</v>
      </c>
      <c r="N569" s="79">
        <v>0</v>
      </c>
      <c r="O569" s="79">
        <v>0</v>
      </c>
      <c r="P569" s="79">
        <v>0</v>
      </c>
      <c r="Q569" s="79">
        <v>0</v>
      </c>
      <c r="R569" s="79">
        <v>0</v>
      </c>
      <c r="S569" s="79">
        <v>0</v>
      </c>
      <c r="T569" s="79">
        <v>0</v>
      </c>
      <c r="U569" s="79">
        <v>0</v>
      </c>
      <c r="V569" s="79">
        <v>0</v>
      </c>
      <c r="W569" s="79">
        <v>0</v>
      </c>
      <c r="X569" s="79">
        <v>0</v>
      </c>
      <c r="Y569" s="79">
        <v>0</v>
      </c>
      <c r="Z569" s="79">
        <v>0</v>
      </c>
      <c r="AA569" s="79">
        <v>0</v>
      </c>
      <c r="AB569" s="79">
        <v>0</v>
      </c>
      <c r="AC569" s="79">
        <v>0</v>
      </c>
      <c r="AD569" s="79">
        <v>0</v>
      </c>
      <c r="AE569" s="79">
        <v>0</v>
      </c>
      <c r="AF569" s="79">
        <v>0</v>
      </c>
      <c r="AG569" s="79">
        <v>0</v>
      </c>
      <c r="AH569" s="79">
        <v>0</v>
      </c>
      <c r="AI569" s="79">
        <v>0</v>
      </c>
      <c r="AJ569" s="79">
        <v>0</v>
      </c>
      <c r="AK569" s="79">
        <v>0</v>
      </c>
      <c r="AL569" s="79">
        <v>0</v>
      </c>
      <c r="AM569" s="79">
        <f t="shared" si="8"/>
        <v>0</v>
      </c>
      <c r="AP569" s="45"/>
    </row>
    <row r="570" spans="1:42" ht="33" customHeight="1">
      <c r="A570" s="54">
        <v>1915</v>
      </c>
      <c r="B570" s="55" t="s">
        <v>536</v>
      </c>
      <c r="C570" s="80" t="s">
        <v>678</v>
      </c>
      <c r="D570" s="79">
        <v>0</v>
      </c>
      <c r="E570" s="79">
        <v>0</v>
      </c>
      <c r="F570" s="79">
        <v>0</v>
      </c>
      <c r="G570" s="79">
        <v>0</v>
      </c>
      <c r="H570" s="79">
        <v>0</v>
      </c>
      <c r="I570" s="79">
        <v>0</v>
      </c>
      <c r="J570" s="79">
        <v>0</v>
      </c>
      <c r="K570" s="79">
        <v>0</v>
      </c>
      <c r="L570" s="79">
        <v>0</v>
      </c>
      <c r="M570" s="79">
        <v>0</v>
      </c>
      <c r="N570" s="79">
        <v>0</v>
      </c>
      <c r="O570" s="79">
        <v>0</v>
      </c>
      <c r="P570" s="79">
        <v>0</v>
      </c>
      <c r="Q570" s="79">
        <v>0</v>
      </c>
      <c r="R570" s="79">
        <v>0</v>
      </c>
      <c r="S570" s="79">
        <v>0</v>
      </c>
      <c r="T570" s="79">
        <v>0</v>
      </c>
      <c r="U570" s="79">
        <v>0</v>
      </c>
      <c r="V570" s="79">
        <v>0</v>
      </c>
      <c r="W570" s="79">
        <v>0</v>
      </c>
      <c r="X570" s="79">
        <v>0</v>
      </c>
      <c r="Y570" s="79">
        <v>0</v>
      </c>
      <c r="Z570" s="79">
        <v>0</v>
      </c>
      <c r="AA570" s="79">
        <v>0</v>
      </c>
      <c r="AB570" s="79">
        <v>0</v>
      </c>
      <c r="AC570" s="79">
        <v>0</v>
      </c>
      <c r="AD570" s="79">
        <v>0</v>
      </c>
      <c r="AE570" s="79">
        <v>0</v>
      </c>
      <c r="AF570" s="79">
        <v>0</v>
      </c>
      <c r="AG570" s="79">
        <v>0</v>
      </c>
      <c r="AH570" s="79">
        <v>0</v>
      </c>
      <c r="AI570" s="79">
        <v>0</v>
      </c>
      <c r="AJ570" s="79">
        <v>0</v>
      </c>
      <c r="AK570" s="79">
        <v>0</v>
      </c>
      <c r="AL570" s="79">
        <v>0</v>
      </c>
      <c r="AM570" s="79">
        <f t="shared" si="8"/>
        <v>0</v>
      </c>
      <c r="AP570" s="45"/>
    </row>
    <row r="571" spans="1:42" ht="33" customHeight="1">
      <c r="A571" s="54">
        <v>2301</v>
      </c>
      <c r="B571" s="55" t="s">
        <v>537</v>
      </c>
      <c r="C571" s="80" t="s">
        <v>725</v>
      </c>
      <c r="D571" s="79">
        <v>0</v>
      </c>
      <c r="E571" s="79">
        <v>0</v>
      </c>
      <c r="F571" s="79">
        <v>0</v>
      </c>
      <c r="G571" s="79">
        <v>0</v>
      </c>
      <c r="H571" s="79">
        <v>0</v>
      </c>
      <c r="I571" s="79">
        <v>0</v>
      </c>
      <c r="J571" s="79">
        <v>0</v>
      </c>
      <c r="K571" s="79">
        <v>0</v>
      </c>
      <c r="L571" s="79">
        <v>0</v>
      </c>
      <c r="M571" s="79">
        <v>0</v>
      </c>
      <c r="N571" s="79">
        <v>0</v>
      </c>
      <c r="O571" s="79">
        <v>0</v>
      </c>
      <c r="P571" s="79">
        <v>0</v>
      </c>
      <c r="Q571" s="79">
        <v>0</v>
      </c>
      <c r="R571" s="79">
        <v>0</v>
      </c>
      <c r="S571" s="79">
        <v>0</v>
      </c>
      <c r="T571" s="79">
        <v>0</v>
      </c>
      <c r="U571" s="79">
        <v>0</v>
      </c>
      <c r="V571" s="79">
        <v>0</v>
      </c>
      <c r="W571" s="79">
        <v>0</v>
      </c>
      <c r="X571" s="79">
        <v>0</v>
      </c>
      <c r="Y571" s="79">
        <v>0</v>
      </c>
      <c r="Z571" s="79">
        <v>0</v>
      </c>
      <c r="AA571" s="79">
        <v>0</v>
      </c>
      <c r="AB571" s="79">
        <v>0</v>
      </c>
      <c r="AC571" s="79">
        <v>0</v>
      </c>
      <c r="AD571" s="79">
        <v>0</v>
      </c>
      <c r="AE571" s="79">
        <v>0</v>
      </c>
      <c r="AF571" s="79">
        <v>0</v>
      </c>
      <c r="AG571" s="79">
        <v>0</v>
      </c>
      <c r="AH571" s="79">
        <v>0</v>
      </c>
      <c r="AI571" s="79">
        <v>0</v>
      </c>
      <c r="AJ571" s="79">
        <v>0</v>
      </c>
      <c r="AK571" s="79">
        <v>0</v>
      </c>
      <c r="AL571" s="79">
        <v>0</v>
      </c>
      <c r="AM571" s="79">
        <f t="shared" si="8"/>
        <v>0</v>
      </c>
      <c r="AP571" s="45"/>
    </row>
    <row r="572" spans="1:42" ht="33" customHeight="1">
      <c r="A572" s="54">
        <v>2302</v>
      </c>
      <c r="B572" s="55" t="s">
        <v>538</v>
      </c>
      <c r="C572" s="80" t="s">
        <v>725</v>
      </c>
      <c r="D572" s="79">
        <v>0</v>
      </c>
      <c r="E572" s="79">
        <v>0</v>
      </c>
      <c r="F572" s="79">
        <v>0</v>
      </c>
      <c r="G572" s="79">
        <v>0</v>
      </c>
      <c r="H572" s="79">
        <v>0</v>
      </c>
      <c r="I572" s="79">
        <v>0</v>
      </c>
      <c r="J572" s="79">
        <v>0</v>
      </c>
      <c r="K572" s="79">
        <v>0</v>
      </c>
      <c r="L572" s="79">
        <v>0</v>
      </c>
      <c r="M572" s="79">
        <v>0</v>
      </c>
      <c r="N572" s="79">
        <v>0</v>
      </c>
      <c r="O572" s="79">
        <v>0</v>
      </c>
      <c r="P572" s="79">
        <v>0</v>
      </c>
      <c r="Q572" s="79">
        <v>0</v>
      </c>
      <c r="R572" s="79">
        <v>0</v>
      </c>
      <c r="S572" s="79">
        <v>0</v>
      </c>
      <c r="T572" s="79">
        <v>0</v>
      </c>
      <c r="U572" s="79">
        <v>0</v>
      </c>
      <c r="V572" s="79">
        <v>0</v>
      </c>
      <c r="W572" s="79">
        <v>0</v>
      </c>
      <c r="X572" s="79">
        <v>0</v>
      </c>
      <c r="Y572" s="79">
        <v>0</v>
      </c>
      <c r="Z572" s="79">
        <v>0</v>
      </c>
      <c r="AA572" s="79">
        <v>0</v>
      </c>
      <c r="AB572" s="79">
        <v>0</v>
      </c>
      <c r="AC572" s="79">
        <v>0</v>
      </c>
      <c r="AD572" s="79">
        <v>0</v>
      </c>
      <c r="AE572" s="79">
        <v>0</v>
      </c>
      <c r="AF572" s="79">
        <v>0</v>
      </c>
      <c r="AG572" s="79">
        <v>0</v>
      </c>
      <c r="AH572" s="79">
        <v>0</v>
      </c>
      <c r="AI572" s="79">
        <v>0</v>
      </c>
      <c r="AJ572" s="79">
        <v>0</v>
      </c>
      <c r="AK572" s="79">
        <v>0</v>
      </c>
      <c r="AL572" s="79">
        <v>0</v>
      </c>
      <c r="AM572" s="79">
        <f t="shared" si="8"/>
        <v>0</v>
      </c>
      <c r="AP572" s="45"/>
    </row>
    <row r="573" spans="1:42" ht="33" customHeight="1">
      <c r="A573" s="54">
        <v>2303</v>
      </c>
      <c r="B573" s="55" t="s">
        <v>539</v>
      </c>
      <c r="C573" s="80" t="s">
        <v>725</v>
      </c>
      <c r="D573" s="79">
        <v>0</v>
      </c>
      <c r="E573" s="79">
        <v>0</v>
      </c>
      <c r="F573" s="79">
        <v>0</v>
      </c>
      <c r="G573" s="79">
        <v>0</v>
      </c>
      <c r="H573" s="79">
        <v>0</v>
      </c>
      <c r="I573" s="79">
        <v>0</v>
      </c>
      <c r="J573" s="79">
        <v>0</v>
      </c>
      <c r="K573" s="79">
        <v>0</v>
      </c>
      <c r="L573" s="79">
        <v>0</v>
      </c>
      <c r="M573" s="79">
        <v>0</v>
      </c>
      <c r="N573" s="79">
        <v>0</v>
      </c>
      <c r="O573" s="79">
        <v>0</v>
      </c>
      <c r="P573" s="79">
        <v>0</v>
      </c>
      <c r="Q573" s="79">
        <v>0</v>
      </c>
      <c r="R573" s="79">
        <v>0</v>
      </c>
      <c r="S573" s="79">
        <v>0</v>
      </c>
      <c r="T573" s="79">
        <v>0</v>
      </c>
      <c r="U573" s="79">
        <v>0</v>
      </c>
      <c r="V573" s="79">
        <v>0</v>
      </c>
      <c r="W573" s="79">
        <v>0</v>
      </c>
      <c r="X573" s="79">
        <v>0</v>
      </c>
      <c r="Y573" s="79">
        <v>0</v>
      </c>
      <c r="Z573" s="79">
        <v>0</v>
      </c>
      <c r="AA573" s="79">
        <v>0</v>
      </c>
      <c r="AB573" s="79">
        <v>0</v>
      </c>
      <c r="AC573" s="79">
        <v>0</v>
      </c>
      <c r="AD573" s="79">
        <v>0</v>
      </c>
      <c r="AE573" s="79">
        <v>0</v>
      </c>
      <c r="AF573" s="79">
        <v>0</v>
      </c>
      <c r="AG573" s="79">
        <v>0</v>
      </c>
      <c r="AH573" s="79">
        <v>0</v>
      </c>
      <c r="AI573" s="79">
        <v>0</v>
      </c>
      <c r="AJ573" s="79">
        <v>0</v>
      </c>
      <c r="AK573" s="79">
        <v>0</v>
      </c>
      <c r="AL573" s="79">
        <v>0</v>
      </c>
      <c r="AM573" s="79">
        <f t="shared" si="8"/>
        <v>0</v>
      </c>
      <c r="AP573" s="45"/>
    </row>
    <row r="574" spans="1:42" ht="33" customHeight="1">
      <c r="A574" s="54">
        <v>2311</v>
      </c>
      <c r="B574" s="55" t="s">
        <v>1383</v>
      </c>
      <c r="C574" s="80" t="s">
        <v>659</v>
      </c>
      <c r="D574" s="79">
        <v>0</v>
      </c>
      <c r="E574" s="79">
        <v>0</v>
      </c>
      <c r="F574" s="79">
        <v>0</v>
      </c>
      <c r="G574" s="79">
        <v>0</v>
      </c>
      <c r="H574" s="79">
        <v>0</v>
      </c>
      <c r="I574" s="79">
        <v>0</v>
      </c>
      <c r="J574" s="79">
        <v>0</v>
      </c>
      <c r="K574" s="79">
        <v>0</v>
      </c>
      <c r="L574" s="79">
        <v>0</v>
      </c>
      <c r="M574" s="79">
        <v>0</v>
      </c>
      <c r="N574" s="79">
        <v>0</v>
      </c>
      <c r="O574" s="79">
        <v>0</v>
      </c>
      <c r="P574" s="79">
        <v>0</v>
      </c>
      <c r="Q574" s="79">
        <v>0</v>
      </c>
      <c r="R574" s="79">
        <v>0</v>
      </c>
      <c r="S574" s="79">
        <v>0</v>
      </c>
      <c r="T574" s="79">
        <v>0</v>
      </c>
      <c r="U574" s="79">
        <v>0</v>
      </c>
      <c r="V574" s="79">
        <v>0</v>
      </c>
      <c r="W574" s="79">
        <v>0</v>
      </c>
      <c r="X574" s="79">
        <v>0</v>
      </c>
      <c r="Y574" s="79">
        <v>0</v>
      </c>
      <c r="Z574" s="79">
        <v>0</v>
      </c>
      <c r="AA574" s="79">
        <v>0</v>
      </c>
      <c r="AB574" s="79">
        <v>0</v>
      </c>
      <c r="AC574" s="79">
        <v>0</v>
      </c>
      <c r="AD574" s="79">
        <v>0</v>
      </c>
      <c r="AE574" s="79">
        <v>0</v>
      </c>
      <c r="AF574" s="79">
        <v>0</v>
      </c>
      <c r="AG574" s="79">
        <v>0</v>
      </c>
      <c r="AH574" s="79">
        <v>0</v>
      </c>
      <c r="AI574" s="79">
        <v>0</v>
      </c>
      <c r="AJ574" s="79">
        <v>0</v>
      </c>
      <c r="AK574" s="79">
        <v>0</v>
      </c>
      <c r="AL574" s="79">
        <v>0</v>
      </c>
      <c r="AM574" s="79">
        <f t="shared" si="8"/>
        <v>0</v>
      </c>
      <c r="AP574" s="45"/>
    </row>
    <row r="575" spans="1:42" ht="33" customHeight="1">
      <c r="A575" s="54">
        <v>2312</v>
      </c>
      <c r="B575" s="55" t="s">
        <v>1384</v>
      </c>
      <c r="C575" s="80" t="s">
        <v>659</v>
      </c>
      <c r="D575" s="79">
        <v>0</v>
      </c>
      <c r="E575" s="79">
        <v>0</v>
      </c>
      <c r="F575" s="79">
        <v>0</v>
      </c>
      <c r="G575" s="79">
        <v>0</v>
      </c>
      <c r="H575" s="79">
        <v>0</v>
      </c>
      <c r="I575" s="79">
        <v>0</v>
      </c>
      <c r="J575" s="79">
        <v>0</v>
      </c>
      <c r="K575" s="79">
        <v>0</v>
      </c>
      <c r="L575" s="79">
        <v>0</v>
      </c>
      <c r="M575" s="79">
        <v>0</v>
      </c>
      <c r="N575" s="79">
        <v>0</v>
      </c>
      <c r="O575" s="79">
        <v>0</v>
      </c>
      <c r="P575" s="79">
        <v>0</v>
      </c>
      <c r="Q575" s="79">
        <v>0</v>
      </c>
      <c r="R575" s="79">
        <v>0</v>
      </c>
      <c r="S575" s="79">
        <v>0</v>
      </c>
      <c r="T575" s="79">
        <v>0</v>
      </c>
      <c r="U575" s="79">
        <v>0</v>
      </c>
      <c r="V575" s="79">
        <v>0</v>
      </c>
      <c r="W575" s="79">
        <v>0</v>
      </c>
      <c r="X575" s="79">
        <v>0</v>
      </c>
      <c r="Y575" s="79">
        <v>0</v>
      </c>
      <c r="Z575" s="79">
        <v>0</v>
      </c>
      <c r="AA575" s="79">
        <v>0</v>
      </c>
      <c r="AB575" s="79">
        <v>0</v>
      </c>
      <c r="AC575" s="79">
        <v>0</v>
      </c>
      <c r="AD575" s="79">
        <v>0</v>
      </c>
      <c r="AE575" s="79">
        <v>0</v>
      </c>
      <c r="AF575" s="79">
        <v>0</v>
      </c>
      <c r="AG575" s="79">
        <v>0</v>
      </c>
      <c r="AH575" s="79">
        <v>0</v>
      </c>
      <c r="AI575" s="79">
        <v>0</v>
      </c>
      <c r="AJ575" s="79">
        <v>0</v>
      </c>
      <c r="AK575" s="79">
        <v>0</v>
      </c>
      <c r="AL575" s="79">
        <v>0</v>
      </c>
      <c r="AM575" s="79">
        <f t="shared" si="8"/>
        <v>0</v>
      </c>
      <c r="AP575" s="45"/>
    </row>
    <row r="576" spans="1:42" ht="33" customHeight="1">
      <c r="A576" s="54">
        <v>2313</v>
      </c>
      <c r="B576" s="55" t="s">
        <v>1385</v>
      </c>
      <c r="C576" s="80" t="s">
        <v>659</v>
      </c>
      <c r="D576" s="79">
        <v>0</v>
      </c>
      <c r="E576" s="79">
        <v>0</v>
      </c>
      <c r="F576" s="79">
        <v>0</v>
      </c>
      <c r="G576" s="79">
        <v>0</v>
      </c>
      <c r="H576" s="79">
        <v>0</v>
      </c>
      <c r="I576" s="79">
        <v>0</v>
      </c>
      <c r="J576" s="79">
        <v>0</v>
      </c>
      <c r="K576" s="79">
        <v>0</v>
      </c>
      <c r="L576" s="79">
        <v>0</v>
      </c>
      <c r="M576" s="79">
        <v>0</v>
      </c>
      <c r="N576" s="79">
        <v>0</v>
      </c>
      <c r="O576" s="79">
        <v>0</v>
      </c>
      <c r="P576" s="79">
        <v>0</v>
      </c>
      <c r="Q576" s="79">
        <v>0</v>
      </c>
      <c r="R576" s="79">
        <v>0</v>
      </c>
      <c r="S576" s="79">
        <v>0</v>
      </c>
      <c r="T576" s="79">
        <v>0</v>
      </c>
      <c r="U576" s="79">
        <v>0</v>
      </c>
      <c r="V576" s="79">
        <v>0</v>
      </c>
      <c r="W576" s="79">
        <v>0</v>
      </c>
      <c r="X576" s="79">
        <v>0</v>
      </c>
      <c r="Y576" s="79">
        <v>0</v>
      </c>
      <c r="Z576" s="79">
        <v>0</v>
      </c>
      <c r="AA576" s="79">
        <v>0</v>
      </c>
      <c r="AB576" s="79">
        <v>0</v>
      </c>
      <c r="AC576" s="79">
        <v>0</v>
      </c>
      <c r="AD576" s="79">
        <v>0</v>
      </c>
      <c r="AE576" s="79">
        <v>0</v>
      </c>
      <c r="AF576" s="79">
        <v>0</v>
      </c>
      <c r="AG576" s="79">
        <v>0</v>
      </c>
      <c r="AH576" s="79">
        <v>0</v>
      </c>
      <c r="AI576" s="79">
        <v>0</v>
      </c>
      <c r="AJ576" s="79">
        <v>0</v>
      </c>
      <c r="AK576" s="79">
        <v>0</v>
      </c>
      <c r="AL576" s="79">
        <v>0</v>
      </c>
      <c r="AM576" s="79">
        <f t="shared" si="8"/>
        <v>0</v>
      </c>
      <c r="AP576" s="45"/>
    </row>
    <row r="577" spans="1:42" ht="33" customHeight="1">
      <c r="A577" s="54">
        <v>2314</v>
      </c>
      <c r="B577" s="55" t="s">
        <v>1386</v>
      </c>
      <c r="C577" s="80" t="s">
        <v>659</v>
      </c>
      <c r="D577" s="79">
        <v>0</v>
      </c>
      <c r="E577" s="79">
        <v>0</v>
      </c>
      <c r="F577" s="79">
        <v>0</v>
      </c>
      <c r="G577" s="79">
        <v>0</v>
      </c>
      <c r="H577" s="79">
        <v>0</v>
      </c>
      <c r="I577" s="79">
        <v>0</v>
      </c>
      <c r="J577" s="79">
        <v>0</v>
      </c>
      <c r="K577" s="79">
        <v>0</v>
      </c>
      <c r="L577" s="79">
        <v>0</v>
      </c>
      <c r="M577" s="79">
        <v>0</v>
      </c>
      <c r="N577" s="79">
        <v>0</v>
      </c>
      <c r="O577" s="79">
        <v>0</v>
      </c>
      <c r="P577" s="79">
        <v>0</v>
      </c>
      <c r="Q577" s="79">
        <v>0</v>
      </c>
      <c r="R577" s="79">
        <v>0</v>
      </c>
      <c r="S577" s="79">
        <v>0</v>
      </c>
      <c r="T577" s="79">
        <v>0</v>
      </c>
      <c r="U577" s="79">
        <v>0</v>
      </c>
      <c r="V577" s="79">
        <v>0</v>
      </c>
      <c r="W577" s="79">
        <v>0</v>
      </c>
      <c r="X577" s="79">
        <v>0</v>
      </c>
      <c r="Y577" s="79">
        <v>0</v>
      </c>
      <c r="Z577" s="79">
        <v>0</v>
      </c>
      <c r="AA577" s="79">
        <v>0</v>
      </c>
      <c r="AB577" s="79">
        <v>0</v>
      </c>
      <c r="AC577" s="79">
        <v>0</v>
      </c>
      <c r="AD577" s="79">
        <v>0</v>
      </c>
      <c r="AE577" s="79">
        <v>0</v>
      </c>
      <c r="AF577" s="79">
        <v>0</v>
      </c>
      <c r="AG577" s="79">
        <v>0</v>
      </c>
      <c r="AH577" s="79">
        <v>0</v>
      </c>
      <c r="AI577" s="79">
        <v>0</v>
      </c>
      <c r="AJ577" s="79">
        <v>0</v>
      </c>
      <c r="AK577" s="79">
        <v>0</v>
      </c>
      <c r="AL577" s="79">
        <v>0</v>
      </c>
      <c r="AM577" s="79">
        <f t="shared" si="8"/>
        <v>0</v>
      </c>
      <c r="AP577" s="45"/>
    </row>
    <row r="578" spans="1:42" ht="33" customHeight="1">
      <c r="A578" s="54">
        <v>2315</v>
      </c>
      <c r="B578" s="55" t="s">
        <v>543</v>
      </c>
      <c r="C578" s="80" t="s">
        <v>659</v>
      </c>
      <c r="D578" s="79">
        <v>0</v>
      </c>
      <c r="E578" s="79">
        <v>0</v>
      </c>
      <c r="F578" s="79">
        <v>0</v>
      </c>
      <c r="G578" s="79">
        <v>0</v>
      </c>
      <c r="H578" s="79">
        <v>0</v>
      </c>
      <c r="I578" s="79">
        <v>0</v>
      </c>
      <c r="J578" s="79">
        <v>0</v>
      </c>
      <c r="K578" s="79">
        <v>0</v>
      </c>
      <c r="L578" s="79">
        <v>0</v>
      </c>
      <c r="M578" s="79">
        <v>0</v>
      </c>
      <c r="N578" s="79">
        <v>0</v>
      </c>
      <c r="O578" s="79">
        <v>0</v>
      </c>
      <c r="P578" s="79">
        <v>0</v>
      </c>
      <c r="Q578" s="79">
        <v>0</v>
      </c>
      <c r="R578" s="79">
        <v>0</v>
      </c>
      <c r="S578" s="79">
        <v>0</v>
      </c>
      <c r="T578" s="79">
        <v>0</v>
      </c>
      <c r="U578" s="79">
        <v>0</v>
      </c>
      <c r="V578" s="79">
        <v>0</v>
      </c>
      <c r="W578" s="79">
        <v>0</v>
      </c>
      <c r="X578" s="79">
        <v>0</v>
      </c>
      <c r="Y578" s="79">
        <v>0</v>
      </c>
      <c r="Z578" s="79">
        <v>0</v>
      </c>
      <c r="AA578" s="79">
        <v>0</v>
      </c>
      <c r="AB578" s="79">
        <v>0</v>
      </c>
      <c r="AC578" s="79">
        <v>0</v>
      </c>
      <c r="AD578" s="79">
        <v>0</v>
      </c>
      <c r="AE578" s="79">
        <v>0</v>
      </c>
      <c r="AF578" s="79">
        <v>0</v>
      </c>
      <c r="AG578" s="79">
        <v>0</v>
      </c>
      <c r="AH578" s="79">
        <v>0</v>
      </c>
      <c r="AI578" s="79">
        <v>0</v>
      </c>
      <c r="AJ578" s="79">
        <v>0</v>
      </c>
      <c r="AK578" s="79">
        <v>0</v>
      </c>
      <c r="AL578" s="79">
        <v>0</v>
      </c>
      <c r="AM578" s="79">
        <f t="shared" si="8"/>
        <v>0</v>
      </c>
      <c r="AP578" s="45"/>
    </row>
    <row r="579" spans="1:42" ht="33" customHeight="1">
      <c r="A579" s="54">
        <v>2316</v>
      </c>
      <c r="B579" s="55" t="s">
        <v>544</v>
      </c>
      <c r="C579" s="80" t="s">
        <v>659</v>
      </c>
      <c r="D579" s="79">
        <v>0</v>
      </c>
      <c r="E579" s="79">
        <v>0</v>
      </c>
      <c r="F579" s="79">
        <v>0</v>
      </c>
      <c r="G579" s="79">
        <v>0</v>
      </c>
      <c r="H579" s="79">
        <v>0</v>
      </c>
      <c r="I579" s="79">
        <v>0</v>
      </c>
      <c r="J579" s="79">
        <v>0</v>
      </c>
      <c r="K579" s="79">
        <v>0</v>
      </c>
      <c r="L579" s="79">
        <v>0</v>
      </c>
      <c r="M579" s="79">
        <v>0</v>
      </c>
      <c r="N579" s="79">
        <v>0</v>
      </c>
      <c r="O579" s="79">
        <v>0</v>
      </c>
      <c r="P579" s="79">
        <v>0</v>
      </c>
      <c r="Q579" s="79">
        <v>0</v>
      </c>
      <c r="R579" s="79">
        <v>0</v>
      </c>
      <c r="S579" s="79">
        <v>0</v>
      </c>
      <c r="T579" s="79">
        <v>0</v>
      </c>
      <c r="U579" s="79">
        <v>0</v>
      </c>
      <c r="V579" s="79">
        <v>0</v>
      </c>
      <c r="W579" s="79">
        <v>0</v>
      </c>
      <c r="X579" s="79">
        <v>0</v>
      </c>
      <c r="Y579" s="79">
        <v>0</v>
      </c>
      <c r="Z579" s="79">
        <v>0</v>
      </c>
      <c r="AA579" s="79">
        <v>0</v>
      </c>
      <c r="AB579" s="79">
        <v>0</v>
      </c>
      <c r="AC579" s="79">
        <v>0</v>
      </c>
      <c r="AD579" s="79">
        <v>0</v>
      </c>
      <c r="AE579" s="79">
        <v>0</v>
      </c>
      <c r="AF579" s="79">
        <v>0</v>
      </c>
      <c r="AG579" s="79">
        <v>0</v>
      </c>
      <c r="AH579" s="79">
        <v>0</v>
      </c>
      <c r="AI579" s="79">
        <v>0</v>
      </c>
      <c r="AJ579" s="79">
        <v>0</v>
      </c>
      <c r="AK579" s="79">
        <v>0</v>
      </c>
      <c r="AL579" s="79">
        <v>0</v>
      </c>
      <c r="AM579" s="79">
        <f t="shared" si="8"/>
        <v>0</v>
      </c>
      <c r="AP579" s="45"/>
    </row>
    <row r="580" spans="1:42" ht="33" customHeight="1">
      <c r="A580" s="54">
        <v>2317</v>
      </c>
      <c r="B580" s="55" t="s">
        <v>545</v>
      </c>
      <c r="C580" s="80" t="s">
        <v>659</v>
      </c>
      <c r="D580" s="79">
        <v>0</v>
      </c>
      <c r="E580" s="79">
        <v>0</v>
      </c>
      <c r="F580" s="79">
        <v>0</v>
      </c>
      <c r="G580" s="79">
        <v>0</v>
      </c>
      <c r="H580" s="79">
        <v>0</v>
      </c>
      <c r="I580" s="79">
        <v>0</v>
      </c>
      <c r="J580" s="79">
        <v>0</v>
      </c>
      <c r="K580" s="79">
        <v>0</v>
      </c>
      <c r="L580" s="79">
        <v>0</v>
      </c>
      <c r="M580" s="79">
        <v>0</v>
      </c>
      <c r="N580" s="79">
        <v>0</v>
      </c>
      <c r="O580" s="79">
        <v>0</v>
      </c>
      <c r="P580" s="79">
        <v>0</v>
      </c>
      <c r="Q580" s="79">
        <v>0</v>
      </c>
      <c r="R580" s="79">
        <v>0</v>
      </c>
      <c r="S580" s="79">
        <v>0</v>
      </c>
      <c r="T580" s="79">
        <v>0</v>
      </c>
      <c r="U580" s="79">
        <v>0</v>
      </c>
      <c r="V580" s="79">
        <v>0</v>
      </c>
      <c r="W580" s="79">
        <v>0</v>
      </c>
      <c r="X580" s="79">
        <v>0</v>
      </c>
      <c r="Y580" s="79">
        <v>0</v>
      </c>
      <c r="Z580" s="79">
        <v>0</v>
      </c>
      <c r="AA580" s="79">
        <v>0</v>
      </c>
      <c r="AB580" s="79">
        <v>0</v>
      </c>
      <c r="AC580" s="79">
        <v>0</v>
      </c>
      <c r="AD580" s="79">
        <v>0</v>
      </c>
      <c r="AE580" s="79">
        <v>0</v>
      </c>
      <c r="AF580" s="79">
        <v>0</v>
      </c>
      <c r="AG580" s="79">
        <v>0</v>
      </c>
      <c r="AH580" s="79">
        <v>0</v>
      </c>
      <c r="AI580" s="79">
        <v>0</v>
      </c>
      <c r="AJ580" s="79">
        <v>0</v>
      </c>
      <c r="AK580" s="79">
        <v>0</v>
      </c>
      <c r="AL580" s="79">
        <v>0</v>
      </c>
      <c r="AM580" s="79">
        <f t="shared" si="8"/>
        <v>0</v>
      </c>
      <c r="AP580" s="45"/>
    </row>
    <row r="581" spans="1:42" ht="33" customHeight="1">
      <c r="A581" s="54">
        <v>2318</v>
      </c>
      <c r="B581" s="55" t="s">
        <v>613</v>
      </c>
      <c r="C581" s="80" t="s">
        <v>659</v>
      </c>
      <c r="D581" s="79">
        <v>0</v>
      </c>
      <c r="E581" s="79">
        <v>0</v>
      </c>
      <c r="F581" s="79">
        <v>0</v>
      </c>
      <c r="G581" s="79">
        <v>0</v>
      </c>
      <c r="H581" s="79">
        <v>0</v>
      </c>
      <c r="I581" s="79">
        <v>0</v>
      </c>
      <c r="J581" s="79">
        <v>0</v>
      </c>
      <c r="K581" s="79">
        <v>0</v>
      </c>
      <c r="L581" s="79">
        <v>0</v>
      </c>
      <c r="M581" s="79">
        <v>0</v>
      </c>
      <c r="N581" s="79">
        <v>0</v>
      </c>
      <c r="O581" s="79">
        <v>0</v>
      </c>
      <c r="P581" s="79">
        <v>0</v>
      </c>
      <c r="Q581" s="79">
        <v>0</v>
      </c>
      <c r="R581" s="79">
        <v>0</v>
      </c>
      <c r="S581" s="79">
        <v>0</v>
      </c>
      <c r="T581" s="79">
        <v>0</v>
      </c>
      <c r="U581" s="79">
        <v>0</v>
      </c>
      <c r="V581" s="79">
        <v>0</v>
      </c>
      <c r="W581" s="79">
        <v>0</v>
      </c>
      <c r="X581" s="79">
        <v>0</v>
      </c>
      <c r="Y581" s="79">
        <v>0</v>
      </c>
      <c r="Z581" s="79">
        <v>0</v>
      </c>
      <c r="AA581" s="79">
        <v>0</v>
      </c>
      <c r="AB581" s="79">
        <v>0</v>
      </c>
      <c r="AC581" s="79">
        <v>0</v>
      </c>
      <c r="AD581" s="79">
        <v>0</v>
      </c>
      <c r="AE581" s="79">
        <v>0</v>
      </c>
      <c r="AF581" s="79">
        <v>0</v>
      </c>
      <c r="AG581" s="79">
        <v>0</v>
      </c>
      <c r="AH581" s="79">
        <v>0</v>
      </c>
      <c r="AI581" s="79">
        <v>0</v>
      </c>
      <c r="AJ581" s="79">
        <v>0</v>
      </c>
      <c r="AK581" s="79">
        <v>0</v>
      </c>
      <c r="AL581" s="79">
        <v>0</v>
      </c>
      <c r="AM581" s="79">
        <f t="shared" si="8"/>
        <v>0</v>
      </c>
      <c r="AP581" s="45"/>
    </row>
    <row r="582" spans="1:42" ht="33" customHeight="1">
      <c r="A582" s="54">
        <v>2319</v>
      </c>
      <c r="B582" s="55" t="s">
        <v>1387</v>
      </c>
      <c r="C582" s="80" t="s">
        <v>659</v>
      </c>
      <c r="D582" s="79">
        <v>0</v>
      </c>
      <c r="E582" s="79">
        <v>0</v>
      </c>
      <c r="F582" s="79">
        <v>0</v>
      </c>
      <c r="G582" s="79">
        <v>0</v>
      </c>
      <c r="H582" s="79">
        <v>0</v>
      </c>
      <c r="I582" s="79">
        <v>0</v>
      </c>
      <c r="J582" s="79">
        <v>0</v>
      </c>
      <c r="K582" s="79">
        <v>0</v>
      </c>
      <c r="L582" s="79">
        <v>0</v>
      </c>
      <c r="M582" s="79">
        <v>0</v>
      </c>
      <c r="N582" s="79">
        <v>0</v>
      </c>
      <c r="O582" s="79">
        <v>0</v>
      </c>
      <c r="P582" s="79">
        <v>0</v>
      </c>
      <c r="Q582" s="79">
        <v>0</v>
      </c>
      <c r="R582" s="79">
        <v>0</v>
      </c>
      <c r="S582" s="79">
        <v>0</v>
      </c>
      <c r="T582" s="79">
        <v>0</v>
      </c>
      <c r="U582" s="79">
        <v>0</v>
      </c>
      <c r="V582" s="79">
        <v>0</v>
      </c>
      <c r="W582" s="79">
        <v>0</v>
      </c>
      <c r="X582" s="79">
        <v>0</v>
      </c>
      <c r="Y582" s="79">
        <v>0</v>
      </c>
      <c r="Z582" s="79">
        <v>0</v>
      </c>
      <c r="AA582" s="79">
        <v>0</v>
      </c>
      <c r="AB582" s="79">
        <v>0</v>
      </c>
      <c r="AC582" s="79">
        <v>0</v>
      </c>
      <c r="AD582" s="79">
        <v>0</v>
      </c>
      <c r="AE582" s="79">
        <v>0</v>
      </c>
      <c r="AF582" s="79">
        <v>0</v>
      </c>
      <c r="AG582" s="79">
        <v>0</v>
      </c>
      <c r="AH582" s="79">
        <v>0</v>
      </c>
      <c r="AI582" s="79">
        <v>0</v>
      </c>
      <c r="AJ582" s="79">
        <v>0</v>
      </c>
      <c r="AK582" s="79">
        <v>0</v>
      </c>
      <c r="AL582" s="79">
        <v>0</v>
      </c>
      <c r="AM582" s="79">
        <f t="shared" si="8"/>
        <v>0</v>
      </c>
      <c r="AP582" s="45"/>
    </row>
    <row r="583" spans="1:42" ht="33" customHeight="1">
      <c r="A583" s="54">
        <v>2320</v>
      </c>
      <c r="B583" s="55" t="s">
        <v>1388</v>
      </c>
      <c r="C583" s="80" t="s">
        <v>659</v>
      </c>
      <c r="D583" s="79">
        <v>0</v>
      </c>
      <c r="E583" s="79">
        <v>0</v>
      </c>
      <c r="F583" s="79">
        <v>0</v>
      </c>
      <c r="G583" s="79">
        <v>0</v>
      </c>
      <c r="H583" s="79">
        <v>0</v>
      </c>
      <c r="I583" s="79">
        <v>0</v>
      </c>
      <c r="J583" s="79">
        <v>0</v>
      </c>
      <c r="K583" s="79">
        <v>0</v>
      </c>
      <c r="L583" s="79">
        <v>0</v>
      </c>
      <c r="M583" s="79">
        <v>0</v>
      </c>
      <c r="N583" s="79">
        <v>0</v>
      </c>
      <c r="O583" s="79">
        <v>0</v>
      </c>
      <c r="P583" s="79">
        <v>0</v>
      </c>
      <c r="Q583" s="79">
        <v>0</v>
      </c>
      <c r="R583" s="79">
        <v>0</v>
      </c>
      <c r="S583" s="79">
        <v>0</v>
      </c>
      <c r="T583" s="79">
        <v>0</v>
      </c>
      <c r="U583" s="79">
        <v>0</v>
      </c>
      <c r="V583" s="79">
        <v>0</v>
      </c>
      <c r="W583" s="79">
        <v>0</v>
      </c>
      <c r="X583" s="79">
        <v>0</v>
      </c>
      <c r="Y583" s="79">
        <v>0</v>
      </c>
      <c r="Z583" s="79">
        <v>0</v>
      </c>
      <c r="AA583" s="79">
        <v>0</v>
      </c>
      <c r="AB583" s="79">
        <v>0</v>
      </c>
      <c r="AC583" s="79">
        <v>0</v>
      </c>
      <c r="AD583" s="79">
        <v>0</v>
      </c>
      <c r="AE583" s="79">
        <v>0</v>
      </c>
      <c r="AF583" s="79">
        <v>0</v>
      </c>
      <c r="AG583" s="79">
        <v>0</v>
      </c>
      <c r="AH583" s="79">
        <v>0</v>
      </c>
      <c r="AI583" s="79">
        <v>0</v>
      </c>
      <c r="AJ583" s="79">
        <v>0</v>
      </c>
      <c r="AK583" s="79">
        <v>0</v>
      </c>
      <c r="AL583" s="79">
        <v>0</v>
      </c>
      <c r="AM583" s="79">
        <f t="shared" si="8"/>
        <v>0</v>
      </c>
      <c r="AP583" s="45"/>
    </row>
    <row r="584" spans="1:42" ht="33" customHeight="1">
      <c r="A584" s="54">
        <v>2322</v>
      </c>
      <c r="B584" s="55" t="s">
        <v>1389</v>
      </c>
      <c r="C584" s="80" t="s">
        <v>659</v>
      </c>
      <c r="D584" s="79">
        <v>0</v>
      </c>
      <c r="E584" s="79">
        <v>0</v>
      </c>
      <c r="F584" s="79">
        <v>0</v>
      </c>
      <c r="G584" s="79">
        <v>0</v>
      </c>
      <c r="H584" s="79">
        <v>0</v>
      </c>
      <c r="I584" s="79">
        <v>0</v>
      </c>
      <c r="J584" s="79">
        <v>0</v>
      </c>
      <c r="K584" s="79">
        <v>0</v>
      </c>
      <c r="L584" s="79">
        <v>0</v>
      </c>
      <c r="M584" s="79">
        <v>0</v>
      </c>
      <c r="N584" s="79">
        <v>0</v>
      </c>
      <c r="O584" s="79">
        <v>0</v>
      </c>
      <c r="P584" s="79">
        <v>0</v>
      </c>
      <c r="Q584" s="79">
        <v>0</v>
      </c>
      <c r="R584" s="79">
        <v>0</v>
      </c>
      <c r="S584" s="79">
        <v>0</v>
      </c>
      <c r="T584" s="79">
        <v>0</v>
      </c>
      <c r="U584" s="79">
        <v>0</v>
      </c>
      <c r="V584" s="79">
        <v>0</v>
      </c>
      <c r="W584" s="79">
        <v>0</v>
      </c>
      <c r="X584" s="79">
        <v>0</v>
      </c>
      <c r="Y584" s="79">
        <v>0</v>
      </c>
      <c r="Z584" s="79">
        <v>0</v>
      </c>
      <c r="AA584" s="79">
        <v>0</v>
      </c>
      <c r="AB584" s="79">
        <v>0</v>
      </c>
      <c r="AC584" s="79">
        <v>0</v>
      </c>
      <c r="AD584" s="79">
        <v>0</v>
      </c>
      <c r="AE584" s="79">
        <v>0</v>
      </c>
      <c r="AF584" s="79">
        <v>0</v>
      </c>
      <c r="AG584" s="79">
        <v>0</v>
      </c>
      <c r="AH584" s="79">
        <v>0</v>
      </c>
      <c r="AI584" s="79">
        <v>0</v>
      </c>
      <c r="AJ584" s="79">
        <v>0</v>
      </c>
      <c r="AK584" s="79">
        <v>0</v>
      </c>
      <c r="AL584" s="79">
        <v>0</v>
      </c>
      <c r="AM584" s="79">
        <f t="shared" si="8"/>
        <v>0</v>
      </c>
      <c r="AP584" s="45"/>
    </row>
    <row r="585" spans="1:42" ht="33" customHeight="1">
      <c r="A585" s="54">
        <v>2323</v>
      </c>
      <c r="B585" s="55" t="s">
        <v>1390</v>
      </c>
      <c r="C585" s="80" t="s">
        <v>659</v>
      </c>
      <c r="D585" s="79">
        <v>0</v>
      </c>
      <c r="E585" s="79">
        <v>0</v>
      </c>
      <c r="F585" s="79">
        <v>0</v>
      </c>
      <c r="G585" s="79">
        <v>0</v>
      </c>
      <c r="H585" s="79">
        <v>0</v>
      </c>
      <c r="I585" s="79">
        <v>0</v>
      </c>
      <c r="J585" s="79">
        <v>0</v>
      </c>
      <c r="K585" s="79">
        <v>0</v>
      </c>
      <c r="L585" s="79">
        <v>0</v>
      </c>
      <c r="M585" s="79">
        <v>0</v>
      </c>
      <c r="N585" s="79">
        <v>0</v>
      </c>
      <c r="O585" s="79">
        <v>0</v>
      </c>
      <c r="P585" s="79">
        <v>0</v>
      </c>
      <c r="Q585" s="79">
        <v>0</v>
      </c>
      <c r="R585" s="79">
        <v>0</v>
      </c>
      <c r="S585" s="79">
        <v>0</v>
      </c>
      <c r="T585" s="79">
        <v>0</v>
      </c>
      <c r="U585" s="79">
        <v>0</v>
      </c>
      <c r="V585" s="79">
        <v>0</v>
      </c>
      <c r="W585" s="79">
        <v>0</v>
      </c>
      <c r="X585" s="79">
        <v>0</v>
      </c>
      <c r="Y585" s="79">
        <v>0</v>
      </c>
      <c r="Z585" s="79">
        <v>0</v>
      </c>
      <c r="AA585" s="79">
        <v>0</v>
      </c>
      <c r="AB585" s="79">
        <v>0</v>
      </c>
      <c r="AC585" s="79">
        <v>0</v>
      </c>
      <c r="AD585" s="79">
        <v>0</v>
      </c>
      <c r="AE585" s="79">
        <v>0</v>
      </c>
      <c r="AF585" s="79">
        <v>0</v>
      </c>
      <c r="AG585" s="79">
        <v>0</v>
      </c>
      <c r="AH585" s="79">
        <v>0</v>
      </c>
      <c r="AI585" s="79">
        <v>0</v>
      </c>
      <c r="AJ585" s="79">
        <v>0</v>
      </c>
      <c r="AK585" s="79">
        <v>0</v>
      </c>
      <c r="AL585" s="79">
        <v>0</v>
      </c>
      <c r="AM585" s="79">
        <f t="shared" si="8"/>
        <v>0</v>
      </c>
      <c r="AP585" s="45"/>
    </row>
    <row r="586" spans="1:42" ht="33" customHeight="1">
      <c r="A586" s="54">
        <v>2324</v>
      </c>
      <c r="B586" s="55" t="s">
        <v>1391</v>
      </c>
      <c r="C586" s="80" t="s">
        <v>659</v>
      </c>
      <c r="D586" s="79">
        <v>0</v>
      </c>
      <c r="E586" s="79">
        <v>0</v>
      </c>
      <c r="F586" s="79">
        <v>0</v>
      </c>
      <c r="G586" s="79">
        <v>0</v>
      </c>
      <c r="H586" s="79">
        <v>0</v>
      </c>
      <c r="I586" s="79">
        <v>0</v>
      </c>
      <c r="J586" s="79">
        <v>0</v>
      </c>
      <c r="K586" s="79">
        <v>0</v>
      </c>
      <c r="L586" s="79">
        <v>0</v>
      </c>
      <c r="M586" s="79">
        <v>0</v>
      </c>
      <c r="N586" s="79">
        <v>0</v>
      </c>
      <c r="O586" s="79">
        <v>0</v>
      </c>
      <c r="P586" s="79">
        <v>0</v>
      </c>
      <c r="Q586" s="79">
        <v>0</v>
      </c>
      <c r="R586" s="79">
        <v>0</v>
      </c>
      <c r="S586" s="79">
        <v>0</v>
      </c>
      <c r="T586" s="79">
        <v>0</v>
      </c>
      <c r="U586" s="79">
        <v>0</v>
      </c>
      <c r="V586" s="79">
        <v>0</v>
      </c>
      <c r="W586" s="79">
        <v>0</v>
      </c>
      <c r="X586" s="79">
        <v>0</v>
      </c>
      <c r="Y586" s="79">
        <v>0</v>
      </c>
      <c r="Z586" s="79">
        <v>0</v>
      </c>
      <c r="AA586" s="79">
        <v>0</v>
      </c>
      <c r="AB586" s="79">
        <v>0</v>
      </c>
      <c r="AC586" s="79">
        <v>0</v>
      </c>
      <c r="AD586" s="79">
        <v>0</v>
      </c>
      <c r="AE586" s="79">
        <v>0</v>
      </c>
      <c r="AF586" s="79">
        <v>0</v>
      </c>
      <c r="AG586" s="79">
        <v>0</v>
      </c>
      <c r="AH586" s="79">
        <v>0</v>
      </c>
      <c r="AI586" s="79">
        <v>0</v>
      </c>
      <c r="AJ586" s="79">
        <v>0</v>
      </c>
      <c r="AK586" s="79">
        <v>0</v>
      </c>
      <c r="AL586" s="79">
        <v>0</v>
      </c>
      <c r="AM586" s="79">
        <f t="shared" si="8"/>
        <v>0</v>
      </c>
      <c r="AP586" s="45"/>
    </row>
    <row r="587" spans="1:42" ht="33" customHeight="1">
      <c r="A587" s="54">
        <v>2325</v>
      </c>
      <c r="B587" s="55" t="s">
        <v>1392</v>
      </c>
      <c r="C587" s="80" t="s">
        <v>659</v>
      </c>
      <c r="D587" s="79">
        <v>0</v>
      </c>
      <c r="E587" s="79">
        <v>0</v>
      </c>
      <c r="F587" s="79">
        <v>0</v>
      </c>
      <c r="G587" s="79">
        <v>0</v>
      </c>
      <c r="H587" s="79">
        <v>0</v>
      </c>
      <c r="I587" s="79">
        <v>0</v>
      </c>
      <c r="J587" s="79">
        <v>0</v>
      </c>
      <c r="K587" s="79">
        <v>0</v>
      </c>
      <c r="L587" s="79">
        <v>0</v>
      </c>
      <c r="M587" s="79">
        <v>0</v>
      </c>
      <c r="N587" s="79">
        <v>0</v>
      </c>
      <c r="O587" s="79">
        <v>0</v>
      </c>
      <c r="P587" s="79">
        <v>0</v>
      </c>
      <c r="Q587" s="79">
        <v>0</v>
      </c>
      <c r="R587" s="79">
        <v>0</v>
      </c>
      <c r="S587" s="79">
        <v>0</v>
      </c>
      <c r="T587" s="79">
        <v>0</v>
      </c>
      <c r="U587" s="79">
        <v>0</v>
      </c>
      <c r="V587" s="79">
        <v>0</v>
      </c>
      <c r="W587" s="79">
        <v>0</v>
      </c>
      <c r="X587" s="79">
        <v>0</v>
      </c>
      <c r="Y587" s="79">
        <v>0</v>
      </c>
      <c r="Z587" s="79">
        <v>0</v>
      </c>
      <c r="AA587" s="79">
        <v>0</v>
      </c>
      <c r="AB587" s="79">
        <v>0</v>
      </c>
      <c r="AC587" s="79">
        <v>0</v>
      </c>
      <c r="AD587" s="79">
        <v>0</v>
      </c>
      <c r="AE587" s="79">
        <v>0</v>
      </c>
      <c r="AF587" s="79">
        <v>0</v>
      </c>
      <c r="AG587" s="79">
        <v>0</v>
      </c>
      <c r="AH587" s="79">
        <v>0</v>
      </c>
      <c r="AI587" s="79">
        <v>0</v>
      </c>
      <c r="AJ587" s="79">
        <v>0</v>
      </c>
      <c r="AK587" s="79">
        <v>0</v>
      </c>
      <c r="AL587" s="79">
        <v>0</v>
      </c>
      <c r="AM587" s="79">
        <f t="shared" ref="AM587:AM602" si="9">SUM(D587:AL587)</f>
        <v>0</v>
      </c>
      <c r="AP587" s="45"/>
    </row>
    <row r="588" spans="1:42" ht="33" customHeight="1">
      <c r="A588" s="54">
        <v>2326</v>
      </c>
      <c r="B588" s="55" t="s">
        <v>1393</v>
      </c>
      <c r="C588" s="80" t="s">
        <v>659</v>
      </c>
      <c r="D588" s="79">
        <v>0</v>
      </c>
      <c r="E588" s="79">
        <v>0</v>
      </c>
      <c r="F588" s="79">
        <v>0</v>
      </c>
      <c r="G588" s="79">
        <v>0</v>
      </c>
      <c r="H588" s="79">
        <v>0</v>
      </c>
      <c r="I588" s="79">
        <v>0</v>
      </c>
      <c r="J588" s="79">
        <v>0</v>
      </c>
      <c r="K588" s="79">
        <v>0</v>
      </c>
      <c r="L588" s="79">
        <v>0</v>
      </c>
      <c r="M588" s="79">
        <v>0</v>
      </c>
      <c r="N588" s="79">
        <v>0</v>
      </c>
      <c r="O588" s="79">
        <v>0</v>
      </c>
      <c r="P588" s="79">
        <v>0</v>
      </c>
      <c r="Q588" s="79">
        <v>0</v>
      </c>
      <c r="R588" s="79">
        <v>0</v>
      </c>
      <c r="S588" s="79">
        <v>0</v>
      </c>
      <c r="T588" s="79">
        <v>0</v>
      </c>
      <c r="U588" s="79">
        <v>0</v>
      </c>
      <c r="V588" s="79">
        <v>0</v>
      </c>
      <c r="W588" s="79">
        <v>0</v>
      </c>
      <c r="X588" s="79">
        <v>0</v>
      </c>
      <c r="Y588" s="79">
        <v>0</v>
      </c>
      <c r="Z588" s="79">
        <v>0</v>
      </c>
      <c r="AA588" s="79">
        <v>0</v>
      </c>
      <c r="AB588" s="79">
        <v>0</v>
      </c>
      <c r="AC588" s="79">
        <v>0</v>
      </c>
      <c r="AD588" s="79">
        <v>0</v>
      </c>
      <c r="AE588" s="79">
        <v>0</v>
      </c>
      <c r="AF588" s="79">
        <v>0</v>
      </c>
      <c r="AG588" s="79">
        <v>0</v>
      </c>
      <c r="AH588" s="79">
        <v>0</v>
      </c>
      <c r="AI588" s="79">
        <v>0</v>
      </c>
      <c r="AJ588" s="79">
        <v>0</v>
      </c>
      <c r="AK588" s="79">
        <v>0</v>
      </c>
      <c r="AL588" s="79">
        <v>0</v>
      </c>
      <c r="AM588" s="79">
        <f t="shared" si="9"/>
        <v>0</v>
      </c>
      <c r="AP588" s="45"/>
    </row>
    <row r="589" spans="1:42" ht="33" customHeight="1">
      <c r="A589" s="54">
        <v>2327</v>
      </c>
      <c r="B589" s="55" t="s">
        <v>1394</v>
      </c>
      <c r="C589" s="80" t="s">
        <v>659</v>
      </c>
      <c r="D589" s="79">
        <v>0</v>
      </c>
      <c r="E589" s="79">
        <v>0</v>
      </c>
      <c r="F589" s="79">
        <v>0</v>
      </c>
      <c r="G589" s="79">
        <v>0</v>
      </c>
      <c r="H589" s="79">
        <v>0</v>
      </c>
      <c r="I589" s="79">
        <v>0</v>
      </c>
      <c r="J589" s="79">
        <v>0</v>
      </c>
      <c r="K589" s="79">
        <v>0</v>
      </c>
      <c r="L589" s="79">
        <v>0</v>
      </c>
      <c r="M589" s="79">
        <v>0</v>
      </c>
      <c r="N589" s="79">
        <v>0</v>
      </c>
      <c r="O589" s="79">
        <v>0</v>
      </c>
      <c r="P589" s="79">
        <v>0</v>
      </c>
      <c r="Q589" s="79">
        <v>0</v>
      </c>
      <c r="R589" s="79">
        <v>0</v>
      </c>
      <c r="S589" s="79">
        <v>0</v>
      </c>
      <c r="T589" s="79">
        <v>0</v>
      </c>
      <c r="U589" s="79">
        <v>0</v>
      </c>
      <c r="V589" s="79">
        <v>0</v>
      </c>
      <c r="W589" s="79">
        <v>0</v>
      </c>
      <c r="X589" s="79">
        <v>0</v>
      </c>
      <c r="Y589" s="79">
        <v>0</v>
      </c>
      <c r="Z589" s="79">
        <v>0</v>
      </c>
      <c r="AA589" s="79">
        <v>0</v>
      </c>
      <c r="AB589" s="79">
        <v>0</v>
      </c>
      <c r="AC589" s="79">
        <v>0</v>
      </c>
      <c r="AD589" s="79">
        <v>0</v>
      </c>
      <c r="AE589" s="79">
        <v>0</v>
      </c>
      <c r="AF589" s="79">
        <v>0</v>
      </c>
      <c r="AG589" s="79">
        <v>0</v>
      </c>
      <c r="AH589" s="79">
        <v>0</v>
      </c>
      <c r="AI589" s="79">
        <v>0</v>
      </c>
      <c r="AJ589" s="79">
        <v>0</v>
      </c>
      <c r="AK589" s="79">
        <v>0</v>
      </c>
      <c r="AL589" s="79">
        <v>0</v>
      </c>
      <c r="AM589" s="79">
        <f t="shared" si="9"/>
        <v>0</v>
      </c>
      <c r="AP589" s="45"/>
    </row>
    <row r="590" spans="1:42" ht="33" customHeight="1">
      <c r="A590" s="54">
        <v>2328</v>
      </c>
      <c r="B590" s="55" t="s">
        <v>1395</v>
      </c>
      <c r="C590" s="80" t="s">
        <v>659</v>
      </c>
      <c r="D590" s="79">
        <v>0</v>
      </c>
      <c r="E590" s="79">
        <v>0</v>
      </c>
      <c r="F590" s="79">
        <v>0</v>
      </c>
      <c r="G590" s="79">
        <v>0</v>
      </c>
      <c r="H590" s="79">
        <v>0</v>
      </c>
      <c r="I590" s="79">
        <v>0</v>
      </c>
      <c r="J590" s="79">
        <v>0</v>
      </c>
      <c r="K590" s="79">
        <v>0</v>
      </c>
      <c r="L590" s="79">
        <v>0</v>
      </c>
      <c r="M590" s="79">
        <v>0</v>
      </c>
      <c r="N590" s="79">
        <v>0</v>
      </c>
      <c r="O590" s="79">
        <v>0</v>
      </c>
      <c r="P590" s="79">
        <v>0</v>
      </c>
      <c r="Q590" s="79">
        <v>0</v>
      </c>
      <c r="R590" s="79">
        <v>0</v>
      </c>
      <c r="S590" s="79">
        <v>0</v>
      </c>
      <c r="T590" s="79">
        <v>0</v>
      </c>
      <c r="U590" s="79">
        <v>0</v>
      </c>
      <c r="V590" s="79">
        <v>0</v>
      </c>
      <c r="W590" s="79">
        <v>0</v>
      </c>
      <c r="X590" s="79">
        <v>0</v>
      </c>
      <c r="Y590" s="79">
        <v>0</v>
      </c>
      <c r="Z590" s="79">
        <v>0</v>
      </c>
      <c r="AA590" s="79">
        <v>0</v>
      </c>
      <c r="AB590" s="79">
        <v>0</v>
      </c>
      <c r="AC590" s="79">
        <v>0</v>
      </c>
      <c r="AD590" s="79">
        <v>0</v>
      </c>
      <c r="AE590" s="79">
        <v>0</v>
      </c>
      <c r="AF590" s="79">
        <v>0</v>
      </c>
      <c r="AG590" s="79">
        <v>0</v>
      </c>
      <c r="AH590" s="79">
        <v>0</v>
      </c>
      <c r="AI590" s="79">
        <v>0</v>
      </c>
      <c r="AJ590" s="79">
        <v>0</v>
      </c>
      <c r="AK590" s="79">
        <v>0</v>
      </c>
      <c r="AL590" s="79">
        <v>0</v>
      </c>
      <c r="AM590" s="79">
        <f t="shared" si="9"/>
        <v>0</v>
      </c>
      <c r="AP590" s="45"/>
    </row>
    <row r="591" spans="1:42" ht="33" customHeight="1">
      <c r="A591" s="54">
        <v>2330</v>
      </c>
      <c r="B591" s="55" t="s">
        <v>1396</v>
      </c>
      <c r="C591" s="80" t="s">
        <v>659</v>
      </c>
      <c r="D591" s="79">
        <v>0</v>
      </c>
      <c r="E591" s="79">
        <v>0</v>
      </c>
      <c r="F591" s="79">
        <v>0</v>
      </c>
      <c r="G591" s="79">
        <v>0</v>
      </c>
      <c r="H591" s="79">
        <v>0</v>
      </c>
      <c r="I591" s="79">
        <v>0</v>
      </c>
      <c r="J591" s="79">
        <v>0</v>
      </c>
      <c r="K591" s="79">
        <v>0</v>
      </c>
      <c r="L591" s="79">
        <v>0</v>
      </c>
      <c r="M591" s="79">
        <v>0</v>
      </c>
      <c r="N591" s="79">
        <v>0</v>
      </c>
      <c r="O591" s="79">
        <v>0</v>
      </c>
      <c r="P591" s="79">
        <v>0</v>
      </c>
      <c r="Q591" s="79">
        <v>0</v>
      </c>
      <c r="R591" s="79">
        <v>0</v>
      </c>
      <c r="S591" s="79">
        <v>0</v>
      </c>
      <c r="T591" s="79">
        <v>0</v>
      </c>
      <c r="U591" s="79">
        <v>0</v>
      </c>
      <c r="V591" s="79">
        <v>0</v>
      </c>
      <c r="W591" s="79">
        <v>0</v>
      </c>
      <c r="X591" s="79">
        <v>0</v>
      </c>
      <c r="Y591" s="79">
        <v>0</v>
      </c>
      <c r="Z591" s="79">
        <v>0</v>
      </c>
      <c r="AA591" s="79">
        <v>0</v>
      </c>
      <c r="AB591" s="79">
        <v>0</v>
      </c>
      <c r="AC591" s="79">
        <v>0</v>
      </c>
      <c r="AD591" s="79">
        <v>0</v>
      </c>
      <c r="AE591" s="79">
        <v>0</v>
      </c>
      <c r="AF591" s="79">
        <v>0</v>
      </c>
      <c r="AG591" s="79">
        <v>0</v>
      </c>
      <c r="AH591" s="79">
        <v>0</v>
      </c>
      <c r="AI591" s="79">
        <v>0</v>
      </c>
      <c r="AJ591" s="79">
        <v>0</v>
      </c>
      <c r="AK591" s="79">
        <v>0</v>
      </c>
      <c r="AL591" s="79">
        <v>0</v>
      </c>
      <c r="AM591" s="79">
        <f t="shared" si="9"/>
        <v>0</v>
      </c>
      <c r="AP591" s="45"/>
    </row>
    <row r="592" spans="1:42" ht="33" customHeight="1">
      <c r="A592" s="54">
        <v>2331</v>
      </c>
      <c r="B592" s="55" t="s">
        <v>1397</v>
      </c>
      <c r="C592" s="80" t="s">
        <v>659</v>
      </c>
      <c r="D592" s="79">
        <v>0</v>
      </c>
      <c r="E592" s="79">
        <v>0</v>
      </c>
      <c r="F592" s="79">
        <v>0</v>
      </c>
      <c r="G592" s="79">
        <v>0</v>
      </c>
      <c r="H592" s="79">
        <v>0</v>
      </c>
      <c r="I592" s="79">
        <v>0</v>
      </c>
      <c r="J592" s="79">
        <v>0</v>
      </c>
      <c r="K592" s="79">
        <v>0</v>
      </c>
      <c r="L592" s="79">
        <v>0</v>
      </c>
      <c r="M592" s="79">
        <v>0</v>
      </c>
      <c r="N592" s="79">
        <v>0</v>
      </c>
      <c r="O592" s="79">
        <v>0</v>
      </c>
      <c r="P592" s="79">
        <v>0</v>
      </c>
      <c r="Q592" s="79">
        <v>0</v>
      </c>
      <c r="R592" s="79">
        <v>0</v>
      </c>
      <c r="S592" s="79">
        <v>0</v>
      </c>
      <c r="T592" s="79">
        <v>0</v>
      </c>
      <c r="U592" s="79">
        <v>0</v>
      </c>
      <c r="V592" s="79">
        <v>0</v>
      </c>
      <c r="W592" s="79">
        <v>0</v>
      </c>
      <c r="X592" s="79">
        <v>0</v>
      </c>
      <c r="Y592" s="79">
        <v>0</v>
      </c>
      <c r="Z592" s="79">
        <v>0</v>
      </c>
      <c r="AA592" s="79">
        <v>0</v>
      </c>
      <c r="AB592" s="79">
        <v>0</v>
      </c>
      <c r="AC592" s="79">
        <v>0</v>
      </c>
      <c r="AD592" s="79">
        <v>0</v>
      </c>
      <c r="AE592" s="79">
        <v>0</v>
      </c>
      <c r="AF592" s="79">
        <v>0</v>
      </c>
      <c r="AG592" s="79">
        <v>0</v>
      </c>
      <c r="AH592" s="79">
        <v>0</v>
      </c>
      <c r="AI592" s="79">
        <v>0</v>
      </c>
      <c r="AJ592" s="79">
        <v>0</v>
      </c>
      <c r="AK592" s="79">
        <v>0</v>
      </c>
      <c r="AL592" s="79">
        <v>0</v>
      </c>
      <c r="AM592" s="79">
        <f t="shared" si="9"/>
        <v>0</v>
      </c>
      <c r="AP592" s="45"/>
    </row>
    <row r="593" spans="1:42" ht="33" customHeight="1">
      <c r="A593" s="54">
        <v>2333</v>
      </c>
      <c r="B593" s="55" t="s">
        <v>1398</v>
      </c>
      <c r="C593" s="80" t="s">
        <v>659</v>
      </c>
      <c r="D593" s="79">
        <v>0</v>
      </c>
      <c r="E593" s="79">
        <v>0</v>
      </c>
      <c r="F593" s="79">
        <v>0</v>
      </c>
      <c r="G593" s="79">
        <v>0</v>
      </c>
      <c r="H593" s="79">
        <v>0</v>
      </c>
      <c r="I593" s="79">
        <v>0</v>
      </c>
      <c r="J593" s="79">
        <v>0</v>
      </c>
      <c r="K593" s="79">
        <v>0</v>
      </c>
      <c r="L593" s="79">
        <v>0</v>
      </c>
      <c r="M593" s="79">
        <v>0</v>
      </c>
      <c r="N593" s="79">
        <v>0</v>
      </c>
      <c r="O593" s="79">
        <v>0</v>
      </c>
      <c r="P593" s="79">
        <v>0</v>
      </c>
      <c r="Q593" s="79">
        <v>0</v>
      </c>
      <c r="R593" s="79">
        <v>0</v>
      </c>
      <c r="S593" s="79">
        <v>0</v>
      </c>
      <c r="T593" s="79">
        <v>0</v>
      </c>
      <c r="U593" s="79">
        <v>0</v>
      </c>
      <c r="V593" s="79">
        <v>0</v>
      </c>
      <c r="W593" s="79">
        <v>0</v>
      </c>
      <c r="X593" s="79">
        <v>0</v>
      </c>
      <c r="Y593" s="79">
        <v>0</v>
      </c>
      <c r="Z593" s="79">
        <v>0</v>
      </c>
      <c r="AA593" s="79">
        <v>0</v>
      </c>
      <c r="AB593" s="79">
        <v>0</v>
      </c>
      <c r="AC593" s="79">
        <v>0</v>
      </c>
      <c r="AD593" s="79">
        <v>0</v>
      </c>
      <c r="AE593" s="79">
        <v>0</v>
      </c>
      <c r="AF593" s="79">
        <v>0</v>
      </c>
      <c r="AG593" s="79">
        <v>0</v>
      </c>
      <c r="AH593" s="79">
        <v>0</v>
      </c>
      <c r="AI593" s="79">
        <v>0</v>
      </c>
      <c r="AJ593" s="79">
        <v>0</v>
      </c>
      <c r="AK593" s="79">
        <v>0</v>
      </c>
      <c r="AL593" s="79">
        <v>0</v>
      </c>
      <c r="AM593" s="79">
        <f t="shared" si="9"/>
        <v>0</v>
      </c>
      <c r="AP593" s="45"/>
    </row>
    <row r="594" spans="1:42" ht="33" customHeight="1">
      <c r="A594" s="54">
        <v>2334</v>
      </c>
      <c r="B594" s="55" t="s">
        <v>1399</v>
      </c>
      <c r="C594" s="80" t="s">
        <v>659</v>
      </c>
      <c r="D594" s="79">
        <v>0</v>
      </c>
      <c r="E594" s="79">
        <v>0</v>
      </c>
      <c r="F594" s="79">
        <v>0</v>
      </c>
      <c r="G594" s="79">
        <v>0</v>
      </c>
      <c r="H594" s="79">
        <v>0</v>
      </c>
      <c r="I594" s="79">
        <v>0</v>
      </c>
      <c r="J594" s="79">
        <v>0</v>
      </c>
      <c r="K594" s="79">
        <v>0</v>
      </c>
      <c r="L594" s="79">
        <v>0</v>
      </c>
      <c r="M594" s="79">
        <v>0</v>
      </c>
      <c r="N594" s="79">
        <v>0</v>
      </c>
      <c r="O594" s="79">
        <v>0</v>
      </c>
      <c r="P594" s="79">
        <v>0</v>
      </c>
      <c r="Q594" s="79">
        <v>0</v>
      </c>
      <c r="R594" s="79">
        <v>0</v>
      </c>
      <c r="S594" s="79">
        <v>0</v>
      </c>
      <c r="T594" s="79">
        <v>0</v>
      </c>
      <c r="U594" s="79">
        <v>0</v>
      </c>
      <c r="V594" s="79">
        <v>0</v>
      </c>
      <c r="W594" s="79">
        <v>0</v>
      </c>
      <c r="X594" s="79">
        <v>0</v>
      </c>
      <c r="Y594" s="79">
        <v>0</v>
      </c>
      <c r="Z594" s="79">
        <v>0</v>
      </c>
      <c r="AA594" s="79">
        <v>0</v>
      </c>
      <c r="AB594" s="79">
        <v>0</v>
      </c>
      <c r="AC594" s="79">
        <v>0</v>
      </c>
      <c r="AD594" s="79">
        <v>0</v>
      </c>
      <c r="AE594" s="79">
        <v>0</v>
      </c>
      <c r="AF594" s="79">
        <v>0</v>
      </c>
      <c r="AG594" s="79">
        <v>0</v>
      </c>
      <c r="AH594" s="79">
        <v>0</v>
      </c>
      <c r="AI594" s="79">
        <v>0</v>
      </c>
      <c r="AJ594" s="79">
        <v>0</v>
      </c>
      <c r="AK594" s="79">
        <v>0</v>
      </c>
      <c r="AL594" s="79">
        <v>0</v>
      </c>
      <c r="AM594" s="79">
        <f t="shared" si="9"/>
        <v>0</v>
      </c>
      <c r="AP594" s="45"/>
    </row>
    <row r="595" spans="1:42" ht="33" customHeight="1">
      <c r="A595" s="54">
        <v>2336</v>
      </c>
      <c r="B595" s="55" t="s">
        <v>1400</v>
      </c>
      <c r="C595" s="80" t="s">
        <v>659</v>
      </c>
      <c r="D595" s="79">
        <v>0</v>
      </c>
      <c r="E595" s="79">
        <v>0</v>
      </c>
      <c r="F595" s="79">
        <v>0</v>
      </c>
      <c r="G595" s="79">
        <v>0</v>
      </c>
      <c r="H595" s="79">
        <v>0</v>
      </c>
      <c r="I595" s="79">
        <v>0</v>
      </c>
      <c r="J595" s="79">
        <v>0</v>
      </c>
      <c r="K595" s="79">
        <v>0</v>
      </c>
      <c r="L595" s="79">
        <v>0</v>
      </c>
      <c r="M595" s="79">
        <v>0</v>
      </c>
      <c r="N595" s="79">
        <v>0</v>
      </c>
      <c r="O595" s="79">
        <v>0</v>
      </c>
      <c r="P595" s="79">
        <v>0</v>
      </c>
      <c r="Q595" s="79">
        <v>0</v>
      </c>
      <c r="R595" s="79">
        <v>0</v>
      </c>
      <c r="S595" s="79">
        <v>0</v>
      </c>
      <c r="T595" s="79">
        <v>0</v>
      </c>
      <c r="U595" s="79">
        <v>0</v>
      </c>
      <c r="V595" s="79">
        <v>0</v>
      </c>
      <c r="W595" s="79">
        <v>0</v>
      </c>
      <c r="X595" s="79">
        <v>0</v>
      </c>
      <c r="Y595" s="79">
        <v>0</v>
      </c>
      <c r="Z595" s="79">
        <v>0</v>
      </c>
      <c r="AA595" s="79">
        <v>0</v>
      </c>
      <c r="AB595" s="79">
        <v>0</v>
      </c>
      <c r="AC595" s="79">
        <v>0</v>
      </c>
      <c r="AD595" s="79">
        <v>0</v>
      </c>
      <c r="AE595" s="79">
        <v>0</v>
      </c>
      <c r="AF595" s="79">
        <v>0</v>
      </c>
      <c r="AG595" s="79">
        <v>0</v>
      </c>
      <c r="AH595" s="79">
        <v>0</v>
      </c>
      <c r="AI595" s="79">
        <v>0</v>
      </c>
      <c r="AJ595" s="79">
        <v>0</v>
      </c>
      <c r="AK595" s="79">
        <v>0</v>
      </c>
      <c r="AL595" s="79">
        <v>0</v>
      </c>
      <c r="AM595" s="79">
        <f t="shared" si="9"/>
        <v>0</v>
      </c>
      <c r="AP595" s="45"/>
    </row>
    <row r="596" spans="1:42" ht="33" customHeight="1">
      <c r="A596" s="54">
        <v>3301</v>
      </c>
      <c r="B596" s="55" t="s">
        <v>1401</v>
      </c>
      <c r="C596" s="80" t="s">
        <v>659</v>
      </c>
      <c r="D596" s="79">
        <v>0</v>
      </c>
      <c r="E596" s="79">
        <v>0</v>
      </c>
      <c r="F596" s="79">
        <v>0</v>
      </c>
      <c r="G596" s="79">
        <v>0</v>
      </c>
      <c r="H596" s="79">
        <v>0</v>
      </c>
      <c r="I596" s="79">
        <v>0</v>
      </c>
      <c r="J596" s="79">
        <v>0</v>
      </c>
      <c r="K596" s="79">
        <v>0</v>
      </c>
      <c r="L596" s="79">
        <v>0</v>
      </c>
      <c r="M596" s="79">
        <v>0</v>
      </c>
      <c r="N596" s="79">
        <v>0</v>
      </c>
      <c r="O596" s="79">
        <v>0</v>
      </c>
      <c r="P596" s="79">
        <v>0</v>
      </c>
      <c r="Q596" s="79">
        <v>0</v>
      </c>
      <c r="R596" s="79">
        <v>0</v>
      </c>
      <c r="S596" s="79">
        <v>0</v>
      </c>
      <c r="T596" s="79">
        <v>0</v>
      </c>
      <c r="U596" s="79">
        <v>0</v>
      </c>
      <c r="V596" s="79">
        <v>0</v>
      </c>
      <c r="W596" s="79">
        <v>0</v>
      </c>
      <c r="X596" s="79">
        <v>0</v>
      </c>
      <c r="Y596" s="79">
        <v>0</v>
      </c>
      <c r="Z596" s="79">
        <v>0</v>
      </c>
      <c r="AA596" s="79">
        <v>0</v>
      </c>
      <c r="AB596" s="79">
        <v>0</v>
      </c>
      <c r="AC596" s="79">
        <v>0</v>
      </c>
      <c r="AD596" s="79">
        <v>0</v>
      </c>
      <c r="AE596" s="79">
        <v>0</v>
      </c>
      <c r="AF596" s="79">
        <v>0</v>
      </c>
      <c r="AG596" s="79">
        <v>0</v>
      </c>
      <c r="AH596" s="79">
        <v>0</v>
      </c>
      <c r="AI596" s="79">
        <v>0</v>
      </c>
      <c r="AJ596" s="79">
        <v>0</v>
      </c>
      <c r="AK596" s="79">
        <v>0</v>
      </c>
      <c r="AL596" s="79">
        <v>0</v>
      </c>
      <c r="AM596" s="79">
        <f t="shared" si="9"/>
        <v>0</v>
      </c>
      <c r="AP596" s="45"/>
    </row>
    <row r="597" spans="1:42" ht="33" customHeight="1">
      <c r="A597" s="54">
        <v>3401</v>
      </c>
      <c r="B597" s="55" t="s">
        <v>1402</v>
      </c>
      <c r="C597" s="80" t="s">
        <v>659</v>
      </c>
      <c r="D597" s="79">
        <v>0</v>
      </c>
      <c r="E597" s="79">
        <v>0</v>
      </c>
      <c r="F597" s="79">
        <v>0</v>
      </c>
      <c r="G597" s="79">
        <v>0</v>
      </c>
      <c r="H597" s="79">
        <v>0</v>
      </c>
      <c r="I597" s="79">
        <v>0</v>
      </c>
      <c r="J597" s="79">
        <v>0</v>
      </c>
      <c r="K597" s="79">
        <v>0</v>
      </c>
      <c r="L597" s="79">
        <v>0</v>
      </c>
      <c r="M597" s="79">
        <v>0</v>
      </c>
      <c r="N597" s="79">
        <v>0</v>
      </c>
      <c r="O597" s="79">
        <v>0</v>
      </c>
      <c r="P597" s="79">
        <v>0</v>
      </c>
      <c r="Q597" s="79">
        <v>0</v>
      </c>
      <c r="R597" s="79">
        <v>0</v>
      </c>
      <c r="S597" s="79">
        <v>0</v>
      </c>
      <c r="T597" s="79">
        <v>0</v>
      </c>
      <c r="U597" s="79">
        <v>0</v>
      </c>
      <c r="V597" s="79">
        <v>0</v>
      </c>
      <c r="W597" s="79">
        <v>0</v>
      </c>
      <c r="X597" s="79">
        <v>0</v>
      </c>
      <c r="Y597" s="79">
        <v>0</v>
      </c>
      <c r="Z597" s="79">
        <v>0</v>
      </c>
      <c r="AA597" s="79">
        <v>0</v>
      </c>
      <c r="AB597" s="79">
        <v>0</v>
      </c>
      <c r="AC597" s="79">
        <v>0</v>
      </c>
      <c r="AD597" s="79">
        <v>0</v>
      </c>
      <c r="AE597" s="79">
        <v>0</v>
      </c>
      <c r="AF597" s="79">
        <v>0</v>
      </c>
      <c r="AG597" s="79">
        <v>0</v>
      </c>
      <c r="AH597" s="79">
        <v>0</v>
      </c>
      <c r="AI597" s="79">
        <v>0</v>
      </c>
      <c r="AJ597" s="79">
        <v>0</v>
      </c>
      <c r="AK597" s="79">
        <v>0</v>
      </c>
      <c r="AL597" s="79">
        <v>0</v>
      </c>
      <c r="AM597" s="79">
        <f t="shared" si="9"/>
        <v>0</v>
      </c>
      <c r="AP597" s="45"/>
    </row>
    <row r="598" spans="1:42" ht="33" customHeight="1">
      <c r="A598" s="54">
        <v>3701</v>
      </c>
      <c r="B598" s="55" t="s">
        <v>1403</v>
      </c>
      <c r="C598" s="80" t="s">
        <v>659</v>
      </c>
      <c r="D598" s="79">
        <v>0</v>
      </c>
      <c r="E598" s="79">
        <v>0</v>
      </c>
      <c r="F598" s="79">
        <v>0</v>
      </c>
      <c r="G598" s="79">
        <v>0</v>
      </c>
      <c r="H598" s="79">
        <v>0</v>
      </c>
      <c r="I598" s="79">
        <v>0</v>
      </c>
      <c r="J598" s="79">
        <v>0</v>
      </c>
      <c r="K598" s="79">
        <v>0</v>
      </c>
      <c r="L598" s="79">
        <v>0</v>
      </c>
      <c r="M598" s="79">
        <v>0</v>
      </c>
      <c r="N598" s="79">
        <v>0</v>
      </c>
      <c r="O598" s="79">
        <v>0</v>
      </c>
      <c r="P598" s="79">
        <v>0</v>
      </c>
      <c r="Q598" s="79">
        <v>0</v>
      </c>
      <c r="R598" s="79">
        <v>0</v>
      </c>
      <c r="S598" s="79">
        <v>0</v>
      </c>
      <c r="T598" s="79">
        <v>0</v>
      </c>
      <c r="U598" s="79">
        <v>0</v>
      </c>
      <c r="V598" s="79">
        <v>0</v>
      </c>
      <c r="W598" s="79">
        <v>0</v>
      </c>
      <c r="X598" s="79">
        <v>0</v>
      </c>
      <c r="Y598" s="79">
        <v>0</v>
      </c>
      <c r="Z598" s="79">
        <v>0</v>
      </c>
      <c r="AA598" s="79">
        <v>0</v>
      </c>
      <c r="AB598" s="79">
        <v>0</v>
      </c>
      <c r="AC598" s="79">
        <v>0</v>
      </c>
      <c r="AD598" s="79">
        <v>0</v>
      </c>
      <c r="AE598" s="79">
        <v>0</v>
      </c>
      <c r="AF598" s="79">
        <v>0</v>
      </c>
      <c r="AG598" s="79">
        <v>0</v>
      </c>
      <c r="AH598" s="79">
        <v>0</v>
      </c>
      <c r="AI598" s="79">
        <v>0</v>
      </c>
      <c r="AJ598" s="79">
        <v>0</v>
      </c>
      <c r="AK598" s="79">
        <v>0</v>
      </c>
      <c r="AL598" s="79">
        <v>0</v>
      </c>
      <c r="AM598" s="79">
        <f t="shared" si="9"/>
        <v>0</v>
      </c>
      <c r="AP598" s="45"/>
    </row>
    <row r="599" spans="1:42" ht="33" customHeight="1">
      <c r="A599" s="54">
        <v>4601</v>
      </c>
      <c r="B599" s="55" t="s">
        <v>1404</v>
      </c>
      <c r="C599" s="80" t="s">
        <v>659</v>
      </c>
      <c r="D599" s="79">
        <v>0</v>
      </c>
      <c r="E599" s="79">
        <v>0</v>
      </c>
      <c r="F599" s="79">
        <v>0</v>
      </c>
      <c r="G599" s="79">
        <v>0</v>
      </c>
      <c r="H599" s="79">
        <v>0</v>
      </c>
      <c r="I599" s="79">
        <v>0</v>
      </c>
      <c r="J599" s="79">
        <v>0</v>
      </c>
      <c r="K599" s="79">
        <v>0</v>
      </c>
      <c r="L599" s="79">
        <v>0</v>
      </c>
      <c r="M599" s="79">
        <v>0</v>
      </c>
      <c r="N599" s="79">
        <v>0</v>
      </c>
      <c r="O599" s="79">
        <v>0</v>
      </c>
      <c r="P599" s="79">
        <v>0</v>
      </c>
      <c r="Q599" s="79">
        <v>0</v>
      </c>
      <c r="R599" s="79">
        <v>0</v>
      </c>
      <c r="S599" s="79">
        <v>0</v>
      </c>
      <c r="T599" s="79">
        <v>0</v>
      </c>
      <c r="U599" s="79">
        <v>0</v>
      </c>
      <c r="V599" s="79">
        <v>0</v>
      </c>
      <c r="W599" s="79">
        <v>0</v>
      </c>
      <c r="X599" s="79">
        <v>0</v>
      </c>
      <c r="Y599" s="79">
        <v>0</v>
      </c>
      <c r="Z599" s="79">
        <v>0</v>
      </c>
      <c r="AA599" s="79">
        <v>0</v>
      </c>
      <c r="AB599" s="79">
        <v>0</v>
      </c>
      <c r="AC599" s="79">
        <v>0</v>
      </c>
      <c r="AD599" s="79">
        <v>0</v>
      </c>
      <c r="AE599" s="79">
        <v>0</v>
      </c>
      <c r="AF599" s="79">
        <v>0</v>
      </c>
      <c r="AG599" s="79">
        <v>0</v>
      </c>
      <c r="AH599" s="79">
        <v>0</v>
      </c>
      <c r="AI599" s="79">
        <v>0</v>
      </c>
      <c r="AJ599" s="79">
        <v>0</v>
      </c>
      <c r="AK599" s="79">
        <v>0</v>
      </c>
      <c r="AL599" s="79">
        <v>0</v>
      </c>
      <c r="AM599" s="79">
        <f t="shared" si="9"/>
        <v>0</v>
      </c>
      <c r="AP599" s="45"/>
    </row>
    <row r="600" spans="1:42" ht="33" customHeight="1">
      <c r="A600" s="54" t="s">
        <v>563</v>
      </c>
      <c r="B600" s="55" t="s">
        <v>614</v>
      </c>
      <c r="C600" s="80" t="s">
        <v>1409</v>
      </c>
      <c r="D600" s="79">
        <v>0</v>
      </c>
      <c r="E600" s="79">
        <v>0</v>
      </c>
      <c r="F600" s="79">
        <v>0</v>
      </c>
      <c r="G600" s="79">
        <v>1338567.8700000001</v>
      </c>
      <c r="H600" s="79">
        <v>0</v>
      </c>
      <c r="I600" s="79">
        <v>0</v>
      </c>
      <c r="J600" s="79">
        <v>14239.44</v>
      </c>
      <c r="K600" s="79">
        <v>0</v>
      </c>
      <c r="L600" s="79">
        <v>0</v>
      </c>
      <c r="M600" s="79">
        <v>0</v>
      </c>
      <c r="N600" s="79">
        <v>0</v>
      </c>
      <c r="O600" s="79">
        <v>257726.24</v>
      </c>
      <c r="P600" s="79">
        <v>0</v>
      </c>
      <c r="Q600" s="79">
        <v>0</v>
      </c>
      <c r="R600" s="79">
        <v>0</v>
      </c>
      <c r="S600" s="79">
        <v>0</v>
      </c>
      <c r="T600" s="79">
        <v>0</v>
      </c>
      <c r="U600" s="79">
        <v>0</v>
      </c>
      <c r="V600" s="79">
        <v>0</v>
      </c>
      <c r="W600" s="79">
        <v>0</v>
      </c>
      <c r="X600" s="79">
        <v>0</v>
      </c>
      <c r="Y600" s="79">
        <v>0</v>
      </c>
      <c r="Z600" s="79">
        <v>0</v>
      </c>
      <c r="AA600" s="79">
        <v>0</v>
      </c>
      <c r="AB600" s="79">
        <v>0</v>
      </c>
      <c r="AC600" s="79">
        <v>0</v>
      </c>
      <c r="AD600" s="79">
        <v>0</v>
      </c>
      <c r="AE600" s="79">
        <v>0</v>
      </c>
      <c r="AF600" s="79">
        <v>0</v>
      </c>
      <c r="AG600" s="79">
        <v>0</v>
      </c>
      <c r="AH600" s="79">
        <v>0</v>
      </c>
      <c r="AI600" s="79">
        <v>0</v>
      </c>
      <c r="AJ600" s="79">
        <v>0</v>
      </c>
      <c r="AK600" s="79">
        <v>0</v>
      </c>
      <c r="AL600" s="79">
        <v>0</v>
      </c>
      <c r="AM600" s="79">
        <f t="shared" si="9"/>
        <v>1610533.55</v>
      </c>
      <c r="AP600" s="45"/>
    </row>
    <row r="601" spans="1:42" ht="33" customHeight="1">
      <c r="A601" s="54" t="s">
        <v>564</v>
      </c>
      <c r="B601" s="55" t="s">
        <v>1407</v>
      </c>
      <c r="C601" s="80" t="s">
        <v>1409</v>
      </c>
      <c r="D601" s="79">
        <v>0</v>
      </c>
      <c r="E601" s="79">
        <v>0</v>
      </c>
      <c r="F601" s="79">
        <v>0</v>
      </c>
      <c r="G601" s="79">
        <v>0</v>
      </c>
      <c r="H601" s="79">
        <v>0</v>
      </c>
      <c r="I601" s="79">
        <v>0</v>
      </c>
      <c r="J601" s="79">
        <v>0</v>
      </c>
      <c r="K601" s="79">
        <v>0</v>
      </c>
      <c r="L601" s="79">
        <v>0</v>
      </c>
      <c r="M601" s="79">
        <v>0</v>
      </c>
      <c r="N601" s="79">
        <v>0</v>
      </c>
      <c r="O601" s="79">
        <v>0</v>
      </c>
      <c r="P601" s="79">
        <v>0</v>
      </c>
      <c r="Q601" s="79">
        <v>0</v>
      </c>
      <c r="R601" s="79">
        <v>0</v>
      </c>
      <c r="S601" s="79">
        <v>0</v>
      </c>
      <c r="T601" s="79">
        <v>0</v>
      </c>
      <c r="U601" s="79">
        <v>0</v>
      </c>
      <c r="V601" s="79">
        <v>0</v>
      </c>
      <c r="W601" s="79">
        <v>0</v>
      </c>
      <c r="X601" s="79">
        <v>0</v>
      </c>
      <c r="Y601" s="79">
        <v>0</v>
      </c>
      <c r="Z601" s="79">
        <v>0</v>
      </c>
      <c r="AA601" s="79">
        <v>0</v>
      </c>
      <c r="AB601" s="79">
        <v>0</v>
      </c>
      <c r="AC601" s="79">
        <v>0</v>
      </c>
      <c r="AD601" s="79">
        <v>0</v>
      </c>
      <c r="AE601" s="79">
        <v>0</v>
      </c>
      <c r="AF601" s="79">
        <v>0</v>
      </c>
      <c r="AG601" s="79">
        <v>0</v>
      </c>
      <c r="AH601" s="79">
        <v>0</v>
      </c>
      <c r="AI601" s="79">
        <v>0</v>
      </c>
      <c r="AJ601" s="79">
        <v>0</v>
      </c>
      <c r="AK601" s="79">
        <v>0</v>
      </c>
      <c r="AL601" s="79">
        <v>0</v>
      </c>
      <c r="AM601" s="79">
        <f t="shared" si="9"/>
        <v>0</v>
      </c>
      <c r="AP601" s="45"/>
    </row>
    <row r="602" spans="1:42" ht="33" customHeight="1">
      <c r="A602" s="54" t="s">
        <v>565</v>
      </c>
      <c r="B602" s="55" t="s">
        <v>615</v>
      </c>
      <c r="C602" s="80" t="s">
        <v>659</v>
      </c>
      <c r="D602" s="79">
        <v>0</v>
      </c>
      <c r="E602" s="79">
        <v>0</v>
      </c>
      <c r="F602" s="79">
        <v>0</v>
      </c>
      <c r="G602" s="79">
        <v>5980934.1499999957</v>
      </c>
      <c r="H602" s="79">
        <v>0</v>
      </c>
      <c r="I602" s="79">
        <v>0</v>
      </c>
      <c r="J602" s="79">
        <v>12252842.02</v>
      </c>
      <c r="K602" s="79">
        <v>0</v>
      </c>
      <c r="L602" s="79">
        <v>0</v>
      </c>
      <c r="M602" s="79">
        <v>0</v>
      </c>
      <c r="N602" s="79">
        <v>0</v>
      </c>
      <c r="O602" s="79">
        <v>0</v>
      </c>
      <c r="P602" s="79">
        <v>0</v>
      </c>
      <c r="Q602" s="79">
        <v>1940.01</v>
      </c>
      <c r="R602" s="79">
        <v>0</v>
      </c>
      <c r="S602" s="79">
        <v>0</v>
      </c>
      <c r="T602" s="79">
        <v>0</v>
      </c>
      <c r="U602" s="79">
        <v>0</v>
      </c>
      <c r="V602" s="79">
        <v>0</v>
      </c>
      <c r="W602" s="79">
        <v>0</v>
      </c>
      <c r="X602" s="79">
        <v>0</v>
      </c>
      <c r="Y602" s="79">
        <v>0</v>
      </c>
      <c r="Z602" s="79">
        <v>0</v>
      </c>
      <c r="AA602" s="79">
        <v>0</v>
      </c>
      <c r="AB602" s="79">
        <v>0</v>
      </c>
      <c r="AC602" s="79">
        <v>0</v>
      </c>
      <c r="AD602" s="79">
        <v>0</v>
      </c>
      <c r="AE602" s="79">
        <v>0</v>
      </c>
      <c r="AF602" s="79">
        <v>0</v>
      </c>
      <c r="AG602" s="79">
        <v>0</v>
      </c>
      <c r="AH602" s="79">
        <v>0</v>
      </c>
      <c r="AI602" s="79">
        <v>0</v>
      </c>
      <c r="AJ602" s="79">
        <v>0</v>
      </c>
      <c r="AK602" s="79">
        <v>0</v>
      </c>
      <c r="AL602" s="79">
        <v>0</v>
      </c>
      <c r="AM602" s="79">
        <f t="shared" si="9"/>
        <v>18235716.179999996</v>
      </c>
      <c r="AP602" s="45"/>
    </row>
    <row r="603" spans="1:42" s="202" customFormat="1" ht="12.75" customHeight="1">
      <c r="A603" s="198"/>
      <c r="B603" s="199"/>
      <c r="C603" s="200"/>
      <c r="D603" s="201"/>
      <c r="E603" s="201"/>
      <c r="F603" s="201"/>
      <c r="G603" s="201"/>
      <c r="H603" s="201"/>
      <c r="I603" s="201"/>
      <c r="J603" s="201"/>
      <c r="K603" s="201"/>
      <c r="L603" s="201"/>
      <c r="M603" s="201"/>
      <c r="N603" s="201"/>
      <c r="O603" s="201"/>
      <c r="P603" s="201"/>
      <c r="Q603" s="201"/>
      <c r="R603" s="201"/>
      <c r="S603" s="201"/>
      <c r="T603" s="201"/>
      <c r="U603" s="201"/>
      <c r="V603" s="201"/>
      <c r="W603" s="201"/>
      <c r="X603" s="201"/>
      <c r="Y603" s="201"/>
      <c r="Z603" s="201"/>
      <c r="AA603" s="201"/>
      <c r="AB603" s="201"/>
      <c r="AC603" s="201"/>
      <c r="AD603" s="201"/>
      <c r="AE603" s="201"/>
      <c r="AF603" s="201"/>
      <c r="AG603" s="201"/>
      <c r="AH603" s="201"/>
      <c r="AI603" s="201"/>
      <c r="AJ603" s="201"/>
      <c r="AK603" s="201"/>
      <c r="AL603" s="201"/>
      <c r="AM603" s="79"/>
      <c r="AO603" s="203"/>
      <c r="AP603" s="204"/>
    </row>
    <row r="604" spans="1:42" ht="18.95" customHeight="1" thickBot="1">
      <c r="A604" s="44"/>
      <c r="B604" s="143" t="s">
        <v>570</v>
      </c>
      <c r="C604" s="143"/>
      <c r="D604" s="142">
        <f t="shared" ref="D604:AM604" si="10">+SUBTOTAL(9,D11:D602)</f>
        <v>55511411.88000001</v>
      </c>
      <c r="E604" s="142">
        <f t="shared" si="10"/>
        <v>55422679.830000013</v>
      </c>
      <c r="F604" s="142">
        <f t="shared" si="10"/>
        <v>632848819.37</v>
      </c>
      <c r="G604" s="142">
        <f t="shared" si="10"/>
        <v>208789691.78000003</v>
      </c>
      <c r="H604" s="142">
        <f t="shared" si="10"/>
        <v>0</v>
      </c>
      <c r="I604" s="142">
        <f t="shared" si="10"/>
        <v>1225768.9100000004</v>
      </c>
      <c r="J604" s="142">
        <f t="shared" si="10"/>
        <v>1883063305.8</v>
      </c>
      <c r="K604" s="142">
        <f t="shared" si="10"/>
        <v>0</v>
      </c>
      <c r="L604" s="142">
        <f t="shared" si="10"/>
        <v>2150277.16</v>
      </c>
      <c r="M604" s="142">
        <f t="shared" si="10"/>
        <v>4201615.41</v>
      </c>
      <c r="N604" s="142">
        <f t="shared" si="10"/>
        <v>0</v>
      </c>
      <c r="O604" s="142">
        <f t="shared" si="10"/>
        <v>110267656.85999998</v>
      </c>
      <c r="P604" s="142">
        <f t="shared" si="10"/>
        <v>117356.00000000003</v>
      </c>
      <c r="Q604" s="142">
        <f t="shared" si="10"/>
        <v>505976305.4200002</v>
      </c>
      <c r="R604" s="142">
        <f t="shared" si="10"/>
        <v>0</v>
      </c>
      <c r="S604" s="142">
        <f t="shared" si="10"/>
        <v>22304200</v>
      </c>
      <c r="T604" s="142">
        <f t="shared" si="10"/>
        <v>0</v>
      </c>
      <c r="U604" s="142">
        <f t="shared" si="10"/>
        <v>0</v>
      </c>
      <c r="V604" s="142">
        <f t="shared" si="10"/>
        <v>24623850.600000001</v>
      </c>
      <c r="W604" s="142">
        <f t="shared" si="10"/>
        <v>18053437.3726</v>
      </c>
      <c r="X604" s="142">
        <f t="shared" si="10"/>
        <v>18053437.3726</v>
      </c>
      <c r="Y604" s="142">
        <f t="shared" si="10"/>
        <v>509546.74000000005</v>
      </c>
      <c r="Z604" s="142">
        <f t="shared" si="10"/>
        <v>0</v>
      </c>
      <c r="AA604" s="142">
        <f t="shared" si="10"/>
        <v>2777.8399999999997</v>
      </c>
      <c r="AB604" s="142">
        <f t="shared" si="10"/>
        <v>1169991371.97</v>
      </c>
      <c r="AC604" s="142">
        <f t="shared" si="10"/>
        <v>6001.2000000000171</v>
      </c>
      <c r="AD604" s="142">
        <f t="shared" si="10"/>
        <v>0</v>
      </c>
      <c r="AE604" s="142">
        <f t="shared" si="10"/>
        <v>1657728.47</v>
      </c>
      <c r="AF604" s="142">
        <f t="shared" si="10"/>
        <v>3302.07</v>
      </c>
      <c r="AG604" s="142">
        <f t="shared" si="10"/>
        <v>867653801.55999994</v>
      </c>
      <c r="AH604" s="142">
        <f t="shared" si="10"/>
        <v>427265459.63999999</v>
      </c>
      <c r="AI604" s="142">
        <f t="shared" si="10"/>
        <v>0</v>
      </c>
      <c r="AJ604" s="142">
        <f t="shared" si="10"/>
        <v>0.64000000000000035</v>
      </c>
      <c r="AK604" s="142">
        <f t="shared" si="10"/>
        <v>0</v>
      </c>
      <c r="AL604" s="142">
        <f t="shared" si="10"/>
        <v>219245.49000000002</v>
      </c>
      <c r="AM604" s="142">
        <f t="shared" si="10"/>
        <v>6009919049.3852015</v>
      </c>
      <c r="AP604" s="206"/>
    </row>
    <row r="605" spans="1:42" ht="15.75" thickTop="1">
      <c r="A605" s="19"/>
      <c r="B605" s="20"/>
      <c r="C605" s="21"/>
      <c r="D605" s="57"/>
      <c r="E605" s="57"/>
      <c r="F605" s="57"/>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c r="AD605" s="57"/>
      <c r="AE605" s="57"/>
      <c r="AF605" s="57"/>
      <c r="AG605" s="57"/>
      <c r="AH605" s="57"/>
      <c r="AI605" s="57"/>
      <c r="AJ605" s="57"/>
      <c r="AK605" s="57"/>
      <c r="AL605" s="57"/>
      <c r="AM605" s="58"/>
    </row>
    <row r="606" spans="1:42">
      <c r="AP606" s="206"/>
    </row>
    <row r="607" spans="1:42">
      <c r="AM607" s="194"/>
    </row>
    <row r="608" spans="1:42" s="17" customFormat="1" hidden="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c r="AC608" s="61"/>
      <c r="AD608" s="61"/>
      <c r="AE608" s="61"/>
      <c r="AF608" s="61"/>
      <c r="AG608" s="61"/>
      <c r="AH608" s="61"/>
      <c r="AI608" s="61"/>
      <c r="AJ608" s="61"/>
      <c r="AK608" s="61"/>
      <c r="AL608" s="61"/>
      <c r="AM608" s="61"/>
      <c r="AO608" s="61"/>
    </row>
    <row r="609" spans="3:39" hidden="1"/>
    <row r="610" spans="3:39" hidden="1"/>
    <row r="611" spans="3:39" hidden="1"/>
    <row r="612" spans="3:39" hidden="1"/>
    <row r="613" spans="3:39" ht="15.75" hidden="1" thickBot="1">
      <c r="C613" s="18"/>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1"/>
    </row>
    <row r="614" spans="3:39" hidden="1">
      <c r="AM614" s="61"/>
    </row>
    <row r="615" spans="3:39">
      <c r="AM615" s="195"/>
    </row>
    <row r="616" spans="3:39">
      <c r="AM616" s="195"/>
    </row>
    <row r="617" spans="3:39">
      <c r="AM617" s="195"/>
    </row>
    <row r="618" spans="3:39">
      <c r="AM618" s="195"/>
    </row>
  </sheetData>
  <sheetProtection formatCells="0" formatColumns="0" formatRows="0" sort="0" autoFilter="0" pivotTables="0"/>
  <autoFilter ref="A10:AM602"/>
  <mergeCells count="6">
    <mergeCell ref="A4:AM4"/>
    <mergeCell ref="W9:AL9"/>
    <mergeCell ref="D9:V9"/>
    <mergeCell ref="A7:AM7"/>
    <mergeCell ref="A6:AM6"/>
    <mergeCell ref="A5:AM5"/>
  </mergeCells>
  <printOptions horizontalCentered="1"/>
  <pageMargins left="0.23" right="0.44" top="0.47244094488188981" bottom="0.23622047244094491" header="0.31496062992125984" footer="0.23622047244094491"/>
  <pageSetup scale="33"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P6322"/>
  <sheetViews>
    <sheetView view="pageBreakPreview" zoomScaleNormal="100" zoomScaleSheetLayoutView="100" workbookViewId="0">
      <pane ySplit="9" topLeftCell="A10" activePane="bottomLeft" state="frozen"/>
      <selection activeCell="G12" sqref="G12:K12"/>
      <selection pane="bottomLeft" activeCell="A10" sqref="A10"/>
    </sheetView>
  </sheetViews>
  <sheetFormatPr baseColWidth="10" defaultRowHeight="12.75"/>
  <cols>
    <col min="1" max="1" width="7.140625" style="87" customWidth="1"/>
    <col min="2" max="2" width="4.140625" style="87" customWidth="1"/>
    <col min="3" max="3" width="15.5703125" style="145" customWidth="1"/>
    <col min="4" max="4" width="12.28515625" style="87" bestFit="1" customWidth="1"/>
    <col min="5" max="5" width="14" style="87" customWidth="1"/>
    <col min="6" max="6" width="12.140625" style="87" customWidth="1"/>
    <col min="7" max="7" width="9.42578125" style="87" customWidth="1"/>
    <col min="8" max="8" width="12.42578125" style="87" customWidth="1"/>
    <col min="9" max="9" width="50.28515625" style="94" customWidth="1"/>
    <col min="10" max="13" width="7.28515625" style="87" customWidth="1"/>
    <col min="14" max="15" width="16.85546875" style="154" customWidth="1"/>
    <col min="16" max="16" width="13.85546875" style="87" customWidth="1"/>
    <col min="17" max="16384" width="11.42578125" style="83"/>
  </cols>
  <sheetData>
    <row r="1" spans="1:16">
      <c r="A1" s="161" t="s">
        <v>34</v>
      </c>
      <c r="B1" s="161"/>
      <c r="C1" s="161"/>
      <c r="D1" s="161"/>
      <c r="E1" s="161"/>
      <c r="F1" s="161"/>
      <c r="G1" s="161"/>
      <c r="H1" s="161"/>
      <c r="I1" s="161"/>
      <c r="J1" s="161"/>
      <c r="K1" s="95"/>
      <c r="L1" s="95"/>
      <c r="M1" s="95"/>
      <c r="N1" s="157"/>
      <c r="O1" s="157"/>
      <c r="P1" s="95"/>
    </row>
    <row r="2" spans="1:16" ht="15.75">
      <c r="A2" s="161" t="s">
        <v>732</v>
      </c>
      <c r="B2" s="161"/>
      <c r="C2" s="161"/>
      <c r="D2" s="161"/>
      <c r="E2" s="161"/>
      <c r="F2" s="161"/>
      <c r="G2" s="161"/>
      <c r="H2" s="161"/>
      <c r="I2" s="161"/>
      <c r="J2" s="161"/>
      <c r="K2" s="95"/>
      <c r="L2" s="95"/>
      <c r="M2" s="95"/>
      <c r="N2" s="157"/>
      <c r="O2" s="157"/>
      <c r="P2" s="95"/>
    </row>
    <row r="3" spans="1:16">
      <c r="A3" s="161" t="s">
        <v>36</v>
      </c>
      <c r="B3" s="161"/>
      <c r="C3" s="161"/>
      <c r="D3" s="161"/>
      <c r="E3" s="161"/>
      <c r="F3" s="161"/>
      <c r="G3" s="161"/>
      <c r="H3" s="161"/>
      <c r="I3" s="161"/>
      <c r="J3" s="161"/>
      <c r="K3" s="95"/>
      <c r="L3" s="95"/>
      <c r="M3" s="95"/>
      <c r="N3" s="157"/>
      <c r="O3" s="157"/>
      <c r="P3" s="95"/>
    </row>
    <row r="4" spans="1:16">
      <c r="A4" s="161" t="s">
        <v>8839</v>
      </c>
      <c r="B4" s="161"/>
      <c r="C4" s="161"/>
      <c r="D4" s="161"/>
      <c r="E4" s="161"/>
      <c r="F4" s="161"/>
      <c r="G4" s="161"/>
      <c r="H4" s="161"/>
      <c r="I4" s="161"/>
      <c r="J4" s="161"/>
      <c r="K4" s="95"/>
      <c r="L4" s="95"/>
      <c r="M4" s="95"/>
      <c r="N4" s="157"/>
      <c r="O4" s="157"/>
      <c r="P4" s="95"/>
    </row>
    <row r="5" spans="1:16">
      <c r="A5" s="86" t="s">
        <v>8838</v>
      </c>
      <c r="B5" s="81"/>
      <c r="C5" s="81"/>
      <c r="D5" s="81"/>
      <c r="E5" s="97"/>
      <c r="F5" s="81"/>
      <c r="G5" s="81"/>
      <c r="H5" s="81"/>
      <c r="I5" s="91"/>
      <c r="J5" s="82"/>
      <c r="K5" s="95"/>
      <c r="L5" s="95"/>
      <c r="M5" s="95"/>
      <c r="N5" s="157"/>
      <c r="O5" s="157"/>
      <c r="P5" s="95"/>
    </row>
    <row r="6" spans="1:16">
      <c r="A6" s="86"/>
      <c r="B6" s="81"/>
      <c r="C6" s="81"/>
      <c r="D6" s="81"/>
      <c r="E6" s="97"/>
      <c r="F6" s="81"/>
      <c r="G6" s="81"/>
      <c r="H6" s="81"/>
      <c r="I6" s="91"/>
      <c r="J6" s="82"/>
      <c r="K6" s="95"/>
      <c r="L6" s="95"/>
      <c r="M6" s="95"/>
      <c r="N6" s="157"/>
      <c r="O6" s="157"/>
      <c r="P6" s="95"/>
    </row>
    <row r="7" spans="1:16">
      <c r="A7" s="88"/>
      <c r="B7" s="88"/>
      <c r="C7" s="144"/>
      <c r="D7" s="88"/>
      <c r="E7" s="88"/>
      <c r="F7" s="88"/>
      <c r="G7" s="88"/>
      <c r="H7" s="88"/>
      <c r="I7" s="92"/>
      <c r="J7" s="359" t="s">
        <v>691</v>
      </c>
      <c r="K7" s="360"/>
      <c r="L7" s="359" t="s">
        <v>690</v>
      </c>
      <c r="M7" s="360"/>
      <c r="N7" s="361"/>
      <c r="O7" s="361"/>
      <c r="P7" s="88"/>
    </row>
    <row r="8" spans="1:16" ht="12.75" customHeight="1">
      <c r="A8" s="357" t="s">
        <v>692</v>
      </c>
      <c r="B8" s="357" t="s">
        <v>693</v>
      </c>
      <c r="C8" s="356" t="s">
        <v>703</v>
      </c>
      <c r="D8" s="356" t="s">
        <v>687</v>
      </c>
      <c r="E8" s="356" t="s">
        <v>685</v>
      </c>
      <c r="F8" s="356" t="s">
        <v>686</v>
      </c>
      <c r="G8" s="356" t="s">
        <v>688</v>
      </c>
      <c r="H8" s="357" t="s">
        <v>710</v>
      </c>
      <c r="I8" s="356" t="s">
        <v>689</v>
      </c>
      <c r="J8" s="357" t="s">
        <v>695</v>
      </c>
      <c r="K8" s="357" t="s">
        <v>696</v>
      </c>
      <c r="L8" s="357" t="s">
        <v>694</v>
      </c>
      <c r="M8" s="357" t="s">
        <v>697</v>
      </c>
      <c r="N8" s="358" t="s">
        <v>698</v>
      </c>
      <c r="O8" s="356" t="s">
        <v>699</v>
      </c>
      <c r="P8" s="356" t="s">
        <v>706</v>
      </c>
    </row>
    <row r="9" spans="1:16">
      <c r="A9" s="357"/>
      <c r="B9" s="357"/>
      <c r="C9" s="356"/>
      <c r="D9" s="356"/>
      <c r="E9" s="356"/>
      <c r="F9" s="356"/>
      <c r="G9" s="356"/>
      <c r="H9" s="357"/>
      <c r="I9" s="356"/>
      <c r="J9" s="357"/>
      <c r="K9" s="357"/>
      <c r="L9" s="357"/>
      <c r="M9" s="357"/>
      <c r="N9" s="358"/>
      <c r="O9" s="356"/>
      <c r="P9" s="356"/>
    </row>
    <row r="10" spans="1:16" ht="38.25">
      <c r="A10" s="271" t="s">
        <v>565</v>
      </c>
      <c r="B10" s="89"/>
      <c r="C10" s="272" t="s">
        <v>615</v>
      </c>
      <c r="D10" s="84">
        <v>43467</v>
      </c>
      <c r="E10" s="85" t="s">
        <v>1432</v>
      </c>
      <c r="F10" s="85" t="s">
        <v>3</v>
      </c>
      <c r="G10" s="85">
        <v>1699660</v>
      </c>
      <c r="H10" s="89"/>
      <c r="I10" s="273" t="s">
        <v>2416</v>
      </c>
      <c r="J10" s="89"/>
      <c r="K10" s="89"/>
      <c r="L10" s="89"/>
      <c r="M10" s="89"/>
      <c r="N10" s="274">
        <v>0</v>
      </c>
      <c r="O10" s="274">
        <v>1050</v>
      </c>
      <c r="P10" s="89" t="s">
        <v>670</v>
      </c>
    </row>
    <row r="11" spans="1:16" ht="51">
      <c r="A11" s="271" t="s">
        <v>565</v>
      </c>
      <c r="B11" s="89"/>
      <c r="C11" s="272" t="s">
        <v>615</v>
      </c>
      <c r="D11" s="84">
        <v>43467</v>
      </c>
      <c r="E11" s="85" t="s">
        <v>1433</v>
      </c>
      <c r="F11" s="85" t="s">
        <v>3</v>
      </c>
      <c r="G11" s="85">
        <v>1699603</v>
      </c>
      <c r="H11" s="89"/>
      <c r="I11" s="273" t="s">
        <v>2417</v>
      </c>
      <c r="J11" s="89"/>
      <c r="K11" s="89"/>
      <c r="L11" s="89"/>
      <c r="M11" s="89"/>
      <c r="N11" s="274">
        <v>0</v>
      </c>
      <c r="O11" s="274">
        <v>800</v>
      </c>
      <c r="P11" s="89" t="s">
        <v>670</v>
      </c>
    </row>
    <row r="12" spans="1:16" ht="38.25">
      <c r="A12" s="271">
        <v>16</v>
      </c>
      <c r="B12" s="89"/>
      <c r="C12" s="272" t="s">
        <v>43</v>
      </c>
      <c r="D12" s="84">
        <v>43467</v>
      </c>
      <c r="E12" s="85" t="s">
        <v>1434</v>
      </c>
      <c r="F12" s="85" t="s">
        <v>3</v>
      </c>
      <c r="G12" s="85">
        <v>1699600</v>
      </c>
      <c r="H12" s="89"/>
      <c r="I12" s="273" t="s">
        <v>2418</v>
      </c>
      <c r="J12" s="89"/>
      <c r="K12" s="89"/>
      <c r="L12" s="89"/>
      <c r="M12" s="89"/>
      <c r="N12" s="274">
        <v>0</v>
      </c>
      <c r="O12" s="274">
        <v>100</v>
      </c>
      <c r="P12" s="89" t="s">
        <v>670</v>
      </c>
    </row>
    <row r="13" spans="1:16" ht="38.25">
      <c r="A13" s="271">
        <v>16</v>
      </c>
      <c r="B13" s="89"/>
      <c r="C13" s="272" t="s">
        <v>43</v>
      </c>
      <c r="D13" s="84">
        <v>43467</v>
      </c>
      <c r="E13" s="85" t="s">
        <v>1435</v>
      </c>
      <c r="F13" s="85" t="s">
        <v>3</v>
      </c>
      <c r="G13" s="85">
        <v>1699598</v>
      </c>
      <c r="H13" s="89"/>
      <c r="I13" s="273" t="s">
        <v>2418</v>
      </c>
      <c r="J13" s="89"/>
      <c r="K13" s="89"/>
      <c r="L13" s="89"/>
      <c r="M13" s="89"/>
      <c r="N13" s="274">
        <v>0</v>
      </c>
      <c r="O13" s="274">
        <v>40</v>
      </c>
      <c r="P13" s="89" t="s">
        <v>670</v>
      </c>
    </row>
    <row r="14" spans="1:16" ht="63.75">
      <c r="A14" s="271" t="s">
        <v>556</v>
      </c>
      <c r="B14" s="89"/>
      <c r="C14" s="272" t="s">
        <v>616</v>
      </c>
      <c r="D14" s="84">
        <v>43467</v>
      </c>
      <c r="E14" s="85" t="s">
        <v>1436</v>
      </c>
      <c r="F14" s="85" t="s">
        <v>3</v>
      </c>
      <c r="G14" s="85">
        <v>1699551</v>
      </c>
      <c r="H14" s="89"/>
      <c r="I14" s="273" t="s">
        <v>2419</v>
      </c>
      <c r="J14" s="89"/>
      <c r="K14" s="89"/>
      <c r="L14" s="89"/>
      <c r="M14" s="89"/>
      <c r="N14" s="274">
        <v>0</v>
      </c>
      <c r="O14" s="274">
        <v>4009.5</v>
      </c>
      <c r="P14" s="89" t="s">
        <v>670</v>
      </c>
    </row>
    <row r="15" spans="1:16" ht="38.25">
      <c r="A15" s="271" t="s">
        <v>565</v>
      </c>
      <c r="B15" s="89"/>
      <c r="C15" s="272" t="s">
        <v>615</v>
      </c>
      <c r="D15" s="84">
        <v>43467</v>
      </c>
      <c r="E15" s="85" t="s">
        <v>1437</v>
      </c>
      <c r="F15" s="85" t="s">
        <v>3</v>
      </c>
      <c r="G15" s="85">
        <v>1699536</v>
      </c>
      <c r="H15" s="89"/>
      <c r="I15" s="273" t="s">
        <v>2420</v>
      </c>
      <c r="J15" s="89"/>
      <c r="K15" s="89"/>
      <c r="L15" s="89"/>
      <c r="M15" s="89"/>
      <c r="N15" s="274">
        <v>0</v>
      </c>
      <c r="O15" s="274">
        <v>280</v>
      </c>
      <c r="P15" s="89" t="s">
        <v>670</v>
      </c>
    </row>
    <row r="16" spans="1:16" ht="51">
      <c r="A16" s="271" t="s">
        <v>565</v>
      </c>
      <c r="B16" s="89"/>
      <c r="C16" s="272" t="s">
        <v>615</v>
      </c>
      <c r="D16" s="84">
        <v>43467</v>
      </c>
      <c r="E16" s="85" t="s">
        <v>1438</v>
      </c>
      <c r="F16" s="85" t="s">
        <v>3</v>
      </c>
      <c r="G16" s="85">
        <v>1699525</v>
      </c>
      <c r="H16" s="89"/>
      <c r="I16" s="273" t="s">
        <v>779</v>
      </c>
      <c r="J16" s="89"/>
      <c r="K16" s="89"/>
      <c r="L16" s="89"/>
      <c r="M16" s="89"/>
      <c r="N16" s="274">
        <v>0</v>
      </c>
      <c r="O16" s="274">
        <v>5020</v>
      </c>
      <c r="P16" s="89" t="s">
        <v>670</v>
      </c>
    </row>
    <row r="17" spans="1:16" ht="51">
      <c r="A17" s="271" t="s">
        <v>565</v>
      </c>
      <c r="B17" s="89"/>
      <c r="C17" s="272" t="s">
        <v>615</v>
      </c>
      <c r="D17" s="84">
        <v>43467</v>
      </c>
      <c r="E17" s="85" t="s">
        <v>1439</v>
      </c>
      <c r="F17" s="85" t="s">
        <v>3</v>
      </c>
      <c r="G17" s="85">
        <v>1699523</v>
      </c>
      <c r="H17" s="89"/>
      <c r="I17" s="273" t="s">
        <v>713</v>
      </c>
      <c r="J17" s="89"/>
      <c r="K17" s="89"/>
      <c r="L17" s="89"/>
      <c r="M17" s="89"/>
      <c r="N17" s="274">
        <v>0</v>
      </c>
      <c r="O17" s="274">
        <v>1000</v>
      </c>
      <c r="P17" s="89" t="s">
        <v>670</v>
      </c>
    </row>
    <row r="18" spans="1:16" ht="51">
      <c r="A18" s="271" t="s">
        <v>565</v>
      </c>
      <c r="B18" s="89"/>
      <c r="C18" s="272" t="s">
        <v>615</v>
      </c>
      <c r="D18" s="84">
        <v>43467</v>
      </c>
      <c r="E18" s="85" t="s">
        <v>1440</v>
      </c>
      <c r="F18" s="85" t="s">
        <v>3</v>
      </c>
      <c r="G18" s="85">
        <v>1699520</v>
      </c>
      <c r="H18" s="89"/>
      <c r="I18" s="273" t="s">
        <v>2421</v>
      </c>
      <c r="J18" s="89"/>
      <c r="K18" s="89"/>
      <c r="L18" s="89"/>
      <c r="M18" s="89"/>
      <c r="N18" s="274">
        <v>0</v>
      </c>
      <c r="O18" s="274">
        <v>1437.19</v>
      </c>
      <c r="P18" s="89" t="s">
        <v>670</v>
      </c>
    </row>
    <row r="19" spans="1:16" ht="38.25">
      <c r="A19" s="271" t="s">
        <v>565</v>
      </c>
      <c r="B19" s="89"/>
      <c r="C19" s="272" t="s">
        <v>615</v>
      </c>
      <c r="D19" s="84">
        <v>43467</v>
      </c>
      <c r="E19" s="85" t="s">
        <v>1441</v>
      </c>
      <c r="F19" s="85" t="s">
        <v>3</v>
      </c>
      <c r="G19" s="85">
        <v>1699519</v>
      </c>
      <c r="H19" s="89"/>
      <c r="I19" s="273" t="s">
        <v>2422</v>
      </c>
      <c r="J19" s="89"/>
      <c r="K19" s="89"/>
      <c r="L19" s="89"/>
      <c r="M19" s="89"/>
      <c r="N19" s="274">
        <v>0</v>
      </c>
      <c r="O19" s="274">
        <v>71</v>
      </c>
      <c r="P19" s="89" t="s">
        <v>670</v>
      </c>
    </row>
    <row r="20" spans="1:16" ht="38.25">
      <c r="A20" s="271" t="s">
        <v>565</v>
      </c>
      <c r="B20" s="89"/>
      <c r="C20" s="272" t="s">
        <v>615</v>
      </c>
      <c r="D20" s="84">
        <v>43467</v>
      </c>
      <c r="E20" s="85" t="s">
        <v>1442</v>
      </c>
      <c r="F20" s="85" t="s">
        <v>3</v>
      </c>
      <c r="G20" s="85">
        <v>1699516</v>
      </c>
      <c r="H20" s="89"/>
      <c r="I20" s="273" t="s">
        <v>2423</v>
      </c>
      <c r="J20" s="89"/>
      <c r="K20" s="89"/>
      <c r="L20" s="89"/>
      <c r="M20" s="89"/>
      <c r="N20" s="274">
        <v>0</v>
      </c>
      <c r="O20" s="274">
        <v>2220.46</v>
      </c>
      <c r="P20" s="89" t="s">
        <v>670</v>
      </c>
    </row>
    <row r="21" spans="1:16" ht="38.25">
      <c r="A21" s="271">
        <v>526</v>
      </c>
      <c r="B21" s="89"/>
      <c r="C21" s="272" t="s">
        <v>610</v>
      </c>
      <c r="D21" s="84">
        <v>43467</v>
      </c>
      <c r="E21" s="85" t="s">
        <v>1443</v>
      </c>
      <c r="F21" s="85" t="s">
        <v>3</v>
      </c>
      <c r="G21" s="85">
        <v>1699509</v>
      </c>
      <c r="H21" s="89"/>
      <c r="I21" s="273" t="s">
        <v>2424</v>
      </c>
      <c r="J21" s="89"/>
      <c r="K21" s="89"/>
      <c r="L21" s="89"/>
      <c r="M21" s="89"/>
      <c r="N21" s="274">
        <v>0</v>
      </c>
      <c r="O21" s="274">
        <v>85</v>
      </c>
      <c r="P21" s="89" t="s">
        <v>670</v>
      </c>
    </row>
    <row r="22" spans="1:16" ht="51">
      <c r="A22" s="271" t="s">
        <v>556</v>
      </c>
      <c r="B22" s="89"/>
      <c r="C22" s="272" t="s">
        <v>616</v>
      </c>
      <c r="D22" s="84">
        <v>43467</v>
      </c>
      <c r="E22" s="85" t="s">
        <v>1444</v>
      </c>
      <c r="F22" s="85" t="s">
        <v>3</v>
      </c>
      <c r="G22" s="85">
        <v>1699493</v>
      </c>
      <c r="H22" s="89"/>
      <c r="I22" s="273" t="s">
        <v>2425</v>
      </c>
      <c r="J22" s="89"/>
      <c r="K22" s="89"/>
      <c r="L22" s="89"/>
      <c r="M22" s="89"/>
      <c r="N22" s="274">
        <v>0</v>
      </c>
      <c r="O22" s="274">
        <v>870.34</v>
      </c>
      <c r="P22" s="89" t="s">
        <v>670</v>
      </c>
    </row>
    <row r="23" spans="1:16" ht="51">
      <c r="A23" s="271" t="s">
        <v>556</v>
      </c>
      <c r="B23" s="89"/>
      <c r="C23" s="272" t="s">
        <v>616</v>
      </c>
      <c r="D23" s="84">
        <v>43467</v>
      </c>
      <c r="E23" s="85" t="s">
        <v>1445</v>
      </c>
      <c r="F23" s="85" t="s">
        <v>3</v>
      </c>
      <c r="G23" s="85">
        <v>1699491</v>
      </c>
      <c r="H23" s="89"/>
      <c r="I23" s="273" t="s">
        <v>2426</v>
      </c>
      <c r="J23" s="89"/>
      <c r="K23" s="89"/>
      <c r="L23" s="89"/>
      <c r="M23" s="89"/>
      <c r="N23" s="274">
        <v>0</v>
      </c>
      <c r="O23" s="274">
        <v>693.21</v>
      </c>
      <c r="P23" s="89" t="s">
        <v>670</v>
      </c>
    </row>
    <row r="24" spans="1:16" ht="63.75">
      <c r="A24" s="271">
        <v>222</v>
      </c>
      <c r="B24" s="89"/>
      <c r="C24" s="272" t="s">
        <v>103</v>
      </c>
      <c r="D24" s="84">
        <v>43467</v>
      </c>
      <c r="E24" s="85" t="s">
        <v>1446</v>
      </c>
      <c r="F24" s="85" t="s">
        <v>3</v>
      </c>
      <c r="G24" s="85">
        <v>1699639</v>
      </c>
      <c r="H24" s="89"/>
      <c r="I24" s="273" t="s">
        <v>2427</v>
      </c>
      <c r="J24" s="89"/>
      <c r="K24" s="89"/>
      <c r="L24" s="89"/>
      <c r="M24" s="89"/>
      <c r="N24" s="274">
        <v>0</v>
      </c>
      <c r="O24" s="274">
        <v>7602.24</v>
      </c>
      <c r="P24" s="89" t="s">
        <v>670</v>
      </c>
    </row>
    <row r="25" spans="1:16" ht="63.75">
      <c r="A25" s="271">
        <v>222</v>
      </c>
      <c r="B25" s="89"/>
      <c r="C25" s="272" t="s">
        <v>103</v>
      </c>
      <c r="D25" s="84">
        <v>43467</v>
      </c>
      <c r="E25" s="85" t="s">
        <v>1447</v>
      </c>
      <c r="F25" s="85" t="s">
        <v>3</v>
      </c>
      <c r="G25" s="85">
        <v>1699636</v>
      </c>
      <c r="H25" s="89"/>
      <c r="I25" s="273" t="s">
        <v>2428</v>
      </c>
      <c r="J25" s="89"/>
      <c r="K25" s="89"/>
      <c r="L25" s="89"/>
      <c r="M25" s="89"/>
      <c r="N25" s="274">
        <v>0</v>
      </c>
      <c r="O25" s="274">
        <v>9216.41</v>
      </c>
      <c r="P25" s="89" t="s">
        <v>670</v>
      </c>
    </row>
    <row r="26" spans="1:16" ht="63.75">
      <c r="A26" s="271">
        <v>222</v>
      </c>
      <c r="B26" s="89"/>
      <c r="C26" s="272" t="s">
        <v>103</v>
      </c>
      <c r="D26" s="84">
        <v>43467</v>
      </c>
      <c r="E26" s="85" t="s">
        <v>1448</v>
      </c>
      <c r="F26" s="85" t="s">
        <v>3</v>
      </c>
      <c r="G26" s="85">
        <v>1699634</v>
      </c>
      <c r="H26" s="89"/>
      <c r="I26" s="273" t="s">
        <v>2429</v>
      </c>
      <c r="J26" s="89"/>
      <c r="K26" s="89"/>
      <c r="L26" s="89"/>
      <c r="M26" s="89"/>
      <c r="N26" s="274">
        <v>0</v>
      </c>
      <c r="O26" s="274">
        <v>11635.43</v>
      </c>
      <c r="P26" s="89" t="s">
        <v>670</v>
      </c>
    </row>
    <row r="27" spans="1:16" ht="51">
      <c r="A27" s="271">
        <v>291</v>
      </c>
      <c r="B27" s="89"/>
      <c r="C27" s="272" t="s">
        <v>129</v>
      </c>
      <c r="D27" s="84">
        <v>43467</v>
      </c>
      <c r="E27" s="85" t="s">
        <v>1449</v>
      </c>
      <c r="F27" s="85" t="s">
        <v>3</v>
      </c>
      <c r="G27" s="85">
        <v>1699733</v>
      </c>
      <c r="H27" s="89"/>
      <c r="I27" s="273" t="s">
        <v>2430</v>
      </c>
      <c r="J27" s="89"/>
      <c r="K27" s="89"/>
      <c r="L27" s="89"/>
      <c r="M27" s="89"/>
      <c r="N27" s="274">
        <v>0</v>
      </c>
      <c r="O27" s="274">
        <v>64.5</v>
      </c>
      <c r="P27" s="89" t="s">
        <v>670</v>
      </c>
    </row>
    <row r="28" spans="1:16" ht="51">
      <c r="A28" s="271" t="s">
        <v>565</v>
      </c>
      <c r="B28" s="89"/>
      <c r="C28" s="272" t="s">
        <v>615</v>
      </c>
      <c r="D28" s="84">
        <v>43467</v>
      </c>
      <c r="E28" s="85" t="s">
        <v>1450</v>
      </c>
      <c r="F28" s="85" t="s">
        <v>3</v>
      </c>
      <c r="G28" s="85">
        <v>1699725</v>
      </c>
      <c r="H28" s="89"/>
      <c r="I28" s="273" t="s">
        <v>2431</v>
      </c>
      <c r="J28" s="89"/>
      <c r="K28" s="89"/>
      <c r="L28" s="89"/>
      <c r="M28" s="89"/>
      <c r="N28" s="274">
        <v>0</v>
      </c>
      <c r="O28" s="274">
        <v>275</v>
      </c>
      <c r="P28" s="89" t="s">
        <v>670</v>
      </c>
    </row>
    <row r="29" spans="1:16" ht="51">
      <c r="A29" s="271" t="s">
        <v>565</v>
      </c>
      <c r="B29" s="89"/>
      <c r="C29" s="272" t="s">
        <v>615</v>
      </c>
      <c r="D29" s="84">
        <v>43467</v>
      </c>
      <c r="E29" s="85" t="s">
        <v>1451</v>
      </c>
      <c r="F29" s="85" t="s">
        <v>3</v>
      </c>
      <c r="G29" s="85">
        <v>1699724</v>
      </c>
      <c r="H29" s="89"/>
      <c r="I29" s="273" t="s">
        <v>2431</v>
      </c>
      <c r="J29" s="89"/>
      <c r="K29" s="89"/>
      <c r="L29" s="89"/>
      <c r="M29" s="89"/>
      <c r="N29" s="274">
        <v>0</v>
      </c>
      <c r="O29" s="274">
        <v>1419</v>
      </c>
      <c r="P29" s="89" t="s">
        <v>670</v>
      </c>
    </row>
    <row r="30" spans="1:16" ht="51">
      <c r="A30" s="271" t="s">
        <v>556</v>
      </c>
      <c r="B30" s="89"/>
      <c r="C30" s="272" t="s">
        <v>616</v>
      </c>
      <c r="D30" s="84">
        <v>43467</v>
      </c>
      <c r="E30" s="85" t="s">
        <v>1452</v>
      </c>
      <c r="F30" s="85" t="s">
        <v>3</v>
      </c>
      <c r="G30" s="85">
        <v>1699721</v>
      </c>
      <c r="H30" s="89"/>
      <c r="I30" s="273" t="s">
        <v>2432</v>
      </c>
      <c r="J30" s="89"/>
      <c r="K30" s="89"/>
      <c r="L30" s="89"/>
      <c r="M30" s="89"/>
      <c r="N30" s="274">
        <v>0</v>
      </c>
      <c r="O30" s="274">
        <v>100</v>
      </c>
      <c r="P30" s="89" t="s">
        <v>670</v>
      </c>
    </row>
    <row r="31" spans="1:16" ht="51">
      <c r="A31" s="271">
        <v>16</v>
      </c>
      <c r="B31" s="89"/>
      <c r="C31" s="272" t="s">
        <v>43</v>
      </c>
      <c r="D31" s="84">
        <v>43467</v>
      </c>
      <c r="E31" s="85" t="s">
        <v>1453</v>
      </c>
      <c r="F31" s="85" t="s">
        <v>3</v>
      </c>
      <c r="G31" s="85">
        <v>1699713</v>
      </c>
      <c r="H31" s="89"/>
      <c r="I31" s="273" t="s">
        <v>2433</v>
      </c>
      <c r="J31" s="89"/>
      <c r="K31" s="89"/>
      <c r="L31" s="89"/>
      <c r="M31" s="89"/>
      <c r="N31" s="274">
        <v>0</v>
      </c>
      <c r="O31" s="274">
        <v>9938</v>
      </c>
      <c r="P31" s="89" t="s">
        <v>670</v>
      </c>
    </row>
    <row r="32" spans="1:16" ht="63.75">
      <c r="A32" s="271">
        <v>86</v>
      </c>
      <c r="B32" s="89"/>
      <c r="C32" s="272" t="s">
        <v>56</v>
      </c>
      <c r="D32" s="84">
        <v>43467</v>
      </c>
      <c r="E32" s="85" t="s">
        <v>1454</v>
      </c>
      <c r="F32" s="85" t="s">
        <v>3</v>
      </c>
      <c r="G32" s="85">
        <v>1699707</v>
      </c>
      <c r="H32" s="89"/>
      <c r="I32" s="273" t="s">
        <v>2434</v>
      </c>
      <c r="J32" s="89"/>
      <c r="K32" s="89"/>
      <c r="L32" s="89"/>
      <c r="M32" s="89"/>
      <c r="N32" s="274">
        <v>0</v>
      </c>
      <c r="O32" s="274">
        <v>2395.5</v>
      </c>
      <c r="P32" s="89" t="s">
        <v>670</v>
      </c>
    </row>
    <row r="33" spans="1:16" ht="51">
      <c r="A33" s="271">
        <v>16</v>
      </c>
      <c r="B33" s="89"/>
      <c r="C33" s="272" t="s">
        <v>43</v>
      </c>
      <c r="D33" s="84">
        <v>43467</v>
      </c>
      <c r="E33" s="85" t="s">
        <v>1455</v>
      </c>
      <c r="F33" s="85" t="s">
        <v>3</v>
      </c>
      <c r="G33" s="85">
        <v>1699702</v>
      </c>
      <c r="H33" s="89"/>
      <c r="I33" s="273" t="s">
        <v>2435</v>
      </c>
      <c r="J33" s="89"/>
      <c r="K33" s="89"/>
      <c r="L33" s="89"/>
      <c r="M33" s="89"/>
      <c r="N33" s="274">
        <v>0</v>
      </c>
      <c r="O33" s="274">
        <v>5370</v>
      </c>
      <c r="P33" s="89" t="s">
        <v>670</v>
      </c>
    </row>
    <row r="34" spans="1:16" ht="51">
      <c r="A34" s="271" t="s">
        <v>565</v>
      </c>
      <c r="B34" s="89"/>
      <c r="C34" s="272" t="s">
        <v>615</v>
      </c>
      <c r="D34" s="84">
        <v>43467</v>
      </c>
      <c r="E34" s="85" t="s">
        <v>1456</v>
      </c>
      <c r="F34" s="85" t="s">
        <v>3</v>
      </c>
      <c r="G34" s="85">
        <v>1699697</v>
      </c>
      <c r="H34" s="89"/>
      <c r="I34" s="273" t="s">
        <v>714</v>
      </c>
      <c r="J34" s="89"/>
      <c r="K34" s="89"/>
      <c r="L34" s="89"/>
      <c r="M34" s="89"/>
      <c r="N34" s="274">
        <v>0</v>
      </c>
      <c r="O34" s="274">
        <v>711.18000000000006</v>
      </c>
      <c r="P34" s="89" t="s">
        <v>670</v>
      </c>
    </row>
    <row r="35" spans="1:16" ht="51">
      <c r="A35" s="271" t="s">
        <v>556</v>
      </c>
      <c r="B35" s="89"/>
      <c r="C35" s="272" t="s">
        <v>616</v>
      </c>
      <c r="D35" s="84">
        <v>43467</v>
      </c>
      <c r="E35" s="85" t="s">
        <v>1457</v>
      </c>
      <c r="F35" s="85" t="s">
        <v>3</v>
      </c>
      <c r="G35" s="85">
        <v>1699694</v>
      </c>
      <c r="H35" s="89"/>
      <c r="I35" s="273" t="s">
        <v>2436</v>
      </c>
      <c r="J35" s="89"/>
      <c r="K35" s="89"/>
      <c r="L35" s="89"/>
      <c r="M35" s="89"/>
      <c r="N35" s="274">
        <v>0</v>
      </c>
      <c r="O35" s="274">
        <v>35.700000000000003</v>
      </c>
      <c r="P35" s="89" t="s">
        <v>670</v>
      </c>
    </row>
    <row r="36" spans="1:16" ht="51">
      <c r="A36" s="271">
        <v>86</v>
      </c>
      <c r="B36" s="89"/>
      <c r="C36" s="272" t="s">
        <v>56</v>
      </c>
      <c r="D36" s="84">
        <v>43467</v>
      </c>
      <c r="E36" s="85" t="s">
        <v>1458</v>
      </c>
      <c r="F36" s="85" t="s">
        <v>3</v>
      </c>
      <c r="G36" s="85">
        <v>1699689</v>
      </c>
      <c r="H36" s="89"/>
      <c r="I36" s="273" t="s">
        <v>2437</v>
      </c>
      <c r="J36" s="89"/>
      <c r="K36" s="89"/>
      <c r="L36" s="89"/>
      <c r="M36" s="89"/>
      <c r="N36" s="274">
        <v>0</v>
      </c>
      <c r="O36" s="274">
        <v>93386.22</v>
      </c>
      <c r="P36" s="89" t="s">
        <v>670</v>
      </c>
    </row>
    <row r="37" spans="1:16" ht="51">
      <c r="A37" s="271" t="s">
        <v>565</v>
      </c>
      <c r="B37" s="89"/>
      <c r="C37" s="272" t="s">
        <v>615</v>
      </c>
      <c r="D37" s="84">
        <v>43467</v>
      </c>
      <c r="E37" s="85" t="s">
        <v>1459</v>
      </c>
      <c r="F37" s="85" t="s">
        <v>3</v>
      </c>
      <c r="G37" s="85">
        <v>1699684</v>
      </c>
      <c r="H37" s="89"/>
      <c r="I37" s="273" t="s">
        <v>2438</v>
      </c>
      <c r="J37" s="89"/>
      <c r="K37" s="89"/>
      <c r="L37" s="89"/>
      <c r="M37" s="89"/>
      <c r="N37" s="274">
        <v>0</v>
      </c>
      <c r="O37" s="274">
        <v>737.38</v>
      </c>
      <c r="P37" s="89" t="s">
        <v>670</v>
      </c>
    </row>
    <row r="38" spans="1:16" ht="63.75">
      <c r="A38" s="271">
        <v>15</v>
      </c>
      <c r="B38" s="89"/>
      <c r="C38" s="272" t="s">
        <v>42</v>
      </c>
      <c r="D38" s="84">
        <v>43467</v>
      </c>
      <c r="E38" s="85" t="s">
        <v>1460</v>
      </c>
      <c r="F38" s="85" t="s">
        <v>3</v>
      </c>
      <c r="G38" s="85">
        <v>1699565</v>
      </c>
      <c r="H38" s="89"/>
      <c r="I38" s="273" t="s">
        <v>2439</v>
      </c>
      <c r="J38" s="89"/>
      <c r="K38" s="89"/>
      <c r="L38" s="89"/>
      <c r="M38" s="89"/>
      <c r="N38" s="274">
        <v>0</v>
      </c>
      <c r="O38" s="274">
        <v>95786.72</v>
      </c>
      <c r="P38" s="89" t="s">
        <v>670</v>
      </c>
    </row>
    <row r="39" spans="1:16" ht="51">
      <c r="A39" s="271">
        <v>15</v>
      </c>
      <c r="B39" s="89"/>
      <c r="C39" s="272" t="s">
        <v>42</v>
      </c>
      <c r="D39" s="84">
        <v>43467</v>
      </c>
      <c r="E39" s="85" t="s">
        <v>1461</v>
      </c>
      <c r="F39" s="85" t="s">
        <v>3</v>
      </c>
      <c r="G39" s="85">
        <v>1699559</v>
      </c>
      <c r="H39" s="89"/>
      <c r="I39" s="273" t="s">
        <v>2440</v>
      </c>
      <c r="J39" s="89"/>
      <c r="K39" s="89"/>
      <c r="L39" s="89"/>
      <c r="M39" s="89"/>
      <c r="N39" s="274">
        <v>0</v>
      </c>
      <c r="O39" s="274">
        <v>162734.67000000001</v>
      </c>
      <c r="P39" s="89" t="s">
        <v>670</v>
      </c>
    </row>
    <row r="40" spans="1:16" ht="63.75">
      <c r="A40" s="271">
        <v>15</v>
      </c>
      <c r="B40" s="89"/>
      <c r="C40" s="272" t="s">
        <v>42</v>
      </c>
      <c r="D40" s="84">
        <v>43467</v>
      </c>
      <c r="E40" s="85" t="s">
        <v>1462</v>
      </c>
      <c r="F40" s="85" t="s">
        <v>3</v>
      </c>
      <c r="G40" s="85">
        <v>1699555</v>
      </c>
      <c r="H40" s="89"/>
      <c r="I40" s="273" t="s">
        <v>2441</v>
      </c>
      <c r="J40" s="89"/>
      <c r="K40" s="89"/>
      <c r="L40" s="89"/>
      <c r="M40" s="89"/>
      <c r="N40" s="274">
        <v>0</v>
      </c>
      <c r="O40" s="274">
        <v>307968.57</v>
      </c>
      <c r="P40" s="89" t="s">
        <v>670</v>
      </c>
    </row>
    <row r="41" spans="1:16" ht="63.75">
      <c r="A41" s="271">
        <v>15</v>
      </c>
      <c r="B41" s="89"/>
      <c r="C41" s="272" t="s">
        <v>42</v>
      </c>
      <c r="D41" s="84">
        <v>43467</v>
      </c>
      <c r="E41" s="85" t="s">
        <v>1463</v>
      </c>
      <c r="F41" s="85" t="s">
        <v>3</v>
      </c>
      <c r="G41" s="85">
        <v>1699552</v>
      </c>
      <c r="H41" s="89"/>
      <c r="I41" s="273" t="s">
        <v>2442</v>
      </c>
      <c r="J41" s="89"/>
      <c r="K41" s="89"/>
      <c r="L41" s="89"/>
      <c r="M41" s="89"/>
      <c r="N41" s="274">
        <v>0</v>
      </c>
      <c r="O41" s="274">
        <v>396820.03</v>
      </c>
      <c r="P41" s="89" t="s">
        <v>670</v>
      </c>
    </row>
    <row r="42" spans="1:16" ht="63.75">
      <c r="A42" s="271">
        <v>15</v>
      </c>
      <c r="B42" s="89"/>
      <c r="C42" s="272" t="s">
        <v>42</v>
      </c>
      <c r="D42" s="84">
        <v>43467</v>
      </c>
      <c r="E42" s="85" t="s">
        <v>1464</v>
      </c>
      <c r="F42" s="85" t="s">
        <v>3</v>
      </c>
      <c r="G42" s="85">
        <v>1699549</v>
      </c>
      <c r="H42" s="89"/>
      <c r="I42" s="273" t="s">
        <v>2443</v>
      </c>
      <c r="J42" s="89"/>
      <c r="K42" s="89"/>
      <c r="L42" s="89"/>
      <c r="M42" s="89"/>
      <c r="N42" s="274">
        <v>0</v>
      </c>
      <c r="O42" s="274">
        <v>316606.88</v>
      </c>
      <c r="P42" s="89" t="s">
        <v>670</v>
      </c>
    </row>
    <row r="43" spans="1:16" ht="63.75">
      <c r="A43" s="271" t="s">
        <v>556</v>
      </c>
      <c r="B43" s="89"/>
      <c r="C43" s="272" t="s">
        <v>616</v>
      </c>
      <c r="D43" s="84">
        <v>43467</v>
      </c>
      <c r="E43" s="85" t="s">
        <v>1465</v>
      </c>
      <c r="F43" s="85" t="s">
        <v>3</v>
      </c>
      <c r="G43" s="85">
        <v>1699498</v>
      </c>
      <c r="H43" s="89"/>
      <c r="I43" s="273" t="s">
        <v>2444</v>
      </c>
      <c r="J43" s="89"/>
      <c r="K43" s="89"/>
      <c r="L43" s="89"/>
      <c r="M43" s="89"/>
      <c r="N43" s="274">
        <v>0</v>
      </c>
      <c r="O43" s="274">
        <v>371</v>
      </c>
      <c r="P43" s="89" t="s">
        <v>670</v>
      </c>
    </row>
    <row r="44" spans="1:16" ht="63.75">
      <c r="A44" s="271">
        <v>340</v>
      </c>
      <c r="B44" s="89"/>
      <c r="C44" s="272" t="s">
        <v>147</v>
      </c>
      <c r="D44" s="84">
        <v>43467</v>
      </c>
      <c r="E44" s="85" t="s">
        <v>1466</v>
      </c>
      <c r="F44" s="85" t="s">
        <v>3</v>
      </c>
      <c r="G44" s="85">
        <v>1699496</v>
      </c>
      <c r="H44" s="89"/>
      <c r="I44" s="273" t="s">
        <v>2445</v>
      </c>
      <c r="J44" s="89"/>
      <c r="K44" s="89"/>
      <c r="L44" s="89"/>
      <c r="M44" s="89"/>
      <c r="N44" s="274">
        <v>0</v>
      </c>
      <c r="O44" s="274">
        <v>210.64000000000001</v>
      </c>
      <c r="P44" s="89" t="s">
        <v>670</v>
      </c>
    </row>
    <row r="45" spans="1:16" ht="51">
      <c r="A45" s="271">
        <v>340</v>
      </c>
      <c r="B45" s="89"/>
      <c r="C45" s="272" t="s">
        <v>147</v>
      </c>
      <c r="D45" s="84">
        <v>43467</v>
      </c>
      <c r="E45" s="85" t="s">
        <v>1467</v>
      </c>
      <c r="F45" s="85" t="s">
        <v>3</v>
      </c>
      <c r="G45" s="85">
        <v>1699494</v>
      </c>
      <c r="H45" s="89"/>
      <c r="I45" s="273" t="s">
        <v>2446</v>
      </c>
      <c r="J45" s="89"/>
      <c r="K45" s="89"/>
      <c r="L45" s="89"/>
      <c r="M45" s="89"/>
      <c r="N45" s="274">
        <v>0</v>
      </c>
      <c r="O45" s="274">
        <v>1808</v>
      </c>
      <c r="P45" s="89" t="s">
        <v>670</v>
      </c>
    </row>
    <row r="46" spans="1:16" ht="51">
      <c r="A46" s="271">
        <v>340</v>
      </c>
      <c r="B46" s="89"/>
      <c r="C46" s="272" t="s">
        <v>147</v>
      </c>
      <c r="D46" s="84">
        <v>43467</v>
      </c>
      <c r="E46" s="85" t="s">
        <v>1468</v>
      </c>
      <c r="F46" s="85" t="s">
        <v>3</v>
      </c>
      <c r="G46" s="85">
        <v>1699492</v>
      </c>
      <c r="H46" s="89"/>
      <c r="I46" s="273" t="s">
        <v>2447</v>
      </c>
      <c r="J46" s="89"/>
      <c r="K46" s="89"/>
      <c r="L46" s="89"/>
      <c r="M46" s="89"/>
      <c r="N46" s="274">
        <v>0</v>
      </c>
      <c r="O46" s="274">
        <v>1903.14</v>
      </c>
      <c r="P46" s="89" t="s">
        <v>670</v>
      </c>
    </row>
    <row r="47" spans="1:16" ht="51">
      <c r="A47" s="271" t="s">
        <v>556</v>
      </c>
      <c r="B47" s="89"/>
      <c r="C47" s="272" t="s">
        <v>616</v>
      </c>
      <c r="D47" s="84">
        <v>43467</v>
      </c>
      <c r="E47" s="85" t="s">
        <v>1469</v>
      </c>
      <c r="F47" s="85" t="s">
        <v>3</v>
      </c>
      <c r="G47" s="85">
        <v>1699490</v>
      </c>
      <c r="H47" s="89"/>
      <c r="I47" s="273" t="s">
        <v>2448</v>
      </c>
      <c r="J47" s="89"/>
      <c r="K47" s="89"/>
      <c r="L47" s="89"/>
      <c r="M47" s="89"/>
      <c r="N47" s="274">
        <v>0</v>
      </c>
      <c r="O47" s="274">
        <v>324</v>
      </c>
      <c r="P47" s="89" t="s">
        <v>670</v>
      </c>
    </row>
    <row r="48" spans="1:16" ht="51">
      <c r="A48" s="271" t="s">
        <v>556</v>
      </c>
      <c r="B48" s="89"/>
      <c r="C48" s="272" t="s">
        <v>616</v>
      </c>
      <c r="D48" s="84">
        <v>43467</v>
      </c>
      <c r="E48" s="85" t="s">
        <v>1470</v>
      </c>
      <c r="F48" s="85" t="s">
        <v>3</v>
      </c>
      <c r="G48" s="85">
        <v>1699489</v>
      </c>
      <c r="H48" s="89"/>
      <c r="I48" s="273" t="s">
        <v>2449</v>
      </c>
      <c r="J48" s="89"/>
      <c r="K48" s="89"/>
      <c r="L48" s="89"/>
      <c r="M48" s="89"/>
      <c r="N48" s="274">
        <v>0</v>
      </c>
      <c r="O48" s="274">
        <v>18</v>
      </c>
      <c r="P48" s="89" t="s">
        <v>670</v>
      </c>
    </row>
    <row r="49" spans="1:16" ht="51">
      <c r="A49" s="271" t="s">
        <v>556</v>
      </c>
      <c r="B49" s="89"/>
      <c r="C49" s="272" t="s">
        <v>616</v>
      </c>
      <c r="D49" s="84">
        <v>43467</v>
      </c>
      <c r="E49" s="85" t="s">
        <v>1471</v>
      </c>
      <c r="F49" s="85" t="s">
        <v>3</v>
      </c>
      <c r="G49" s="85">
        <v>1699488</v>
      </c>
      <c r="H49" s="89"/>
      <c r="I49" s="273" t="s">
        <v>2450</v>
      </c>
      <c r="J49" s="89"/>
      <c r="K49" s="89"/>
      <c r="L49" s="89"/>
      <c r="M49" s="89"/>
      <c r="N49" s="274">
        <v>0</v>
      </c>
      <c r="O49" s="274">
        <v>172</v>
      </c>
      <c r="P49" s="89" t="s">
        <v>670</v>
      </c>
    </row>
    <row r="50" spans="1:16" ht="63.75">
      <c r="A50" s="271">
        <v>340</v>
      </c>
      <c r="B50" s="89"/>
      <c r="C50" s="272" t="s">
        <v>147</v>
      </c>
      <c r="D50" s="84">
        <v>43467</v>
      </c>
      <c r="E50" s="85" t="s">
        <v>1472</v>
      </c>
      <c r="F50" s="85" t="s">
        <v>3</v>
      </c>
      <c r="G50" s="85">
        <v>1699487</v>
      </c>
      <c r="H50" s="89"/>
      <c r="I50" s="273" t="s">
        <v>2451</v>
      </c>
      <c r="J50" s="89"/>
      <c r="K50" s="89"/>
      <c r="L50" s="89"/>
      <c r="M50" s="89"/>
      <c r="N50" s="274">
        <v>0</v>
      </c>
      <c r="O50" s="274">
        <v>37255</v>
      </c>
      <c r="P50" s="89" t="s">
        <v>670</v>
      </c>
    </row>
    <row r="51" spans="1:16" ht="51">
      <c r="A51" s="271">
        <v>340</v>
      </c>
      <c r="B51" s="89"/>
      <c r="C51" s="272" t="s">
        <v>147</v>
      </c>
      <c r="D51" s="84">
        <v>43467</v>
      </c>
      <c r="E51" s="85" t="s">
        <v>1473</v>
      </c>
      <c r="F51" s="85" t="s">
        <v>3</v>
      </c>
      <c r="G51" s="85">
        <v>1699485</v>
      </c>
      <c r="H51" s="89"/>
      <c r="I51" s="273" t="s">
        <v>2452</v>
      </c>
      <c r="J51" s="89"/>
      <c r="K51" s="89"/>
      <c r="L51" s="89"/>
      <c r="M51" s="89"/>
      <c r="N51" s="274">
        <v>0</v>
      </c>
      <c r="O51" s="274">
        <v>259</v>
      </c>
      <c r="P51" s="89" t="s">
        <v>670</v>
      </c>
    </row>
    <row r="52" spans="1:16" ht="51">
      <c r="A52" s="271">
        <v>340</v>
      </c>
      <c r="B52" s="89"/>
      <c r="C52" s="272" t="s">
        <v>147</v>
      </c>
      <c r="D52" s="84">
        <v>43467</v>
      </c>
      <c r="E52" s="85" t="s">
        <v>1474</v>
      </c>
      <c r="F52" s="85" t="s">
        <v>3</v>
      </c>
      <c r="G52" s="85">
        <v>1699484</v>
      </c>
      <c r="H52" s="89"/>
      <c r="I52" s="273" t="s">
        <v>2453</v>
      </c>
      <c r="J52" s="89"/>
      <c r="K52" s="89"/>
      <c r="L52" s="89"/>
      <c r="M52" s="89"/>
      <c r="N52" s="274">
        <v>0</v>
      </c>
      <c r="O52" s="274">
        <v>53389</v>
      </c>
      <c r="P52" s="89" t="s">
        <v>670</v>
      </c>
    </row>
    <row r="53" spans="1:16" ht="51">
      <c r="A53" s="271" t="s">
        <v>556</v>
      </c>
      <c r="B53" s="89"/>
      <c r="C53" s="272" t="s">
        <v>616</v>
      </c>
      <c r="D53" s="84">
        <v>43467</v>
      </c>
      <c r="E53" s="85" t="s">
        <v>1475</v>
      </c>
      <c r="F53" s="85" t="s">
        <v>3</v>
      </c>
      <c r="G53" s="85">
        <v>1699483</v>
      </c>
      <c r="H53" s="89"/>
      <c r="I53" s="273" t="s">
        <v>2454</v>
      </c>
      <c r="J53" s="89"/>
      <c r="K53" s="89"/>
      <c r="L53" s="89"/>
      <c r="M53" s="89"/>
      <c r="N53" s="274">
        <v>0</v>
      </c>
      <c r="O53" s="274">
        <v>1620</v>
      </c>
      <c r="P53" s="89" t="s">
        <v>670</v>
      </c>
    </row>
    <row r="54" spans="1:16" ht="63.75">
      <c r="A54" s="271" t="s">
        <v>556</v>
      </c>
      <c r="B54" s="89"/>
      <c r="C54" s="272" t="s">
        <v>616</v>
      </c>
      <c r="D54" s="84">
        <v>43467</v>
      </c>
      <c r="E54" s="85" t="s">
        <v>1476</v>
      </c>
      <c r="F54" s="85" t="s">
        <v>3</v>
      </c>
      <c r="G54" s="85">
        <v>1699479</v>
      </c>
      <c r="H54" s="89"/>
      <c r="I54" s="273" t="s">
        <v>2455</v>
      </c>
      <c r="J54" s="89"/>
      <c r="K54" s="89"/>
      <c r="L54" s="89"/>
      <c r="M54" s="89"/>
      <c r="N54" s="274">
        <v>0</v>
      </c>
      <c r="O54" s="274">
        <v>4065.3</v>
      </c>
      <c r="P54" s="89" t="s">
        <v>670</v>
      </c>
    </row>
    <row r="55" spans="1:16" ht="63.75">
      <c r="A55" s="271">
        <v>222</v>
      </c>
      <c r="B55" s="89"/>
      <c r="C55" s="272" t="s">
        <v>103</v>
      </c>
      <c r="D55" s="84">
        <v>43467</v>
      </c>
      <c r="E55" s="85" t="s">
        <v>1477</v>
      </c>
      <c r="F55" s="85" t="s">
        <v>3</v>
      </c>
      <c r="G55" s="85">
        <v>1699633</v>
      </c>
      <c r="H55" s="89"/>
      <c r="I55" s="273" t="s">
        <v>2456</v>
      </c>
      <c r="J55" s="89"/>
      <c r="K55" s="89"/>
      <c r="L55" s="89"/>
      <c r="M55" s="89"/>
      <c r="N55" s="274">
        <v>0</v>
      </c>
      <c r="O55" s="274">
        <v>4662.62</v>
      </c>
      <c r="P55" s="89" t="s">
        <v>670</v>
      </c>
    </row>
    <row r="56" spans="1:16" ht="51">
      <c r="A56" s="271">
        <v>590</v>
      </c>
      <c r="B56" s="89"/>
      <c r="C56" s="272" t="s">
        <v>611</v>
      </c>
      <c r="D56" s="84">
        <v>43467</v>
      </c>
      <c r="E56" s="85" t="s">
        <v>1478</v>
      </c>
      <c r="F56" s="85" t="s">
        <v>3</v>
      </c>
      <c r="G56" s="85">
        <v>1699632</v>
      </c>
      <c r="H56" s="89"/>
      <c r="I56" s="273" t="s">
        <v>2457</v>
      </c>
      <c r="J56" s="89"/>
      <c r="K56" s="89"/>
      <c r="L56" s="89"/>
      <c r="M56" s="89"/>
      <c r="N56" s="274">
        <v>0</v>
      </c>
      <c r="O56" s="274">
        <v>4081.39</v>
      </c>
      <c r="P56" s="89" t="s">
        <v>670</v>
      </c>
    </row>
    <row r="57" spans="1:16" ht="89.25">
      <c r="A57" s="271">
        <v>587</v>
      </c>
      <c r="B57" s="89"/>
      <c r="C57" s="272" t="s">
        <v>730</v>
      </c>
      <c r="D57" s="84">
        <v>43467</v>
      </c>
      <c r="E57" s="85" t="s">
        <v>1479</v>
      </c>
      <c r="F57" s="85" t="s">
        <v>3</v>
      </c>
      <c r="G57" s="85">
        <v>1699630</v>
      </c>
      <c r="H57" s="89"/>
      <c r="I57" s="273" t="s">
        <v>2458</v>
      </c>
      <c r="J57" s="89"/>
      <c r="K57" s="89"/>
      <c r="L57" s="89"/>
      <c r="M57" s="89"/>
      <c r="N57" s="274">
        <v>0</v>
      </c>
      <c r="O57" s="274">
        <v>847</v>
      </c>
      <c r="P57" s="89" t="s">
        <v>670</v>
      </c>
    </row>
    <row r="58" spans="1:16" ht="51">
      <c r="A58" s="271">
        <v>591</v>
      </c>
      <c r="B58" s="89"/>
      <c r="C58" s="272" t="s">
        <v>1370</v>
      </c>
      <c r="D58" s="84">
        <v>43467</v>
      </c>
      <c r="E58" s="85" t="s">
        <v>1480</v>
      </c>
      <c r="F58" s="85" t="s">
        <v>3</v>
      </c>
      <c r="G58" s="85">
        <v>1699606</v>
      </c>
      <c r="H58" s="89"/>
      <c r="I58" s="273" t="s">
        <v>2459</v>
      </c>
      <c r="J58" s="89"/>
      <c r="K58" s="89"/>
      <c r="L58" s="89"/>
      <c r="M58" s="89"/>
      <c r="N58" s="274">
        <v>0</v>
      </c>
      <c r="O58" s="274">
        <v>2950166.87</v>
      </c>
      <c r="P58" s="89" t="s">
        <v>670</v>
      </c>
    </row>
    <row r="59" spans="1:16" ht="51">
      <c r="A59" s="271">
        <v>81</v>
      </c>
      <c r="B59" s="89"/>
      <c r="C59" s="272" t="s">
        <v>55</v>
      </c>
      <c r="D59" s="84">
        <v>43467</v>
      </c>
      <c r="E59" s="85" t="s">
        <v>1481</v>
      </c>
      <c r="F59" s="85" t="s">
        <v>3</v>
      </c>
      <c r="G59" s="85">
        <v>1699601</v>
      </c>
      <c r="H59" s="89"/>
      <c r="I59" s="273" t="s">
        <v>2460</v>
      </c>
      <c r="J59" s="89"/>
      <c r="K59" s="89"/>
      <c r="L59" s="89"/>
      <c r="M59" s="89"/>
      <c r="N59" s="274">
        <v>0</v>
      </c>
      <c r="O59" s="274">
        <v>29.080000000000002</v>
      </c>
      <c r="P59" s="89" t="s">
        <v>670</v>
      </c>
    </row>
    <row r="60" spans="1:16" ht="51">
      <c r="A60" s="271" t="s">
        <v>556</v>
      </c>
      <c r="B60" s="89"/>
      <c r="C60" s="272" t="s">
        <v>616</v>
      </c>
      <c r="D60" s="84">
        <v>43467</v>
      </c>
      <c r="E60" s="85" t="s">
        <v>1482</v>
      </c>
      <c r="F60" s="85" t="s">
        <v>3</v>
      </c>
      <c r="G60" s="85">
        <v>1699599</v>
      </c>
      <c r="H60" s="89"/>
      <c r="I60" s="273" t="s">
        <v>2461</v>
      </c>
      <c r="J60" s="89"/>
      <c r="K60" s="89"/>
      <c r="L60" s="89"/>
      <c r="M60" s="89"/>
      <c r="N60" s="274">
        <v>0</v>
      </c>
      <c r="O60" s="274">
        <v>145.92000000000002</v>
      </c>
      <c r="P60" s="89" t="s">
        <v>670</v>
      </c>
    </row>
    <row r="61" spans="1:16" ht="63.75">
      <c r="A61" s="271">
        <v>81</v>
      </c>
      <c r="B61" s="89"/>
      <c r="C61" s="272" t="s">
        <v>55</v>
      </c>
      <c r="D61" s="84">
        <v>43467</v>
      </c>
      <c r="E61" s="85" t="s">
        <v>1483</v>
      </c>
      <c r="F61" s="85" t="s">
        <v>3</v>
      </c>
      <c r="G61" s="85">
        <v>1699597</v>
      </c>
      <c r="H61" s="89"/>
      <c r="I61" s="273" t="s">
        <v>2462</v>
      </c>
      <c r="J61" s="89"/>
      <c r="K61" s="89"/>
      <c r="L61" s="89"/>
      <c r="M61" s="89"/>
      <c r="N61" s="274">
        <v>0</v>
      </c>
      <c r="O61" s="274">
        <v>7631</v>
      </c>
      <c r="P61" s="89" t="s">
        <v>670</v>
      </c>
    </row>
    <row r="62" spans="1:16" ht="63.75">
      <c r="A62" s="271" t="s">
        <v>559</v>
      </c>
      <c r="B62" s="89"/>
      <c r="C62" s="272" t="s">
        <v>762</v>
      </c>
      <c r="D62" s="84">
        <v>43467</v>
      </c>
      <c r="E62" s="85" t="s">
        <v>1484</v>
      </c>
      <c r="F62" s="85" t="s">
        <v>3</v>
      </c>
      <c r="G62" s="85">
        <v>1699596</v>
      </c>
      <c r="H62" s="89"/>
      <c r="I62" s="273" t="s">
        <v>2463</v>
      </c>
      <c r="J62" s="89"/>
      <c r="K62" s="89"/>
      <c r="L62" s="89"/>
      <c r="M62" s="89"/>
      <c r="N62" s="274">
        <v>0</v>
      </c>
      <c r="O62" s="274">
        <v>5250</v>
      </c>
      <c r="P62" s="89" t="s">
        <v>670</v>
      </c>
    </row>
    <row r="63" spans="1:16" ht="51">
      <c r="A63" s="271">
        <v>287</v>
      </c>
      <c r="B63" s="89"/>
      <c r="C63" s="272" t="s">
        <v>126</v>
      </c>
      <c r="D63" s="84">
        <v>43467</v>
      </c>
      <c r="E63" s="85" t="s">
        <v>1485</v>
      </c>
      <c r="F63" s="85" t="s">
        <v>3</v>
      </c>
      <c r="G63" s="85">
        <v>1699595</v>
      </c>
      <c r="H63" s="89"/>
      <c r="I63" s="273" t="s">
        <v>2464</v>
      </c>
      <c r="J63" s="89"/>
      <c r="K63" s="89"/>
      <c r="L63" s="89"/>
      <c r="M63" s="89"/>
      <c r="N63" s="274">
        <v>0</v>
      </c>
      <c r="O63" s="274">
        <v>50</v>
      </c>
      <c r="P63" s="89" t="s">
        <v>670</v>
      </c>
    </row>
    <row r="64" spans="1:16" ht="63.75">
      <c r="A64" s="271">
        <v>287</v>
      </c>
      <c r="B64" s="89"/>
      <c r="C64" s="272" t="s">
        <v>126</v>
      </c>
      <c r="D64" s="84">
        <v>43467</v>
      </c>
      <c r="E64" s="85" t="s">
        <v>1486</v>
      </c>
      <c r="F64" s="85" t="s">
        <v>3</v>
      </c>
      <c r="G64" s="85">
        <v>1699590</v>
      </c>
      <c r="H64" s="89"/>
      <c r="I64" s="273" t="s">
        <v>2465</v>
      </c>
      <c r="J64" s="89"/>
      <c r="K64" s="89"/>
      <c r="L64" s="89"/>
      <c r="M64" s="89"/>
      <c r="N64" s="274">
        <v>0</v>
      </c>
      <c r="O64" s="274">
        <v>35.950000000000003</v>
      </c>
      <c r="P64" s="89" t="s">
        <v>670</v>
      </c>
    </row>
    <row r="65" spans="1:16" ht="51">
      <c r="A65" s="271">
        <v>15</v>
      </c>
      <c r="B65" s="89"/>
      <c r="C65" s="272" t="s">
        <v>42</v>
      </c>
      <c r="D65" s="84">
        <v>43467</v>
      </c>
      <c r="E65" s="85" t="s">
        <v>1487</v>
      </c>
      <c r="F65" s="85" t="s">
        <v>3</v>
      </c>
      <c r="G65" s="85">
        <v>1699567</v>
      </c>
      <c r="H65" s="89"/>
      <c r="I65" s="273" t="s">
        <v>2466</v>
      </c>
      <c r="J65" s="89"/>
      <c r="K65" s="89"/>
      <c r="L65" s="89"/>
      <c r="M65" s="89"/>
      <c r="N65" s="274">
        <v>0</v>
      </c>
      <c r="O65" s="274">
        <v>340768.2</v>
      </c>
      <c r="P65" s="89" t="s">
        <v>670</v>
      </c>
    </row>
    <row r="66" spans="1:16" ht="51">
      <c r="A66" s="271">
        <v>41</v>
      </c>
      <c r="B66" s="89"/>
      <c r="C66" s="272" t="s">
        <v>47</v>
      </c>
      <c r="D66" s="84">
        <v>43467</v>
      </c>
      <c r="E66" s="85" t="s">
        <v>1488</v>
      </c>
      <c r="F66" s="85" t="s">
        <v>3</v>
      </c>
      <c r="G66" s="85">
        <v>1699568</v>
      </c>
      <c r="H66" s="89"/>
      <c r="I66" s="273" t="s">
        <v>2467</v>
      </c>
      <c r="J66" s="89"/>
      <c r="K66" s="89"/>
      <c r="L66" s="89"/>
      <c r="M66" s="89"/>
      <c r="N66" s="274">
        <v>0</v>
      </c>
      <c r="O66" s="274">
        <v>133110</v>
      </c>
      <c r="P66" s="89" t="s">
        <v>670</v>
      </c>
    </row>
    <row r="67" spans="1:16" ht="63.75">
      <c r="A67" s="271" t="s">
        <v>559</v>
      </c>
      <c r="B67" s="89"/>
      <c r="C67" s="272" t="s">
        <v>762</v>
      </c>
      <c r="D67" s="84">
        <v>43467</v>
      </c>
      <c r="E67" s="85" t="s">
        <v>1489</v>
      </c>
      <c r="F67" s="85" t="s">
        <v>3</v>
      </c>
      <c r="G67" s="85">
        <v>1699569</v>
      </c>
      <c r="H67" s="89"/>
      <c r="I67" s="273" t="s">
        <v>2468</v>
      </c>
      <c r="J67" s="89"/>
      <c r="K67" s="89"/>
      <c r="L67" s="89"/>
      <c r="M67" s="89"/>
      <c r="N67" s="274">
        <v>0</v>
      </c>
      <c r="O67" s="274">
        <v>27</v>
      </c>
      <c r="P67" s="89" t="s">
        <v>670</v>
      </c>
    </row>
    <row r="68" spans="1:16" ht="51">
      <c r="A68" s="271">
        <v>287</v>
      </c>
      <c r="B68" s="89"/>
      <c r="C68" s="272" t="s">
        <v>126</v>
      </c>
      <c r="D68" s="84">
        <v>43467</v>
      </c>
      <c r="E68" s="85" t="s">
        <v>1490</v>
      </c>
      <c r="F68" s="85" t="s">
        <v>753</v>
      </c>
      <c r="G68" s="85">
        <v>928704</v>
      </c>
      <c r="H68" s="89"/>
      <c r="I68" s="273" t="s">
        <v>2469</v>
      </c>
      <c r="J68" s="89"/>
      <c r="K68" s="89"/>
      <c r="L68" s="89"/>
      <c r="M68" s="89"/>
      <c r="N68" s="274">
        <v>0</v>
      </c>
      <c r="O68" s="274">
        <v>1472193.34</v>
      </c>
      <c r="P68" s="89" t="s">
        <v>670</v>
      </c>
    </row>
    <row r="69" spans="1:16" ht="63.75">
      <c r="A69" s="271">
        <v>512</v>
      </c>
      <c r="B69" s="89"/>
      <c r="C69" s="272" t="s">
        <v>785</v>
      </c>
      <c r="D69" s="84">
        <v>43467</v>
      </c>
      <c r="E69" s="85" t="s">
        <v>1491</v>
      </c>
      <c r="F69" s="85" t="s">
        <v>753</v>
      </c>
      <c r="G69" s="85">
        <v>928707</v>
      </c>
      <c r="H69" s="89"/>
      <c r="I69" s="273" t="s">
        <v>2470</v>
      </c>
      <c r="J69" s="89"/>
      <c r="K69" s="89"/>
      <c r="L69" s="89"/>
      <c r="M69" s="89"/>
      <c r="N69" s="274">
        <v>0</v>
      </c>
      <c r="O69" s="274">
        <v>79037.179999999993</v>
      </c>
      <c r="P69" s="89" t="s">
        <v>670</v>
      </c>
    </row>
    <row r="70" spans="1:16" ht="51">
      <c r="A70" s="271">
        <v>119</v>
      </c>
      <c r="B70" s="89"/>
      <c r="C70" s="272" t="s">
        <v>63</v>
      </c>
      <c r="D70" s="84">
        <v>43467</v>
      </c>
      <c r="E70" s="85" t="s">
        <v>1492</v>
      </c>
      <c r="F70" s="85" t="s">
        <v>753</v>
      </c>
      <c r="G70" s="85">
        <v>928710</v>
      </c>
      <c r="H70" s="89"/>
      <c r="I70" s="273" t="s">
        <v>2471</v>
      </c>
      <c r="J70" s="89"/>
      <c r="K70" s="89"/>
      <c r="L70" s="89"/>
      <c r="M70" s="89"/>
      <c r="N70" s="274">
        <v>0</v>
      </c>
      <c r="O70" s="274">
        <v>1650</v>
      </c>
      <c r="P70" s="89" t="s">
        <v>670</v>
      </c>
    </row>
    <row r="71" spans="1:16" ht="38.25">
      <c r="A71" s="271">
        <v>526</v>
      </c>
      <c r="B71" s="89"/>
      <c r="C71" s="272" t="s">
        <v>610</v>
      </c>
      <c r="D71" s="84">
        <v>43467</v>
      </c>
      <c r="E71" s="85" t="s">
        <v>1493</v>
      </c>
      <c r="F71" s="85" t="s">
        <v>753</v>
      </c>
      <c r="G71" s="85">
        <v>928719</v>
      </c>
      <c r="H71" s="89"/>
      <c r="I71" s="273" t="s">
        <v>2472</v>
      </c>
      <c r="J71" s="89"/>
      <c r="K71" s="89"/>
      <c r="L71" s="89"/>
      <c r="M71" s="89"/>
      <c r="N71" s="274">
        <v>0</v>
      </c>
      <c r="O71" s="274">
        <v>1000</v>
      </c>
      <c r="P71" s="89" t="s">
        <v>670</v>
      </c>
    </row>
    <row r="72" spans="1:16" ht="51">
      <c r="A72" s="271">
        <v>287</v>
      </c>
      <c r="B72" s="89"/>
      <c r="C72" s="272" t="s">
        <v>126</v>
      </c>
      <c r="D72" s="84">
        <v>43467</v>
      </c>
      <c r="E72" s="85" t="s">
        <v>1494</v>
      </c>
      <c r="F72" s="85" t="s">
        <v>753</v>
      </c>
      <c r="G72" s="85">
        <v>928733</v>
      </c>
      <c r="H72" s="89"/>
      <c r="I72" s="273" t="s">
        <v>2473</v>
      </c>
      <c r="J72" s="89"/>
      <c r="K72" s="89"/>
      <c r="L72" s="89"/>
      <c r="M72" s="89"/>
      <c r="N72" s="274">
        <v>0</v>
      </c>
      <c r="O72" s="274">
        <v>136522.07999999999</v>
      </c>
      <c r="P72" s="89" t="s">
        <v>670</v>
      </c>
    </row>
    <row r="73" spans="1:16" ht="63.75">
      <c r="A73" s="271">
        <v>46</v>
      </c>
      <c r="B73" s="89"/>
      <c r="C73" s="272" t="s">
        <v>48</v>
      </c>
      <c r="D73" s="84">
        <v>43467</v>
      </c>
      <c r="E73" s="85" t="s">
        <v>1495</v>
      </c>
      <c r="F73" s="85" t="s">
        <v>753</v>
      </c>
      <c r="G73" s="85">
        <v>928761</v>
      </c>
      <c r="H73" s="89"/>
      <c r="I73" s="273" t="s">
        <v>2474</v>
      </c>
      <c r="J73" s="89"/>
      <c r="K73" s="89"/>
      <c r="L73" s="89"/>
      <c r="M73" s="89"/>
      <c r="N73" s="274">
        <v>0</v>
      </c>
      <c r="O73" s="274">
        <v>62586.49</v>
      </c>
      <c r="P73" s="89" t="s">
        <v>670</v>
      </c>
    </row>
    <row r="74" spans="1:16" ht="51">
      <c r="A74" s="271">
        <v>119</v>
      </c>
      <c r="B74" s="89"/>
      <c r="C74" s="272" t="s">
        <v>63</v>
      </c>
      <c r="D74" s="84">
        <v>43467</v>
      </c>
      <c r="E74" s="85" t="s">
        <v>1496</v>
      </c>
      <c r="F74" s="85" t="s">
        <v>753</v>
      </c>
      <c r="G74" s="85">
        <v>928788</v>
      </c>
      <c r="H74" s="89"/>
      <c r="I74" s="273" t="s">
        <v>2475</v>
      </c>
      <c r="J74" s="89"/>
      <c r="K74" s="89"/>
      <c r="L74" s="89"/>
      <c r="M74" s="89"/>
      <c r="N74" s="274">
        <v>0</v>
      </c>
      <c r="O74" s="274">
        <v>500</v>
      </c>
      <c r="P74" s="89" t="s">
        <v>670</v>
      </c>
    </row>
    <row r="75" spans="1:16" ht="51">
      <c r="A75" s="271">
        <v>385</v>
      </c>
      <c r="B75" s="89"/>
      <c r="C75" s="272" t="s">
        <v>784</v>
      </c>
      <c r="D75" s="84">
        <v>43467</v>
      </c>
      <c r="E75" s="85" t="s">
        <v>1497</v>
      </c>
      <c r="F75" s="85" t="s">
        <v>753</v>
      </c>
      <c r="G75" s="85">
        <v>928792</v>
      </c>
      <c r="H75" s="89"/>
      <c r="I75" s="273" t="s">
        <v>2476</v>
      </c>
      <c r="J75" s="89"/>
      <c r="K75" s="89"/>
      <c r="L75" s="89"/>
      <c r="M75" s="89"/>
      <c r="N75" s="274">
        <v>0</v>
      </c>
      <c r="O75" s="274">
        <v>170368.21</v>
      </c>
      <c r="P75" s="89" t="s">
        <v>670</v>
      </c>
    </row>
    <row r="76" spans="1:16" ht="51">
      <c r="A76" s="271">
        <v>46</v>
      </c>
      <c r="B76" s="89"/>
      <c r="C76" s="272" t="s">
        <v>48</v>
      </c>
      <c r="D76" s="84">
        <v>43467</v>
      </c>
      <c r="E76" s="85" t="s">
        <v>1498</v>
      </c>
      <c r="F76" s="85" t="s">
        <v>753</v>
      </c>
      <c r="G76" s="85">
        <v>929091</v>
      </c>
      <c r="H76" s="89"/>
      <c r="I76" s="273" t="s">
        <v>2477</v>
      </c>
      <c r="J76" s="89"/>
      <c r="K76" s="89"/>
      <c r="L76" s="89"/>
      <c r="M76" s="89"/>
      <c r="N76" s="274">
        <v>0</v>
      </c>
      <c r="O76" s="274">
        <v>11</v>
      </c>
      <c r="P76" s="89" t="s">
        <v>670</v>
      </c>
    </row>
    <row r="77" spans="1:16" ht="51">
      <c r="A77" s="271" t="s">
        <v>556</v>
      </c>
      <c r="B77" s="89"/>
      <c r="C77" s="272" t="s">
        <v>616</v>
      </c>
      <c r="D77" s="84">
        <v>43467</v>
      </c>
      <c r="E77" s="85" t="s">
        <v>1499</v>
      </c>
      <c r="F77" s="85" t="s">
        <v>753</v>
      </c>
      <c r="G77" s="85">
        <v>929216</v>
      </c>
      <c r="H77" s="89"/>
      <c r="I77" s="273" t="s">
        <v>2478</v>
      </c>
      <c r="J77" s="89"/>
      <c r="K77" s="89"/>
      <c r="L77" s="89"/>
      <c r="M77" s="89"/>
      <c r="N77" s="274">
        <v>0</v>
      </c>
      <c r="O77" s="274">
        <v>3105.46</v>
      </c>
      <c r="P77" s="89" t="s">
        <v>670</v>
      </c>
    </row>
    <row r="78" spans="1:16" ht="51">
      <c r="A78" s="271">
        <v>16</v>
      </c>
      <c r="B78" s="89"/>
      <c r="C78" s="272" t="s">
        <v>43</v>
      </c>
      <c r="D78" s="84">
        <v>43467</v>
      </c>
      <c r="E78" s="85" t="s">
        <v>1500</v>
      </c>
      <c r="F78" s="85" t="s">
        <v>753</v>
      </c>
      <c r="G78" s="85">
        <v>929231</v>
      </c>
      <c r="H78" s="89"/>
      <c r="I78" s="273" t="s">
        <v>2479</v>
      </c>
      <c r="J78" s="89"/>
      <c r="K78" s="89"/>
      <c r="L78" s="89"/>
      <c r="M78" s="89"/>
      <c r="N78" s="274">
        <v>0</v>
      </c>
      <c r="O78" s="274">
        <v>10</v>
      </c>
      <c r="P78" s="89" t="s">
        <v>670</v>
      </c>
    </row>
    <row r="79" spans="1:16" ht="51">
      <c r="A79" s="271">
        <v>76</v>
      </c>
      <c r="B79" s="89"/>
      <c r="C79" s="272" t="s">
        <v>54</v>
      </c>
      <c r="D79" s="84">
        <v>43467</v>
      </c>
      <c r="E79" s="85" t="s">
        <v>1501</v>
      </c>
      <c r="F79" s="85" t="s">
        <v>753</v>
      </c>
      <c r="G79" s="85">
        <v>929374</v>
      </c>
      <c r="H79" s="89"/>
      <c r="I79" s="273" t="s">
        <v>2480</v>
      </c>
      <c r="J79" s="89"/>
      <c r="K79" s="89"/>
      <c r="L79" s="89"/>
      <c r="M79" s="89"/>
      <c r="N79" s="274">
        <v>0</v>
      </c>
      <c r="O79" s="274">
        <v>1180.3699999999999</v>
      </c>
      <c r="P79" s="89" t="s">
        <v>670</v>
      </c>
    </row>
    <row r="80" spans="1:16" ht="63.75">
      <c r="A80" s="271">
        <v>598</v>
      </c>
      <c r="B80" s="89"/>
      <c r="C80" s="272" t="s">
        <v>727</v>
      </c>
      <c r="D80" s="84">
        <v>43467</v>
      </c>
      <c r="E80" s="85" t="s">
        <v>1502</v>
      </c>
      <c r="F80" s="85" t="s">
        <v>753</v>
      </c>
      <c r="G80" s="85">
        <v>929608</v>
      </c>
      <c r="H80" s="89"/>
      <c r="I80" s="273" t="s">
        <v>2481</v>
      </c>
      <c r="J80" s="89"/>
      <c r="K80" s="89"/>
      <c r="L80" s="89"/>
      <c r="M80" s="89"/>
      <c r="N80" s="274">
        <v>0</v>
      </c>
      <c r="O80" s="274">
        <v>2400</v>
      </c>
      <c r="P80" s="89" t="s">
        <v>670</v>
      </c>
    </row>
    <row r="81" spans="1:16" ht="63.75">
      <c r="A81" s="271" t="s">
        <v>559</v>
      </c>
      <c r="B81" s="89"/>
      <c r="C81" s="272" t="s">
        <v>762</v>
      </c>
      <c r="D81" s="84">
        <v>43467</v>
      </c>
      <c r="E81" s="85" t="s">
        <v>1503</v>
      </c>
      <c r="F81" s="85" t="s">
        <v>6</v>
      </c>
      <c r="G81" s="85">
        <v>1066023</v>
      </c>
      <c r="H81" s="89"/>
      <c r="I81" s="273" t="s">
        <v>2483</v>
      </c>
      <c r="J81" s="89"/>
      <c r="K81" s="89"/>
      <c r="L81" s="89"/>
      <c r="M81" s="89"/>
      <c r="N81" s="274">
        <v>0</v>
      </c>
      <c r="O81" s="274">
        <v>6250</v>
      </c>
      <c r="P81" s="89" t="s">
        <v>670</v>
      </c>
    </row>
    <row r="82" spans="1:16" ht="63.75">
      <c r="A82" s="271" t="s">
        <v>559</v>
      </c>
      <c r="B82" s="89"/>
      <c r="C82" s="272" t="s">
        <v>762</v>
      </c>
      <c r="D82" s="84">
        <v>43467</v>
      </c>
      <c r="E82" s="85" t="s">
        <v>1504</v>
      </c>
      <c r="F82" s="85" t="s">
        <v>6</v>
      </c>
      <c r="G82" s="85">
        <v>1066028</v>
      </c>
      <c r="H82" s="89"/>
      <c r="I82" s="273" t="s">
        <v>2484</v>
      </c>
      <c r="J82" s="89"/>
      <c r="K82" s="89"/>
      <c r="L82" s="89"/>
      <c r="M82" s="89"/>
      <c r="N82" s="274">
        <v>0</v>
      </c>
      <c r="O82" s="274">
        <v>37983.5</v>
      </c>
      <c r="P82" s="89" t="s">
        <v>670</v>
      </c>
    </row>
    <row r="83" spans="1:16" ht="51">
      <c r="A83" s="271">
        <v>287</v>
      </c>
      <c r="B83" s="89"/>
      <c r="C83" s="272" t="s">
        <v>126</v>
      </c>
      <c r="D83" s="84">
        <v>43467</v>
      </c>
      <c r="E83" s="85" t="s">
        <v>1505</v>
      </c>
      <c r="F83" s="85" t="s">
        <v>671</v>
      </c>
      <c r="G83" s="85">
        <v>182778</v>
      </c>
      <c r="H83" s="89"/>
      <c r="I83" s="273" t="s">
        <v>2485</v>
      </c>
      <c r="J83" s="89"/>
      <c r="K83" s="89"/>
      <c r="L83" s="89"/>
      <c r="M83" s="89"/>
      <c r="N83" s="274">
        <v>1925547.1</v>
      </c>
      <c r="O83" s="274">
        <v>0</v>
      </c>
      <c r="P83" s="89" t="s">
        <v>670</v>
      </c>
    </row>
    <row r="84" spans="1:16" ht="89.25">
      <c r="A84" s="271" t="s">
        <v>559</v>
      </c>
      <c r="B84" s="89"/>
      <c r="C84" s="272" t="s">
        <v>762</v>
      </c>
      <c r="D84" s="84">
        <v>43467</v>
      </c>
      <c r="E84" s="85" t="s">
        <v>1506</v>
      </c>
      <c r="F84" s="85" t="s">
        <v>6</v>
      </c>
      <c r="G84" s="85">
        <v>944160</v>
      </c>
      <c r="H84" s="89"/>
      <c r="I84" s="273" t="s">
        <v>2486</v>
      </c>
      <c r="J84" s="89"/>
      <c r="K84" s="89"/>
      <c r="L84" s="89"/>
      <c r="M84" s="89"/>
      <c r="N84" s="274">
        <v>0</v>
      </c>
      <c r="O84" s="274">
        <v>12050</v>
      </c>
      <c r="P84" s="89" t="s">
        <v>670</v>
      </c>
    </row>
    <row r="85" spans="1:16" ht="38.25">
      <c r="A85" s="271">
        <v>35</v>
      </c>
      <c r="B85" s="89"/>
      <c r="C85" s="272" t="s">
        <v>46</v>
      </c>
      <c r="D85" s="84">
        <v>43468</v>
      </c>
      <c r="E85" s="85" t="s">
        <v>1507</v>
      </c>
      <c r="F85" s="85" t="s">
        <v>3</v>
      </c>
      <c r="G85" s="85">
        <v>1700044</v>
      </c>
      <c r="H85" s="89"/>
      <c r="I85" s="273" t="s">
        <v>1419</v>
      </c>
      <c r="J85" s="89"/>
      <c r="K85" s="89"/>
      <c r="L85" s="89"/>
      <c r="M85" s="89"/>
      <c r="N85" s="274">
        <v>0</v>
      </c>
      <c r="O85" s="274">
        <v>1000</v>
      </c>
      <c r="P85" s="89" t="s">
        <v>670</v>
      </c>
    </row>
    <row r="86" spans="1:16" ht="38.25">
      <c r="A86" s="271" t="s">
        <v>565</v>
      </c>
      <c r="B86" s="89"/>
      <c r="C86" s="272" t="s">
        <v>615</v>
      </c>
      <c r="D86" s="84">
        <v>43468</v>
      </c>
      <c r="E86" s="85" t="s">
        <v>1508</v>
      </c>
      <c r="F86" s="85" t="s">
        <v>3</v>
      </c>
      <c r="G86" s="85">
        <v>1700043</v>
      </c>
      <c r="H86" s="89"/>
      <c r="I86" s="273" t="s">
        <v>2487</v>
      </c>
      <c r="J86" s="89"/>
      <c r="K86" s="89"/>
      <c r="L86" s="89"/>
      <c r="M86" s="89"/>
      <c r="N86" s="274">
        <v>0</v>
      </c>
      <c r="O86" s="274">
        <v>17371.830000000002</v>
      </c>
      <c r="P86" s="89" t="s">
        <v>670</v>
      </c>
    </row>
    <row r="87" spans="1:16" ht="38.25">
      <c r="A87" s="271" t="s">
        <v>565</v>
      </c>
      <c r="B87" s="89"/>
      <c r="C87" s="272" t="s">
        <v>615</v>
      </c>
      <c r="D87" s="84">
        <v>43468</v>
      </c>
      <c r="E87" s="85" t="s">
        <v>1509</v>
      </c>
      <c r="F87" s="85" t="s">
        <v>3</v>
      </c>
      <c r="G87" s="85">
        <v>1700042</v>
      </c>
      <c r="H87" s="89"/>
      <c r="I87" s="273" t="s">
        <v>2488</v>
      </c>
      <c r="J87" s="89"/>
      <c r="K87" s="89"/>
      <c r="L87" s="89"/>
      <c r="M87" s="89"/>
      <c r="N87" s="274">
        <v>0</v>
      </c>
      <c r="O87" s="274">
        <v>218</v>
      </c>
      <c r="P87" s="89" t="s">
        <v>670</v>
      </c>
    </row>
    <row r="88" spans="1:16" ht="51">
      <c r="A88" s="271">
        <v>20</v>
      </c>
      <c r="B88" s="89"/>
      <c r="C88" s="272" t="s">
        <v>44</v>
      </c>
      <c r="D88" s="84">
        <v>43468</v>
      </c>
      <c r="E88" s="85" t="s">
        <v>1510</v>
      </c>
      <c r="F88" s="85" t="s">
        <v>3</v>
      </c>
      <c r="G88" s="85">
        <v>1700033</v>
      </c>
      <c r="H88" s="89"/>
      <c r="I88" s="273" t="s">
        <v>2489</v>
      </c>
      <c r="J88" s="89"/>
      <c r="K88" s="89"/>
      <c r="L88" s="89"/>
      <c r="M88" s="89"/>
      <c r="N88" s="274">
        <v>0</v>
      </c>
      <c r="O88" s="274">
        <v>224</v>
      </c>
      <c r="P88" s="89" t="s">
        <v>670</v>
      </c>
    </row>
    <row r="89" spans="1:16" ht="51">
      <c r="A89" s="271" t="s">
        <v>556</v>
      </c>
      <c r="B89" s="89"/>
      <c r="C89" s="272" t="s">
        <v>616</v>
      </c>
      <c r="D89" s="84">
        <v>43468</v>
      </c>
      <c r="E89" s="85" t="s">
        <v>1511</v>
      </c>
      <c r="F89" s="85" t="s">
        <v>3</v>
      </c>
      <c r="G89" s="85">
        <v>1700008</v>
      </c>
      <c r="H89" s="89"/>
      <c r="I89" s="273" t="s">
        <v>2490</v>
      </c>
      <c r="J89" s="89"/>
      <c r="K89" s="89"/>
      <c r="L89" s="89"/>
      <c r="M89" s="89"/>
      <c r="N89" s="274">
        <v>0</v>
      </c>
      <c r="O89" s="274">
        <v>200</v>
      </c>
      <c r="P89" s="89" t="s">
        <v>670</v>
      </c>
    </row>
    <row r="90" spans="1:16" ht="38.25">
      <c r="A90" s="271" t="s">
        <v>565</v>
      </c>
      <c r="B90" s="89"/>
      <c r="C90" s="272" t="s">
        <v>615</v>
      </c>
      <c r="D90" s="84">
        <v>43468</v>
      </c>
      <c r="E90" s="85" t="s">
        <v>1512</v>
      </c>
      <c r="F90" s="85" t="s">
        <v>3</v>
      </c>
      <c r="G90" s="85">
        <v>1700003</v>
      </c>
      <c r="H90" s="89"/>
      <c r="I90" s="273" t="s">
        <v>2491</v>
      </c>
      <c r="J90" s="89"/>
      <c r="K90" s="89"/>
      <c r="L90" s="89"/>
      <c r="M90" s="89"/>
      <c r="N90" s="274">
        <v>0</v>
      </c>
      <c r="O90" s="274">
        <v>933.68000000000006</v>
      </c>
      <c r="P90" s="89" t="s">
        <v>670</v>
      </c>
    </row>
    <row r="91" spans="1:16" ht="51">
      <c r="A91" s="271">
        <v>904</v>
      </c>
      <c r="B91" s="89"/>
      <c r="C91" s="272" t="s">
        <v>205</v>
      </c>
      <c r="D91" s="84">
        <v>43468</v>
      </c>
      <c r="E91" s="85" t="s">
        <v>1513</v>
      </c>
      <c r="F91" s="85" t="s">
        <v>3</v>
      </c>
      <c r="G91" s="85">
        <v>1700002</v>
      </c>
      <c r="H91" s="89"/>
      <c r="I91" s="273" t="s">
        <v>2492</v>
      </c>
      <c r="J91" s="89"/>
      <c r="K91" s="89"/>
      <c r="L91" s="89"/>
      <c r="M91" s="89"/>
      <c r="N91" s="274">
        <v>0</v>
      </c>
      <c r="O91" s="274">
        <v>10000</v>
      </c>
      <c r="P91" s="89" t="s">
        <v>670</v>
      </c>
    </row>
    <row r="92" spans="1:16" ht="51">
      <c r="A92" s="271" t="s">
        <v>556</v>
      </c>
      <c r="B92" s="89"/>
      <c r="C92" s="272" t="s">
        <v>616</v>
      </c>
      <c r="D92" s="84">
        <v>43468</v>
      </c>
      <c r="E92" s="85" t="s">
        <v>1514</v>
      </c>
      <c r="F92" s="85" t="s">
        <v>3</v>
      </c>
      <c r="G92" s="85">
        <v>1699974</v>
      </c>
      <c r="H92" s="89"/>
      <c r="I92" s="273" t="s">
        <v>2493</v>
      </c>
      <c r="J92" s="89"/>
      <c r="K92" s="89"/>
      <c r="L92" s="89"/>
      <c r="M92" s="89"/>
      <c r="N92" s="274">
        <v>0</v>
      </c>
      <c r="O92" s="274">
        <v>36.33</v>
      </c>
      <c r="P92" s="89" t="s">
        <v>670</v>
      </c>
    </row>
    <row r="93" spans="1:16" ht="38.25">
      <c r="A93" s="271">
        <v>35</v>
      </c>
      <c r="B93" s="89"/>
      <c r="C93" s="272" t="s">
        <v>46</v>
      </c>
      <c r="D93" s="84">
        <v>43468</v>
      </c>
      <c r="E93" s="85" t="s">
        <v>1515</v>
      </c>
      <c r="F93" s="85" t="s">
        <v>3</v>
      </c>
      <c r="G93" s="85">
        <v>1699970</v>
      </c>
      <c r="H93" s="89"/>
      <c r="I93" s="273" t="s">
        <v>736</v>
      </c>
      <c r="J93" s="89"/>
      <c r="K93" s="89"/>
      <c r="L93" s="89"/>
      <c r="M93" s="89"/>
      <c r="N93" s="274">
        <v>0</v>
      </c>
      <c r="O93" s="274">
        <v>1278</v>
      </c>
      <c r="P93" s="89" t="s">
        <v>670</v>
      </c>
    </row>
    <row r="94" spans="1:16" ht="51">
      <c r="A94" s="271">
        <v>592</v>
      </c>
      <c r="B94" s="89"/>
      <c r="C94" s="272" t="s">
        <v>645</v>
      </c>
      <c r="D94" s="84">
        <v>43468</v>
      </c>
      <c r="E94" s="85" t="s">
        <v>1516</v>
      </c>
      <c r="F94" s="85" t="s">
        <v>3</v>
      </c>
      <c r="G94" s="85">
        <v>1699954</v>
      </c>
      <c r="H94" s="89"/>
      <c r="I94" s="273" t="s">
        <v>2494</v>
      </c>
      <c r="J94" s="89"/>
      <c r="K94" s="89"/>
      <c r="L94" s="89"/>
      <c r="M94" s="89"/>
      <c r="N94" s="274">
        <v>0</v>
      </c>
      <c r="O94" s="274">
        <v>208.8</v>
      </c>
      <c r="P94" s="89" t="s">
        <v>670</v>
      </c>
    </row>
    <row r="95" spans="1:16" ht="38.25">
      <c r="A95" s="271" t="s">
        <v>565</v>
      </c>
      <c r="B95" s="89"/>
      <c r="C95" s="272" t="s">
        <v>615</v>
      </c>
      <c r="D95" s="84">
        <v>43468</v>
      </c>
      <c r="E95" s="85" t="s">
        <v>1517</v>
      </c>
      <c r="F95" s="85" t="s">
        <v>3</v>
      </c>
      <c r="G95" s="85">
        <v>1699952</v>
      </c>
      <c r="H95" s="89"/>
      <c r="I95" s="265" t="s">
        <v>712</v>
      </c>
      <c r="J95" s="89"/>
      <c r="K95" s="89"/>
      <c r="L95" s="89"/>
      <c r="M95" s="89"/>
      <c r="N95" s="275">
        <v>0</v>
      </c>
      <c r="O95" s="275">
        <v>545</v>
      </c>
      <c r="P95" s="89" t="s">
        <v>670</v>
      </c>
    </row>
    <row r="96" spans="1:16" ht="38.25">
      <c r="A96" s="271" t="s">
        <v>565</v>
      </c>
      <c r="B96" s="89"/>
      <c r="C96" s="272" t="s">
        <v>615</v>
      </c>
      <c r="D96" s="84">
        <v>43468</v>
      </c>
      <c r="E96" s="85" t="s">
        <v>1518</v>
      </c>
      <c r="F96" s="85" t="s">
        <v>3</v>
      </c>
      <c r="G96" s="85">
        <v>1700045</v>
      </c>
      <c r="H96" s="89"/>
      <c r="I96" s="265" t="s">
        <v>717</v>
      </c>
      <c r="J96" s="89"/>
      <c r="K96" s="89"/>
      <c r="L96" s="89"/>
      <c r="M96" s="89"/>
      <c r="N96" s="275">
        <v>0</v>
      </c>
      <c r="O96" s="275">
        <v>800</v>
      </c>
      <c r="P96" s="89" t="s">
        <v>670</v>
      </c>
    </row>
    <row r="97" spans="1:16" ht="51">
      <c r="A97" s="271">
        <v>25</v>
      </c>
      <c r="B97" s="89"/>
      <c r="C97" s="272" t="s">
        <v>45</v>
      </c>
      <c r="D97" s="84">
        <v>43468</v>
      </c>
      <c r="E97" s="85" t="s">
        <v>1519</v>
      </c>
      <c r="F97" s="85" t="s">
        <v>3</v>
      </c>
      <c r="G97" s="85">
        <v>1700046</v>
      </c>
      <c r="H97" s="89"/>
      <c r="I97" s="265" t="s">
        <v>2495</v>
      </c>
      <c r="J97" s="89"/>
      <c r="K97" s="89"/>
      <c r="L97" s="89"/>
      <c r="M97" s="89"/>
      <c r="N97" s="275">
        <v>0</v>
      </c>
      <c r="O97" s="275">
        <v>95992.3</v>
      </c>
      <c r="P97" s="89" t="s">
        <v>670</v>
      </c>
    </row>
    <row r="98" spans="1:16" ht="38.25">
      <c r="A98" s="271" t="s">
        <v>565</v>
      </c>
      <c r="B98" s="89"/>
      <c r="C98" s="272" t="s">
        <v>615</v>
      </c>
      <c r="D98" s="84">
        <v>43468</v>
      </c>
      <c r="E98" s="85" t="s">
        <v>1520</v>
      </c>
      <c r="F98" s="85" t="s">
        <v>3</v>
      </c>
      <c r="G98" s="85">
        <v>1700065</v>
      </c>
      <c r="H98" s="89"/>
      <c r="I98" s="265" t="s">
        <v>747</v>
      </c>
      <c r="J98" s="89"/>
      <c r="K98" s="89"/>
      <c r="L98" s="89"/>
      <c r="M98" s="89"/>
      <c r="N98" s="275">
        <v>0</v>
      </c>
      <c r="O98" s="275">
        <v>6200</v>
      </c>
      <c r="P98" s="89" t="s">
        <v>670</v>
      </c>
    </row>
    <row r="99" spans="1:16" ht="38.25">
      <c r="A99" s="271" t="s">
        <v>565</v>
      </c>
      <c r="B99" s="89"/>
      <c r="C99" s="272" t="s">
        <v>615</v>
      </c>
      <c r="D99" s="84">
        <v>43468</v>
      </c>
      <c r="E99" s="85" t="s">
        <v>1521</v>
      </c>
      <c r="F99" s="85" t="s">
        <v>3</v>
      </c>
      <c r="G99" s="85">
        <v>1700068</v>
      </c>
      <c r="H99" s="89"/>
      <c r="I99" s="265" t="s">
        <v>780</v>
      </c>
      <c r="J99" s="89"/>
      <c r="K99" s="89"/>
      <c r="L99" s="89"/>
      <c r="M99" s="89"/>
      <c r="N99" s="275">
        <v>0</v>
      </c>
      <c r="O99" s="275">
        <v>1360</v>
      </c>
      <c r="P99" s="89" t="s">
        <v>670</v>
      </c>
    </row>
    <row r="100" spans="1:16" ht="51">
      <c r="A100" s="271" t="s">
        <v>556</v>
      </c>
      <c r="B100" s="89"/>
      <c r="C100" s="272" t="s">
        <v>616</v>
      </c>
      <c r="D100" s="84">
        <v>43468</v>
      </c>
      <c r="E100" s="85" t="s">
        <v>1522</v>
      </c>
      <c r="F100" s="85" t="s">
        <v>3</v>
      </c>
      <c r="G100" s="85">
        <v>1700070</v>
      </c>
      <c r="H100" s="89"/>
      <c r="I100" s="265" t="s">
        <v>2496</v>
      </c>
      <c r="J100" s="89"/>
      <c r="K100" s="89"/>
      <c r="L100" s="89"/>
      <c r="M100" s="89"/>
      <c r="N100" s="275">
        <v>0</v>
      </c>
      <c r="O100" s="275">
        <v>109.10000000000001</v>
      </c>
      <c r="P100" s="89" t="s">
        <v>670</v>
      </c>
    </row>
    <row r="101" spans="1:16" ht="51">
      <c r="A101" s="271">
        <v>16</v>
      </c>
      <c r="B101" s="89"/>
      <c r="C101" s="272" t="s">
        <v>43</v>
      </c>
      <c r="D101" s="84">
        <v>43468</v>
      </c>
      <c r="E101" s="85" t="s">
        <v>1523</v>
      </c>
      <c r="F101" s="85" t="s">
        <v>3</v>
      </c>
      <c r="G101" s="85">
        <v>1700086</v>
      </c>
      <c r="H101" s="89"/>
      <c r="I101" s="265" t="s">
        <v>2497</v>
      </c>
      <c r="J101" s="89"/>
      <c r="K101" s="89"/>
      <c r="L101" s="89"/>
      <c r="M101" s="89"/>
      <c r="N101" s="275">
        <v>0</v>
      </c>
      <c r="O101" s="275">
        <v>917</v>
      </c>
      <c r="P101" s="89" t="s">
        <v>670</v>
      </c>
    </row>
    <row r="102" spans="1:16" ht="63.75">
      <c r="A102" s="271">
        <v>512</v>
      </c>
      <c r="B102" s="89"/>
      <c r="C102" s="272" t="s">
        <v>785</v>
      </c>
      <c r="D102" s="84">
        <v>43468</v>
      </c>
      <c r="E102" s="85" t="s">
        <v>1524</v>
      </c>
      <c r="F102" s="85" t="s">
        <v>3</v>
      </c>
      <c r="G102" s="85">
        <v>1700095</v>
      </c>
      <c r="H102" s="89"/>
      <c r="I102" s="265" t="s">
        <v>2498</v>
      </c>
      <c r="J102" s="89"/>
      <c r="K102" s="89"/>
      <c r="L102" s="89"/>
      <c r="M102" s="89"/>
      <c r="N102" s="275">
        <v>0</v>
      </c>
      <c r="O102" s="275">
        <v>2265.27</v>
      </c>
      <c r="P102" s="89" t="s">
        <v>670</v>
      </c>
    </row>
    <row r="103" spans="1:16" ht="51">
      <c r="A103" s="271">
        <v>591</v>
      </c>
      <c r="B103" s="89"/>
      <c r="C103" s="272" t="s">
        <v>1370</v>
      </c>
      <c r="D103" s="84">
        <v>43468</v>
      </c>
      <c r="E103" s="85" t="s">
        <v>1525</v>
      </c>
      <c r="F103" s="85" t="s">
        <v>3</v>
      </c>
      <c r="G103" s="85">
        <v>1700117</v>
      </c>
      <c r="H103" s="89"/>
      <c r="I103" s="265" t="s">
        <v>2499</v>
      </c>
      <c r="J103" s="89"/>
      <c r="K103" s="89"/>
      <c r="L103" s="89"/>
      <c r="M103" s="89"/>
      <c r="N103" s="275">
        <v>0</v>
      </c>
      <c r="O103" s="275">
        <v>288.2</v>
      </c>
      <c r="P103" s="89" t="s">
        <v>670</v>
      </c>
    </row>
    <row r="104" spans="1:16" ht="51">
      <c r="A104" s="271">
        <v>591</v>
      </c>
      <c r="B104" s="89"/>
      <c r="C104" s="272" t="s">
        <v>1370</v>
      </c>
      <c r="D104" s="84">
        <v>43468</v>
      </c>
      <c r="E104" s="85" t="s">
        <v>1526</v>
      </c>
      <c r="F104" s="85" t="s">
        <v>3</v>
      </c>
      <c r="G104" s="85">
        <v>1700120</v>
      </c>
      <c r="H104" s="89"/>
      <c r="I104" s="265" t="s">
        <v>2500</v>
      </c>
      <c r="J104" s="89"/>
      <c r="K104" s="89"/>
      <c r="L104" s="89"/>
      <c r="M104" s="89"/>
      <c r="N104" s="275">
        <v>0</v>
      </c>
      <c r="O104" s="275">
        <v>355.28000000000003</v>
      </c>
      <c r="P104" s="89" t="s">
        <v>670</v>
      </c>
    </row>
    <row r="105" spans="1:16" ht="51">
      <c r="A105" s="271">
        <v>591</v>
      </c>
      <c r="B105" s="89"/>
      <c r="C105" s="272" t="s">
        <v>1370</v>
      </c>
      <c r="D105" s="84">
        <v>43468</v>
      </c>
      <c r="E105" s="85" t="s">
        <v>1527</v>
      </c>
      <c r="F105" s="85" t="s">
        <v>3</v>
      </c>
      <c r="G105" s="85">
        <v>1700121</v>
      </c>
      <c r="H105" s="89"/>
      <c r="I105" s="265" t="s">
        <v>2499</v>
      </c>
      <c r="J105" s="89"/>
      <c r="K105" s="89"/>
      <c r="L105" s="89"/>
      <c r="M105" s="89"/>
      <c r="N105" s="275">
        <v>0</v>
      </c>
      <c r="O105" s="275">
        <v>80.489999999999995</v>
      </c>
      <c r="P105" s="89" t="s">
        <v>670</v>
      </c>
    </row>
    <row r="106" spans="1:16" ht="51">
      <c r="A106" s="271">
        <v>133</v>
      </c>
      <c r="B106" s="89"/>
      <c r="C106" s="272" t="s">
        <v>69</v>
      </c>
      <c r="D106" s="84">
        <v>43468</v>
      </c>
      <c r="E106" s="85" t="s">
        <v>1528</v>
      </c>
      <c r="F106" s="85" t="s">
        <v>3</v>
      </c>
      <c r="G106" s="85">
        <v>1700126</v>
      </c>
      <c r="H106" s="89"/>
      <c r="I106" s="265" t="s">
        <v>2501</v>
      </c>
      <c r="J106" s="89"/>
      <c r="K106" s="89"/>
      <c r="L106" s="89"/>
      <c r="M106" s="89"/>
      <c r="N106" s="275">
        <v>0</v>
      </c>
      <c r="O106" s="275">
        <v>328670</v>
      </c>
      <c r="P106" s="89" t="s">
        <v>670</v>
      </c>
    </row>
    <row r="107" spans="1:16" ht="38.25">
      <c r="A107" s="271" t="s">
        <v>565</v>
      </c>
      <c r="B107" s="89"/>
      <c r="C107" s="272" t="s">
        <v>615</v>
      </c>
      <c r="D107" s="84">
        <v>43468</v>
      </c>
      <c r="E107" s="85" t="s">
        <v>1529</v>
      </c>
      <c r="F107" s="85" t="s">
        <v>3</v>
      </c>
      <c r="G107" s="85">
        <v>1700186</v>
      </c>
      <c r="H107" s="89"/>
      <c r="I107" s="265" t="s">
        <v>2502</v>
      </c>
      <c r="J107" s="89"/>
      <c r="K107" s="89"/>
      <c r="L107" s="89"/>
      <c r="M107" s="89"/>
      <c r="N107" s="275">
        <v>0</v>
      </c>
      <c r="O107" s="275">
        <v>93</v>
      </c>
      <c r="P107" s="89" t="s">
        <v>670</v>
      </c>
    </row>
    <row r="108" spans="1:16" ht="51">
      <c r="A108" s="271">
        <v>271</v>
      </c>
      <c r="B108" s="89"/>
      <c r="C108" s="272" t="s">
        <v>121</v>
      </c>
      <c r="D108" s="84">
        <v>43468</v>
      </c>
      <c r="E108" s="85" t="s">
        <v>1530</v>
      </c>
      <c r="F108" s="85" t="s">
        <v>3</v>
      </c>
      <c r="G108" s="85">
        <v>1699922</v>
      </c>
      <c r="H108" s="89"/>
      <c r="I108" s="265" t="s">
        <v>2503</v>
      </c>
      <c r="J108" s="89"/>
      <c r="K108" s="89"/>
      <c r="L108" s="89"/>
      <c r="M108" s="89"/>
      <c r="N108" s="275">
        <v>0</v>
      </c>
      <c r="O108" s="275">
        <v>573.80000000000007</v>
      </c>
      <c r="P108" s="89" t="s">
        <v>670</v>
      </c>
    </row>
    <row r="109" spans="1:16" ht="51">
      <c r="A109" s="271">
        <v>16</v>
      </c>
      <c r="B109" s="89"/>
      <c r="C109" s="272" t="s">
        <v>43</v>
      </c>
      <c r="D109" s="84">
        <v>43468</v>
      </c>
      <c r="E109" s="85" t="s">
        <v>1531</v>
      </c>
      <c r="F109" s="85" t="s">
        <v>3</v>
      </c>
      <c r="G109" s="85">
        <v>1699929</v>
      </c>
      <c r="H109" s="89"/>
      <c r="I109" s="265" t="s">
        <v>2504</v>
      </c>
      <c r="J109" s="89"/>
      <c r="K109" s="89"/>
      <c r="L109" s="89"/>
      <c r="M109" s="89"/>
      <c r="N109" s="275">
        <v>0</v>
      </c>
      <c r="O109" s="275">
        <v>5657.5</v>
      </c>
      <c r="P109" s="89" t="s">
        <v>670</v>
      </c>
    </row>
    <row r="110" spans="1:16" ht="51">
      <c r="A110" s="271">
        <v>592</v>
      </c>
      <c r="B110" s="89"/>
      <c r="C110" s="272" t="s">
        <v>645</v>
      </c>
      <c r="D110" s="84">
        <v>43468</v>
      </c>
      <c r="E110" s="85" t="s">
        <v>1532</v>
      </c>
      <c r="F110" s="85" t="s">
        <v>3</v>
      </c>
      <c r="G110" s="85">
        <v>1699951</v>
      </c>
      <c r="H110" s="89"/>
      <c r="I110" s="265" t="s">
        <v>2505</v>
      </c>
      <c r="J110" s="89"/>
      <c r="K110" s="89"/>
      <c r="L110" s="89"/>
      <c r="M110" s="89"/>
      <c r="N110" s="275">
        <v>0</v>
      </c>
      <c r="O110" s="275">
        <v>1288</v>
      </c>
      <c r="P110" s="89" t="s">
        <v>670</v>
      </c>
    </row>
    <row r="111" spans="1:16" ht="63.75">
      <c r="A111" s="271">
        <v>592</v>
      </c>
      <c r="B111" s="89"/>
      <c r="C111" s="272" t="s">
        <v>645</v>
      </c>
      <c r="D111" s="84">
        <v>43468</v>
      </c>
      <c r="E111" s="85" t="s">
        <v>1533</v>
      </c>
      <c r="F111" s="85" t="s">
        <v>3</v>
      </c>
      <c r="G111" s="85">
        <v>1699947</v>
      </c>
      <c r="H111" s="89"/>
      <c r="I111" s="265" t="s">
        <v>2506</v>
      </c>
      <c r="J111" s="89"/>
      <c r="K111" s="89"/>
      <c r="L111" s="89"/>
      <c r="M111" s="89"/>
      <c r="N111" s="275">
        <v>0</v>
      </c>
      <c r="O111" s="275">
        <v>180</v>
      </c>
      <c r="P111" s="89" t="s">
        <v>670</v>
      </c>
    </row>
    <row r="112" spans="1:16" ht="51">
      <c r="A112" s="271" t="s">
        <v>565</v>
      </c>
      <c r="B112" s="89"/>
      <c r="C112" s="272" t="s">
        <v>615</v>
      </c>
      <c r="D112" s="84">
        <v>43468</v>
      </c>
      <c r="E112" s="85" t="s">
        <v>1534</v>
      </c>
      <c r="F112" s="85" t="s">
        <v>3</v>
      </c>
      <c r="G112" s="85">
        <v>1699945</v>
      </c>
      <c r="H112" s="89"/>
      <c r="I112" s="265" t="s">
        <v>2507</v>
      </c>
      <c r="J112" s="89"/>
      <c r="K112" s="89"/>
      <c r="L112" s="89"/>
      <c r="M112" s="89"/>
      <c r="N112" s="275">
        <v>0</v>
      </c>
      <c r="O112" s="275">
        <v>435</v>
      </c>
      <c r="P112" s="89" t="s">
        <v>670</v>
      </c>
    </row>
    <row r="113" spans="1:16" ht="38.25">
      <c r="A113" s="271">
        <v>670</v>
      </c>
      <c r="B113" s="89"/>
      <c r="C113" s="272" t="s">
        <v>190</v>
      </c>
      <c r="D113" s="84">
        <v>43468</v>
      </c>
      <c r="E113" s="85" t="s">
        <v>1535</v>
      </c>
      <c r="F113" s="85" t="s">
        <v>3</v>
      </c>
      <c r="G113" s="85">
        <v>1699932</v>
      </c>
      <c r="H113" s="89"/>
      <c r="I113" s="265" t="s">
        <v>2509</v>
      </c>
      <c r="J113" s="89"/>
      <c r="K113" s="89"/>
      <c r="L113" s="89"/>
      <c r="M113" s="89"/>
      <c r="N113" s="275">
        <v>0</v>
      </c>
      <c r="O113" s="275">
        <v>0.36</v>
      </c>
      <c r="P113" s="89" t="s">
        <v>670</v>
      </c>
    </row>
    <row r="114" spans="1:16" ht="51">
      <c r="A114" s="271" t="s">
        <v>556</v>
      </c>
      <c r="B114" s="89"/>
      <c r="C114" s="272" t="s">
        <v>616</v>
      </c>
      <c r="D114" s="84">
        <v>43468</v>
      </c>
      <c r="E114" s="85" t="s">
        <v>1536</v>
      </c>
      <c r="F114" s="85" t="s">
        <v>3</v>
      </c>
      <c r="G114" s="85">
        <v>1699914</v>
      </c>
      <c r="H114" s="89"/>
      <c r="I114" s="265" t="s">
        <v>2510</v>
      </c>
      <c r="J114" s="89"/>
      <c r="K114" s="89"/>
      <c r="L114" s="89"/>
      <c r="M114" s="89"/>
      <c r="N114" s="275">
        <v>0</v>
      </c>
      <c r="O114" s="275">
        <v>185.5</v>
      </c>
      <c r="P114" s="89" t="s">
        <v>670</v>
      </c>
    </row>
    <row r="115" spans="1:16" ht="51">
      <c r="A115" s="271" t="s">
        <v>556</v>
      </c>
      <c r="B115" s="89"/>
      <c r="C115" s="272" t="s">
        <v>616</v>
      </c>
      <c r="D115" s="84">
        <v>43468</v>
      </c>
      <c r="E115" s="85" t="s">
        <v>1537</v>
      </c>
      <c r="F115" s="85" t="s">
        <v>3</v>
      </c>
      <c r="G115" s="85">
        <v>1699913</v>
      </c>
      <c r="H115" s="89"/>
      <c r="I115" s="265" t="s">
        <v>2511</v>
      </c>
      <c r="J115" s="89"/>
      <c r="K115" s="89"/>
      <c r="L115" s="89"/>
      <c r="M115" s="89"/>
      <c r="N115" s="275">
        <v>0</v>
      </c>
      <c r="O115" s="275">
        <v>232.5</v>
      </c>
      <c r="P115" s="89" t="s">
        <v>670</v>
      </c>
    </row>
    <row r="116" spans="1:16" ht="51">
      <c r="A116" s="271" t="s">
        <v>565</v>
      </c>
      <c r="B116" s="89"/>
      <c r="C116" s="272" t="s">
        <v>615</v>
      </c>
      <c r="D116" s="84">
        <v>43468</v>
      </c>
      <c r="E116" s="85" t="s">
        <v>1538</v>
      </c>
      <c r="F116" s="85" t="s">
        <v>3</v>
      </c>
      <c r="G116" s="85">
        <v>1699912</v>
      </c>
      <c r="H116" s="89"/>
      <c r="I116" s="265" t="s">
        <v>2512</v>
      </c>
      <c r="J116" s="89"/>
      <c r="K116" s="89"/>
      <c r="L116" s="89"/>
      <c r="M116" s="89"/>
      <c r="N116" s="275">
        <v>0</v>
      </c>
      <c r="O116" s="275">
        <v>15.31</v>
      </c>
      <c r="P116" s="89" t="s">
        <v>670</v>
      </c>
    </row>
    <row r="117" spans="1:16" ht="51">
      <c r="A117" s="271" t="s">
        <v>556</v>
      </c>
      <c r="B117" s="89"/>
      <c r="C117" s="272" t="s">
        <v>616</v>
      </c>
      <c r="D117" s="84">
        <v>43468</v>
      </c>
      <c r="E117" s="85" t="s">
        <v>1539</v>
      </c>
      <c r="F117" s="85" t="s">
        <v>3</v>
      </c>
      <c r="G117" s="85">
        <v>1699906</v>
      </c>
      <c r="H117" s="89"/>
      <c r="I117" s="265" t="s">
        <v>2513</v>
      </c>
      <c r="J117" s="89"/>
      <c r="K117" s="89"/>
      <c r="L117" s="89"/>
      <c r="M117" s="89"/>
      <c r="N117" s="275">
        <v>0</v>
      </c>
      <c r="O117" s="275">
        <v>2600</v>
      </c>
      <c r="P117" s="89" t="s">
        <v>670</v>
      </c>
    </row>
    <row r="118" spans="1:16" ht="63.75">
      <c r="A118" s="271">
        <v>212</v>
      </c>
      <c r="B118" s="89"/>
      <c r="C118" s="272" t="s">
        <v>100</v>
      </c>
      <c r="D118" s="84">
        <v>43468</v>
      </c>
      <c r="E118" s="85" t="s">
        <v>1540</v>
      </c>
      <c r="F118" s="85" t="s">
        <v>3</v>
      </c>
      <c r="G118" s="85">
        <v>1699997</v>
      </c>
      <c r="H118" s="89"/>
      <c r="I118" s="265" t="s">
        <v>2514</v>
      </c>
      <c r="J118" s="89"/>
      <c r="K118" s="89"/>
      <c r="L118" s="89"/>
      <c r="M118" s="89"/>
      <c r="N118" s="275">
        <v>0</v>
      </c>
      <c r="O118" s="275">
        <v>190853.30000000002</v>
      </c>
      <c r="P118" s="89" t="s">
        <v>670</v>
      </c>
    </row>
    <row r="119" spans="1:16" ht="51">
      <c r="A119" s="271">
        <v>16</v>
      </c>
      <c r="B119" s="89"/>
      <c r="C119" s="272" t="s">
        <v>43</v>
      </c>
      <c r="D119" s="84">
        <v>43468</v>
      </c>
      <c r="E119" s="85" t="s">
        <v>1541</v>
      </c>
      <c r="F119" s="85" t="s">
        <v>3</v>
      </c>
      <c r="G119" s="85">
        <v>1699941</v>
      </c>
      <c r="H119" s="89"/>
      <c r="I119" s="265" t="s">
        <v>2515</v>
      </c>
      <c r="J119" s="89"/>
      <c r="K119" s="89"/>
      <c r="L119" s="89"/>
      <c r="M119" s="89"/>
      <c r="N119" s="275">
        <v>0</v>
      </c>
      <c r="O119" s="275">
        <v>258</v>
      </c>
      <c r="P119" s="89" t="s">
        <v>670</v>
      </c>
    </row>
    <row r="120" spans="1:16" ht="63.75">
      <c r="A120" s="271" t="s">
        <v>559</v>
      </c>
      <c r="B120" s="89"/>
      <c r="C120" s="272" t="s">
        <v>762</v>
      </c>
      <c r="D120" s="84">
        <v>43468</v>
      </c>
      <c r="E120" s="85" t="s">
        <v>1542</v>
      </c>
      <c r="F120" s="85" t="s">
        <v>6</v>
      </c>
      <c r="G120" s="85">
        <v>1066645</v>
      </c>
      <c r="H120" s="89"/>
      <c r="I120" s="265" t="s">
        <v>2516</v>
      </c>
      <c r="J120" s="89"/>
      <c r="K120" s="89"/>
      <c r="L120" s="89"/>
      <c r="M120" s="89"/>
      <c r="N120" s="275">
        <v>0</v>
      </c>
      <c r="O120" s="275">
        <v>13500</v>
      </c>
      <c r="P120" s="89" t="s">
        <v>670</v>
      </c>
    </row>
    <row r="121" spans="1:16" ht="51">
      <c r="A121" s="271" t="s">
        <v>559</v>
      </c>
      <c r="B121" s="89"/>
      <c r="C121" s="272" t="s">
        <v>762</v>
      </c>
      <c r="D121" s="84">
        <v>43468</v>
      </c>
      <c r="E121" s="85" t="s">
        <v>1543</v>
      </c>
      <c r="F121" s="85" t="s">
        <v>6</v>
      </c>
      <c r="G121" s="85">
        <v>1066649</v>
      </c>
      <c r="H121" s="89"/>
      <c r="I121" s="265" t="s">
        <v>2517</v>
      </c>
      <c r="J121" s="89"/>
      <c r="K121" s="89"/>
      <c r="L121" s="89"/>
      <c r="M121" s="89"/>
      <c r="N121" s="275">
        <v>0</v>
      </c>
      <c r="O121" s="275">
        <v>1750</v>
      </c>
      <c r="P121" s="89" t="s">
        <v>670</v>
      </c>
    </row>
    <row r="122" spans="1:16" ht="89.25">
      <c r="A122" s="271">
        <v>512</v>
      </c>
      <c r="B122" s="89"/>
      <c r="C122" s="272" t="s">
        <v>785</v>
      </c>
      <c r="D122" s="84">
        <v>43468</v>
      </c>
      <c r="E122" s="85" t="s">
        <v>1544</v>
      </c>
      <c r="F122" s="85" t="s">
        <v>11</v>
      </c>
      <c r="G122" s="85">
        <v>944194</v>
      </c>
      <c r="H122" s="89"/>
      <c r="I122" s="265" t="s">
        <v>2518</v>
      </c>
      <c r="J122" s="89"/>
      <c r="K122" s="89"/>
      <c r="L122" s="89"/>
      <c r="M122" s="89"/>
      <c r="N122" s="275">
        <v>4863.7299999999996</v>
      </c>
      <c r="O122" s="275">
        <v>0</v>
      </c>
      <c r="P122" s="89" t="s">
        <v>670</v>
      </c>
    </row>
    <row r="123" spans="1:16" ht="51">
      <c r="A123" s="271" t="s">
        <v>565</v>
      </c>
      <c r="B123" s="89"/>
      <c r="C123" s="272" t="s">
        <v>615</v>
      </c>
      <c r="D123" s="84">
        <v>43469</v>
      </c>
      <c r="E123" s="85" t="s">
        <v>1545</v>
      </c>
      <c r="F123" s="85" t="s">
        <v>3</v>
      </c>
      <c r="G123" s="85">
        <v>1700575</v>
      </c>
      <c r="H123" s="89"/>
      <c r="I123" s="265" t="s">
        <v>758</v>
      </c>
      <c r="J123" s="89"/>
      <c r="K123" s="89"/>
      <c r="L123" s="89"/>
      <c r="M123" s="89"/>
      <c r="N123" s="275">
        <v>0</v>
      </c>
      <c r="O123" s="275">
        <v>4310</v>
      </c>
      <c r="P123" s="89" t="s">
        <v>670</v>
      </c>
    </row>
    <row r="124" spans="1:16" ht="63.75">
      <c r="A124" s="271" t="s">
        <v>565</v>
      </c>
      <c r="B124" s="89"/>
      <c r="C124" s="272" t="s">
        <v>615</v>
      </c>
      <c r="D124" s="84">
        <v>43469</v>
      </c>
      <c r="E124" s="85" t="s">
        <v>1546</v>
      </c>
      <c r="F124" s="85" t="s">
        <v>3</v>
      </c>
      <c r="G124" s="85">
        <v>1700546</v>
      </c>
      <c r="H124" s="89"/>
      <c r="I124" s="265" t="s">
        <v>2519</v>
      </c>
      <c r="J124" s="89"/>
      <c r="K124" s="89"/>
      <c r="L124" s="89"/>
      <c r="M124" s="89"/>
      <c r="N124" s="275">
        <v>0</v>
      </c>
      <c r="O124" s="275">
        <v>710</v>
      </c>
      <c r="P124" s="89" t="s">
        <v>670</v>
      </c>
    </row>
    <row r="125" spans="1:16" ht="51">
      <c r="A125" s="271" t="s">
        <v>556</v>
      </c>
      <c r="B125" s="89"/>
      <c r="C125" s="272" t="s">
        <v>616</v>
      </c>
      <c r="D125" s="84">
        <v>43469</v>
      </c>
      <c r="E125" s="85" t="s">
        <v>1547</v>
      </c>
      <c r="F125" s="85" t="s">
        <v>3</v>
      </c>
      <c r="G125" s="85">
        <v>1700501</v>
      </c>
      <c r="H125" s="89"/>
      <c r="I125" s="265" t="s">
        <v>2520</v>
      </c>
      <c r="J125" s="89"/>
      <c r="K125" s="89"/>
      <c r="L125" s="89"/>
      <c r="M125" s="89"/>
      <c r="N125" s="275">
        <v>0</v>
      </c>
      <c r="O125" s="275">
        <v>70</v>
      </c>
      <c r="P125" s="89" t="s">
        <v>670</v>
      </c>
    </row>
    <row r="126" spans="1:16" ht="51">
      <c r="A126" s="271" t="s">
        <v>556</v>
      </c>
      <c r="B126" s="89"/>
      <c r="C126" s="272" t="s">
        <v>616</v>
      </c>
      <c r="D126" s="84">
        <v>43469</v>
      </c>
      <c r="E126" s="85" t="s">
        <v>1548</v>
      </c>
      <c r="F126" s="85" t="s">
        <v>3</v>
      </c>
      <c r="G126" s="85">
        <v>1700500</v>
      </c>
      <c r="H126" s="89"/>
      <c r="I126" s="265" t="s">
        <v>2521</v>
      </c>
      <c r="J126" s="89"/>
      <c r="K126" s="89"/>
      <c r="L126" s="89"/>
      <c r="M126" s="89"/>
      <c r="N126" s="275">
        <v>0</v>
      </c>
      <c r="O126" s="275">
        <v>50</v>
      </c>
      <c r="P126" s="89" t="s">
        <v>670</v>
      </c>
    </row>
    <row r="127" spans="1:16" ht="51">
      <c r="A127" s="271" t="s">
        <v>556</v>
      </c>
      <c r="B127" s="89"/>
      <c r="C127" s="272" t="s">
        <v>616</v>
      </c>
      <c r="D127" s="84">
        <v>43469</v>
      </c>
      <c r="E127" s="85" t="s">
        <v>1549</v>
      </c>
      <c r="F127" s="85" t="s">
        <v>3</v>
      </c>
      <c r="G127" s="85">
        <v>1700464</v>
      </c>
      <c r="H127" s="89"/>
      <c r="I127" s="265" t="s">
        <v>2522</v>
      </c>
      <c r="J127" s="89"/>
      <c r="K127" s="89"/>
      <c r="L127" s="89"/>
      <c r="M127" s="89"/>
      <c r="N127" s="275">
        <v>0</v>
      </c>
      <c r="O127" s="275">
        <v>368</v>
      </c>
      <c r="P127" s="89" t="s">
        <v>670</v>
      </c>
    </row>
    <row r="128" spans="1:16" ht="38.25">
      <c r="A128" s="271" t="s">
        <v>565</v>
      </c>
      <c r="B128" s="89"/>
      <c r="C128" s="272" t="s">
        <v>615</v>
      </c>
      <c r="D128" s="84">
        <v>43469</v>
      </c>
      <c r="E128" s="85" t="s">
        <v>1550</v>
      </c>
      <c r="F128" s="85" t="s">
        <v>3</v>
      </c>
      <c r="G128" s="85">
        <v>1700460</v>
      </c>
      <c r="H128" s="89"/>
      <c r="I128" s="265" t="s">
        <v>729</v>
      </c>
      <c r="J128" s="89"/>
      <c r="K128" s="89"/>
      <c r="L128" s="89"/>
      <c r="M128" s="89"/>
      <c r="N128" s="275">
        <v>0</v>
      </c>
      <c r="O128" s="275">
        <v>800</v>
      </c>
      <c r="P128" s="89" t="s">
        <v>670</v>
      </c>
    </row>
    <row r="129" spans="1:16" ht="38.25">
      <c r="A129" s="271" t="s">
        <v>565</v>
      </c>
      <c r="B129" s="89"/>
      <c r="C129" s="272" t="s">
        <v>615</v>
      </c>
      <c r="D129" s="84">
        <v>43469</v>
      </c>
      <c r="E129" s="85" t="s">
        <v>1551</v>
      </c>
      <c r="F129" s="85" t="s">
        <v>3</v>
      </c>
      <c r="G129" s="85">
        <v>1700458</v>
      </c>
      <c r="H129" s="89"/>
      <c r="I129" s="265" t="s">
        <v>2523</v>
      </c>
      <c r="J129" s="89"/>
      <c r="K129" s="89"/>
      <c r="L129" s="89"/>
      <c r="M129" s="89"/>
      <c r="N129" s="275">
        <v>0</v>
      </c>
      <c r="O129" s="275">
        <v>2782.4700000000003</v>
      </c>
      <c r="P129" s="89" t="s">
        <v>670</v>
      </c>
    </row>
    <row r="130" spans="1:16" ht="38.25">
      <c r="A130" s="271">
        <v>35</v>
      </c>
      <c r="B130" s="89"/>
      <c r="C130" s="272" t="s">
        <v>46</v>
      </c>
      <c r="D130" s="84">
        <v>43469</v>
      </c>
      <c r="E130" s="85" t="s">
        <v>1552</v>
      </c>
      <c r="F130" s="85" t="s">
        <v>3</v>
      </c>
      <c r="G130" s="85">
        <v>1700457</v>
      </c>
      <c r="H130" s="89"/>
      <c r="I130" s="265" t="s">
        <v>2524</v>
      </c>
      <c r="J130" s="89"/>
      <c r="K130" s="89"/>
      <c r="L130" s="89"/>
      <c r="M130" s="89"/>
      <c r="N130" s="275">
        <v>0</v>
      </c>
      <c r="O130" s="275">
        <v>494</v>
      </c>
      <c r="P130" s="89" t="s">
        <v>670</v>
      </c>
    </row>
    <row r="131" spans="1:16" ht="51">
      <c r="A131" s="271">
        <v>190</v>
      </c>
      <c r="B131" s="89"/>
      <c r="C131" s="272" t="s">
        <v>92</v>
      </c>
      <c r="D131" s="84">
        <v>43469</v>
      </c>
      <c r="E131" s="85" t="s">
        <v>1553</v>
      </c>
      <c r="F131" s="85" t="s">
        <v>3</v>
      </c>
      <c r="G131" s="85">
        <v>1700586</v>
      </c>
      <c r="H131" s="89"/>
      <c r="I131" s="265" t="s">
        <v>2525</v>
      </c>
      <c r="J131" s="89"/>
      <c r="K131" s="89"/>
      <c r="L131" s="89"/>
      <c r="M131" s="89"/>
      <c r="N131" s="275">
        <v>0</v>
      </c>
      <c r="O131" s="275">
        <v>200</v>
      </c>
      <c r="P131" s="89" t="s">
        <v>670</v>
      </c>
    </row>
    <row r="132" spans="1:16" ht="63.75">
      <c r="A132" s="271" t="s">
        <v>556</v>
      </c>
      <c r="B132" s="89"/>
      <c r="C132" s="272" t="s">
        <v>616</v>
      </c>
      <c r="D132" s="84">
        <v>43469</v>
      </c>
      <c r="E132" s="85" t="s">
        <v>1554</v>
      </c>
      <c r="F132" s="85" t="s">
        <v>3</v>
      </c>
      <c r="G132" s="85">
        <v>1700587</v>
      </c>
      <c r="H132" s="89"/>
      <c r="I132" s="265" t="s">
        <v>2526</v>
      </c>
      <c r="J132" s="89"/>
      <c r="K132" s="89"/>
      <c r="L132" s="89"/>
      <c r="M132" s="89"/>
      <c r="N132" s="275">
        <v>0</v>
      </c>
      <c r="O132" s="275">
        <v>1113</v>
      </c>
      <c r="P132" s="89" t="s">
        <v>670</v>
      </c>
    </row>
    <row r="133" spans="1:16" ht="63.75">
      <c r="A133" s="271" t="s">
        <v>556</v>
      </c>
      <c r="B133" s="89"/>
      <c r="C133" s="272" t="s">
        <v>616</v>
      </c>
      <c r="D133" s="84">
        <v>43469</v>
      </c>
      <c r="E133" s="85" t="s">
        <v>1555</v>
      </c>
      <c r="F133" s="85" t="s">
        <v>3</v>
      </c>
      <c r="G133" s="85">
        <v>1700590</v>
      </c>
      <c r="H133" s="89"/>
      <c r="I133" s="265" t="s">
        <v>2527</v>
      </c>
      <c r="J133" s="89"/>
      <c r="K133" s="89"/>
      <c r="L133" s="89"/>
      <c r="M133" s="89"/>
      <c r="N133" s="275">
        <v>0</v>
      </c>
      <c r="O133" s="275">
        <v>1855</v>
      </c>
      <c r="P133" s="89" t="s">
        <v>670</v>
      </c>
    </row>
    <row r="134" spans="1:16" ht="38.25">
      <c r="A134" s="271" t="s">
        <v>565</v>
      </c>
      <c r="B134" s="89"/>
      <c r="C134" s="272" t="s">
        <v>615</v>
      </c>
      <c r="D134" s="84">
        <v>43469</v>
      </c>
      <c r="E134" s="85" t="s">
        <v>1556</v>
      </c>
      <c r="F134" s="85" t="s">
        <v>3</v>
      </c>
      <c r="G134" s="85">
        <v>1700593</v>
      </c>
      <c r="H134" s="89"/>
      <c r="I134" s="265" t="s">
        <v>715</v>
      </c>
      <c r="J134" s="89"/>
      <c r="K134" s="89"/>
      <c r="L134" s="89"/>
      <c r="M134" s="89"/>
      <c r="N134" s="275">
        <v>0</v>
      </c>
      <c r="O134" s="275">
        <v>1713</v>
      </c>
      <c r="P134" s="89" t="s">
        <v>670</v>
      </c>
    </row>
    <row r="135" spans="1:16" ht="38.25">
      <c r="A135" s="271">
        <v>592</v>
      </c>
      <c r="B135" s="89"/>
      <c r="C135" s="272" t="s">
        <v>645</v>
      </c>
      <c r="D135" s="84">
        <v>43469</v>
      </c>
      <c r="E135" s="85" t="s">
        <v>1557</v>
      </c>
      <c r="F135" s="85" t="s">
        <v>3</v>
      </c>
      <c r="G135" s="85">
        <v>1700637</v>
      </c>
      <c r="H135" s="89"/>
      <c r="I135" s="265" t="s">
        <v>2528</v>
      </c>
      <c r="J135" s="89"/>
      <c r="K135" s="89"/>
      <c r="L135" s="89"/>
      <c r="M135" s="89"/>
      <c r="N135" s="275">
        <v>0</v>
      </c>
      <c r="O135" s="275">
        <v>729.6</v>
      </c>
      <c r="P135" s="89" t="s">
        <v>670</v>
      </c>
    </row>
    <row r="136" spans="1:16" ht="51">
      <c r="A136" s="271">
        <v>592</v>
      </c>
      <c r="B136" s="89"/>
      <c r="C136" s="272" t="s">
        <v>645</v>
      </c>
      <c r="D136" s="84">
        <v>43469</v>
      </c>
      <c r="E136" s="85" t="s">
        <v>1558</v>
      </c>
      <c r="F136" s="85" t="s">
        <v>3</v>
      </c>
      <c r="G136" s="85">
        <v>1700640</v>
      </c>
      <c r="H136" s="89"/>
      <c r="I136" s="265" t="s">
        <v>2529</v>
      </c>
      <c r="J136" s="89"/>
      <c r="K136" s="89"/>
      <c r="L136" s="89"/>
      <c r="M136" s="89"/>
      <c r="N136" s="275">
        <v>0</v>
      </c>
      <c r="O136" s="275">
        <v>514</v>
      </c>
      <c r="P136" s="89" t="s">
        <v>670</v>
      </c>
    </row>
    <row r="137" spans="1:16" ht="63.75">
      <c r="A137" s="271">
        <v>592</v>
      </c>
      <c r="B137" s="89"/>
      <c r="C137" s="272" t="s">
        <v>645</v>
      </c>
      <c r="D137" s="84">
        <v>43469</v>
      </c>
      <c r="E137" s="85" t="s">
        <v>1559</v>
      </c>
      <c r="F137" s="85" t="s">
        <v>3</v>
      </c>
      <c r="G137" s="85">
        <v>1700642</v>
      </c>
      <c r="H137" s="89"/>
      <c r="I137" s="265" t="s">
        <v>2530</v>
      </c>
      <c r="J137" s="89"/>
      <c r="K137" s="89"/>
      <c r="L137" s="89"/>
      <c r="M137" s="89"/>
      <c r="N137" s="275">
        <v>0</v>
      </c>
      <c r="O137" s="275">
        <v>30312</v>
      </c>
      <c r="P137" s="89" t="s">
        <v>670</v>
      </c>
    </row>
    <row r="138" spans="1:16" ht="51">
      <c r="A138" s="271">
        <v>212</v>
      </c>
      <c r="B138" s="89"/>
      <c r="C138" s="272" t="s">
        <v>100</v>
      </c>
      <c r="D138" s="84">
        <v>43469</v>
      </c>
      <c r="E138" s="85" t="s">
        <v>1560</v>
      </c>
      <c r="F138" s="85" t="s">
        <v>3</v>
      </c>
      <c r="G138" s="85">
        <v>1700652</v>
      </c>
      <c r="H138" s="89"/>
      <c r="I138" s="265" t="s">
        <v>2532</v>
      </c>
      <c r="J138" s="89"/>
      <c r="K138" s="89"/>
      <c r="L138" s="89"/>
      <c r="M138" s="89"/>
      <c r="N138" s="275">
        <v>0</v>
      </c>
      <c r="O138" s="275">
        <v>30</v>
      </c>
      <c r="P138" s="89" t="s">
        <v>670</v>
      </c>
    </row>
    <row r="139" spans="1:16" ht="51">
      <c r="A139" s="271" t="s">
        <v>565</v>
      </c>
      <c r="B139" s="89"/>
      <c r="C139" s="272" t="s">
        <v>615</v>
      </c>
      <c r="D139" s="84">
        <v>43469</v>
      </c>
      <c r="E139" s="85" t="s">
        <v>1561</v>
      </c>
      <c r="F139" s="85" t="s">
        <v>3</v>
      </c>
      <c r="G139" s="85">
        <v>1700379</v>
      </c>
      <c r="H139" s="89"/>
      <c r="I139" s="265" t="s">
        <v>2533</v>
      </c>
      <c r="J139" s="89"/>
      <c r="K139" s="89"/>
      <c r="L139" s="89"/>
      <c r="M139" s="89"/>
      <c r="N139" s="275">
        <v>0</v>
      </c>
      <c r="O139" s="275">
        <v>2721</v>
      </c>
      <c r="P139" s="89" t="s">
        <v>670</v>
      </c>
    </row>
    <row r="140" spans="1:16" ht="51">
      <c r="A140" s="271" t="s">
        <v>565</v>
      </c>
      <c r="B140" s="89"/>
      <c r="C140" s="272" t="s">
        <v>615</v>
      </c>
      <c r="D140" s="84">
        <v>43469</v>
      </c>
      <c r="E140" s="85" t="s">
        <v>1562</v>
      </c>
      <c r="F140" s="85" t="s">
        <v>3</v>
      </c>
      <c r="G140" s="85">
        <v>1700380</v>
      </c>
      <c r="H140" s="89"/>
      <c r="I140" s="265" t="s">
        <v>2534</v>
      </c>
      <c r="J140" s="89"/>
      <c r="K140" s="89"/>
      <c r="L140" s="89"/>
      <c r="M140" s="89"/>
      <c r="N140" s="275">
        <v>0</v>
      </c>
      <c r="O140" s="275">
        <v>7999.85</v>
      </c>
      <c r="P140" s="89" t="s">
        <v>670</v>
      </c>
    </row>
    <row r="141" spans="1:16" ht="63.75">
      <c r="A141" s="271" t="s">
        <v>565</v>
      </c>
      <c r="B141" s="89"/>
      <c r="C141" s="272" t="s">
        <v>615</v>
      </c>
      <c r="D141" s="84">
        <v>43469</v>
      </c>
      <c r="E141" s="85" t="s">
        <v>1563</v>
      </c>
      <c r="F141" s="85" t="s">
        <v>3</v>
      </c>
      <c r="G141" s="85">
        <v>1700443</v>
      </c>
      <c r="H141" s="89"/>
      <c r="I141" s="265" t="s">
        <v>2535</v>
      </c>
      <c r="J141" s="89"/>
      <c r="K141" s="89"/>
      <c r="L141" s="89"/>
      <c r="M141" s="89"/>
      <c r="N141" s="275">
        <v>0</v>
      </c>
      <c r="O141" s="275">
        <v>5394.53</v>
      </c>
      <c r="P141" s="89" t="s">
        <v>670</v>
      </c>
    </row>
    <row r="142" spans="1:16" ht="38.25">
      <c r="A142" s="271" t="s">
        <v>565</v>
      </c>
      <c r="B142" s="89"/>
      <c r="C142" s="272" t="s">
        <v>615</v>
      </c>
      <c r="D142" s="84">
        <v>43469</v>
      </c>
      <c r="E142" s="85" t="s">
        <v>1564</v>
      </c>
      <c r="F142" s="85" t="s">
        <v>3</v>
      </c>
      <c r="G142" s="85">
        <v>1700311</v>
      </c>
      <c r="H142" s="89"/>
      <c r="I142" s="265" t="s">
        <v>2536</v>
      </c>
      <c r="J142" s="89"/>
      <c r="K142" s="89"/>
      <c r="L142" s="89"/>
      <c r="M142" s="89"/>
      <c r="N142" s="275">
        <v>0</v>
      </c>
      <c r="O142" s="275">
        <v>2075</v>
      </c>
      <c r="P142" s="89" t="s">
        <v>670</v>
      </c>
    </row>
    <row r="143" spans="1:16" ht="63.75">
      <c r="A143" s="271">
        <v>512</v>
      </c>
      <c r="B143" s="89"/>
      <c r="C143" s="272" t="s">
        <v>785</v>
      </c>
      <c r="D143" s="84">
        <v>43469</v>
      </c>
      <c r="E143" s="85" t="s">
        <v>1565</v>
      </c>
      <c r="F143" s="85" t="s">
        <v>3</v>
      </c>
      <c r="G143" s="85">
        <v>1700319</v>
      </c>
      <c r="H143" s="89"/>
      <c r="I143" s="265" t="s">
        <v>2537</v>
      </c>
      <c r="J143" s="89"/>
      <c r="K143" s="89"/>
      <c r="L143" s="89"/>
      <c r="M143" s="89"/>
      <c r="N143" s="275">
        <v>0</v>
      </c>
      <c r="O143" s="275">
        <v>300</v>
      </c>
      <c r="P143" s="89" t="s">
        <v>670</v>
      </c>
    </row>
    <row r="144" spans="1:16" ht="38.25">
      <c r="A144" s="271" t="s">
        <v>565</v>
      </c>
      <c r="B144" s="89"/>
      <c r="C144" s="272" t="s">
        <v>615</v>
      </c>
      <c r="D144" s="84">
        <v>43469</v>
      </c>
      <c r="E144" s="85" t="s">
        <v>1566</v>
      </c>
      <c r="F144" s="85" t="s">
        <v>3</v>
      </c>
      <c r="G144" s="85">
        <v>1700325</v>
      </c>
      <c r="H144" s="89"/>
      <c r="I144" s="265" t="s">
        <v>2538</v>
      </c>
      <c r="J144" s="89"/>
      <c r="K144" s="89"/>
      <c r="L144" s="89"/>
      <c r="M144" s="89"/>
      <c r="N144" s="275">
        <v>0</v>
      </c>
      <c r="O144" s="275">
        <v>1182.6400000000001</v>
      </c>
      <c r="P144" s="89" t="s">
        <v>670</v>
      </c>
    </row>
    <row r="145" spans="1:16" ht="51">
      <c r="A145" s="271" t="s">
        <v>556</v>
      </c>
      <c r="B145" s="89"/>
      <c r="C145" s="272" t="s">
        <v>616</v>
      </c>
      <c r="D145" s="84">
        <v>43469</v>
      </c>
      <c r="E145" s="85" t="s">
        <v>1567</v>
      </c>
      <c r="F145" s="85" t="s">
        <v>3</v>
      </c>
      <c r="G145" s="85">
        <v>1700326</v>
      </c>
      <c r="H145" s="89"/>
      <c r="I145" s="265" t="s">
        <v>2539</v>
      </c>
      <c r="J145" s="89"/>
      <c r="K145" s="89"/>
      <c r="L145" s="89"/>
      <c r="M145" s="89"/>
      <c r="N145" s="275">
        <v>0</v>
      </c>
      <c r="O145" s="275">
        <v>4242.3999999999996</v>
      </c>
      <c r="P145" s="89" t="s">
        <v>670</v>
      </c>
    </row>
    <row r="146" spans="1:16" ht="38.25">
      <c r="A146" s="271" t="s">
        <v>565</v>
      </c>
      <c r="B146" s="89"/>
      <c r="C146" s="272" t="s">
        <v>615</v>
      </c>
      <c r="D146" s="84">
        <v>43469</v>
      </c>
      <c r="E146" s="85" t="s">
        <v>1568</v>
      </c>
      <c r="F146" s="85" t="s">
        <v>3</v>
      </c>
      <c r="G146" s="85">
        <v>1700454</v>
      </c>
      <c r="H146" s="89"/>
      <c r="I146" s="265" t="s">
        <v>2540</v>
      </c>
      <c r="J146" s="89"/>
      <c r="K146" s="89"/>
      <c r="L146" s="89"/>
      <c r="M146" s="89"/>
      <c r="N146" s="275">
        <v>0</v>
      </c>
      <c r="O146" s="275">
        <v>400</v>
      </c>
      <c r="P146" s="89" t="s">
        <v>670</v>
      </c>
    </row>
    <row r="147" spans="1:16" ht="63.75">
      <c r="A147" s="271">
        <v>10</v>
      </c>
      <c r="B147" s="89"/>
      <c r="C147" s="272" t="s">
        <v>41</v>
      </c>
      <c r="D147" s="84">
        <v>43469</v>
      </c>
      <c r="E147" s="85" t="s">
        <v>1569</v>
      </c>
      <c r="F147" s="85" t="s">
        <v>3</v>
      </c>
      <c r="G147" s="85">
        <v>1700448</v>
      </c>
      <c r="H147" s="89"/>
      <c r="I147" s="265" t="s">
        <v>2541</v>
      </c>
      <c r="J147" s="89"/>
      <c r="K147" s="89"/>
      <c r="L147" s="89"/>
      <c r="M147" s="89"/>
      <c r="N147" s="275">
        <v>0</v>
      </c>
      <c r="O147" s="275">
        <v>1973.3600000000001</v>
      </c>
      <c r="P147" s="89" t="s">
        <v>670</v>
      </c>
    </row>
    <row r="148" spans="1:16" ht="38.25">
      <c r="A148" s="271" t="s">
        <v>565</v>
      </c>
      <c r="B148" s="89"/>
      <c r="C148" s="272" t="s">
        <v>615</v>
      </c>
      <c r="D148" s="84">
        <v>43469</v>
      </c>
      <c r="E148" s="85" t="s">
        <v>1570</v>
      </c>
      <c r="F148" s="85" t="s">
        <v>3</v>
      </c>
      <c r="G148" s="85">
        <v>1700447</v>
      </c>
      <c r="H148" s="89"/>
      <c r="I148" s="273" t="s">
        <v>2542</v>
      </c>
      <c r="J148" s="89"/>
      <c r="K148" s="89"/>
      <c r="L148" s="89"/>
      <c r="M148" s="89"/>
      <c r="N148" s="274">
        <v>0</v>
      </c>
      <c r="O148" s="274">
        <v>546.5</v>
      </c>
      <c r="P148" s="89" t="s">
        <v>670</v>
      </c>
    </row>
    <row r="149" spans="1:16" ht="51">
      <c r="A149" s="271">
        <v>156</v>
      </c>
      <c r="B149" s="89"/>
      <c r="C149" s="272" t="s">
        <v>86</v>
      </c>
      <c r="D149" s="84">
        <v>43469</v>
      </c>
      <c r="E149" s="85" t="s">
        <v>1571</v>
      </c>
      <c r="F149" s="85" t="s">
        <v>3</v>
      </c>
      <c r="G149" s="85">
        <v>1700417</v>
      </c>
      <c r="H149" s="89"/>
      <c r="I149" s="273" t="s">
        <v>2543</v>
      </c>
      <c r="J149" s="89"/>
      <c r="K149" s="89"/>
      <c r="L149" s="89"/>
      <c r="M149" s="89"/>
      <c r="N149" s="274">
        <v>0</v>
      </c>
      <c r="O149" s="274">
        <v>622.9</v>
      </c>
      <c r="P149" s="89" t="s">
        <v>670</v>
      </c>
    </row>
    <row r="150" spans="1:16" ht="51">
      <c r="A150" s="271">
        <v>20</v>
      </c>
      <c r="B150" s="89"/>
      <c r="C150" s="272" t="s">
        <v>44</v>
      </c>
      <c r="D150" s="84">
        <v>43469</v>
      </c>
      <c r="E150" s="85" t="s">
        <v>1572</v>
      </c>
      <c r="F150" s="85" t="s">
        <v>3</v>
      </c>
      <c r="G150" s="85">
        <v>1700402</v>
      </c>
      <c r="H150" s="89"/>
      <c r="I150" s="273" t="s">
        <v>2544</v>
      </c>
      <c r="J150" s="89"/>
      <c r="K150" s="89"/>
      <c r="L150" s="89"/>
      <c r="M150" s="89"/>
      <c r="N150" s="274">
        <v>0</v>
      </c>
      <c r="O150" s="274">
        <v>585</v>
      </c>
      <c r="P150" s="89" t="s">
        <v>670</v>
      </c>
    </row>
    <row r="151" spans="1:16" ht="51">
      <c r="A151" s="271">
        <v>340</v>
      </c>
      <c r="B151" s="89"/>
      <c r="C151" s="272" t="s">
        <v>147</v>
      </c>
      <c r="D151" s="84">
        <v>43469</v>
      </c>
      <c r="E151" s="85" t="s">
        <v>1573</v>
      </c>
      <c r="F151" s="85" t="s">
        <v>3</v>
      </c>
      <c r="G151" s="85">
        <v>1700378</v>
      </c>
      <c r="H151" s="89"/>
      <c r="I151" s="273" t="s">
        <v>2545</v>
      </c>
      <c r="J151" s="89"/>
      <c r="K151" s="89"/>
      <c r="L151" s="89"/>
      <c r="M151" s="89"/>
      <c r="N151" s="274">
        <v>0</v>
      </c>
      <c r="O151" s="274">
        <v>300</v>
      </c>
      <c r="P151" s="89" t="s">
        <v>670</v>
      </c>
    </row>
    <row r="152" spans="1:16" ht="63.75">
      <c r="A152" s="271" t="s">
        <v>556</v>
      </c>
      <c r="B152" s="89"/>
      <c r="C152" s="272" t="s">
        <v>616</v>
      </c>
      <c r="D152" s="84">
        <v>43469</v>
      </c>
      <c r="E152" s="85" t="s">
        <v>1574</v>
      </c>
      <c r="F152" s="85" t="s">
        <v>3</v>
      </c>
      <c r="G152" s="85">
        <v>1700372</v>
      </c>
      <c r="H152" s="89"/>
      <c r="I152" s="273" t="s">
        <v>2546</v>
      </c>
      <c r="J152" s="89"/>
      <c r="K152" s="89"/>
      <c r="L152" s="89"/>
      <c r="M152" s="89"/>
      <c r="N152" s="274">
        <v>0</v>
      </c>
      <c r="O152" s="274">
        <v>371</v>
      </c>
      <c r="P152" s="89" t="s">
        <v>670</v>
      </c>
    </row>
    <row r="153" spans="1:16" ht="51">
      <c r="A153" s="271">
        <v>35</v>
      </c>
      <c r="B153" s="89"/>
      <c r="C153" s="272" t="s">
        <v>46</v>
      </c>
      <c r="D153" s="84">
        <v>43469</v>
      </c>
      <c r="E153" s="85" t="s">
        <v>1575</v>
      </c>
      <c r="F153" s="85" t="s">
        <v>3</v>
      </c>
      <c r="G153" s="85">
        <v>1700369</v>
      </c>
      <c r="H153" s="89"/>
      <c r="I153" s="273" t="s">
        <v>781</v>
      </c>
      <c r="J153" s="89"/>
      <c r="K153" s="89"/>
      <c r="L153" s="89"/>
      <c r="M153" s="89"/>
      <c r="N153" s="274">
        <v>0</v>
      </c>
      <c r="O153" s="274">
        <v>460</v>
      </c>
      <c r="P153" s="89" t="s">
        <v>670</v>
      </c>
    </row>
    <row r="154" spans="1:16" ht="51">
      <c r="A154" s="271" t="s">
        <v>565</v>
      </c>
      <c r="B154" s="89"/>
      <c r="C154" s="272" t="s">
        <v>615</v>
      </c>
      <c r="D154" s="84">
        <v>43469</v>
      </c>
      <c r="E154" s="85" t="s">
        <v>1576</v>
      </c>
      <c r="F154" s="85" t="s">
        <v>3</v>
      </c>
      <c r="G154" s="85">
        <v>1700365</v>
      </c>
      <c r="H154" s="89"/>
      <c r="I154" s="273" t="s">
        <v>728</v>
      </c>
      <c r="J154" s="89"/>
      <c r="K154" s="89"/>
      <c r="L154" s="89"/>
      <c r="M154" s="89"/>
      <c r="N154" s="274">
        <v>0</v>
      </c>
      <c r="O154" s="274">
        <v>695</v>
      </c>
      <c r="P154" s="89" t="s">
        <v>670</v>
      </c>
    </row>
    <row r="155" spans="1:16" ht="51">
      <c r="A155" s="271">
        <v>514</v>
      </c>
      <c r="B155" s="89"/>
      <c r="C155" s="272" t="s">
        <v>172</v>
      </c>
      <c r="D155" s="84">
        <v>43469</v>
      </c>
      <c r="E155" s="85" t="s">
        <v>1577</v>
      </c>
      <c r="F155" s="85" t="s">
        <v>6</v>
      </c>
      <c r="G155" s="85">
        <v>1066856</v>
      </c>
      <c r="H155" s="89"/>
      <c r="I155" s="273" t="s">
        <v>2547</v>
      </c>
      <c r="J155" s="89"/>
      <c r="K155" s="89"/>
      <c r="L155" s="89"/>
      <c r="M155" s="89"/>
      <c r="N155" s="274">
        <v>0</v>
      </c>
      <c r="O155" s="274">
        <v>2894922</v>
      </c>
      <c r="P155" s="89" t="s">
        <v>670</v>
      </c>
    </row>
    <row r="156" spans="1:16" ht="51">
      <c r="A156" s="271">
        <v>86</v>
      </c>
      <c r="B156" s="89"/>
      <c r="C156" s="272" t="s">
        <v>56</v>
      </c>
      <c r="D156" s="84">
        <v>43469</v>
      </c>
      <c r="E156" s="85" t="s">
        <v>1578</v>
      </c>
      <c r="F156" s="85" t="s">
        <v>6</v>
      </c>
      <c r="G156" s="85">
        <v>1067122</v>
      </c>
      <c r="H156" s="89"/>
      <c r="I156" s="273" t="s">
        <v>2548</v>
      </c>
      <c r="J156" s="89"/>
      <c r="K156" s="89"/>
      <c r="L156" s="89"/>
      <c r="M156" s="89"/>
      <c r="N156" s="274">
        <v>0</v>
      </c>
      <c r="O156" s="274">
        <v>7560</v>
      </c>
      <c r="P156" s="89" t="s">
        <v>670</v>
      </c>
    </row>
    <row r="157" spans="1:16" ht="38.25">
      <c r="A157" s="271">
        <v>35</v>
      </c>
      <c r="B157" s="89"/>
      <c r="C157" s="272" t="s">
        <v>46</v>
      </c>
      <c r="D157" s="84">
        <v>43472</v>
      </c>
      <c r="E157" s="85" t="s">
        <v>1579</v>
      </c>
      <c r="F157" s="85" t="s">
        <v>3</v>
      </c>
      <c r="G157" s="85">
        <v>1700797</v>
      </c>
      <c r="H157" s="89"/>
      <c r="I157" s="273" t="s">
        <v>716</v>
      </c>
      <c r="J157" s="89"/>
      <c r="K157" s="89"/>
      <c r="L157" s="89"/>
      <c r="M157" s="89"/>
      <c r="N157" s="274">
        <v>0</v>
      </c>
      <c r="O157" s="274">
        <v>1277</v>
      </c>
      <c r="P157" s="89" t="s">
        <v>670</v>
      </c>
    </row>
    <row r="158" spans="1:16" ht="38.25">
      <c r="A158" s="271" t="s">
        <v>565</v>
      </c>
      <c r="B158" s="89"/>
      <c r="C158" s="272" t="s">
        <v>615</v>
      </c>
      <c r="D158" s="84">
        <v>43472</v>
      </c>
      <c r="E158" s="85" t="s">
        <v>1580</v>
      </c>
      <c r="F158" s="85" t="s">
        <v>3</v>
      </c>
      <c r="G158" s="85">
        <v>1700808</v>
      </c>
      <c r="H158" s="89"/>
      <c r="I158" s="273" t="s">
        <v>2549</v>
      </c>
      <c r="J158" s="89"/>
      <c r="K158" s="89"/>
      <c r="L158" s="89"/>
      <c r="M158" s="89"/>
      <c r="N158" s="274">
        <v>0</v>
      </c>
      <c r="O158" s="274">
        <v>7101.41</v>
      </c>
      <c r="P158" s="89" t="s">
        <v>670</v>
      </c>
    </row>
    <row r="159" spans="1:16" ht="63.75">
      <c r="A159" s="271">
        <v>592</v>
      </c>
      <c r="B159" s="89"/>
      <c r="C159" s="272" t="s">
        <v>645</v>
      </c>
      <c r="D159" s="84">
        <v>43472</v>
      </c>
      <c r="E159" s="85" t="s">
        <v>1581</v>
      </c>
      <c r="F159" s="85" t="s">
        <v>3</v>
      </c>
      <c r="G159" s="85">
        <v>1700861</v>
      </c>
      <c r="H159" s="89"/>
      <c r="I159" s="273" t="s">
        <v>2550</v>
      </c>
      <c r="J159" s="89"/>
      <c r="K159" s="89"/>
      <c r="L159" s="89"/>
      <c r="M159" s="89"/>
      <c r="N159" s="274">
        <v>0</v>
      </c>
      <c r="O159" s="274">
        <v>54071.11</v>
      </c>
      <c r="P159" s="89" t="s">
        <v>670</v>
      </c>
    </row>
    <row r="160" spans="1:16" ht="51">
      <c r="A160" s="271" t="s">
        <v>565</v>
      </c>
      <c r="B160" s="89"/>
      <c r="C160" s="272" t="s">
        <v>615</v>
      </c>
      <c r="D160" s="84">
        <v>43472</v>
      </c>
      <c r="E160" s="85" t="s">
        <v>1582</v>
      </c>
      <c r="F160" s="85" t="s">
        <v>3</v>
      </c>
      <c r="G160" s="85">
        <v>1700901</v>
      </c>
      <c r="H160" s="89"/>
      <c r="I160" s="273" t="s">
        <v>2551</v>
      </c>
      <c r="J160" s="89"/>
      <c r="K160" s="89"/>
      <c r="L160" s="89"/>
      <c r="M160" s="89"/>
      <c r="N160" s="274">
        <v>0</v>
      </c>
      <c r="O160" s="274">
        <v>548.45000000000005</v>
      </c>
      <c r="P160" s="89" t="s">
        <v>670</v>
      </c>
    </row>
    <row r="161" spans="1:16" ht="51">
      <c r="A161" s="271" t="s">
        <v>556</v>
      </c>
      <c r="B161" s="89"/>
      <c r="C161" s="272" t="s">
        <v>616</v>
      </c>
      <c r="D161" s="84">
        <v>43472</v>
      </c>
      <c r="E161" s="85" t="s">
        <v>1583</v>
      </c>
      <c r="F161" s="85" t="s">
        <v>3</v>
      </c>
      <c r="G161" s="85">
        <v>1700909</v>
      </c>
      <c r="H161" s="89"/>
      <c r="I161" s="273" t="s">
        <v>2552</v>
      </c>
      <c r="J161" s="89"/>
      <c r="K161" s="89"/>
      <c r="L161" s="89"/>
      <c r="M161" s="89"/>
      <c r="N161" s="274">
        <v>0</v>
      </c>
      <c r="O161" s="274">
        <v>360.8</v>
      </c>
      <c r="P161" s="89" t="s">
        <v>670</v>
      </c>
    </row>
    <row r="162" spans="1:16" ht="63.75">
      <c r="A162" s="271" t="s">
        <v>556</v>
      </c>
      <c r="B162" s="89"/>
      <c r="C162" s="272" t="s">
        <v>616</v>
      </c>
      <c r="D162" s="84">
        <v>43472</v>
      </c>
      <c r="E162" s="85" t="s">
        <v>1584</v>
      </c>
      <c r="F162" s="85" t="s">
        <v>3</v>
      </c>
      <c r="G162" s="85">
        <v>1700912</v>
      </c>
      <c r="H162" s="89"/>
      <c r="I162" s="273" t="s">
        <v>2553</v>
      </c>
      <c r="J162" s="89"/>
      <c r="K162" s="89"/>
      <c r="L162" s="89"/>
      <c r="M162" s="89"/>
      <c r="N162" s="274">
        <v>0</v>
      </c>
      <c r="O162" s="274">
        <v>466.91</v>
      </c>
      <c r="P162" s="89" t="s">
        <v>670</v>
      </c>
    </row>
    <row r="163" spans="1:16" ht="63.75">
      <c r="A163" s="271" t="s">
        <v>556</v>
      </c>
      <c r="B163" s="89"/>
      <c r="C163" s="272" t="s">
        <v>616</v>
      </c>
      <c r="D163" s="84">
        <v>43472</v>
      </c>
      <c r="E163" s="85" t="s">
        <v>1585</v>
      </c>
      <c r="F163" s="85" t="s">
        <v>3</v>
      </c>
      <c r="G163" s="85">
        <v>1700930</v>
      </c>
      <c r="H163" s="89"/>
      <c r="I163" s="273" t="s">
        <v>2554</v>
      </c>
      <c r="J163" s="89"/>
      <c r="K163" s="89"/>
      <c r="L163" s="89"/>
      <c r="M163" s="89"/>
      <c r="N163" s="274">
        <v>0</v>
      </c>
      <c r="O163" s="274">
        <v>482.40000000000003</v>
      </c>
      <c r="P163" s="89" t="s">
        <v>670</v>
      </c>
    </row>
    <row r="164" spans="1:16" ht="51">
      <c r="A164" s="271" t="s">
        <v>565</v>
      </c>
      <c r="B164" s="89"/>
      <c r="C164" s="272" t="s">
        <v>615</v>
      </c>
      <c r="D164" s="84">
        <v>43472</v>
      </c>
      <c r="E164" s="85" t="s">
        <v>1586</v>
      </c>
      <c r="F164" s="85" t="s">
        <v>3</v>
      </c>
      <c r="G164" s="85">
        <v>1700946</v>
      </c>
      <c r="H164" s="89"/>
      <c r="I164" s="273" t="s">
        <v>2555</v>
      </c>
      <c r="J164" s="89"/>
      <c r="K164" s="89"/>
      <c r="L164" s="89"/>
      <c r="M164" s="89"/>
      <c r="N164" s="274">
        <v>0</v>
      </c>
      <c r="O164" s="274">
        <v>1716.65</v>
      </c>
      <c r="P164" s="89" t="s">
        <v>670</v>
      </c>
    </row>
    <row r="165" spans="1:16" ht="51">
      <c r="A165" s="271">
        <v>132</v>
      </c>
      <c r="B165" s="89"/>
      <c r="C165" s="272" t="s">
        <v>68</v>
      </c>
      <c r="D165" s="84">
        <v>43472</v>
      </c>
      <c r="E165" s="85" t="s">
        <v>1587</v>
      </c>
      <c r="F165" s="85" t="s">
        <v>3</v>
      </c>
      <c r="G165" s="85">
        <v>1700968</v>
      </c>
      <c r="H165" s="89"/>
      <c r="I165" s="273" t="s">
        <v>2556</v>
      </c>
      <c r="J165" s="89"/>
      <c r="K165" s="89"/>
      <c r="L165" s="89"/>
      <c r="M165" s="89"/>
      <c r="N165" s="274">
        <v>0</v>
      </c>
      <c r="O165" s="274">
        <v>50</v>
      </c>
      <c r="P165" s="89" t="s">
        <v>670</v>
      </c>
    </row>
    <row r="166" spans="1:16" ht="51">
      <c r="A166" s="271">
        <v>132</v>
      </c>
      <c r="B166" s="89"/>
      <c r="C166" s="272" t="s">
        <v>68</v>
      </c>
      <c r="D166" s="84">
        <v>43472</v>
      </c>
      <c r="E166" s="85" t="s">
        <v>1588</v>
      </c>
      <c r="F166" s="85" t="s">
        <v>3</v>
      </c>
      <c r="G166" s="85">
        <v>1700971</v>
      </c>
      <c r="H166" s="89"/>
      <c r="I166" s="273" t="s">
        <v>2557</v>
      </c>
      <c r="J166" s="89"/>
      <c r="K166" s="89"/>
      <c r="L166" s="89"/>
      <c r="M166" s="89"/>
      <c r="N166" s="274">
        <v>0</v>
      </c>
      <c r="O166" s="274">
        <v>1000</v>
      </c>
      <c r="P166" s="89" t="s">
        <v>670</v>
      </c>
    </row>
    <row r="167" spans="1:16" ht="51">
      <c r="A167" s="271" t="s">
        <v>565</v>
      </c>
      <c r="B167" s="89"/>
      <c r="C167" s="272" t="s">
        <v>615</v>
      </c>
      <c r="D167" s="84">
        <v>43472</v>
      </c>
      <c r="E167" s="85" t="s">
        <v>1589</v>
      </c>
      <c r="F167" s="85" t="s">
        <v>3</v>
      </c>
      <c r="G167" s="85">
        <v>1700974</v>
      </c>
      <c r="H167" s="89"/>
      <c r="I167" s="273" t="s">
        <v>2558</v>
      </c>
      <c r="J167" s="89"/>
      <c r="K167" s="89"/>
      <c r="L167" s="89"/>
      <c r="M167" s="89"/>
      <c r="N167" s="274">
        <v>0</v>
      </c>
      <c r="O167" s="274">
        <v>488.98</v>
      </c>
      <c r="P167" s="89" t="s">
        <v>670</v>
      </c>
    </row>
    <row r="168" spans="1:16" ht="51">
      <c r="A168" s="271">
        <v>15</v>
      </c>
      <c r="B168" s="89"/>
      <c r="C168" s="272" t="s">
        <v>42</v>
      </c>
      <c r="D168" s="84">
        <v>43472</v>
      </c>
      <c r="E168" s="85" t="s">
        <v>1590</v>
      </c>
      <c r="F168" s="85" t="s">
        <v>3</v>
      </c>
      <c r="G168" s="85">
        <v>1700975</v>
      </c>
      <c r="H168" s="89"/>
      <c r="I168" s="273" t="s">
        <v>2559</v>
      </c>
      <c r="J168" s="89"/>
      <c r="K168" s="89"/>
      <c r="L168" s="89"/>
      <c r="M168" s="89"/>
      <c r="N168" s="274">
        <v>0</v>
      </c>
      <c r="O168" s="274">
        <v>20000</v>
      </c>
      <c r="P168" s="89" t="s">
        <v>670</v>
      </c>
    </row>
    <row r="169" spans="1:16" ht="51">
      <c r="A169" s="271" t="s">
        <v>556</v>
      </c>
      <c r="B169" s="89"/>
      <c r="C169" s="272" t="s">
        <v>616</v>
      </c>
      <c r="D169" s="84">
        <v>43472</v>
      </c>
      <c r="E169" s="85" t="s">
        <v>1591</v>
      </c>
      <c r="F169" s="85" t="s">
        <v>3</v>
      </c>
      <c r="G169" s="85">
        <v>1701050</v>
      </c>
      <c r="H169" s="89"/>
      <c r="I169" s="273" t="s">
        <v>2560</v>
      </c>
      <c r="J169" s="89"/>
      <c r="K169" s="89"/>
      <c r="L169" s="89"/>
      <c r="M169" s="89"/>
      <c r="N169" s="274">
        <v>0</v>
      </c>
      <c r="O169" s="274">
        <v>62.5</v>
      </c>
      <c r="P169" s="89" t="s">
        <v>670</v>
      </c>
    </row>
    <row r="170" spans="1:16" ht="63.75">
      <c r="A170" s="271">
        <v>340</v>
      </c>
      <c r="B170" s="89"/>
      <c r="C170" s="272" t="s">
        <v>147</v>
      </c>
      <c r="D170" s="84">
        <v>43472</v>
      </c>
      <c r="E170" s="85" t="s">
        <v>1592</v>
      </c>
      <c r="F170" s="85" t="s">
        <v>3</v>
      </c>
      <c r="G170" s="85">
        <v>1700795</v>
      </c>
      <c r="H170" s="89"/>
      <c r="I170" s="273" t="s">
        <v>2561</v>
      </c>
      <c r="J170" s="89"/>
      <c r="K170" s="89"/>
      <c r="L170" s="89"/>
      <c r="M170" s="89"/>
      <c r="N170" s="274">
        <v>0</v>
      </c>
      <c r="O170" s="274">
        <v>3513</v>
      </c>
      <c r="P170" s="89" t="s">
        <v>670</v>
      </c>
    </row>
    <row r="171" spans="1:16" ht="51">
      <c r="A171" s="271">
        <v>86</v>
      </c>
      <c r="B171" s="89"/>
      <c r="C171" s="272" t="s">
        <v>56</v>
      </c>
      <c r="D171" s="84">
        <v>43472</v>
      </c>
      <c r="E171" s="85" t="s">
        <v>1593</v>
      </c>
      <c r="F171" s="85" t="s">
        <v>3</v>
      </c>
      <c r="G171" s="85">
        <v>1700820</v>
      </c>
      <c r="H171" s="89"/>
      <c r="I171" s="273" t="s">
        <v>2562</v>
      </c>
      <c r="J171" s="89"/>
      <c r="K171" s="89"/>
      <c r="L171" s="89"/>
      <c r="M171" s="89"/>
      <c r="N171" s="274">
        <v>0</v>
      </c>
      <c r="O171" s="274">
        <v>1025</v>
      </c>
      <c r="P171" s="89" t="s">
        <v>670</v>
      </c>
    </row>
    <row r="172" spans="1:16" ht="51">
      <c r="A172" s="271">
        <v>86</v>
      </c>
      <c r="B172" s="89"/>
      <c r="C172" s="272" t="s">
        <v>56</v>
      </c>
      <c r="D172" s="84">
        <v>43472</v>
      </c>
      <c r="E172" s="85" t="s">
        <v>1594</v>
      </c>
      <c r="F172" s="85" t="s">
        <v>3</v>
      </c>
      <c r="G172" s="85">
        <v>1700821</v>
      </c>
      <c r="H172" s="89"/>
      <c r="I172" s="273" t="s">
        <v>2563</v>
      </c>
      <c r="J172" s="89"/>
      <c r="K172" s="89"/>
      <c r="L172" s="89"/>
      <c r="M172" s="89"/>
      <c r="N172" s="274">
        <v>0</v>
      </c>
      <c r="O172" s="274">
        <v>500</v>
      </c>
      <c r="P172" s="89" t="s">
        <v>670</v>
      </c>
    </row>
    <row r="173" spans="1:16" ht="51">
      <c r="A173" s="271">
        <v>163</v>
      </c>
      <c r="B173" s="89"/>
      <c r="C173" s="272" t="s">
        <v>88</v>
      </c>
      <c r="D173" s="84">
        <v>43472</v>
      </c>
      <c r="E173" s="85" t="s">
        <v>1595</v>
      </c>
      <c r="F173" s="85" t="s">
        <v>3</v>
      </c>
      <c r="G173" s="85">
        <v>1700840</v>
      </c>
      <c r="H173" s="89"/>
      <c r="I173" s="273" t="s">
        <v>2564</v>
      </c>
      <c r="J173" s="89"/>
      <c r="K173" s="89"/>
      <c r="L173" s="89"/>
      <c r="M173" s="89"/>
      <c r="N173" s="274">
        <v>0</v>
      </c>
      <c r="O173" s="274">
        <v>589.76</v>
      </c>
      <c r="P173" s="89" t="s">
        <v>670</v>
      </c>
    </row>
    <row r="174" spans="1:16" ht="51">
      <c r="A174" s="271">
        <v>163</v>
      </c>
      <c r="B174" s="89"/>
      <c r="C174" s="272" t="s">
        <v>88</v>
      </c>
      <c r="D174" s="84">
        <v>43472</v>
      </c>
      <c r="E174" s="85" t="s">
        <v>1596</v>
      </c>
      <c r="F174" s="85" t="s">
        <v>3</v>
      </c>
      <c r="G174" s="85">
        <v>1700842</v>
      </c>
      <c r="H174" s="89"/>
      <c r="I174" s="273" t="s">
        <v>2565</v>
      </c>
      <c r="J174" s="89"/>
      <c r="K174" s="89"/>
      <c r="L174" s="89"/>
      <c r="M174" s="89"/>
      <c r="N174" s="274">
        <v>0</v>
      </c>
      <c r="O174" s="274">
        <v>0.57999999999999996</v>
      </c>
      <c r="P174" s="89" t="s">
        <v>670</v>
      </c>
    </row>
    <row r="175" spans="1:16" ht="38.25">
      <c r="A175" s="271" t="s">
        <v>565</v>
      </c>
      <c r="B175" s="89"/>
      <c r="C175" s="272" t="s">
        <v>615</v>
      </c>
      <c r="D175" s="84">
        <v>43472</v>
      </c>
      <c r="E175" s="85" t="s">
        <v>1597</v>
      </c>
      <c r="F175" s="85" t="s">
        <v>3</v>
      </c>
      <c r="G175" s="85">
        <v>1700786</v>
      </c>
      <c r="H175" s="89"/>
      <c r="I175" s="273" t="s">
        <v>2566</v>
      </c>
      <c r="J175" s="89"/>
      <c r="K175" s="89"/>
      <c r="L175" s="89"/>
      <c r="M175" s="89"/>
      <c r="N175" s="274">
        <v>0</v>
      </c>
      <c r="O175" s="274">
        <v>400</v>
      </c>
      <c r="P175" s="89" t="s">
        <v>670</v>
      </c>
    </row>
    <row r="176" spans="1:16" ht="51">
      <c r="A176" s="271" t="s">
        <v>556</v>
      </c>
      <c r="B176" s="89"/>
      <c r="C176" s="272" t="s">
        <v>616</v>
      </c>
      <c r="D176" s="84">
        <v>43472</v>
      </c>
      <c r="E176" s="85" t="s">
        <v>1598</v>
      </c>
      <c r="F176" s="85" t="s">
        <v>3</v>
      </c>
      <c r="G176" s="85">
        <v>1700776</v>
      </c>
      <c r="H176" s="89"/>
      <c r="I176" s="273" t="s">
        <v>2567</v>
      </c>
      <c r="J176" s="89"/>
      <c r="K176" s="89"/>
      <c r="L176" s="89"/>
      <c r="M176" s="89"/>
      <c r="N176" s="274">
        <v>0</v>
      </c>
      <c r="O176" s="274">
        <v>64.33</v>
      </c>
      <c r="P176" s="89" t="s">
        <v>670</v>
      </c>
    </row>
    <row r="177" spans="1:16" ht="51">
      <c r="A177" s="271" t="s">
        <v>556</v>
      </c>
      <c r="B177" s="89"/>
      <c r="C177" s="272" t="s">
        <v>616</v>
      </c>
      <c r="D177" s="84">
        <v>43472</v>
      </c>
      <c r="E177" s="85" t="s">
        <v>1599</v>
      </c>
      <c r="F177" s="85" t="s">
        <v>3</v>
      </c>
      <c r="G177" s="85">
        <v>1700775</v>
      </c>
      <c r="H177" s="89"/>
      <c r="I177" s="273" t="s">
        <v>2568</v>
      </c>
      <c r="J177" s="89"/>
      <c r="K177" s="89"/>
      <c r="L177" s="89"/>
      <c r="M177" s="89"/>
      <c r="N177" s="274">
        <v>0</v>
      </c>
      <c r="O177" s="274">
        <v>288.99</v>
      </c>
      <c r="P177" s="89" t="s">
        <v>670</v>
      </c>
    </row>
    <row r="178" spans="1:16" ht="51">
      <c r="A178" s="271">
        <v>592</v>
      </c>
      <c r="B178" s="89"/>
      <c r="C178" s="272" t="s">
        <v>645</v>
      </c>
      <c r="D178" s="84">
        <v>43472</v>
      </c>
      <c r="E178" s="85" t="s">
        <v>1600</v>
      </c>
      <c r="F178" s="85" t="s">
        <v>3</v>
      </c>
      <c r="G178" s="85">
        <v>1700871</v>
      </c>
      <c r="H178" s="89"/>
      <c r="I178" s="273" t="s">
        <v>2569</v>
      </c>
      <c r="J178" s="89"/>
      <c r="K178" s="89"/>
      <c r="L178" s="89"/>
      <c r="M178" s="89"/>
      <c r="N178" s="274">
        <v>0</v>
      </c>
      <c r="O178" s="274">
        <v>88806.8</v>
      </c>
      <c r="P178" s="89" t="s">
        <v>670</v>
      </c>
    </row>
    <row r="179" spans="1:16" ht="51">
      <c r="A179" s="271">
        <v>592</v>
      </c>
      <c r="B179" s="89"/>
      <c r="C179" s="272" t="s">
        <v>645</v>
      </c>
      <c r="D179" s="84">
        <v>43472</v>
      </c>
      <c r="E179" s="85" t="s">
        <v>1601</v>
      </c>
      <c r="F179" s="85" t="s">
        <v>3</v>
      </c>
      <c r="G179" s="85">
        <v>1700869</v>
      </c>
      <c r="H179" s="89"/>
      <c r="I179" s="273" t="s">
        <v>2570</v>
      </c>
      <c r="J179" s="89"/>
      <c r="K179" s="89"/>
      <c r="L179" s="89"/>
      <c r="M179" s="89"/>
      <c r="N179" s="274">
        <v>0</v>
      </c>
      <c r="O179" s="274">
        <v>22563</v>
      </c>
      <c r="P179" s="89" t="s">
        <v>670</v>
      </c>
    </row>
    <row r="180" spans="1:16" ht="51">
      <c r="A180" s="271">
        <v>15</v>
      </c>
      <c r="B180" s="89"/>
      <c r="C180" s="272" t="s">
        <v>42</v>
      </c>
      <c r="D180" s="84">
        <v>43472</v>
      </c>
      <c r="E180" s="85" t="s">
        <v>1602</v>
      </c>
      <c r="F180" s="85" t="s">
        <v>3</v>
      </c>
      <c r="G180" s="85">
        <v>1700849</v>
      </c>
      <c r="H180" s="89"/>
      <c r="I180" s="273" t="s">
        <v>2571</v>
      </c>
      <c r="J180" s="89"/>
      <c r="K180" s="89"/>
      <c r="L180" s="89"/>
      <c r="M180" s="89"/>
      <c r="N180" s="274">
        <v>0</v>
      </c>
      <c r="O180" s="274">
        <v>8660.9600000000009</v>
      </c>
      <c r="P180" s="89" t="s">
        <v>670</v>
      </c>
    </row>
    <row r="181" spans="1:16" ht="63.75">
      <c r="A181" s="271" t="s">
        <v>556</v>
      </c>
      <c r="B181" s="89"/>
      <c r="C181" s="272" t="s">
        <v>616</v>
      </c>
      <c r="D181" s="84">
        <v>43472</v>
      </c>
      <c r="E181" s="85" t="s">
        <v>1603</v>
      </c>
      <c r="F181" s="85" t="s">
        <v>3</v>
      </c>
      <c r="G181" s="85">
        <v>1700848</v>
      </c>
      <c r="H181" s="89"/>
      <c r="I181" s="273" t="s">
        <v>2572</v>
      </c>
      <c r="J181" s="89"/>
      <c r="K181" s="89"/>
      <c r="L181" s="89"/>
      <c r="M181" s="89"/>
      <c r="N181" s="274">
        <v>0</v>
      </c>
      <c r="O181" s="274">
        <v>1193.7</v>
      </c>
      <c r="P181" s="89" t="s">
        <v>670</v>
      </c>
    </row>
    <row r="182" spans="1:16" ht="63.75">
      <c r="A182" s="271">
        <v>222</v>
      </c>
      <c r="B182" s="89"/>
      <c r="C182" s="272" t="s">
        <v>103</v>
      </c>
      <c r="D182" s="84">
        <v>43472</v>
      </c>
      <c r="E182" s="85" t="s">
        <v>1604</v>
      </c>
      <c r="F182" s="85" t="s">
        <v>6</v>
      </c>
      <c r="G182" s="85">
        <v>944274</v>
      </c>
      <c r="H182" s="89"/>
      <c r="I182" s="273" t="s">
        <v>2573</v>
      </c>
      <c r="J182" s="89"/>
      <c r="K182" s="89"/>
      <c r="L182" s="89"/>
      <c r="M182" s="89"/>
      <c r="N182" s="274">
        <v>0</v>
      </c>
      <c r="O182" s="274">
        <v>34300</v>
      </c>
      <c r="P182" s="89" t="s">
        <v>670</v>
      </c>
    </row>
    <row r="183" spans="1:16" ht="51">
      <c r="A183" s="271">
        <v>222</v>
      </c>
      <c r="B183" s="89"/>
      <c r="C183" s="272" t="s">
        <v>103</v>
      </c>
      <c r="D183" s="84">
        <v>43472</v>
      </c>
      <c r="E183" s="85" t="s">
        <v>1605</v>
      </c>
      <c r="F183" s="85" t="s">
        <v>11</v>
      </c>
      <c r="G183" s="85">
        <v>944274</v>
      </c>
      <c r="H183" s="89"/>
      <c r="I183" s="273" t="s">
        <v>2574</v>
      </c>
      <c r="J183" s="89"/>
      <c r="K183" s="89"/>
      <c r="L183" s="89"/>
      <c r="M183" s="89"/>
      <c r="N183" s="274">
        <v>50</v>
      </c>
      <c r="O183" s="274">
        <v>0</v>
      </c>
      <c r="P183" s="89" t="s">
        <v>670</v>
      </c>
    </row>
    <row r="184" spans="1:16" ht="51">
      <c r="A184" s="271">
        <v>340</v>
      </c>
      <c r="B184" s="89"/>
      <c r="C184" s="272" t="s">
        <v>147</v>
      </c>
      <c r="D184" s="84">
        <v>43472</v>
      </c>
      <c r="E184" s="85" t="s">
        <v>1606</v>
      </c>
      <c r="F184" s="85" t="s">
        <v>6</v>
      </c>
      <c r="G184" s="85">
        <v>932760</v>
      </c>
      <c r="H184" s="89"/>
      <c r="I184" s="273" t="s">
        <v>2575</v>
      </c>
      <c r="J184" s="89"/>
      <c r="K184" s="89"/>
      <c r="L184" s="89"/>
      <c r="M184" s="89"/>
      <c r="N184" s="274">
        <v>0</v>
      </c>
      <c r="O184" s="274">
        <v>9116.94</v>
      </c>
      <c r="P184" s="89" t="s">
        <v>670</v>
      </c>
    </row>
    <row r="185" spans="1:16" ht="51">
      <c r="A185" s="271">
        <v>340</v>
      </c>
      <c r="B185" s="89"/>
      <c r="C185" s="272" t="s">
        <v>147</v>
      </c>
      <c r="D185" s="84">
        <v>43472</v>
      </c>
      <c r="E185" s="85" t="s">
        <v>1607</v>
      </c>
      <c r="F185" s="85" t="s">
        <v>15</v>
      </c>
      <c r="G185" s="85">
        <v>932761</v>
      </c>
      <c r="H185" s="89"/>
      <c r="I185" s="273" t="s">
        <v>2576</v>
      </c>
      <c r="J185" s="89"/>
      <c r="K185" s="89"/>
      <c r="L185" s="89"/>
      <c r="M185" s="89"/>
      <c r="N185" s="274">
        <v>50</v>
      </c>
      <c r="O185" s="274">
        <v>0</v>
      </c>
      <c r="P185" s="89" t="s">
        <v>670</v>
      </c>
    </row>
    <row r="186" spans="1:16" ht="76.5">
      <c r="A186" s="271" t="s">
        <v>557</v>
      </c>
      <c r="B186" s="89"/>
      <c r="C186" s="272" t="s">
        <v>783</v>
      </c>
      <c r="D186" s="84">
        <v>43472</v>
      </c>
      <c r="E186" s="85" t="s">
        <v>1608</v>
      </c>
      <c r="F186" s="85" t="s">
        <v>11</v>
      </c>
      <c r="G186" s="85">
        <v>944285</v>
      </c>
      <c r="H186" s="89"/>
      <c r="I186" s="273" t="s">
        <v>2577</v>
      </c>
      <c r="J186" s="89"/>
      <c r="K186" s="89"/>
      <c r="L186" s="89"/>
      <c r="M186" s="89"/>
      <c r="N186" s="274">
        <v>581216.30000000005</v>
      </c>
      <c r="O186" s="274">
        <v>0</v>
      </c>
      <c r="P186" s="89" t="s">
        <v>670</v>
      </c>
    </row>
    <row r="187" spans="1:16" ht="76.5">
      <c r="A187" s="271">
        <v>41</v>
      </c>
      <c r="B187" s="89"/>
      <c r="C187" s="272" t="s">
        <v>47</v>
      </c>
      <c r="D187" s="84">
        <v>43472</v>
      </c>
      <c r="E187" s="85" t="s">
        <v>1609</v>
      </c>
      <c r="F187" s="85" t="s">
        <v>628</v>
      </c>
      <c r="G187" s="85">
        <v>182817</v>
      </c>
      <c r="H187" s="89"/>
      <c r="I187" s="273" t="s">
        <v>2578</v>
      </c>
      <c r="J187" s="89"/>
      <c r="K187" s="89"/>
      <c r="L187" s="89"/>
      <c r="M187" s="89"/>
      <c r="N187" s="274">
        <v>0</v>
      </c>
      <c r="O187" s="274">
        <v>303804</v>
      </c>
      <c r="P187" s="89" t="s">
        <v>670</v>
      </c>
    </row>
    <row r="188" spans="1:16" ht="51">
      <c r="A188" s="271">
        <v>591</v>
      </c>
      <c r="B188" s="89"/>
      <c r="C188" s="272" t="s">
        <v>1370</v>
      </c>
      <c r="D188" s="84">
        <v>43473</v>
      </c>
      <c r="E188" s="85" t="s">
        <v>1610</v>
      </c>
      <c r="F188" s="85" t="s">
        <v>3</v>
      </c>
      <c r="G188" s="85">
        <v>1701346</v>
      </c>
      <c r="H188" s="89"/>
      <c r="I188" s="273" t="s">
        <v>2579</v>
      </c>
      <c r="J188" s="89"/>
      <c r="K188" s="89"/>
      <c r="L188" s="89"/>
      <c r="M188" s="89"/>
      <c r="N188" s="274">
        <v>0</v>
      </c>
      <c r="O188" s="274">
        <v>24.400000000000002</v>
      </c>
      <c r="P188" s="89" t="s">
        <v>670</v>
      </c>
    </row>
    <row r="189" spans="1:16" ht="63.75">
      <c r="A189" s="271">
        <v>20</v>
      </c>
      <c r="B189" s="89"/>
      <c r="C189" s="272" t="s">
        <v>44</v>
      </c>
      <c r="D189" s="84">
        <v>43473</v>
      </c>
      <c r="E189" s="85" t="s">
        <v>1611</v>
      </c>
      <c r="F189" s="85" t="s">
        <v>3</v>
      </c>
      <c r="G189" s="85">
        <v>1701337</v>
      </c>
      <c r="H189" s="89"/>
      <c r="I189" s="273" t="s">
        <v>2580</v>
      </c>
      <c r="J189" s="89"/>
      <c r="K189" s="89"/>
      <c r="L189" s="89"/>
      <c r="M189" s="89"/>
      <c r="N189" s="274">
        <v>0</v>
      </c>
      <c r="O189" s="274">
        <v>628</v>
      </c>
      <c r="P189" s="89" t="s">
        <v>670</v>
      </c>
    </row>
    <row r="190" spans="1:16" ht="51">
      <c r="A190" s="271">
        <v>20</v>
      </c>
      <c r="B190" s="89"/>
      <c r="C190" s="272" t="s">
        <v>44</v>
      </c>
      <c r="D190" s="84">
        <v>43473</v>
      </c>
      <c r="E190" s="85" t="s">
        <v>1612</v>
      </c>
      <c r="F190" s="85" t="s">
        <v>3</v>
      </c>
      <c r="G190" s="85">
        <v>1701336</v>
      </c>
      <c r="H190" s="89"/>
      <c r="I190" s="273" t="s">
        <v>2581</v>
      </c>
      <c r="J190" s="89"/>
      <c r="K190" s="89"/>
      <c r="L190" s="89"/>
      <c r="M190" s="89"/>
      <c r="N190" s="274">
        <v>0</v>
      </c>
      <c r="O190" s="274">
        <v>2860</v>
      </c>
      <c r="P190" s="89" t="s">
        <v>670</v>
      </c>
    </row>
    <row r="191" spans="1:16" ht="51">
      <c r="A191" s="271" t="s">
        <v>565</v>
      </c>
      <c r="B191" s="89"/>
      <c r="C191" s="272" t="s">
        <v>615</v>
      </c>
      <c r="D191" s="84">
        <v>43473</v>
      </c>
      <c r="E191" s="85" t="s">
        <v>1613</v>
      </c>
      <c r="F191" s="85" t="s">
        <v>3</v>
      </c>
      <c r="G191" s="85">
        <v>1701331</v>
      </c>
      <c r="H191" s="89"/>
      <c r="I191" s="273" t="s">
        <v>2582</v>
      </c>
      <c r="J191" s="89"/>
      <c r="K191" s="89"/>
      <c r="L191" s="89"/>
      <c r="M191" s="89"/>
      <c r="N191" s="274">
        <v>0</v>
      </c>
      <c r="O191" s="274">
        <v>1074.67</v>
      </c>
      <c r="P191" s="89" t="s">
        <v>670</v>
      </c>
    </row>
    <row r="192" spans="1:16" ht="38.25">
      <c r="A192" s="271" t="s">
        <v>565</v>
      </c>
      <c r="B192" s="89"/>
      <c r="C192" s="272" t="s">
        <v>615</v>
      </c>
      <c r="D192" s="84">
        <v>43473</v>
      </c>
      <c r="E192" s="85" t="s">
        <v>1614</v>
      </c>
      <c r="F192" s="85" t="s">
        <v>3</v>
      </c>
      <c r="G192" s="85">
        <v>1701328</v>
      </c>
      <c r="H192" s="89"/>
      <c r="I192" s="273" t="s">
        <v>2583</v>
      </c>
      <c r="J192" s="89"/>
      <c r="K192" s="89"/>
      <c r="L192" s="89"/>
      <c r="M192" s="89"/>
      <c r="N192" s="274">
        <v>0</v>
      </c>
      <c r="O192" s="274">
        <v>50000</v>
      </c>
      <c r="P192" s="89" t="s">
        <v>670</v>
      </c>
    </row>
    <row r="193" spans="1:16" ht="51">
      <c r="A193" s="271" t="s">
        <v>565</v>
      </c>
      <c r="B193" s="89"/>
      <c r="C193" s="272" t="s">
        <v>615</v>
      </c>
      <c r="D193" s="84">
        <v>43473</v>
      </c>
      <c r="E193" s="85" t="s">
        <v>1615</v>
      </c>
      <c r="F193" s="85" t="s">
        <v>3</v>
      </c>
      <c r="G193" s="85">
        <v>1701284</v>
      </c>
      <c r="H193" s="89"/>
      <c r="I193" s="273" t="s">
        <v>782</v>
      </c>
      <c r="J193" s="89"/>
      <c r="K193" s="89"/>
      <c r="L193" s="89"/>
      <c r="M193" s="89"/>
      <c r="N193" s="274">
        <v>0</v>
      </c>
      <c r="O193" s="274">
        <v>467.88</v>
      </c>
      <c r="P193" s="89" t="s">
        <v>670</v>
      </c>
    </row>
    <row r="194" spans="1:16" ht="51">
      <c r="A194" s="271" t="s">
        <v>556</v>
      </c>
      <c r="B194" s="89"/>
      <c r="C194" s="272" t="s">
        <v>616</v>
      </c>
      <c r="D194" s="84">
        <v>43473</v>
      </c>
      <c r="E194" s="85" t="s">
        <v>1616</v>
      </c>
      <c r="F194" s="85" t="s">
        <v>3</v>
      </c>
      <c r="G194" s="85">
        <v>1701281</v>
      </c>
      <c r="H194" s="89"/>
      <c r="I194" s="273" t="s">
        <v>2584</v>
      </c>
      <c r="J194" s="89"/>
      <c r="K194" s="89"/>
      <c r="L194" s="89"/>
      <c r="M194" s="89"/>
      <c r="N194" s="274">
        <v>0</v>
      </c>
      <c r="O194" s="274">
        <v>32.520000000000003</v>
      </c>
      <c r="P194" s="89" t="s">
        <v>670</v>
      </c>
    </row>
    <row r="195" spans="1:16" ht="51">
      <c r="A195" s="271" t="s">
        <v>556</v>
      </c>
      <c r="B195" s="89"/>
      <c r="C195" s="272" t="s">
        <v>616</v>
      </c>
      <c r="D195" s="84">
        <v>43473</v>
      </c>
      <c r="E195" s="85" t="s">
        <v>1617</v>
      </c>
      <c r="F195" s="85" t="s">
        <v>3</v>
      </c>
      <c r="G195" s="85">
        <v>1701280</v>
      </c>
      <c r="H195" s="89"/>
      <c r="I195" s="273" t="s">
        <v>2585</v>
      </c>
      <c r="J195" s="89"/>
      <c r="K195" s="89"/>
      <c r="L195" s="89"/>
      <c r="M195" s="89"/>
      <c r="N195" s="274">
        <v>0</v>
      </c>
      <c r="O195" s="274">
        <v>19.100000000000001</v>
      </c>
      <c r="P195" s="89" t="s">
        <v>670</v>
      </c>
    </row>
    <row r="196" spans="1:16" ht="51">
      <c r="A196" s="271" t="s">
        <v>556</v>
      </c>
      <c r="B196" s="89"/>
      <c r="C196" s="272" t="s">
        <v>616</v>
      </c>
      <c r="D196" s="84">
        <v>43473</v>
      </c>
      <c r="E196" s="85" t="s">
        <v>1618</v>
      </c>
      <c r="F196" s="85" t="s">
        <v>3</v>
      </c>
      <c r="G196" s="85">
        <v>1701279</v>
      </c>
      <c r="H196" s="89"/>
      <c r="I196" s="273" t="s">
        <v>2586</v>
      </c>
      <c r="J196" s="89"/>
      <c r="K196" s="89"/>
      <c r="L196" s="89"/>
      <c r="M196" s="89"/>
      <c r="N196" s="274">
        <v>0</v>
      </c>
      <c r="O196" s="274">
        <v>260.39999999999998</v>
      </c>
      <c r="P196" s="89" t="s">
        <v>670</v>
      </c>
    </row>
    <row r="197" spans="1:16" ht="51">
      <c r="A197" s="271" t="s">
        <v>556</v>
      </c>
      <c r="B197" s="89"/>
      <c r="C197" s="272" t="s">
        <v>616</v>
      </c>
      <c r="D197" s="84">
        <v>43473</v>
      </c>
      <c r="E197" s="85" t="s">
        <v>1619</v>
      </c>
      <c r="F197" s="85" t="s">
        <v>3</v>
      </c>
      <c r="G197" s="85">
        <v>1701278</v>
      </c>
      <c r="H197" s="89"/>
      <c r="I197" s="273" t="s">
        <v>2587</v>
      </c>
      <c r="J197" s="89"/>
      <c r="K197" s="89"/>
      <c r="L197" s="89"/>
      <c r="M197" s="89"/>
      <c r="N197" s="274">
        <v>0</v>
      </c>
      <c r="O197" s="274">
        <v>10</v>
      </c>
      <c r="P197" s="89" t="s">
        <v>670</v>
      </c>
    </row>
    <row r="198" spans="1:16" ht="51">
      <c r="A198" s="271" t="s">
        <v>556</v>
      </c>
      <c r="B198" s="89"/>
      <c r="C198" s="272" t="s">
        <v>616</v>
      </c>
      <c r="D198" s="84">
        <v>43473</v>
      </c>
      <c r="E198" s="85" t="s">
        <v>1620</v>
      </c>
      <c r="F198" s="85" t="s">
        <v>3</v>
      </c>
      <c r="G198" s="85">
        <v>1701276</v>
      </c>
      <c r="H198" s="89"/>
      <c r="I198" s="273" t="s">
        <v>2588</v>
      </c>
      <c r="J198" s="89"/>
      <c r="K198" s="89"/>
      <c r="L198" s="89"/>
      <c r="M198" s="89"/>
      <c r="N198" s="274">
        <v>0</v>
      </c>
      <c r="O198" s="274">
        <v>328.90000000000003</v>
      </c>
      <c r="P198" s="89" t="s">
        <v>670</v>
      </c>
    </row>
    <row r="199" spans="1:16" ht="63.75">
      <c r="A199" s="271">
        <v>20</v>
      </c>
      <c r="B199" s="89"/>
      <c r="C199" s="272" t="s">
        <v>44</v>
      </c>
      <c r="D199" s="84">
        <v>43473</v>
      </c>
      <c r="E199" s="85" t="s">
        <v>1621</v>
      </c>
      <c r="F199" s="85" t="s">
        <v>3</v>
      </c>
      <c r="G199" s="85">
        <v>1701271</v>
      </c>
      <c r="H199" s="89"/>
      <c r="I199" s="273" t="s">
        <v>2589</v>
      </c>
      <c r="J199" s="89"/>
      <c r="K199" s="89"/>
      <c r="L199" s="89"/>
      <c r="M199" s="89"/>
      <c r="N199" s="274">
        <v>0</v>
      </c>
      <c r="O199" s="274">
        <v>23427</v>
      </c>
      <c r="P199" s="89" t="s">
        <v>670</v>
      </c>
    </row>
    <row r="200" spans="1:16" ht="38.25">
      <c r="A200" s="271" t="s">
        <v>565</v>
      </c>
      <c r="B200" s="89"/>
      <c r="C200" s="272" t="s">
        <v>615</v>
      </c>
      <c r="D200" s="84">
        <v>43473</v>
      </c>
      <c r="E200" s="85" t="s">
        <v>1622</v>
      </c>
      <c r="F200" s="85" t="s">
        <v>3</v>
      </c>
      <c r="G200" s="85">
        <v>1701354</v>
      </c>
      <c r="H200" s="89"/>
      <c r="I200" s="273" t="s">
        <v>1420</v>
      </c>
      <c r="J200" s="89"/>
      <c r="K200" s="89"/>
      <c r="L200" s="89"/>
      <c r="M200" s="89"/>
      <c r="N200" s="274">
        <v>0</v>
      </c>
      <c r="O200" s="274">
        <v>500</v>
      </c>
      <c r="P200" s="89" t="s">
        <v>670</v>
      </c>
    </row>
    <row r="201" spans="1:16" ht="51">
      <c r="A201" s="271">
        <v>592</v>
      </c>
      <c r="B201" s="89"/>
      <c r="C201" s="272" t="s">
        <v>645</v>
      </c>
      <c r="D201" s="84">
        <v>43473</v>
      </c>
      <c r="E201" s="85" t="s">
        <v>1623</v>
      </c>
      <c r="F201" s="85" t="s">
        <v>3</v>
      </c>
      <c r="G201" s="85">
        <v>1701358</v>
      </c>
      <c r="H201" s="89"/>
      <c r="I201" s="273" t="s">
        <v>2590</v>
      </c>
      <c r="J201" s="89"/>
      <c r="K201" s="89"/>
      <c r="L201" s="89"/>
      <c r="M201" s="89"/>
      <c r="N201" s="274">
        <v>0</v>
      </c>
      <c r="O201" s="274">
        <v>1149</v>
      </c>
      <c r="P201" s="89" t="s">
        <v>670</v>
      </c>
    </row>
    <row r="202" spans="1:16" ht="51">
      <c r="A202" s="271" t="s">
        <v>565</v>
      </c>
      <c r="B202" s="89"/>
      <c r="C202" s="272" t="s">
        <v>615</v>
      </c>
      <c r="D202" s="84">
        <v>43473</v>
      </c>
      <c r="E202" s="85" t="s">
        <v>1624</v>
      </c>
      <c r="F202" s="85" t="s">
        <v>3</v>
      </c>
      <c r="G202" s="85">
        <v>1701377</v>
      </c>
      <c r="H202" s="89"/>
      <c r="I202" s="273" t="s">
        <v>2591</v>
      </c>
      <c r="J202" s="89"/>
      <c r="K202" s="89"/>
      <c r="L202" s="89"/>
      <c r="M202" s="89"/>
      <c r="N202" s="274">
        <v>0</v>
      </c>
      <c r="O202" s="274">
        <v>62</v>
      </c>
      <c r="P202" s="89" t="s">
        <v>670</v>
      </c>
    </row>
    <row r="203" spans="1:16" ht="63.75">
      <c r="A203" s="271" t="s">
        <v>565</v>
      </c>
      <c r="B203" s="89"/>
      <c r="C203" s="272" t="s">
        <v>615</v>
      </c>
      <c r="D203" s="84">
        <v>43473</v>
      </c>
      <c r="E203" s="85" t="s">
        <v>1625</v>
      </c>
      <c r="F203" s="85" t="s">
        <v>3</v>
      </c>
      <c r="G203" s="85">
        <v>1701390</v>
      </c>
      <c r="H203" s="89"/>
      <c r="I203" s="273" t="s">
        <v>2592</v>
      </c>
      <c r="J203" s="89"/>
      <c r="K203" s="89"/>
      <c r="L203" s="89"/>
      <c r="M203" s="89"/>
      <c r="N203" s="274">
        <v>0</v>
      </c>
      <c r="O203" s="274">
        <v>600</v>
      </c>
      <c r="P203" s="89" t="s">
        <v>670</v>
      </c>
    </row>
    <row r="204" spans="1:16" ht="51">
      <c r="A204" s="271">
        <v>16</v>
      </c>
      <c r="B204" s="89"/>
      <c r="C204" s="272" t="s">
        <v>43</v>
      </c>
      <c r="D204" s="84">
        <v>43473</v>
      </c>
      <c r="E204" s="85" t="s">
        <v>1626</v>
      </c>
      <c r="F204" s="85" t="s">
        <v>3</v>
      </c>
      <c r="G204" s="85">
        <v>1701421</v>
      </c>
      <c r="H204" s="89"/>
      <c r="I204" s="273" t="s">
        <v>2593</v>
      </c>
      <c r="J204" s="89"/>
      <c r="K204" s="89"/>
      <c r="L204" s="89"/>
      <c r="M204" s="89"/>
      <c r="N204" s="274">
        <v>0</v>
      </c>
      <c r="O204" s="274">
        <v>240</v>
      </c>
      <c r="P204" s="89" t="s">
        <v>670</v>
      </c>
    </row>
    <row r="205" spans="1:16" ht="63.75">
      <c r="A205" s="271">
        <v>344</v>
      </c>
      <c r="B205" s="89"/>
      <c r="C205" s="272" t="s">
        <v>150</v>
      </c>
      <c r="D205" s="84">
        <v>43473</v>
      </c>
      <c r="E205" s="85" t="s">
        <v>1627</v>
      </c>
      <c r="F205" s="85" t="s">
        <v>3</v>
      </c>
      <c r="G205" s="85">
        <v>1701422</v>
      </c>
      <c r="H205" s="89"/>
      <c r="I205" s="273" t="s">
        <v>2594</v>
      </c>
      <c r="J205" s="89"/>
      <c r="K205" s="89"/>
      <c r="L205" s="89"/>
      <c r="M205" s="89"/>
      <c r="N205" s="274">
        <v>0</v>
      </c>
      <c r="O205" s="274">
        <v>9.15</v>
      </c>
      <c r="P205" s="89" t="s">
        <v>670</v>
      </c>
    </row>
    <row r="206" spans="1:16" ht="51">
      <c r="A206" s="271" t="s">
        <v>556</v>
      </c>
      <c r="B206" s="89"/>
      <c r="C206" s="272" t="s">
        <v>616</v>
      </c>
      <c r="D206" s="84">
        <v>43473</v>
      </c>
      <c r="E206" s="85" t="s">
        <v>1628</v>
      </c>
      <c r="F206" s="85" t="s">
        <v>3</v>
      </c>
      <c r="G206" s="85">
        <v>1701441</v>
      </c>
      <c r="H206" s="89"/>
      <c r="I206" s="273" t="s">
        <v>2595</v>
      </c>
      <c r="J206" s="89"/>
      <c r="K206" s="89"/>
      <c r="L206" s="89"/>
      <c r="M206" s="89"/>
      <c r="N206" s="274">
        <v>0</v>
      </c>
      <c r="O206" s="274">
        <v>189.97</v>
      </c>
      <c r="P206" s="89" t="s">
        <v>670</v>
      </c>
    </row>
    <row r="207" spans="1:16" ht="51">
      <c r="A207" s="271" t="s">
        <v>556</v>
      </c>
      <c r="B207" s="89"/>
      <c r="C207" s="272" t="s">
        <v>616</v>
      </c>
      <c r="D207" s="84">
        <v>43473</v>
      </c>
      <c r="E207" s="85" t="s">
        <v>1629</v>
      </c>
      <c r="F207" s="85" t="s">
        <v>3</v>
      </c>
      <c r="G207" s="85">
        <v>1701444</v>
      </c>
      <c r="H207" s="89"/>
      <c r="I207" s="273" t="s">
        <v>2596</v>
      </c>
      <c r="J207" s="89"/>
      <c r="K207" s="89"/>
      <c r="L207" s="89"/>
      <c r="M207" s="89"/>
      <c r="N207" s="274">
        <v>0</v>
      </c>
      <c r="O207" s="274">
        <v>115</v>
      </c>
      <c r="P207" s="89" t="s">
        <v>670</v>
      </c>
    </row>
    <row r="208" spans="1:16" ht="51">
      <c r="A208" s="271">
        <v>383</v>
      </c>
      <c r="B208" s="89"/>
      <c r="C208" s="272" t="s">
        <v>1363</v>
      </c>
      <c r="D208" s="84">
        <v>43473</v>
      </c>
      <c r="E208" s="85" t="s">
        <v>1630</v>
      </c>
      <c r="F208" s="85" t="s">
        <v>3</v>
      </c>
      <c r="G208" s="85">
        <v>1701449</v>
      </c>
      <c r="H208" s="89"/>
      <c r="I208" s="273" t="s">
        <v>2597</v>
      </c>
      <c r="J208" s="89"/>
      <c r="K208" s="89"/>
      <c r="L208" s="89"/>
      <c r="M208" s="89"/>
      <c r="N208" s="274">
        <v>0</v>
      </c>
      <c r="O208" s="274">
        <v>0.5</v>
      </c>
      <c r="P208" s="89" t="s">
        <v>670</v>
      </c>
    </row>
    <row r="209" spans="1:16" ht="63.75">
      <c r="A209" s="271">
        <v>660</v>
      </c>
      <c r="B209" s="89"/>
      <c r="C209" s="272" t="s">
        <v>188</v>
      </c>
      <c r="D209" s="84">
        <v>43473</v>
      </c>
      <c r="E209" s="85" t="s">
        <v>1631</v>
      </c>
      <c r="F209" s="85" t="s">
        <v>3</v>
      </c>
      <c r="G209" s="85">
        <v>1701187</v>
      </c>
      <c r="H209" s="89"/>
      <c r="I209" s="273" t="s">
        <v>2598</v>
      </c>
      <c r="J209" s="89"/>
      <c r="K209" s="89"/>
      <c r="L209" s="89"/>
      <c r="M209" s="89"/>
      <c r="N209" s="274">
        <v>0</v>
      </c>
      <c r="O209" s="274">
        <v>606.83000000000004</v>
      </c>
      <c r="P209" s="89" t="s">
        <v>670</v>
      </c>
    </row>
    <row r="210" spans="1:16" ht="51">
      <c r="A210" s="271" t="s">
        <v>565</v>
      </c>
      <c r="B210" s="89"/>
      <c r="C210" s="272" t="s">
        <v>615</v>
      </c>
      <c r="D210" s="84">
        <v>43473</v>
      </c>
      <c r="E210" s="85" t="s">
        <v>1632</v>
      </c>
      <c r="F210" s="85" t="s">
        <v>3</v>
      </c>
      <c r="G210" s="85">
        <v>1701216</v>
      </c>
      <c r="H210" s="89"/>
      <c r="I210" s="273" t="s">
        <v>2599</v>
      </c>
      <c r="J210" s="89"/>
      <c r="K210" s="89"/>
      <c r="L210" s="89"/>
      <c r="M210" s="89"/>
      <c r="N210" s="274">
        <v>0</v>
      </c>
      <c r="O210" s="274">
        <v>211</v>
      </c>
      <c r="P210" s="89" t="s">
        <v>670</v>
      </c>
    </row>
    <row r="211" spans="1:16" ht="51">
      <c r="A211" s="271" t="s">
        <v>565</v>
      </c>
      <c r="B211" s="89"/>
      <c r="C211" s="272" t="s">
        <v>615</v>
      </c>
      <c r="D211" s="84">
        <v>43473</v>
      </c>
      <c r="E211" s="85" t="s">
        <v>1633</v>
      </c>
      <c r="F211" s="85" t="s">
        <v>3</v>
      </c>
      <c r="G211" s="85">
        <v>1701218</v>
      </c>
      <c r="H211" s="89"/>
      <c r="I211" s="273" t="s">
        <v>2600</v>
      </c>
      <c r="J211" s="89"/>
      <c r="K211" s="89"/>
      <c r="L211" s="89"/>
      <c r="M211" s="89"/>
      <c r="N211" s="274">
        <v>0</v>
      </c>
      <c r="O211" s="274">
        <v>3053.54</v>
      </c>
      <c r="P211" s="89" t="s">
        <v>670</v>
      </c>
    </row>
    <row r="212" spans="1:16" ht="63.75">
      <c r="A212" s="271" t="s">
        <v>556</v>
      </c>
      <c r="B212" s="89"/>
      <c r="C212" s="272" t="s">
        <v>616</v>
      </c>
      <c r="D212" s="84">
        <v>43473</v>
      </c>
      <c r="E212" s="85" t="s">
        <v>1634</v>
      </c>
      <c r="F212" s="85" t="s">
        <v>3</v>
      </c>
      <c r="G212" s="85">
        <v>1701304</v>
      </c>
      <c r="H212" s="89"/>
      <c r="I212" s="273" t="s">
        <v>2601</v>
      </c>
      <c r="J212" s="89"/>
      <c r="K212" s="89"/>
      <c r="L212" s="89"/>
      <c r="M212" s="89"/>
      <c r="N212" s="274">
        <v>0</v>
      </c>
      <c r="O212" s="274">
        <v>52416.93</v>
      </c>
      <c r="P212" s="89" t="s">
        <v>670</v>
      </c>
    </row>
    <row r="213" spans="1:16" ht="63.75">
      <c r="A213" s="271">
        <v>670</v>
      </c>
      <c r="B213" s="89"/>
      <c r="C213" s="272" t="s">
        <v>190</v>
      </c>
      <c r="D213" s="84">
        <v>43473</v>
      </c>
      <c r="E213" s="85" t="s">
        <v>1635</v>
      </c>
      <c r="F213" s="85" t="s">
        <v>3</v>
      </c>
      <c r="G213" s="85">
        <v>1701308</v>
      </c>
      <c r="H213" s="89"/>
      <c r="I213" s="273" t="s">
        <v>2602</v>
      </c>
      <c r="J213" s="89"/>
      <c r="K213" s="89"/>
      <c r="L213" s="89"/>
      <c r="M213" s="89"/>
      <c r="N213" s="274">
        <v>0</v>
      </c>
      <c r="O213" s="274">
        <v>12560.6</v>
      </c>
      <c r="P213" s="89" t="s">
        <v>670</v>
      </c>
    </row>
    <row r="214" spans="1:16" ht="63.75">
      <c r="A214" s="271">
        <v>670</v>
      </c>
      <c r="B214" s="89"/>
      <c r="C214" s="272" t="s">
        <v>190</v>
      </c>
      <c r="D214" s="84">
        <v>43473</v>
      </c>
      <c r="E214" s="85" t="s">
        <v>1636</v>
      </c>
      <c r="F214" s="85" t="s">
        <v>3</v>
      </c>
      <c r="G214" s="85">
        <v>1701310</v>
      </c>
      <c r="H214" s="89"/>
      <c r="I214" s="273" t="s">
        <v>2603</v>
      </c>
      <c r="J214" s="89"/>
      <c r="K214" s="89"/>
      <c r="L214" s="89"/>
      <c r="M214" s="89"/>
      <c r="N214" s="274">
        <v>0</v>
      </c>
      <c r="O214" s="274">
        <v>17683.36</v>
      </c>
      <c r="P214" s="89" t="s">
        <v>670</v>
      </c>
    </row>
    <row r="215" spans="1:16" ht="63.75">
      <c r="A215" s="271" t="s">
        <v>556</v>
      </c>
      <c r="B215" s="89"/>
      <c r="C215" s="272" t="s">
        <v>616</v>
      </c>
      <c r="D215" s="84">
        <v>43473</v>
      </c>
      <c r="E215" s="85" t="s">
        <v>1637</v>
      </c>
      <c r="F215" s="85" t="s">
        <v>3</v>
      </c>
      <c r="G215" s="85">
        <v>1701163</v>
      </c>
      <c r="H215" s="89"/>
      <c r="I215" s="273" t="s">
        <v>2604</v>
      </c>
      <c r="J215" s="89"/>
      <c r="K215" s="89"/>
      <c r="L215" s="89"/>
      <c r="M215" s="89"/>
      <c r="N215" s="274">
        <v>0</v>
      </c>
      <c r="O215" s="274">
        <v>0.1</v>
      </c>
      <c r="P215" s="89" t="s">
        <v>670</v>
      </c>
    </row>
    <row r="216" spans="1:16" ht="51">
      <c r="A216" s="271" t="s">
        <v>556</v>
      </c>
      <c r="B216" s="89"/>
      <c r="C216" s="272" t="s">
        <v>616</v>
      </c>
      <c r="D216" s="84">
        <v>43473</v>
      </c>
      <c r="E216" s="85" t="s">
        <v>1638</v>
      </c>
      <c r="F216" s="85" t="s">
        <v>3</v>
      </c>
      <c r="G216" s="85">
        <v>1701164</v>
      </c>
      <c r="H216" s="89"/>
      <c r="I216" s="273" t="s">
        <v>2605</v>
      </c>
      <c r="J216" s="89"/>
      <c r="K216" s="89"/>
      <c r="L216" s="89"/>
      <c r="M216" s="89"/>
      <c r="N216" s="274">
        <v>0</v>
      </c>
      <c r="O216" s="274">
        <v>174.51</v>
      </c>
      <c r="P216" s="89" t="s">
        <v>670</v>
      </c>
    </row>
    <row r="217" spans="1:16" ht="51">
      <c r="A217" s="271" t="s">
        <v>556</v>
      </c>
      <c r="B217" s="89"/>
      <c r="C217" s="272" t="s">
        <v>616</v>
      </c>
      <c r="D217" s="84">
        <v>43473</v>
      </c>
      <c r="E217" s="85" t="s">
        <v>1639</v>
      </c>
      <c r="F217" s="85" t="s">
        <v>3</v>
      </c>
      <c r="G217" s="85">
        <v>1701262</v>
      </c>
      <c r="H217" s="89"/>
      <c r="I217" s="273" t="s">
        <v>2606</v>
      </c>
      <c r="J217" s="89"/>
      <c r="K217" s="89"/>
      <c r="L217" s="89"/>
      <c r="M217" s="89"/>
      <c r="N217" s="274">
        <v>0</v>
      </c>
      <c r="O217" s="274">
        <v>480</v>
      </c>
      <c r="P217" s="89" t="s">
        <v>670</v>
      </c>
    </row>
    <row r="218" spans="1:16" ht="63.75">
      <c r="A218" s="271" t="s">
        <v>556</v>
      </c>
      <c r="B218" s="89"/>
      <c r="C218" s="272" t="s">
        <v>616</v>
      </c>
      <c r="D218" s="84">
        <v>43473</v>
      </c>
      <c r="E218" s="85" t="s">
        <v>1640</v>
      </c>
      <c r="F218" s="85" t="s">
        <v>3</v>
      </c>
      <c r="G218" s="85">
        <v>1701249</v>
      </c>
      <c r="H218" s="89"/>
      <c r="I218" s="273" t="s">
        <v>2607</v>
      </c>
      <c r="J218" s="89"/>
      <c r="K218" s="89"/>
      <c r="L218" s="89"/>
      <c r="M218" s="89"/>
      <c r="N218" s="274">
        <v>0</v>
      </c>
      <c r="O218" s="274">
        <v>1342.9</v>
      </c>
      <c r="P218" s="89" t="s">
        <v>670</v>
      </c>
    </row>
    <row r="219" spans="1:16" ht="51">
      <c r="A219" s="271" t="s">
        <v>556</v>
      </c>
      <c r="B219" s="89"/>
      <c r="C219" s="272" t="s">
        <v>616</v>
      </c>
      <c r="D219" s="84">
        <v>43473</v>
      </c>
      <c r="E219" s="85" t="s">
        <v>1641</v>
      </c>
      <c r="F219" s="85" t="s">
        <v>3</v>
      </c>
      <c r="G219" s="85">
        <v>1701248</v>
      </c>
      <c r="H219" s="89"/>
      <c r="I219" s="273" t="s">
        <v>2608</v>
      </c>
      <c r="J219" s="89"/>
      <c r="K219" s="89"/>
      <c r="L219" s="89"/>
      <c r="M219" s="89"/>
      <c r="N219" s="274">
        <v>0</v>
      </c>
      <c r="O219" s="274">
        <v>681.30000000000007</v>
      </c>
      <c r="P219" s="89" t="s">
        <v>670</v>
      </c>
    </row>
    <row r="220" spans="1:16" ht="51">
      <c r="A220" s="271" t="s">
        <v>556</v>
      </c>
      <c r="B220" s="89"/>
      <c r="C220" s="272" t="s">
        <v>616</v>
      </c>
      <c r="D220" s="84">
        <v>43473</v>
      </c>
      <c r="E220" s="85" t="s">
        <v>1642</v>
      </c>
      <c r="F220" s="85" t="s">
        <v>3</v>
      </c>
      <c r="G220" s="85">
        <v>1701247</v>
      </c>
      <c r="H220" s="89"/>
      <c r="I220" s="273" t="s">
        <v>2609</v>
      </c>
      <c r="J220" s="89"/>
      <c r="K220" s="89"/>
      <c r="L220" s="89"/>
      <c r="M220" s="89"/>
      <c r="N220" s="274">
        <v>0</v>
      </c>
      <c r="O220" s="274">
        <v>34.75</v>
      </c>
      <c r="P220" s="89" t="s">
        <v>670</v>
      </c>
    </row>
    <row r="221" spans="1:16" ht="51">
      <c r="A221" s="271" t="s">
        <v>556</v>
      </c>
      <c r="B221" s="89"/>
      <c r="C221" s="272" t="s">
        <v>616</v>
      </c>
      <c r="D221" s="84">
        <v>43473</v>
      </c>
      <c r="E221" s="85" t="s">
        <v>1643</v>
      </c>
      <c r="F221" s="85" t="s">
        <v>3</v>
      </c>
      <c r="G221" s="85">
        <v>1701246</v>
      </c>
      <c r="H221" s="89"/>
      <c r="I221" s="273" t="s">
        <v>2610</v>
      </c>
      <c r="J221" s="89"/>
      <c r="K221" s="89"/>
      <c r="L221" s="89"/>
      <c r="M221" s="89"/>
      <c r="N221" s="274">
        <v>0</v>
      </c>
      <c r="O221" s="274">
        <v>44.52</v>
      </c>
      <c r="P221" s="89" t="s">
        <v>670</v>
      </c>
    </row>
    <row r="222" spans="1:16" ht="51">
      <c r="A222" s="271" t="s">
        <v>556</v>
      </c>
      <c r="B222" s="89"/>
      <c r="C222" s="272" t="s">
        <v>616</v>
      </c>
      <c r="D222" s="84">
        <v>43473</v>
      </c>
      <c r="E222" s="85" t="s">
        <v>1644</v>
      </c>
      <c r="F222" s="85" t="s">
        <v>3</v>
      </c>
      <c r="G222" s="85">
        <v>1701245</v>
      </c>
      <c r="H222" s="89"/>
      <c r="I222" s="273" t="s">
        <v>2611</v>
      </c>
      <c r="J222" s="89"/>
      <c r="K222" s="89"/>
      <c r="L222" s="89"/>
      <c r="M222" s="89"/>
      <c r="N222" s="274">
        <v>0</v>
      </c>
      <c r="O222" s="274">
        <v>640.30000000000007</v>
      </c>
      <c r="P222" s="89" t="s">
        <v>670</v>
      </c>
    </row>
    <row r="223" spans="1:16" ht="51">
      <c r="A223" s="271" t="s">
        <v>556</v>
      </c>
      <c r="B223" s="89"/>
      <c r="C223" s="272" t="s">
        <v>616</v>
      </c>
      <c r="D223" s="84">
        <v>43473</v>
      </c>
      <c r="E223" s="85" t="s">
        <v>1645</v>
      </c>
      <c r="F223" s="85" t="s">
        <v>3</v>
      </c>
      <c r="G223" s="85">
        <v>1701242</v>
      </c>
      <c r="H223" s="89"/>
      <c r="I223" s="273" t="s">
        <v>2612</v>
      </c>
      <c r="J223" s="89"/>
      <c r="K223" s="89"/>
      <c r="L223" s="89"/>
      <c r="M223" s="89"/>
      <c r="N223" s="274">
        <v>0</v>
      </c>
      <c r="O223" s="274">
        <v>562.36</v>
      </c>
      <c r="P223" s="89" t="s">
        <v>670</v>
      </c>
    </row>
    <row r="224" spans="1:16" ht="51">
      <c r="A224" s="271" t="s">
        <v>556</v>
      </c>
      <c r="B224" s="89"/>
      <c r="C224" s="272" t="s">
        <v>616</v>
      </c>
      <c r="D224" s="84">
        <v>43473</v>
      </c>
      <c r="E224" s="85" t="s">
        <v>1646</v>
      </c>
      <c r="F224" s="85" t="s">
        <v>3</v>
      </c>
      <c r="G224" s="85">
        <v>1701231</v>
      </c>
      <c r="H224" s="89"/>
      <c r="I224" s="273" t="s">
        <v>2613</v>
      </c>
      <c r="J224" s="89"/>
      <c r="K224" s="89"/>
      <c r="L224" s="89"/>
      <c r="M224" s="89"/>
      <c r="N224" s="274">
        <v>0</v>
      </c>
      <c r="O224" s="274">
        <v>1793.4</v>
      </c>
      <c r="P224" s="89" t="s">
        <v>670</v>
      </c>
    </row>
    <row r="225" spans="1:16" ht="51">
      <c r="A225" s="271">
        <v>20</v>
      </c>
      <c r="B225" s="89"/>
      <c r="C225" s="272" t="s">
        <v>44</v>
      </c>
      <c r="D225" s="84">
        <v>43473</v>
      </c>
      <c r="E225" s="85" t="s">
        <v>1647</v>
      </c>
      <c r="F225" s="85" t="s">
        <v>3</v>
      </c>
      <c r="G225" s="85">
        <v>1701227</v>
      </c>
      <c r="H225" s="89"/>
      <c r="I225" s="273" t="s">
        <v>2614</v>
      </c>
      <c r="J225" s="89"/>
      <c r="K225" s="89"/>
      <c r="L225" s="89"/>
      <c r="M225" s="89"/>
      <c r="N225" s="274">
        <v>0</v>
      </c>
      <c r="O225" s="274">
        <v>800</v>
      </c>
      <c r="P225" s="89" t="s">
        <v>670</v>
      </c>
    </row>
    <row r="226" spans="1:16" ht="51">
      <c r="A226" s="271">
        <v>20</v>
      </c>
      <c r="B226" s="89"/>
      <c r="C226" s="272" t="s">
        <v>44</v>
      </c>
      <c r="D226" s="84">
        <v>43473</v>
      </c>
      <c r="E226" s="85" t="s">
        <v>1648</v>
      </c>
      <c r="F226" s="85" t="s">
        <v>3</v>
      </c>
      <c r="G226" s="85">
        <v>1701226</v>
      </c>
      <c r="H226" s="89"/>
      <c r="I226" s="273" t="s">
        <v>2615</v>
      </c>
      <c r="J226" s="89"/>
      <c r="K226" s="89"/>
      <c r="L226" s="89"/>
      <c r="M226" s="89"/>
      <c r="N226" s="274">
        <v>0</v>
      </c>
      <c r="O226" s="274">
        <v>800</v>
      </c>
      <c r="P226" s="89" t="s">
        <v>670</v>
      </c>
    </row>
    <row r="227" spans="1:16" ht="51">
      <c r="A227" s="271">
        <v>35</v>
      </c>
      <c r="B227" s="89"/>
      <c r="C227" s="272" t="s">
        <v>46</v>
      </c>
      <c r="D227" s="84">
        <v>43473</v>
      </c>
      <c r="E227" s="85" t="s">
        <v>1649</v>
      </c>
      <c r="F227" s="85" t="s">
        <v>3</v>
      </c>
      <c r="G227" s="85">
        <v>1701194</v>
      </c>
      <c r="H227" s="89"/>
      <c r="I227" s="273" t="s">
        <v>2616</v>
      </c>
      <c r="J227" s="89"/>
      <c r="K227" s="89"/>
      <c r="L227" s="89"/>
      <c r="M227" s="89"/>
      <c r="N227" s="274">
        <v>0</v>
      </c>
      <c r="O227" s="274">
        <v>1500</v>
      </c>
      <c r="P227" s="89" t="s">
        <v>670</v>
      </c>
    </row>
    <row r="228" spans="1:16" ht="51">
      <c r="A228" s="271" t="s">
        <v>565</v>
      </c>
      <c r="B228" s="89"/>
      <c r="C228" s="272" t="s">
        <v>615</v>
      </c>
      <c r="D228" s="84">
        <v>43473</v>
      </c>
      <c r="E228" s="85" t="s">
        <v>1650</v>
      </c>
      <c r="F228" s="85" t="s">
        <v>3</v>
      </c>
      <c r="G228" s="85">
        <v>1701179</v>
      </c>
      <c r="H228" s="89"/>
      <c r="I228" s="273" t="s">
        <v>2617</v>
      </c>
      <c r="J228" s="89"/>
      <c r="K228" s="89"/>
      <c r="L228" s="89"/>
      <c r="M228" s="89"/>
      <c r="N228" s="274">
        <v>0</v>
      </c>
      <c r="O228" s="274">
        <v>1425</v>
      </c>
      <c r="P228" s="89" t="s">
        <v>670</v>
      </c>
    </row>
    <row r="229" spans="1:16" ht="51">
      <c r="A229" s="271" t="s">
        <v>556</v>
      </c>
      <c r="B229" s="89"/>
      <c r="C229" s="272" t="s">
        <v>616</v>
      </c>
      <c r="D229" s="84">
        <v>43473</v>
      </c>
      <c r="E229" s="85" t="s">
        <v>1651</v>
      </c>
      <c r="F229" s="85" t="s">
        <v>3</v>
      </c>
      <c r="G229" s="85">
        <v>1701175</v>
      </c>
      <c r="H229" s="89"/>
      <c r="I229" s="273" t="s">
        <v>2618</v>
      </c>
      <c r="J229" s="89"/>
      <c r="K229" s="89"/>
      <c r="L229" s="89"/>
      <c r="M229" s="89"/>
      <c r="N229" s="274">
        <v>0</v>
      </c>
      <c r="O229" s="274">
        <v>0.97</v>
      </c>
      <c r="P229" s="89" t="s">
        <v>670</v>
      </c>
    </row>
    <row r="230" spans="1:16" ht="51">
      <c r="A230" s="271" t="s">
        <v>556</v>
      </c>
      <c r="B230" s="89"/>
      <c r="C230" s="272" t="s">
        <v>616</v>
      </c>
      <c r="D230" s="84">
        <v>43473</v>
      </c>
      <c r="E230" s="85" t="s">
        <v>1652</v>
      </c>
      <c r="F230" s="85" t="s">
        <v>3</v>
      </c>
      <c r="G230" s="85">
        <v>1701173</v>
      </c>
      <c r="H230" s="89"/>
      <c r="I230" s="273" t="s">
        <v>2619</v>
      </c>
      <c r="J230" s="89"/>
      <c r="K230" s="89"/>
      <c r="L230" s="89"/>
      <c r="M230" s="89"/>
      <c r="N230" s="274">
        <v>0</v>
      </c>
      <c r="O230" s="274">
        <v>260.5</v>
      </c>
      <c r="P230" s="89" t="s">
        <v>670</v>
      </c>
    </row>
    <row r="231" spans="1:16" ht="51">
      <c r="A231" s="271" t="s">
        <v>556</v>
      </c>
      <c r="B231" s="89"/>
      <c r="C231" s="272" t="s">
        <v>616</v>
      </c>
      <c r="D231" s="84">
        <v>43473</v>
      </c>
      <c r="E231" s="85" t="s">
        <v>1653</v>
      </c>
      <c r="F231" s="85" t="s">
        <v>3</v>
      </c>
      <c r="G231" s="85">
        <v>1701169</v>
      </c>
      <c r="H231" s="89"/>
      <c r="I231" s="273" t="s">
        <v>2620</v>
      </c>
      <c r="J231" s="89"/>
      <c r="K231" s="89"/>
      <c r="L231" s="89"/>
      <c r="M231" s="89"/>
      <c r="N231" s="274">
        <v>0</v>
      </c>
      <c r="O231" s="274">
        <v>2267.5</v>
      </c>
      <c r="P231" s="89" t="s">
        <v>670</v>
      </c>
    </row>
    <row r="232" spans="1:16" ht="114.75">
      <c r="A232" s="271" t="s">
        <v>556</v>
      </c>
      <c r="B232" s="89"/>
      <c r="C232" s="272" t="s">
        <v>616</v>
      </c>
      <c r="D232" s="84">
        <v>43473</v>
      </c>
      <c r="E232" s="85" t="s">
        <v>1654</v>
      </c>
      <c r="F232" s="85" t="s">
        <v>671</v>
      </c>
      <c r="G232" s="85">
        <v>182821</v>
      </c>
      <c r="H232" s="89"/>
      <c r="I232" s="273" t="s">
        <v>2621</v>
      </c>
      <c r="J232" s="89"/>
      <c r="K232" s="89"/>
      <c r="L232" s="89"/>
      <c r="M232" s="89"/>
      <c r="N232" s="274">
        <v>0</v>
      </c>
      <c r="O232" s="274">
        <v>14002.59</v>
      </c>
      <c r="P232" s="89" t="s">
        <v>670</v>
      </c>
    </row>
    <row r="233" spans="1:16" ht="89.25">
      <c r="A233" s="271" t="s">
        <v>556</v>
      </c>
      <c r="B233" s="89"/>
      <c r="C233" s="272" t="s">
        <v>616</v>
      </c>
      <c r="D233" s="84">
        <v>43473</v>
      </c>
      <c r="E233" s="85" t="s">
        <v>1655</v>
      </c>
      <c r="F233" s="85" t="s">
        <v>671</v>
      </c>
      <c r="G233" s="85">
        <v>182806</v>
      </c>
      <c r="H233" s="89"/>
      <c r="I233" s="273" t="s">
        <v>2622</v>
      </c>
      <c r="J233" s="89"/>
      <c r="K233" s="89"/>
      <c r="L233" s="89"/>
      <c r="M233" s="89"/>
      <c r="N233" s="274">
        <v>0</v>
      </c>
      <c r="O233" s="274">
        <v>7353</v>
      </c>
      <c r="P233" s="89" t="s">
        <v>670</v>
      </c>
    </row>
    <row r="234" spans="1:16" ht="76.5">
      <c r="A234" s="271">
        <v>46</v>
      </c>
      <c r="B234" s="89"/>
      <c r="C234" s="272" t="s">
        <v>48</v>
      </c>
      <c r="D234" s="84">
        <v>43473</v>
      </c>
      <c r="E234" s="85" t="s">
        <v>1656</v>
      </c>
      <c r="F234" s="85" t="s">
        <v>671</v>
      </c>
      <c r="G234" s="85">
        <v>182807</v>
      </c>
      <c r="H234" s="89"/>
      <c r="I234" s="273" t="s">
        <v>2623</v>
      </c>
      <c r="J234" s="89"/>
      <c r="K234" s="89"/>
      <c r="L234" s="89"/>
      <c r="M234" s="89"/>
      <c r="N234" s="274">
        <v>0</v>
      </c>
      <c r="O234" s="274">
        <v>4798</v>
      </c>
      <c r="P234" s="89" t="s">
        <v>670</v>
      </c>
    </row>
    <row r="235" spans="1:16" ht="89.25">
      <c r="A235" s="271">
        <v>25</v>
      </c>
      <c r="B235" s="89"/>
      <c r="C235" s="272" t="s">
        <v>45</v>
      </c>
      <c r="D235" s="84">
        <v>43473</v>
      </c>
      <c r="E235" s="85" t="s">
        <v>1657</v>
      </c>
      <c r="F235" s="85" t="s">
        <v>15</v>
      </c>
      <c r="G235" s="85">
        <v>7044</v>
      </c>
      <c r="H235" s="89"/>
      <c r="I235" s="273" t="s">
        <v>2624</v>
      </c>
      <c r="J235" s="89"/>
      <c r="K235" s="89"/>
      <c r="L235" s="89"/>
      <c r="M235" s="89"/>
      <c r="N235" s="274">
        <v>50</v>
      </c>
      <c r="O235" s="274">
        <v>0</v>
      </c>
      <c r="P235" s="89" t="s">
        <v>670</v>
      </c>
    </row>
    <row r="236" spans="1:16" ht="63.75">
      <c r="A236" s="271">
        <v>670</v>
      </c>
      <c r="B236" s="89"/>
      <c r="C236" s="272" t="s">
        <v>190</v>
      </c>
      <c r="D236" s="84">
        <v>43473</v>
      </c>
      <c r="E236" s="85" t="s">
        <v>1658</v>
      </c>
      <c r="F236" s="85" t="s">
        <v>6</v>
      </c>
      <c r="G236" s="85">
        <v>1068027</v>
      </c>
      <c r="H236" s="89"/>
      <c r="I236" s="273" t="s">
        <v>2625</v>
      </c>
      <c r="J236" s="89"/>
      <c r="K236" s="89"/>
      <c r="L236" s="89"/>
      <c r="M236" s="89"/>
      <c r="N236" s="274">
        <v>0</v>
      </c>
      <c r="O236" s="274">
        <v>49983.5</v>
      </c>
      <c r="P236" s="89" t="s">
        <v>670</v>
      </c>
    </row>
    <row r="237" spans="1:16" ht="51">
      <c r="A237" s="271" t="s">
        <v>559</v>
      </c>
      <c r="B237" s="89"/>
      <c r="C237" s="272" t="s">
        <v>762</v>
      </c>
      <c r="D237" s="84">
        <v>43473</v>
      </c>
      <c r="E237" s="85" t="s">
        <v>1659</v>
      </c>
      <c r="F237" s="85" t="s">
        <v>6</v>
      </c>
      <c r="G237" s="85">
        <v>1068036</v>
      </c>
      <c r="H237" s="89"/>
      <c r="I237" s="273" t="s">
        <v>2626</v>
      </c>
      <c r="J237" s="89"/>
      <c r="K237" s="89"/>
      <c r="L237" s="89"/>
      <c r="M237" s="89"/>
      <c r="N237" s="274">
        <v>0</v>
      </c>
      <c r="O237" s="274">
        <v>4250</v>
      </c>
      <c r="P237" s="89" t="s">
        <v>670</v>
      </c>
    </row>
    <row r="238" spans="1:16" ht="51">
      <c r="A238" s="271" t="s">
        <v>559</v>
      </c>
      <c r="B238" s="89"/>
      <c r="C238" s="272" t="s">
        <v>762</v>
      </c>
      <c r="D238" s="84">
        <v>43473</v>
      </c>
      <c r="E238" s="85" t="s">
        <v>1660</v>
      </c>
      <c r="F238" s="85" t="s">
        <v>6</v>
      </c>
      <c r="G238" s="85">
        <v>1068034</v>
      </c>
      <c r="H238" s="89"/>
      <c r="I238" s="273" t="s">
        <v>2627</v>
      </c>
      <c r="J238" s="89"/>
      <c r="K238" s="89"/>
      <c r="L238" s="89"/>
      <c r="M238" s="89"/>
      <c r="N238" s="274">
        <v>0</v>
      </c>
      <c r="O238" s="274">
        <v>500</v>
      </c>
      <c r="P238" s="89" t="s">
        <v>670</v>
      </c>
    </row>
    <row r="239" spans="1:16" ht="51">
      <c r="A239" s="271">
        <v>117</v>
      </c>
      <c r="B239" s="89"/>
      <c r="C239" s="272" t="s">
        <v>62</v>
      </c>
      <c r="D239" s="84">
        <v>43473</v>
      </c>
      <c r="E239" s="85" t="s">
        <v>1661</v>
      </c>
      <c r="F239" s="85" t="s">
        <v>11</v>
      </c>
      <c r="G239" s="85">
        <v>944359</v>
      </c>
      <c r="H239" s="89"/>
      <c r="I239" s="273" t="s">
        <v>2628</v>
      </c>
      <c r="J239" s="89"/>
      <c r="K239" s="89"/>
      <c r="L239" s="89"/>
      <c r="M239" s="89"/>
      <c r="N239" s="274">
        <v>50</v>
      </c>
      <c r="O239" s="274">
        <v>0</v>
      </c>
      <c r="P239" s="89" t="s">
        <v>670</v>
      </c>
    </row>
    <row r="240" spans="1:16" ht="51">
      <c r="A240" s="271">
        <v>117</v>
      </c>
      <c r="B240" s="89"/>
      <c r="C240" s="272" t="s">
        <v>62</v>
      </c>
      <c r="D240" s="84">
        <v>43473</v>
      </c>
      <c r="E240" s="85" t="s">
        <v>1662</v>
      </c>
      <c r="F240" s="85" t="s">
        <v>11</v>
      </c>
      <c r="G240" s="85">
        <v>944360</v>
      </c>
      <c r="H240" s="89"/>
      <c r="I240" s="273" t="s">
        <v>2629</v>
      </c>
      <c r="J240" s="89"/>
      <c r="K240" s="89"/>
      <c r="L240" s="89"/>
      <c r="M240" s="89"/>
      <c r="N240" s="274">
        <v>50</v>
      </c>
      <c r="O240" s="274">
        <v>0</v>
      </c>
      <c r="P240" s="89" t="s">
        <v>670</v>
      </c>
    </row>
    <row r="241" spans="1:16" ht="51">
      <c r="A241" s="271" t="s">
        <v>557</v>
      </c>
      <c r="B241" s="89"/>
      <c r="C241" s="272" t="s">
        <v>783</v>
      </c>
      <c r="D241" s="84">
        <v>43473</v>
      </c>
      <c r="E241" s="85" t="s">
        <v>1663</v>
      </c>
      <c r="F241" s="85" t="s">
        <v>671</v>
      </c>
      <c r="G241" s="85">
        <v>182835</v>
      </c>
      <c r="H241" s="89"/>
      <c r="I241" s="273" t="s">
        <v>2630</v>
      </c>
      <c r="J241" s="89"/>
      <c r="K241" s="89"/>
      <c r="L241" s="89"/>
      <c r="M241" s="89"/>
      <c r="N241" s="274">
        <v>0</v>
      </c>
      <c r="O241" s="274">
        <v>515.99</v>
      </c>
      <c r="P241" s="89" t="s">
        <v>670</v>
      </c>
    </row>
    <row r="242" spans="1:16" ht="51">
      <c r="A242" s="271" t="s">
        <v>557</v>
      </c>
      <c r="B242" s="89"/>
      <c r="C242" s="272" t="s">
        <v>783</v>
      </c>
      <c r="D242" s="84">
        <v>43473</v>
      </c>
      <c r="E242" s="85" t="s">
        <v>1663</v>
      </c>
      <c r="F242" s="85" t="s">
        <v>671</v>
      </c>
      <c r="G242" s="85">
        <v>182833</v>
      </c>
      <c r="H242" s="89"/>
      <c r="I242" s="273" t="s">
        <v>2630</v>
      </c>
      <c r="J242" s="89"/>
      <c r="K242" s="89"/>
      <c r="L242" s="89"/>
      <c r="M242" s="89"/>
      <c r="N242" s="274">
        <v>0</v>
      </c>
      <c r="O242" s="274">
        <v>1489.58</v>
      </c>
      <c r="P242" s="89" t="s">
        <v>670</v>
      </c>
    </row>
    <row r="243" spans="1:16" ht="38.25">
      <c r="A243" s="271" t="s">
        <v>565</v>
      </c>
      <c r="B243" s="89"/>
      <c r="C243" s="272" t="s">
        <v>615</v>
      </c>
      <c r="D243" s="84">
        <v>43473</v>
      </c>
      <c r="E243" s="85" t="s">
        <v>1663</v>
      </c>
      <c r="F243" s="85" t="s">
        <v>671</v>
      </c>
      <c r="G243" s="85">
        <v>182831</v>
      </c>
      <c r="H243" s="89"/>
      <c r="I243" s="273" t="s">
        <v>2631</v>
      </c>
      <c r="J243" s="89"/>
      <c r="K243" s="89"/>
      <c r="L243" s="89"/>
      <c r="M243" s="89"/>
      <c r="N243" s="274">
        <v>0</v>
      </c>
      <c r="O243" s="274">
        <v>1940.01</v>
      </c>
      <c r="P243" s="89" t="s">
        <v>670</v>
      </c>
    </row>
    <row r="244" spans="1:16" ht="63.75">
      <c r="A244" s="271" t="s">
        <v>557</v>
      </c>
      <c r="B244" s="89"/>
      <c r="C244" s="272" t="s">
        <v>783</v>
      </c>
      <c r="D244" s="84">
        <v>43473</v>
      </c>
      <c r="E244" s="85" t="s">
        <v>1664</v>
      </c>
      <c r="F244" s="85" t="s">
        <v>6</v>
      </c>
      <c r="G244" s="85">
        <v>944343</v>
      </c>
      <c r="H244" s="89"/>
      <c r="I244" s="273" t="s">
        <v>2632</v>
      </c>
      <c r="J244" s="89"/>
      <c r="K244" s="89"/>
      <c r="L244" s="89"/>
      <c r="M244" s="89"/>
      <c r="N244" s="274">
        <v>0</v>
      </c>
      <c r="O244" s="274">
        <v>6098.62</v>
      </c>
      <c r="P244" s="89" t="s">
        <v>670</v>
      </c>
    </row>
    <row r="245" spans="1:16" ht="51">
      <c r="A245" s="271" t="s">
        <v>556</v>
      </c>
      <c r="B245" s="89"/>
      <c r="C245" s="272" t="s">
        <v>616</v>
      </c>
      <c r="D245" s="84">
        <v>43474</v>
      </c>
      <c r="E245" s="85" t="s">
        <v>1665</v>
      </c>
      <c r="F245" s="85" t="s">
        <v>3</v>
      </c>
      <c r="G245" s="85">
        <v>1701717</v>
      </c>
      <c r="H245" s="89"/>
      <c r="I245" s="273" t="s">
        <v>2633</v>
      </c>
      <c r="J245" s="89"/>
      <c r="K245" s="89"/>
      <c r="L245" s="89"/>
      <c r="M245" s="89"/>
      <c r="N245" s="274">
        <v>0</v>
      </c>
      <c r="O245" s="274">
        <v>704.9</v>
      </c>
      <c r="P245" s="89" t="s">
        <v>670</v>
      </c>
    </row>
    <row r="246" spans="1:16" ht="51">
      <c r="A246" s="271" t="s">
        <v>556</v>
      </c>
      <c r="B246" s="89"/>
      <c r="C246" s="272" t="s">
        <v>616</v>
      </c>
      <c r="D246" s="84">
        <v>43474</v>
      </c>
      <c r="E246" s="85" t="s">
        <v>1666</v>
      </c>
      <c r="F246" s="85" t="s">
        <v>3</v>
      </c>
      <c r="G246" s="85">
        <v>1701710</v>
      </c>
      <c r="H246" s="89"/>
      <c r="I246" s="273" t="s">
        <v>2634</v>
      </c>
      <c r="J246" s="89"/>
      <c r="K246" s="89"/>
      <c r="L246" s="89"/>
      <c r="M246" s="89"/>
      <c r="N246" s="274">
        <v>0</v>
      </c>
      <c r="O246" s="274">
        <v>745.4</v>
      </c>
      <c r="P246" s="89" t="s">
        <v>670</v>
      </c>
    </row>
    <row r="247" spans="1:16" ht="51">
      <c r="A247" s="271" t="s">
        <v>556</v>
      </c>
      <c r="B247" s="89"/>
      <c r="C247" s="272" t="s">
        <v>616</v>
      </c>
      <c r="D247" s="84">
        <v>43474</v>
      </c>
      <c r="E247" s="85" t="s">
        <v>1667</v>
      </c>
      <c r="F247" s="85" t="s">
        <v>3</v>
      </c>
      <c r="G247" s="85">
        <v>1701709</v>
      </c>
      <c r="H247" s="89"/>
      <c r="I247" s="273" t="s">
        <v>2635</v>
      </c>
      <c r="J247" s="89"/>
      <c r="K247" s="89"/>
      <c r="L247" s="89"/>
      <c r="M247" s="89"/>
      <c r="N247" s="274">
        <v>0</v>
      </c>
      <c r="O247" s="274">
        <v>275.90000000000003</v>
      </c>
      <c r="P247" s="89" t="s">
        <v>670</v>
      </c>
    </row>
    <row r="248" spans="1:16" ht="51">
      <c r="A248" s="271" t="s">
        <v>556</v>
      </c>
      <c r="B248" s="89"/>
      <c r="C248" s="272" t="s">
        <v>616</v>
      </c>
      <c r="D248" s="84">
        <v>43474</v>
      </c>
      <c r="E248" s="85" t="s">
        <v>1668</v>
      </c>
      <c r="F248" s="85" t="s">
        <v>3</v>
      </c>
      <c r="G248" s="85">
        <v>1701707</v>
      </c>
      <c r="H248" s="89"/>
      <c r="I248" s="273" t="s">
        <v>2636</v>
      </c>
      <c r="J248" s="89"/>
      <c r="K248" s="89"/>
      <c r="L248" s="89"/>
      <c r="M248" s="89"/>
      <c r="N248" s="274">
        <v>0</v>
      </c>
      <c r="O248" s="274">
        <v>32</v>
      </c>
      <c r="P248" s="89" t="s">
        <v>670</v>
      </c>
    </row>
    <row r="249" spans="1:16" ht="38.25">
      <c r="A249" s="271" t="s">
        <v>565</v>
      </c>
      <c r="B249" s="89"/>
      <c r="C249" s="272" t="s">
        <v>615</v>
      </c>
      <c r="D249" s="84">
        <v>43474</v>
      </c>
      <c r="E249" s="85" t="s">
        <v>1669</v>
      </c>
      <c r="F249" s="85" t="s">
        <v>3</v>
      </c>
      <c r="G249" s="85">
        <v>1701704</v>
      </c>
      <c r="H249" s="89"/>
      <c r="I249" s="273" t="s">
        <v>737</v>
      </c>
      <c r="J249" s="89"/>
      <c r="K249" s="89"/>
      <c r="L249" s="89"/>
      <c r="M249" s="89"/>
      <c r="N249" s="274">
        <v>0</v>
      </c>
      <c r="O249" s="274">
        <v>150</v>
      </c>
      <c r="P249" s="89" t="s">
        <v>670</v>
      </c>
    </row>
    <row r="250" spans="1:16" ht="51">
      <c r="A250" s="271" t="s">
        <v>565</v>
      </c>
      <c r="B250" s="89"/>
      <c r="C250" s="272" t="s">
        <v>615</v>
      </c>
      <c r="D250" s="84">
        <v>43474</v>
      </c>
      <c r="E250" s="85" t="s">
        <v>1670</v>
      </c>
      <c r="F250" s="85" t="s">
        <v>3</v>
      </c>
      <c r="G250" s="85">
        <v>1701703</v>
      </c>
      <c r="H250" s="89"/>
      <c r="I250" s="273" t="s">
        <v>2431</v>
      </c>
      <c r="J250" s="89"/>
      <c r="K250" s="89"/>
      <c r="L250" s="89"/>
      <c r="M250" s="89"/>
      <c r="N250" s="274">
        <v>0</v>
      </c>
      <c r="O250" s="274">
        <v>49</v>
      </c>
      <c r="P250" s="89" t="s">
        <v>670</v>
      </c>
    </row>
    <row r="251" spans="1:16" ht="38.25">
      <c r="A251" s="271">
        <v>20</v>
      </c>
      <c r="B251" s="89"/>
      <c r="C251" s="272" t="s">
        <v>44</v>
      </c>
      <c r="D251" s="84">
        <v>43474</v>
      </c>
      <c r="E251" s="85" t="s">
        <v>1671</v>
      </c>
      <c r="F251" s="85" t="s">
        <v>3</v>
      </c>
      <c r="G251" s="85">
        <v>1701674</v>
      </c>
      <c r="H251" s="89"/>
      <c r="I251" s="273" t="s">
        <v>2637</v>
      </c>
      <c r="J251" s="89"/>
      <c r="K251" s="89"/>
      <c r="L251" s="89"/>
      <c r="M251" s="89"/>
      <c r="N251" s="274">
        <v>0</v>
      </c>
      <c r="O251" s="274">
        <v>656.62</v>
      </c>
      <c r="P251" s="89" t="s">
        <v>670</v>
      </c>
    </row>
    <row r="252" spans="1:16" ht="51">
      <c r="A252" s="271">
        <v>20</v>
      </c>
      <c r="B252" s="89"/>
      <c r="C252" s="272" t="s">
        <v>44</v>
      </c>
      <c r="D252" s="84">
        <v>43474</v>
      </c>
      <c r="E252" s="85" t="s">
        <v>1672</v>
      </c>
      <c r="F252" s="85" t="s">
        <v>3</v>
      </c>
      <c r="G252" s="85">
        <v>1701671</v>
      </c>
      <c r="H252" s="89"/>
      <c r="I252" s="273" t="s">
        <v>2638</v>
      </c>
      <c r="J252" s="89"/>
      <c r="K252" s="89"/>
      <c r="L252" s="89"/>
      <c r="M252" s="89"/>
      <c r="N252" s="274">
        <v>0</v>
      </c>
      <c r="O252" s="274">
        <v>5</v>
      </c>
      <c r="P252" s="89" t="s">
        <v>670</v>
      </c>
    </row>
    <row r="253" spans="1:16" ht="51">
      <c r="A253" s="271">
        <v>20</v>
      </c>
      <c r="B253" s="89"/>
      <c r="C253" s="272" t="s">
        <v>44</v>
      </c>
      <c r="D253" s="84">
        <v>43474</v>
      </c>
      <c r="E253" s="85" t="s">
        <v>1673</v>
      </c>
      <c r="F253" s="85" t="s">
        <v>3</v>
      </c>
      <c r="G253" s="85">
        <v>1701669</v>
      </c>
      <c r="H253" s="89"/>
      <c r="I253" s="273" t="s">
        <v>2639</v>
      </c>
      <c r="J253" s="89"/>
      <c r="K253" s="89"/>
      <c r="L253" s="89"/>
      <c r="M253" s="89"/>
      <c r="N253" s="274">
        <v>0</v>
      </c>
      <c r="O253" s="274">
        <v>4711.2</v>
      </c>
      <c r="P253" s="89" t="s">
        <v>670</v>
      </c>
    </row>
    <row r="254" spans="1:16" ht="51">
      <c r="A254" s="271">
        <v>20</v>
      </c>
      <c r="B254" s="89"/>
      <c r="C254" s="272" t="s">
        <v>44</v>
      </c>
      <c r="D254" s="84">
        <v>43474</v>
      </c>
      <c r="E254" s="85" t="s">
        <v>1674</v>
      </c>
      <c r="F254" s="85" t="s">
        <v>3</v>
      </c>
      <c r="G254" s="85">
        <v>1701668</v>
      </c>
      <c r="H254" s="89"/>
      <c r="I254" s="273" t="s">
        <v>2640</v>
      </c>
      <c r="J254" s="89"/>
      <c r="K254" s="89"/>
      <c r="L254" s="89"/>
      <c r="M254" s="89"/>
      <c r="N254" s="274">
        <v>0</v>
      </c>
      <c r="O254" s="274">
        <v>373.7</v>
      </c>
      <c r="P254" s="89" t="s">
        <v>670</v>
      </c>
    </row>
    <row r="255" spans="1:16" ht="51">
      <c r="A255" s="271" t="s">
        <v>556</v>
      </c>
      <c r="B255" s="89"/>
      <c r="C255" s="272" t="s">
        <v>616</v>
      </c>
      <c r="D255" s="84">
        <v>43474</v>
      </c>
      <c r="E255" s="85" t="s">
        <v>1675</v>
      </c>
      <c r="F255" s="85" t="s">
        <v>3</v>
      </c>
      <c r="G255" s="85">
        <v>1701730</v>
      </c>
      <c r="H255" s="89"/>
      <c r="I255" s="273" t="s">
        <v>2641</v>
      </c>
      <c r="J255" s="89"/>
      <c r="K255" s="89"/>
      <c r="L255" s="89"/>
      <c r="M255" s="89"/>
      <c r="N255" s="274">
        <v>0</v>
      </c>
      <c r="O255" s="274">
        <v>20.3</v>
      </c>
      <c r="P255" s="89" t="s">
        <v>670</v>
      </c>
    </row>
    <row r="256" spans="1:16" ht="63.75">
      <c r="A256" s="271">
        <v>512</v>
      </c>
      <c r="B256" s="89"/>
      <c r="C256" s="272" t="s">
        <v>785</v>
      </c>
      <c r="D256" s="84">
        <v>43474</v>
      </c>
      <c r="E256" s="85" t="s">
        <v>1676</v>
      </c>
      <c r="F256" s="85" t="s">
        <v>3</v>
      </c>
      <c r="G256" s="85">
        <v>1701745</v>
      </c>
      <c r="H256" s="89"/>
      <c r="I256" s="273" t="s">
        <v>2642</v>
      </c>
      <c r="J256" s="89"/>
      <c r="K256" s="89"/>
      <c r="L256" s="89"/>
      <c r="M256" s="89"/>
      <c r="N256" s="274">
        <v>0</v>
      </c>
      <c r="O256" s="274">
        <v>300</v>
      </c>
      <c r="P256" s="89" t="s">
        <v>670</v>
      </c>
    </row>
    <row r="257" spans="1:16" ht="51">
      <c r="A257" s="271" t="s">
        <v>556</v>
      </c>
      <c r="B257" s="89"/>
      <c r="C257" s="272" t="s">
        <v>616</v>
      </c>
      <c r="D257" s="84">
        <v>43474</v>
      </c>
      <c r="E257" s="85" t="s">
        <v>1677</v>
      </c>
      <c r="F257" s="85" t="s">
        <v>3</v>
      </c>
      <c r="G257" s="85">
        <v>1701746</v>
      </c>
      <c r="H257" s="89"/>
      <c r="I257" s="273" t="s">
        <v>2643</v>
      </c>
      <c r="J257" s="89"/>
      <c r="K257" s="89"/>
      <c r="L257" s="89"/>
      <c r="M257" s="89"/>
      <c r="N257" s="274">
        <v>0</v>
      </c>
      <c r="O257" s="274">
        <v>108.3</v>
      </c>
      <c r="P257" s="89" t="s">
        <v>670</v>
      </c>
    </row>
    <row r="258" spans="1:16" ht="51">
      <c r="A258" s="271" t="s">
        <v>556</v>
      </c>
      <c r="B258" s="89"/>
      <c r="C258" s="272" t="s">
        <v>616</v>
      </c>
      <c r="D258" s="84">
        <v>43474</v>
      </c>
      <c r="E258" s="85" t="s">
        <v>1678</v>
      </c>
      <c r="F258" s="85" t="s">
        <v>3</v>
      </c>
      <c r="G258" s="85">
        <v>1701756</v>
      </c>
      <c r="H258" s="89"/>
      <c r="I258" s="273" t="s">
        <v>2644</v>
      </c>
      <c r="J258" s="89"/>
      <c r="K258" s="89"/>
      <c r="L258" s="89"/>
      <c r="M258" s="89"/>
      <c r="N258" s="274">
        <v>0</v>
      </c>
      <c r="O258" s="274">
        <v>11</v>
      </c>
      <c r="P258" s="89" t="s">
        <v>670</v>
      </c>
    </row>
    <row r="259" spans="1:16" ht="51">
      <c r="A259" s="271" t="s">
        <v>565</v>
      </c>
      <c r="B259" s="89"/>
      <c r="C259" s="272" t="s">
        <v>615</v>
      </c>
      <c r="D259" s="84">
        <v>43474</v>
      </c>
      <c r="E259" s="85" t="s">
        <v>1679</v>
      </c>
      <c r="F259" s="85" t="s">
        <v>3</v>
      </c>
      <c r="G259" s="85">
        <v>1701769</v>
      </c>
      <c r="H259" s="89"/>
      <c r="I259" s="273" t="s">
        <v>2645</v>
      </c>
      <c r="J259" s="89"/>
      <c r="K259" s="89"/>
      <c r="L259" s="89"/>
      <c r="M259" s="89"/>
      <c r="N259" s="274">
        <v>0</v>
      </c>
      <c r="O259" s="274">
        <v>734</v>
      </c>
      <c r="P259" s="89" t="s">
        <v>670</v>
      </c>
    </row>
    <row r="260" spans="1:16" ht="51">
      <c r="A260" s="271">
        <v>20</v>
      </c>
      <c r="B260" s="89"/>
      <c r="C260" s="272" t="s">
        <v>44</v>
      </c>
      <c r="D260" s="84">
        <v>43474</v>
      </c>
      <c r="E260" s="85" t="s">
        <v>1680</v>
      </c>
      <c r="F260" s="85" t="s">
        <v>3</v>
      </c>
      <c r="G260" s="85">
        <v>1701808</v>
      </c>
      <c r="H260" s="89"/>
      <c r="I260" s="273" t="s">
        <v>2646</v>
      </c>
      <c r="J260" s="89"/>
      <c r="K260" s="89"/>
      <c r="L260" s="89"/>
      <c r="M260" s="89"/>
      <c r="N260" s="274">
        <v>0</v>
      </c>
      <c r="O260" s="274">
        <v>1565.89</v>
      </c>
      <c r="P260" s="89" t="s">
        <v>670</v>
      </c>
    </row>
    <row r="261" spans="1:16" ht="51">
      <c r="A261" s="271">
        <v>20</v>
      </c>
      <c r="B261" s="89"/>
      <c r="C261" s="272" t="s">
        <v>44</v>
      </c>
      <c r="D261" s="84">
        <v>43474</v>
      </c>
      <c r="E261" s="85" t="s">
        <v>1681</v>
      </c>
      <c r="F261" s="85" t="s">
        <v>3</v>
      </c>
      <c r="G261" s="85">
        <v>1701809</v>
      </c>
      <c r="H261" s="89"/>
      <c r="I261" s="273" t="s">
        <v>2647</v>
      </c>
      <c r="J261" s="89"/>
      <c r="K261" s="89"/>
      <c r="L261" s="89"/>
      <c r="M261" s="89"/>
      <c r="N261" s="274">
        <v>0</v>
      </c>
      <c r="O261" s="274">
        <v>793.34</v>
      </c>
      <c r="P261" s="89" t="s">
        <v>670</v>
      </c>
    </row>
    <row r="262" spans="1:16" ht="51">
      <c r="A262" s="271">
        <v>20</v>
      </c>
      <c r="B262" s="89"/>
      <c r="C262" s="272" t="s">
        <v>44</v>
      </c>
      <c r="D262" s="84">
        <v>43474</v>
      </c>
      <c r="E262" s="85" t="s">
        <v>1682</v>
      </c>
      <c r="F262" s="85" t="s">
        <v>3</v>
      </c>
      <c r="G262" s="85">
        <v>1701810</v>
      </c>
      <c r="H262" s="89"/>
      <c r="I262" s="273" t="s">
        <v>2648</v>
      </c>
      <c r="J262" s="89"/>
      <c r="K262" s="89"/>
      <c r="L262" s="89"/>
      <c r="M262" s="89"/>
      <c r="N262" s="274">
        <v>0</v>
      </c>
      <c r="O262" s="274">
        <v>1166.82</v>
      </c>
      <c r="P262" s="89" t="s">
        <v>670</v>
      </c>
    </row>
    <row r="263" spans="1:16" ht="51">
      <c r="A263" s="271">
        <v>20</v>
      </c>
      <c r="B263" s="89"/>
      <c r="C263" s="272" t="s">
        <v>44</v>
      </c>
      <c r="D263" s="84">
        <v>43474</v>
      </c>
      <c r="E263" s="85" t="s">
        <v>1683</v>
      </c>
      <c r="F263" s="85" t="s">
        <v>3</v>
      </c>
      <c r="G263" s="85">
        <v>1701811</v>
      </c>
      <c r="H263" s="89"/>
      <c r="I263" s="273" t="s">
        <v>2649</v>
      </c>
      <c r="J263" s="89"/>
      <c r="K263" s="89"/>
      <c r="L263" s="89"/>
      <c r="M263" s="89"/>
      <c r="N263" s="274">
        <v>0</v>
      </c>
      <c r="O263" s="274">
        <v>396</v>
      </c>
      <c r="P263" s="89" t="s">
        <v>670</v>
      </c>
    </row>
    <row r="264" spans="1:16" ht="51">
      <c r="A264" s="271" t="s">
        <v>556</v>
      </c>
      <c r="B264" s="89"/>
      <c r="C264" s="272" t="s">
        <v>616</v>
      </c>
      <c r="D264" s="84">
        <v>43474</v>
      </c>
      <c r="E264" s="85" t="s">
        <v>1684</v>
      </c>
      <c r="F264" s="85" t="s">
        <v>3</v>
      </c>
      <c r="G264" s="85">
        <v>1701812</v>
      </c>
      <c r="H264" s="89"/>
      <c r="I264" s="273" t="s">
        <v>2650</v>
      </c>
      <c r="J264" s="89"/>
      <c r="K264" s="89"/>
      <c r="L264" s="89"/>
      <c r="M264" s="89"/>
      <c r="N264" s="274">
        <v>0</v>
      </c>
      <c r="O264" s="274">
        <v>7500.01</v>
      </c>
      <c r="P264" s="89" t="s">
        <v>670</v>
      </c>
    </row>
    <row r="265" spans="1:16" ht="51">
      <c r="A265" s="271" t="s">
        <v>565</v>
      </c>
      <c r="B265" s="89"/>
      <c r="C265" s="272" t="s">
        <v>615</v>
      </c>
      <c r="D265" s="84">
        <v>43474</v>
      </c>
      <c r="E265" s="85" t="s">
        <v>1685</v>
      </c>
      <c r="F265" s="85" t="s">
        <v>3</v>
      </c>
      <c r="G265" s="85">
        <v>1701828</v>
      </c>
      <c r="H265" s="89"/>
      <c r="I265" s="273" t="s">
        <v>742</v>
      </c>
      <c r="J265" s="89"/>
      <c r="K265" s="89"/>
      <c r="L265" s="89"/>
      <c r="M265" s="89"/>
      <c r="N265" s="274">
        <v>0</v>
      </c>
      <c r="O265" s="274">
        <v>3000</v>
      </c>
      <c r="P265" s="89" t="s">
        <v>670</v>
      </c>
    </row>
    <row r="266" spans="1:16" ht="51">
      <c r="A266" s="271" t="s">
        <v>556</v>
      </c>
      <c r="B266" s="89"/>
      <c r="C266" s="272" t="s">
        <v>616</v>
      </c>
      <c r="D266" s="84">
        <v>43474</v>
      </c>
      <c r="E266" s="85" t="s">
        <v>1686</v>
      </c>
      <c r="F266" s="85" t="s">
        <v>3</v>
      </c>
      <c r="G266" s="85">
        <v>1701832</v>
      </c>
      <c r="H266" s="89"/>
      <c r="I266" s="273" t="s">
        <v>2651</v>
      </c>
      <c r="J266" s="89"/>
      <c r="K266" s="89"/>
      <c r="L266" s="89"/>
      <c r="M266" s="89"/>
      <c r="N266" s="274">
        <v>0</v>
      </c>
      <c r="O266" s="274">
        <v>395.7</v>
      </c>
      <c r="P266" s="89" t="s">
        <v>670</v>
      </c>
    </row>
    <row r="267" spans="1:16" ht="63.75">
      <c r="A267" s="271" t="s">
        <v>556</v>
      </c>
      <c r="B267" s="89"/>
      <c r="C267" s="272" t="s">
        <v>616</v>
      </c>
      <c r="D267" s="84">
        <v>43474</v>
      </c>
      <c r="E267" s="85" t="s">
        <v>1687</v>
      </c>
      <c r="F267" s="85" t="s">
        <v>3</v>
      </c>
      <c r="G267" s="85">
        <v>1701617</v>
      </c>
      <c r="H267" s="89"/>
      <c r="I267" s="273" t="s">
        <v>2652</v>
      </c>
      <c r="J267" s="89"/>
      <c r="K267" s="89"/>
      <c r="L267" s="89"/>
      <c r="M267" s="89"/>
      <c r="N267" s="274">
        <v>0</v>
      </c>
      <c r="O267" s="274">
        <v>530584.67000000004</v>
      </c>
      <c r="P267" s="89" t="s">
        <v>670</v>
      </c>
    </row>
    <row r="268" spans="1:16" ht="63.75">
      <c r="A268" s="271" t="s">
        <v>556</v>
      </c>
      <c r="B268" s="89"/>
      <c r="C268" s="272" t="s">
        <v>616</v>
      </c>
      <c r="D268" s="84">
        <v>43474</v>
      </c>
      <c r="E268" s="85" t="s">
        <v>1688</v>
      </c>
      <c r="F268" s="85" t="s">
        <v>3</v>
      </c>
      <c r="G268" s="85">
        <v>1701630</v>
      </c>
      <c r="H268" s="89"/>
      <c r="I268" s="273" t="s">
        <v>2653</v>
      </c>
      <c r="J268" s="89"/>
      <c r="K268" s="89"/>
      <c r="L268" s="89"/>
      <c r="M268" s="89"/>
      <c r="N268" s="274">
        <v>0</v>
      </c>
      <c r="O268" s="274">
        <v>18</v>
      </c>
      <c r="P268" s="89" t="s">
        <v>670</v>
      </c>
    </row>
    <row r="269" spans="1:16" ht="63.75">
      <c r="A269" s="271" t="s">
        <v>556</v>
      </c>
      <c r="B269" s="89"/>
      <c r="C269" s="272" t="s">
        <v>616</v>
      </c>
      <c r="D269" s="84">
        <v>43474</v>
      </c>
      <c r="E269" s="85" t="s">
        <v>1689</v>
      </c>
      <c r="F269" s="85" t="s">
        <v>3</v>
      </c>
      <c r="G269" s="85">
        <v>1701634</v>
      </c>
      <c r="H269" s="89"/>
      <c r="I269" s="273" t="s">
        <v>2654</v>
      </c>
      <c r="J269" s="89"/>
      <c r="K269" s="89"/>
      <c r="L269" s="89"/>
      <c r="M269" s="89"/>
      <c r="N269" s="274">
        <v>0</v>
      </c>
      <c r="O269" s="274">
        <v>18</v>
      </c>
      <c r="P269" s="89" t="s">
        <v>670</v>
      </c>
    </row>
    <row r="270" spans="1:16" ht="51">
      <c r="A270" s="271">
        <v>86</v>
      </c>
      <c r="B270" s="89"/>
      <c r="C270" s="272" t="s">
        <v>56</v>
      </c>
      <c r="D270" s="84">
        <v>43474</v>
      </c>
      <c r="E270" s="85" t="s">
        <v>1690</v>
      </c>
      <c r="F270" s="85" t="s">
        <v>3</v>
      </c>
      <c r="G270" s="85">
        <v>1701639</v>
      </c>
      <c r="H270" s="89"/>
      <c r="I270" s="273" t="s">
        <v>2655</v>
      </c>
      <c r="J270" s="89"/>
      <c r="K270" s="89"/>
      <c r="L270" s="89"/>
      <c r="M270" s="89"/>
      <c r="N270" s="274">
        <v>0</v>
      </c>
      <c r="O270" s="274">
        <v>128100</v>
      </c>
      <c r="P270" s="89" t="s">
        <v>670</v>
      </c>
    </row>
    <row r="271" spans="1:16" ht="63.75">
      <c r="A271" s="271">
        <v>86</v>
      </c>
      <c r="B271" s="89"/>
      <c r="C271" s="272" t="s">
        <v>56</v>
      </c>
      <c r="D271" s="84">
        <v>43474</v>
      </c>
      <c r="E271" s="85" t="s">
        <v>1691</v>
      </c>
      <c r="F271" s="85" t="s">
        <v>3</v>
      </c>
      <c r="G271" s="85">
        <v>1701652</v>
      </c>
      <c r="H271" s="89"/>
      <c r="I271" s="273" t="s">
        <v>2656</v>
      </c>
      <c r="J271" s="89"/>
      <c r="K271" s="89"/>
      <c r="L271" s="89"/>
      <c r="M271" s="89"/>
      <c r="N271" s="274">
        <v>0</v>
      </c>
      <c r="O271" s="274">
        <v>8565.7900000000009</v>
      </c>
      <c r="P271" s="89" t="s">
        <v>670</v>
      </c>
    </row>
    <row r="272" spans="1:16" ht="63.75">
      <c r="A272" s="271">
        <v>310</v>
      </c>
      <c r="B272" s="89"/>
      <c r="C272" s="272" t="s">
        <v>141</v>
      </c>
      <c r="D272" s="84">
        <v>43474</v>
      </c>
      <c r="E272" s="85" t="s">
        <v>1692</v>
      </c>
      <c r="F272" s="85" t="s">
        <v>3</v>
      </c>
      <c r="G272" s="85">
        <v>1701654</v>
      </c>
      <c r="H272" s="89"/>
      <c r="I272" s="273" t="s">
        <v>2657</v>
      </c>
      <c r="J272" s="89"/>
      <c r="K272" s="89"/>
      <c r="L272" s="89"/>
      <c r="M272" s="89"/>
      <c r="N272" s="274">
        <v>0</v>
      </c>
      <c r="O272" s="274">
        <v>48960.89</v>
      </c>
      <c r="P272" s="89" t="s">
        <v>670</v>
      </c>
    </row>
    <row r="273" spans="1:16" ht="63.75">
      <c r="A273" s="271" t="s">
        <v>556</v>
      </c>
      <c r="B273" s="89"/>
      <c r="C273" s="272" t="s">
        <v>616</v>
      </c>
      <c r="D273" s="84">
        <v>43474</v>
      </c>
      <c r="E273" s="85" t="s">
        <v>1693</v>
      </c>
      <c r="F273" s="85" t="s">
        <v>3</v>
      </c>
      <c r="G273" s="85">
        <v>1701660</v>
      </c>
      <c r="H273" s="89"/>
      <c r="I273" s="273" t="s">
        <v>2658</v>
      </c>
      <c r="J273" s="89"/>
      <c r="K273" s="89"/>
      <c r="L273" s="89"/>
      <c r="M273" s="89"/>
      <c r="N273" s="274">
        <v>0</v>
      </c>
      <c r="O273" s="274">
        <v>90130.86</v>
      </c>
      <c r="P273" s="89" t="s">
        <v>670</v>
      </c>
    </row>
    <row r="274" spans="1:16" ht="63.75">
      <c r="A274" s="271" t="s">
        <v>556</v>
      </c>
      <c r="B274" s="89"/>
      <c r="C274" s="272" t="s">
        <v>616</v>
      </c>
      <c r="D274" s="84">
        <v>43474</v>
      </c>
      <c r="E274" s="85" t="s">
        <v>1694</v>
      </c>
      <c r="F274" s="85" t="s">
        <v>3</v>
      </c>
      <c r="G274" s="85">
        <v>1701662</v>
      </c>
      <c r="H274" s="89"/>
      <c r="I274" s="273" t="s">
        <v>2659</v>
      </c>
      <c r="J274" s="89"/>
      <c r="K274" s="89"/>
      <c r="L274" s="89"/>
      <c r="M274" s="89"/>
      <c r="N274" s="274">
        <v>0</v>
      </c>
      <c r="O274" s="274">
        <v>48728.69</v>
      </c>
      <c r="P274" s="89" t="s">
        <v>741</v>
      </c>
    </row>
    <row r="275" spans="1:16" ht="63.75">
      <c r="A275" s="271">
        <v>35</v>
      </c>
      <c r="B275" s="89"/>
      <c r="C275" s="272" t="s">
        <v>46</v>
      </c>
      <c r="D275" s="84">
        <v>43474</v>
      </c>
      <c r="E275" s="85" t="s">
        <v>1695</v>
      </c>
      <c r="F275" s="85" t="s">
        <v>3</v>
      </c>
      <c r="G275" s="85">
        <v>1701663</v>
      </c>
      <c r="H275" s="89"/>
      <c r="I275" s="273" t="s">
        <v>2660</v>
      </c>
      <c r="J275" s="89"/>
      <c r="K275" s="89"/>
      <c r="L275" s="89"/>
      <c r="M275" s="89"/>
      <c r="N275" s="274">
        <v>0</v>
      </c>
      <c r="O275" s="274">
        <v>56221.71</v>
      </c>
      <c r="P275" s="89" t="s">
        <v>670</v>
      </c>
    </row>
    <row r="276" spans="1:16" ht="51">
      <c r="A276" s="271">
        <v>16</v>
      </c>
      <c r="B276" s="89"/>
      <c r="C276" s="272" t="s">
        <v>43</v>
      </c>
      <c r="D276" s="84">
        <v>43474</v>
      </c>
      <c r="E276" s="85" t="s">
        <v>1696</v>
      </c>
      <c r="F276" s="85" t="s">
        <v>3</v>
      </c>
      <c r="G276" s="85">
        <v>1701653</v>
      </c>
      <c r="H276" s="89"/>
      <c r="I276" s="273" t="s">
        <v>2661</v>
      </c>
      <c r="J276" s="89"/>
      <c r="K276" s="89"/>
      <c r="L276" s="89"/>
      <c r="M276" s="89"/>
      <c r="N276" s="274">
        <v>0</v>
      </c>
      <c r="O276" s="274">
        <v>440</v>
      </c>
      <c r="P276" s="89" t="s">
        <v>670</v>
      </c>
    </row>
    <row r="277" spans="1:16" ht="51">
      <c r="A277" s="271" t="s">
        <v>565</v>
      </c>
      <c r="B277" s="89"/>
      <c r="C277" s="272" t="s">
        <v>615</v>
      </c>
      <c r="D277" s="84">
        <v>43474</v>
      </c>
      <c r="E277" s="85" t="s">
        <v>1697</v>
      </c>
      <c r="F277" s="85" t="s">
        <v>3</v>
      </c>
      <c r="G277" s="85">
        <v>1701651</v>
      </c>
      <c r="H277" s="89"/>
      <c r="I277" s="273" t="s">
        <v>2662</v>
      </c>
      <c r="J277" s="89"/>
      <c r="K277" s="89"/>
      <c r="L277" s="89"/>
      <c r="M277" s="89"/>
      <c r="N277" s="274">
        <v>0</v>
      </c>
      <c r="O277" s="274">
        <v>300</v>
      </c>
      <c r="P277" s="89" t="s">
        <v>670</v>
      </c>
    </row>
    <row r="278" spans="1:16" ht="51">
      <c r="A278" s="271">
        <v>35</v>
      </c>
      <c r="B278" s="89"/>
      <c r="C278" s="272" t="s">
        <v>46</v>
      </c>
      <c r="D278" s="84">
        <v>43474</v>
      </c>
      <c r="E278" s="85" t="s">
        <v>1698</v>
      </c>
      <c r="F278" s="85" t="s">
        <v>3</v>
      </c>
      <c r="G278" s="85">
        <v>1701636</v>
      </c>
      <c r="H278" s="89"/>
      <c r="I278" s="273" t="s">
        <v>2663</v>
      </c>
      <c r="J278" s="89"/>
      <c r="K278" s="89"/>
      <c r="L278" s="89"/>
      <c r="M278" s="89"/>
      <c r="N278" s="274">
        <v>0</v>
      </c>
      <c r="O278" s="274">
        <v>230.20000000000002</v>
      </c>
      <c r="P278" s="89" t="s">
        <v>670</v>
      </c>
    </row>
    <row r="279" spans="1:16" ht="51">
      <c r="A279" s="271" t="s">
        <v>556</v>
      </c>
      <c r="B279" s="89"/>
      <c r="C279" s="272" t="s">
        <v>616</v>
      </c>
      <c r="D279" s="84">
        <v>43474</v>
      </c>
      <c r="E279" s="85" t="s">
        <v>1699</v>
      </c>
      <c r="F279" s="85" t="s">
        <v>3</v>
      </c>
      <c r="G279" s="85">
        <v>1701632</v>
      </c>
      <c r="H279" s="89"/>
      <c r="I279" s="273" t="s">
        <v>2664</v>
      </c>
      <c r="J279" s="89"/>
      <c r="K279" s="89"/>
      <c r="L279" s="89"/>
      <c r="M279" s="89"/>
      <c r="N279" s="274">
        <v>0</v>
      </c>
      <c r="O279" s="274">
        <v>25.7</v>
      </c>
      <c r="P279" s="89" t="s">
        <v>670</v>
      </c>
    </row>
    <row r="280" spans="1:16" ht="51">
      <c r="A280" s="271" t="s">
        <v>556</v>
      </c>
      <c r="B280" s="89"/>
      <c r="C280" s="272" t="s">
        <v>616</v>
      </c>
      <c r="D280" s="84">
        <v>43474</v>
      </c>
      <c r="E280" s="85" t="s">
        <v>1700</v>
      </c>
      <c r="F280" s="85" t="s">
        <v>3</v>
      </c>
      <c r="G280" s="85">
        <v>1701627</v>
      </c>
      <c r="H280" s="89"/>
      <c r="I280" s="273" t="s">
        <v>2665</v>
      </c>
      <c r="J280" s="89"/>
      <c r="K280" s="89"/>
      <c r="L280" s="89"/>
      <c r="M280" s="89"/>
      <c r="N280" s="274">
        <v>0</v>
      </c>
      <c r="O280" s="274">
        <v>212.8</v>
      </c>
      <c r="P280" s="89" t="s">
        <v>670</v>
      </c>
    </row>
    <row r="281" spans="1:16" ht="51">
      <c r="A281" s="271" t="s">
        <v>565</v>
      </c>
      <c r="B281" s="89"/>
      <c r="C281" s="272" t="s">
        <v>615</v>
      </c>
      <c r="D281" s="84">
        <v>43474</v>
      </c>
      <c r="E281" s="85" t="s">
        <v>1701</v>
      </c>
      <c r="F281" s="85" t="s">
        <v>3</v>
      </c>
      <c r="G281" s="85">
        <v>1701622</v>
      </c>
      <c r="H281" s="89"/>
      <c r="I281" s="273" t="s">
        <v>2666</v>
      </c>
      <c r="J281" s="89"/>
      <c r="K281" s="89"/>
      <c r="L281" s="89"/>
      <c r="M281" s="89"/>
      <c r="N281" s="274">
        <v>0</v>
      </c>
      <c r="O281" s="274">
        <v>2000</v>
      </c>
      <c r="P281" s="89" t="s">
        <v>670</v>
      </c>
    </row>
    <row r="282" spans="1:16" ht="51">
      <c r="A282" s="271" t="s">
        <v>556</v>
      </c>
      <c r="B282" s="89"/>
      <c r="C282" s="272" t="s">
        <v>616</v>
      </c>
      <c r="D282" s="84">
        <v>43474</v>
      </c>
      <c r="E282" s="85" t="s">
        <v>1702</v>
      </c>
      <c r="F282" s="85" t="s">
        <v>3</v>
      </c>
      <c r="G282" s="85">
        <v>1701598</v>
      </c>
      <c r="H282" s="89"/>
      <c r="I282" s="273" t="s">
        <v>2667</v>
      </c>
      <c r="J282" s="89"/>
      <c r="K282" s="89"/>
      <c r="L282" s="89"/>
      <c r="M282" s="89"/>
      <c r="N282" s="274">
        <v>0</v>
      </c>
      <c r="O282" s="274">
        <v>100</v>
      </c>
      <c r="P282" s="89" t="s">
        <v>670</v>
      </c>
    </row>
    <row r="283" spans="1:16" ht="51">
      <c r="A283" s="271" t="s">
        <v>556</v>
      </c>
      <c r="B283" s="89"/>
      <c r="C283" s="272" t="s">
        <v>616</v>
      </c>
      <c r="D283" s="84">
        <v>43474</v>
      </c>
      <c r="E283" s="85" t="s">
        <v>1703</v>
      </c>
      <c r="F283" s="85" t="s">
        <v>3</v>
      </c>
      <c r="G283" s="85">
        <v>1701587</v>
      </c>
      <c r="H283" s="89"/>
      <c r="I283" s="273" t="s">
        <v>2668</v>
      </c>
      <c r="J283" s="89"/>
      <c r="K283" s="89"/>
      <c r="L283" s="89"/>
      <c r="M283" s="89"/>
      <c r="N283" s="274">
        <v>0</v>
      </c>
      <c r="O283" s="274">
        <v>23.3</v>
      </c>
      <c r="P283" s="89" t="s">
        <v>670</v>
      </c>
    </row>
    <row r="284" spans="1:16" ht="51">
      <c r="A284" s="271" t="s">
        <v>556</v>
      </c>
      <c r="B284" s="89"/>
      <c r="C284" s="272" t="s">
        <v>616</v>
      </c>
      <c r="D284" s="84">
        <v>43474</v>
      </c>
      <c r="E284" s="85" t="s">
        <v>1704</v>
      </c>
      <c r="F284" s="85" t="s">
        <v>3</v>
      </c>
      <c r="G284" s="85">
        <v>1701585</v>
      </c>
      <c r="H284" s="89"/>
      <c r="I284" s="273" t="s">
        <v>2669</v>
      </c>
      <c r="J284" s="89"/>
      <c r="K284" s="89"/>
      <c r="L284" s="89"/>
      <c r="M284" s="89"/>
      <c r="N284" s="274">
        <v>0</v>
      </c>
      <c r="O284" s="274">
        <v>102.9</v>
      </c>
      <c r="P284" s="89" t="s">
        <v>670</v>
      </c>
    </row>
    <row r="285" spans="1:16" ht="51">
      <c r="A285" s="271" t="s">
        <v>556</v>
      </c>
      <c r="B285" s="89"/>
      <c r="C285" s="272" t="s">
        <v>616</v>
      </c>
      <c r="D285" s="84">
        <v>43474</v>
      </c>
      <c r="E285" s="85" t="s">
        <v>1705</v>
      </c>
      <c r="F285" s="85" t="s">
        <v>3</v>
      </c>
      <c r="G285" s="85">
        <v>1701584</v>
      </c>
      <c r="H285" s="89"/>
      <c r="I285" s="273" t="s">
        <v>2670</v>
      </c>
      <c r="J285" s="89"/>
      <c r="K285" s="89"/>
      <c r="L285" s="89"/>
      <c r="M285" s="89"/>
      <c r="N285" s="274">
        <v>0</v>
      </c>
      <c r="O285" s="274">
        <v>12.700000000000001</v>
      </c>
      <c r="P285" s="89" t="s">
        <v>670</v>
      </c>
    </row>
    <row r="286" spans="1:16" ht="63.75">
      <c r="A286" s="271">
        <v>85</v>
      </c>
      <c r="B286" s="89"/>
      <c r="C286" s="272" t="s">
        <v>735</v>
      </c>
      <c r="D286" s="84">
        <v>43474</v>
      </c>
      <c r="E286" s="85" t="s">
        <v>1706</v>
      </c>
      <c r="F286" s="85" t="s">
        <v>3</v>
      </c>
      <c r="G286" s="85">
        <v>1701667</v>
      </c>
      <c r="H286" s="89"/>
      <c r="I286" s="273" t="s">
        <v>2671</v>
      </c>
      <c r="J286" s="89"/>
      <c r="K286" s="89"/>
      <c r="L286" s="89"/>
      <c r="M286" s="89"/>
      <c r="N286" s="274">
        <v>0</v>
      </c>
      <c r="O286" s="274">
        <v>28021.73</v>
      </c>
      <c r="P286" s="89" t="s">
        <v>670</v>
      </c>
    </row>
    <row r="287" spans="1:16" ht="51">
      <c r="A287" s="271">
        <v>340</v>
      </c>
      <c r="B287" s="89"/>
      <c r="C287" s="272" t="s">
        <v>147</v>
      </c>
      <c r="D287" s="84">
        <v>43474</v>
      </c>
      <c r="E287" s="85" t="s">
        <v>1707</v>
      </c>
      <c r="F287" s="85" t="s">
        <v>6</v>
      </c>
      <c r="G287" s="85">
        <v>934842</v>
      </c>
      <c r="H287" s="89"/>
      <c r="I287" s="273" t="s">
        <v>2672</v>
      </c>
      <c r="J287" s="89"/>
      <c r="K287" s="89"/>
      <c r="L287" s="89"/>
      <c r="M287" s="89"/>
      <c r="N287" s="274">
        <v>0</v>
      </c>
      <c r="O287" s="274">
        <v>12793.9</v>
      </c>
      <c r="P287" s="89" t="s">
        <v>670</v>
      </c>
    </row>
    <row r="288" spans="1:16" ht="51">
      <c r="A288" s="271" t="s">
        <v>556</v>
      </c>
      <c r="B288" s="89"/>
      <c r="C288" s="272" t="s">
        <v>616</v>
      </c>
      <c r="D288" s="84">
        <v>43474</v>
      </c>
      <c r="E288" s="85" t="s">
        <v>1708</v>
      </c>
      <c r="F288" s="85" t="s">
        <v>6</v>
      </c>
      <c r="G288" s="85">
        <v>944407</v>
      </c>
      <c r="H288" s="89"/>
      <c r="I288" s="273" t="s">
        <v>2673</v>
      </c>
      <c r="J288" s="89"/>
      <c r="K288" s="89"/>
      <c r="L288" s="89"/>
      <c r="M288" s="89"/>
      <c r="N288" s="274">
        <v>0</v>
      </c>
      <c r="O288" s="274">
        <v>400108122</v>
      </c>
      <c r="P288" s="89" t="s">
        <v>670</v>
      </c>
    </row>
    <row r="289" spans="1:16" ht="51">
      <c r="A289" s="271">
        <v>340</v>
      </c>
      <c r="B289" s="89"/>
      <c r="C289" s="272" t="s">
        <v>147</v>
      </c>
      <c r="D289" s="84">
        <v>43474</v>
      </c>
      <c r="E289" s="85" t="s">
        <v>1709</v>
      </c>
      <c r="F289" s="85" t="s">
        <v>15</v>
      </c>
      <c r="G289" s="85">
        <v>934843</v>
      </c>
      <c r="H289" s="89"/>
      <c r="I289" s="273" t="s">
        <v>2674</v>
      </c>
      <c r="J289" s="89"/>
      <c r="K289" s="89"/>
      <c r="L289" s="89"/>
      <c r="M289" s="89"/>
      <c r="N289" s="274">
        <v>50</v>
      </c>
      <c r="O289" s="274">
        <v>0</v>
      </c>
      <c r="P289" s="89" t="s">
        <v>670</v>
      </c>
    </row>
    <row r="290" spans="1:16" ht="63.75">
      <c r="A290" s="271" t="s">
        <v>556</v>
      </c>
      <c r="B290" s="89"/>
      <c r="C290" s="272" t="s">
        <v>616</v>
      </c>
      <c r="D290" s="84">
        <v>43474</v>
      </c>
      <c r="E290" s="85" t="s">
        <v>1710</v>
      </c>
      <c r="F290" s="85" t="s">
        <v>11</v>
      </c>
      <c r="G290" s="85">
        <v>944408</v>
      </c>
      <c r="H290" s="89"/>
      <c r="I290" s="273" t="s">
        <v>2675</v>
      </c>
      <c r="J290" s="89"/>
      <c r="K290" s="89"/>
      <c r="L290" s="89"/>
      <c r="M290" s="89"/>
      <c r="N290" s="274">
        <v>50</v>
      </c>
      <c r="O290" s="274">
        <v>0</v>
      </c>
      <c r="P290" s="89" t="s">
        <v>670</v>
      </c>
    </row>
    <row r="291" spans="1:16" ht="51">
      <c r="A291" s="271">
        <v>340</v>
      </c>
      <c r="B291" s="89"/>
      <c r="C291" s="272" t="s">
        <v>147</v>
      </c>
      <c r="D291" s="84">
        <v>43474</v>
      </c>
      <c r="E291" s="85" t="s">
        <v>1711</v>
      </c>
      <c r="F291" s="85" t="s">
        <v>6</v>
      </c>
      <c r="G291" s="85">
        <v>935180</v>
      </c>
      <c r="H291" s="89"/>
      <c r="I291" s="273" t="s">
        <v>2676</v>
      </c>
      <c r="J291" s="89"/>
      <c r="K291" s="89"/>
      <c r="L291" s="89"/>
      <c r="M291" s="89"/>
      <c r="N291" s="274">
        <v>0</v>
      </c>
      <c r="O291" s="274">
        <v>43684.480000000003</v>
      </c>
      <c r="P291" s="89" t="s">
        <v>670</v>
      </c>
    </row>
    <row r="292" spans="1:16" ht="38.25">
      <c r="A292" s="271">
        <v>340</v>
      </c>
      <c r="B292" s="89"/>
      <c r="C292" s="272" t="s">
        <v>147</v>
      </c>
      <c r="D292" s="84">
        <v>43474</v>
      </c>
      <c r="E292" s="85" t="s">
        <v>1712</v>
      </c>
      <c r="F292" s="85" t="s">
        <v>15</v>
      </c>
      <c r="G292" s="85">
        <v>935181</v>
      </c>
      <c r="H292" s="89"/>
      <c r="I292" s="273" t="s">
        <v>2677</v>
      </c>
      <c r="J292" s="89"/>
      <c r="K292" s="89"/>
      <c r="L292" s="89"/>
      <c r="M292" s="89"/>
      <c r="N292" s="274">
        <v>50</v>
      </c>
      <c r="O292" s="274">
        <v>0</v>
      </c>
      <c r="P292" s="89" t="s">
        <v>670</v>
      </c>
    </row>
    <row r="293" spans="1:16" ht="51">
      <c r="A293" s="271">
        <v>117</v>
      </c>
      <c r="B293" s="89"/>
      <c r="C293" s="272" t="s">
        <v>62</v>
      </c>
      <c r="D293" s="84">
        <v>43474</v>
      </c>
      <c r="E293" s="85" t="s">
        <v>1713</v>
      </c>
      <c r="F293" s="85" t="s">
        <v>11</v>
      </c>
      <c r="G293" s="85">
        <v>944417</v>
      </c>
      <c r="H293" s="89"/>
      <c r="I293" s="273" t="s">
        <v>2678</v>
      </c>
      <c r="J293" s="89"/>
      <c r="K293" s="89"/>
      <c r="L293" s="89"/>
      <c r="M293" s="89"/>
      <c r="N293" s="274">
        <v>50</v>
      </c>
      <c r="O293" s="274">
        <v>0</v>
      </c>
      <c r="P293" s="89" t="s">
        <v>670</v>
      </c>
    </row>
    <row r="294" spans="1:16" ht="51">
      <c r="A294" s="271" t="s">
        <v>556</v>
      </c>
      <c r="B294" s="89"/>
      <c r="C294" s="272" t="s">
        <v>616</v>
      </c>
      <c r="D294" s="84">
        <v>43474</v>
      </c>
      <c r="E294" s="85" t="s">
        <v>1714</v>
      </c>
      <c r="F294" s="85" t="s">
        <v>13</v>
      </c>
      <c r="G294" s="85">
        <v>944419</v>
      </c>
      <c r="H294" s="89"/>
      <c r="I294" s="273" t="s">
        <v>2679</v>
      </c>
      <c r="J294" s="89"/>
      <c r="K294" s="89"/>
      <c r="L294" s="89"/>
      <c r="M294" s="89"/>
      <c r="N294" s="274">
        <v>50</v>
      </c>
      <c r="O294" s="274">
        <v>0</v>
      </c>
      <c r="P294" s="89" t="s">
        <v>670</v>
      </c>
    </row>
    <row r="295" spans="1:16" ht="38.25">
      <c r="A295" s="271" t="s">
        <v>565</v>
      </c>
      <c r="B295" s="89"/>
      <c r="C295" s="272" t="s">
        <v>615</v>
      </c>
      <c r="D295" s="84">
        <v>43475</v>
      </c>
      <c r="E295" s="85" t="s">
        <v>1715</v>
      </c>
      <c r="F295" s="85" t="s">
        <v>3</v>
      </c>
      <c r="G295" s="85">
        <v>1702155</v>
      </c>
      <c r="H295" s="89"/>
      <c r="I295" s="273" t="s">
        <v>2680</v>
      </c>
      <c r="J295" s="89"/>
      <c r="K295" s="89"/>
      <c r="L295" s="89"/>
      <c r="M295" s="89"/>
      <c r="N295" s="274">
        <v>0</v>
      </c>
      <c r="O295" s="274">
        <v>1200</v>
      </c>
      <c r="P295" s="89" t="s">
        <v>670</v>
      </c>
    </row>
    <row r="296" spans="1:16" ht="38.25">
      <c r="A296" s="271" t="s">
        <v>565</v>
      </c>
      <c r="B296" s="89"/>
      <c r="C296" s="272" t="s">
        <v>615</v>
      </c>
      <c r="D296" s="84">
        <v>43475</v>
      </c>
      <c r="E296" s="85" t="s">
        <v>1716</v>
      </c>
      <c r="F296" s="85" t="s">
        <v>3</v>
      </c>
      <c r="G296" s="85">
        <v>1702147</v>
      </c>
      <c r="H296" s="89"/>
      <c r="I296" s="273" t="s">
        <v>2681</v>
      </c>
      <c r="J296" s="89"/>
      <c r="K296" s="89"/>
      <c r="L296" s="89"/>
      <c r="M296" s="89"/>
      <c r="N296" s="274">
        <v>0</v>
      </c>
      <c r="O296" s="274">
        <v>1637.29</v>
      </c>
      <c r="P296" s="89" t="s">
        <v>670</v>
      </c>
    </row>
    <row r="297" spans="1:16" ht="51">
      <c r="A297" s="271">
        <v>670</v>
      </c>
      <c r="B297" s="89"/>
      <c r="C297" s="272" t="s">
        <v>190</v>
      </c>
      <c r="D297" s="84">
        <v>43475</v>
      </c>
      <c r="E297" s="85" t="s">
        <v>1717</v>
      </c>
      <c r="F297" s="85" t="s">
        <v>3</v>
      </c>
      <c r="G297" s="85">
        <v>1702137</v>
      </c>
      <c r="H297" s="89"/>
      <c r="I297" s="273" t="s">
        <v>2682</v>
      </c>
      <c r="J297" s="89"/>
      <c r="K297" s="89"/>
      <c r="L297" s="89"/>
      <c r="M297" s="89"/>
      <c r="N297" s="274">
        <v>0</v>
      </c>
      <c r="O297" s="274">
        <v>387.1</v>
      </c>
      <c r="P297" s="89" t="s">
        <v>670</v>
      </c>
    </row>
    <row r="298" spans="1:16" ht="63.75">
      <c r="A298" s="271" t="s">
        <v>556</v>
      </c>
      <c r="B298" s="89"/>
      <c r="C298" s="272" t="s">
        <v>616</v>
      </c>
      <c r="D298" s="84">
        <v>43475</v>
      </c>
      <c r="E298" s="85" t="s">
        <v>1718</v>
      </c>
      <c r="F298" s="85" t="s">
        <v>3</v>
      </c>
      <c r="G298" s="85">
        <v>1702134</v>
      </c>
      <c r="H298" s="89"/>
      <c r="I298" s="273" t="s">
        <v>2683</v>
      </c>
      <c r="J298" s="89"/>
      <c r="K298" s="89"/>
      <c r="L298" s="89"/>
      <c r="M298" s="89"/>
      <c r="N298" s="274">
        <v>0</v>
      </c>
      <c r="O298" s="274">
        <v>951.85</v>
      </c>
      <c r="P298" s="89" t="s">
        <v>670</v>
      </c>
    </row>
    <row r="299" spans="1:16" ht="38.25">
      <c r="A299" s="271" t="s">
        <v>565</v>
      </c>
      <c r="B299" s="89"/>
      <c r="C299" s="272" t="s">
        <v>615</v>
      </c>
      <c r="D299" s="84">
        <v>43475</v>
      </c>
      <c r="E299" s="85" t="s">
        <v>1719</v>
      </c>
      <c r="F299" s="85" t="s">
        <v>3</v>
      </c>
      <c r="G299" s="85">
        <v>1702122</v>
      </c>
      <c r="H299" s="89"/>
      <c r="I299" s="273" t="s">
        <v>2684</v>
      </c>
      <c r="J299" s="89"/>
      <c r="K299" s="89"/>
      <c r="L299" s="89"/>
      <c r="M299" s="89"/>
      <c r="N299" s="274">
        <v>0</v>
      </c>
      <c r="O299" s="274">
        <v>6932</v>
      </c>
      <c r="P299" s="89" t="s">
        <v>670</v>
      </c>
    </row>
    <row r="300" spans="1:16" ht="38.25">
      <c r="A300" s="271" t="s">
        <v>565</v>
      </c>
      <c r="B300" s="89"/>
      <c r="C300" s="272" t="s">
        <v>615</v>
      </c>
      <c r="D300" s="84">
        <v>43475</v>
      </c>
      <c r="E300" s="85" t="s">
        <v>1720</v>
      </c>
      <c r="F300" s="85" t="s">
        <v>3</v>
      </c>
      <c r="G300" s="85">
        <v>1702121</v>
      </c>
      <c r="H300" s="89"/>
      <c r="I300" s="273" t="s">
        <v>2685</v>
      </c>
      <c r="J300" s="89"/>
      <c r="K300" s="89"/>
      <c r="L300" s="89"/>
      <c r="M300" s="89"/>
      <c r="N300" s="274">
        <v>0</v>
      </c>
      <c r="O300" s="274">
        <v>6932</v>
      </c>
      <c r="P300" s="89" t="s">
        <v>670</v>
      </c>
    </row>
    <row r="301" spans="1:16" ht="63.75">
      <c r="A301" s="271" t="s">
        <v>565</v>
      </c>
      <c r="B301" s="89"/>
      <c r="C301" s="272" t="s">
        <v>615</v>
      </c>
      <c r="D301" s="84">
        <v>43475</v>
      </c>
      <c r="E301" s="85" t="s">
        <v>1721</v>
      </c>
      <c r="F301" s="85" t="s">
        <v>3</v>
      </c>
      <c r="G301" s="85">
        <v>1702111</v>
      </c>
      <c r="H301" s="89"/>
      <c r="I301" s="273" t="s">
        <v>2686</v>
      </c>
      <c r="J301" s="89"/>
      <c r="K301" s="89"/>
      <c r="L301" s="89"/>
      <c r="M301" s="89"/>
      <c r="N301" s="274">
        <v>0</v>
      </c>
      <c r="O301" s="274">
        <v>539.89</v>
      </c>
      <c r="P301" s="89" t="s">
        <v>670</v>
      </c>
    </row>
    <row r="302" spans="1:16" ht="51">
      <c r="A302" s="271">
        <v>373</v>
      </c>
      <c r="B302" s="89"/>
      <c r="C302" s="272" t="s">
        <v>636</v>
      </c>
      <c r="D302" s="84">
        <v>43475</v>
      </c>
      <c r="E302" s="85" t="s">
        <v>1722</v>
      </c>
      <c r="F302" s="85" t="s">
        <v>3</v>
      </c>
      <c r="G302" s="85">
        <v>1702109</v>
      </c>
      <c r="H302" s="89"/>
      <c r="I302" s="273" t="s">
        <v>2687</v>
      </c>
      <c r="J302" s="89"/>
      <c r="K302" s="89"/>
      <c r="L302" s="89"/>
      <c r="M302" s="89"/>
      <c r="N302" s="274">
        <v>0</v>
      </c>
      <c r="O302" s="274">
        <v>126</v>
      </c>
      <c r="P302" s="89" t="s">
        <v>670</v>
      </c>
    </row>
    <row r="303" spans="1:16" ht="51">
      <c r="A303" s="271" t="s">
        <v>565</v>
      </c>
      <c r="B303" s="89"/>
      <c r="C303" s="272" t="s">
        <v>615</v>
      </c>
      <c r="D303" s="84">
        <v>43475</v>
      </c>
      <c r="E303" s="85" t="s">
        <v>1723</v>
      </c>
      <c r="F303" s="85" t="s">
        <v>3</v>
      </c>
      <c r="G303" s="85">
        <v>1702101</v>
      </c>
      <c r="H303" s="89"/>
      <c r="I303" s="273" t="s">
        <v>2688</v>
      </c>
      <c r="J303" s="89"/>
      <c r="K303" s="89"/>
      <c r="L303" s="89"/>
      <c r="M303" s="89"/>
      <c r="N303" s="274">
        <v>0</v>
      </c>
      <c r="O303" s="274">
        <v>0.25</v>
      </c>
      <c r="P303" s="89" t="s">
        <v>670</v>
      </c>
    </row>
    <row r="304" spans="1:16" ht="51">
      <c r="A304" s="271">
        <v>373</v>
      </c>
      <c r="B304" s="89"/>
      <c r="C304" s="272" t="s">
        <v>636</v>
      </c>
      <c r="D304" s="84">
        <v>43475</v>
      </c>
      <c r="E304" s="85" t="s">
        <v>1724</v>
      </c>
      <c r="F304" s="85" t="s">
        <v>3</v>
      </c>
      <c r="G304" s="85">
        <v>1702165</v>
      </c>
      <c r="H304" s="89"/>
      <c r="I304" s="273" t="s">
        <v>2689</v>
      </c>
      <c r="J304" s="89"/>
      <c r="K304" s="89"/>
      <c r="L304" s="89"/>
      <c r="M304" s="89"/>
      <c r="N304" s="274">
        <v>0</v>
      </c>
      <c r="O304" s="274">
        <v>288.90000000000003</v>
      </c>
      <c r="P304" s="89" t="s">
        <v>670</v>
      </c>
    </row>
    <row r="305" spans="1:16" ht="51">
      <c r="A305" s="271">
        <v>683</v>
      </c>
      <c r="B305" s="89"/>
      <c r="C305" s="272" t="s">
        <v>1374</v>
      </c>
      <c r="D305" s="84">
        <v>43475</v>
      </c>
      <c r="E305" s="85" t="s">
        <v>1725</v>
      </c>
      <c r="F305" s="85" t="s">
        <v>3</v>
      </c>
      <c r="G305" s="85">
        <v>1702196</v>
      </c>
      <c r="H305" s="89"/>
      <c r="I305" s="273" t="s">
        <v>2690</v>
      </c>
      <c r="J305" s="89"/>
      <c r="K305" s="89"/>
      <c r="L305" s="89"/>
      <c r="M305" s="89"/>
      <c r="N305" s="274">
        <v>0</v>
      </c>
      <c r="O305" s="274">
        <v>30</v>
      </c>
      <c r="P305" s="89" t="s">
        <v>670</v>
      </c>
    </row>
    <row r="306" spans="1:16" ht="51">
      <c r="A306" s="271" t="s">
        <v>556</v>
      </c>
      <c r="B306" s="89"/>
      <c r="C306" s="272" t="s">
        <v>616</v>
      </c>
      <c r="D306" s="84">
        <v>43475</v>
      </c>
      <c r="E306" s="85" t="s">
        <v>1726</v>
      </c>
      <c r="F306" s="85" t="s">
        <v>3</v>
      </c>
      <c r="G306" s="85">
        <v>1702226</v>
      </c>
      <c r="H306" s="89"/>
      <c r="I306" s="273" t="s">
        <v>2691</v>
      </c>
      <c r="J306" s="89"/>
      <c r="K306" s="89"/>
      <c r="L306" s="89"/>
      <c r="M306" s="89"/>
      <c r="N306" s="274">
        <v>0</v>
      </c>
      <c r="O306" s="274">
        <v>644</v>
      </c>
      <c r="P306" s="89" t="s">
        <v>670</v>
      </c>
    </row>
    <row r="307" spans="1:16" ht="51">
      <c r="A307" s="271" t="s">
        <v>565</v>
      </c>
      <c r="B307" s="89"/>
      <c r="C307" s="272" t="s">
        <v>615</v>
      </c>
      <c r="D307" s="84">
        <v>43475</v>
      </c>
      <c r="E307" s="85" t="s">
        <v>1727</v>
      </c>
      <c r="F307" s="85" t="s">
        <v>3</v>
      </c>
      <c r="G307" s="85">
        <v>1702230</v>
      </c>
      <c r="H307" s="89"/>
      <c r="I307" s="273" t="s">
        <v>2692</v>
      </c>
      <c r="J307" s="89"/>
      <c r="K307" s="89"/>
      <c r="L307" s="89"/>
      <c r="M307" s="89"/>
      <c r="N307" s="274">
        <v>0</v>
      </c>
      <c r="O307" s="274">
        <v>2195</v>
      </c>
      <c r="P307" s="89" t="s">
        <v>670</v>
      </c>
    </row>
    <row r="308" spans="1:16" ht="51">
      <c r="A308" s="271">
        <v>592</v>
      </c>
      <c r="B308" s="89"/>
      <c r="C308" s="272" t="s">
        <v>645</v>
      </c>
      <c r="D308" s="84">
        <v>43475</v>
      </c>
      <c r="E308" s="85" t="s">
        <v>1728</v>
      </c>
      <c r="F308" s="85" t="s">
        <v>3</v>
      </c>
      <c r="G308" s="85">
        <v>1702254</v>
      </c>
      <c r="H308" s="89"/>
      <c r="I308" s="273" t="s">
        <v>2693</v>
      </c>
      <c r="J308" s="89"/>
      <c r="K308" s="89"/>
      <c r="L308" s="89"/>
      <c r="M308" s="89"/>
      <c r="N308" s="274">
        <v>0</v>
      </c>
      <c r="O308" s="274">
        <v>4553</v>
      </c>
      <c r="P308" s="89" t="s">
        <v>670</v>
      </c>
    </row>
    <row r="309" spans="1:16" ht="51">
      <c r="A309" s="271">
        <v>592</v>
      </c>
      <c r="B309" s="89"/>
      <c r="C309" s="272" t="s">
        <v>645</v>
      </c>
      <c r="D309" s="84">
        <v>43475</v>
      </c>
      <c r="E309" s="85" t="s">
        <v>1729</v>
      </c>
      <c r="F309" s="85" t="s">
        <v>3</v>
      </c>
      <c r="G309" s="85">
        <v>1702257</v>
      </c>
      <c r="H309" s="89"/>
      <c r="I309" s="273" t="s">
        <v>2694</v>
      </c>
      <c r="J309" s="89"/>
      <c r="K309" s="89"/>
      <c r="L309" s="89"/>
      <c r="M309" s="89"/>
      <c r="N309" s="274">
        <v>0</v>
      </c>
      <c r="O309" s="274">
        <v>15</v>
      </c>
      <c r="P309" s="89" t="s">
        <v>670</v>
      </c>
    </row>
    <row r="310" spans="1:16" ht="51">
      <c r="A310" s="271">
        <v>592</v>
      </c>
      <c r="B310" s="89"/>
      <c r="C310" s="272" t="s">
        <v>645</v>
      </c>
      <c r="D310" s="84">
        <v>43475</v>
      </c>
      <c r="E310" s="85" t="s">
        <v>1730</v>
      </c>
      <c r="F310" s="85" t="s">
        <v>3</v>
      </c>
      <c r="G310" s="85">
        <v>1702259</v>
      </c>
      <c r="H310" s="89"/>
      <c r="I310" s="273" t="s">
        <v>2695</v>
      </c>
      <c r="J310" s="89"/>
      <c r="K310" s="89"/>
      <c r="L310" s="89"/>
      <c r="M310" s="89"/>
      <c r="N310" s="274">
        <v>0</v>
      </c>
      <c r="O310" s="274">
        <v>8495</v>
      </c>
      <c r="P310" s="89" t="s">
        <v>670</v>
      </c>
    </row>
    <row r="311" spans="1:16" ht="63.75">
      <c r="A311" s="271">
        <v>310</v>
      </c>
      <c r="B311" s="89"/>
      <c r="C311" s="272" t="s">
        <v>141</v>
      </c>
      <c r="D311" s="84">
        <v>43475</v>
      </c>
      <c r="E311" s="85" t="s">
        <v>1731</v>
      </c>
      <c r="F311" s="85" t="s">
        <v>3</v>
      </c>
      <c r="G311" s="85">
        <v>1702081</v>
      </c>
      <c r="H311" s="89"/>
      <c r="I311" s="273" t="s">
        <v>2698</v>
      </c>
      <c r="J311" s="89"/>
      <c r="K311" s="89"/>
      <c r="L311" s="89"/>
      <c r="M311" s="89"/>
      <c r="N311" s="274">
        <v>0</v>
      </c>
      <c r="O311" s="274">
        <v>1220.1000000000001</v>
      </c>
      <c r="P311" s="89" t="s">
        <v>670</v>
      </c>
    </row>
    <row r="312" spans="1:16" ht="63.75">
      <c r="A312" s="271">
        <v>310</v>
      </c>
      <c r="B312" s="89"/>
      <c r="C312" s="272" t="s">
        <v>141</v>
      </c>
      <c r="D312" s="84">
        <v>43475</v>
      </c>
      <c r="E312" s="85" t="s">
        <v>1732</v>
      </c>
      <c r="F312" s="85" t="s">
        <v>3</v>
      </c>
      <c r="G312" s="85">
        <v>1702086</v>
      </c>
      <c r="H312" s="89"/>
      <c r="I312" s="273" t="s">
        <v>2699</v>
      </c>
      <c r="J312" s="89"/>
      <c r="K312" s="89"/>
      <c r="L312" s="89"/>
      <c r="M312" s="89"/>
      <c r="N312" s="274">
        <v>0</v>
      </c>
      <c r="O312" s="274">
        <v>792</v>
      </c>
      <c r="P312" s="89" t="s">
        <v>670</v>
      </c>
    </row>
    <row r="313" spans="1:16" ht="51">
      <c r="A313" s="271" t="s">
        <v>565</v>
      </c>
      <c r="B313" s="89"/>
      <c r="C313" s="272" t="s">
        <v>615</v>
      </c>
      <c r="D313" s="84">
        <v>43475</v>
      </c>
      <c r="E313" s="85" t="s">
        <v>1733</v>
      </c>
      <c r="F313" s="85" t="s">
        <v>3</v>
      </c>
      <c r="G313" s="85">
        <v>1702089</v>
      </c>
      <c r="H313" s="89"/>
      <c r="I313" s="273" t="s">
        <v>2700</v>
      </c>
      <c r="J313" s="89"/>
      <c r="K313" s="89"/>
      <c r="L313" s="89"/>
      <c r="M313" s="89"/>
      <c r="N313" s="274">
        <v>0</v>
      </c>
      <c r="O313" s="274">
        <v>6216.64</v>
      </c>
      <c r="P313" s="89" t="s">
        <v>670</v>
      </c>
    </row>
    <row r="314" spans="1:16" ht="51">
      <c r="A314" s="271" t="s">
        <v>565</v>
      </c>
      <c r="B314" s="89"/>
      <c r="C314" s="272" t="s">
        <v>615</v>
      </c>
      <c r="D314" s="84">
        <v>43475</v>
      </c>
      <c r="E314" s="85" t="s">
        <v>1734</v>
      </c>
      <c r="F314" s="85" t="s">
        <v>3</v>
      </c>
      <c r="G314" s="85">
        <v>1702090</v>
      </c>
      <c r="H314" s="89"/>
      <c r="I314" s="273" t="s">
        <v>2701</v>
      </c>
      <c r="J314" s="89"/>
      <c r="K314" s="89"/>
      <c r="L314" s="89"/>
      <c r="M314" s="89"/>
      <c r="N314" s="274">
        <v>0</v>
      </c>
      <c r="O314" s="274">
        <v>7138.34</v>
      </c>
      <c r="P314" s="89" t="s">
        <v>670</v>
      </c>
    </row>
    <row r="315" spans="1:16" ht="51">
      <c r="A315" s="271" t="s">
        <v>565</v>
      </c>
      <c r="B315" s="89"/>
      <c r="C315" s="272" t="s">
        <v>615</v>
      </c>
      <c r="D315" s="84">
        <v>43475</v>
      </c>
      <c r="E315" s="85" t="s">
        <v>1735</v>
      </c>
      <c r="F315" s="85" t="s">
        <v>3</v>
      </c>
      <c r="G315" s="85">
        <v>1702092</v>
      </c>
      <c r="H315" s="89"/>
      <c r="I315" s="273" t="s">
        <v>2702</v>
      </c>
      <c r="J315" s="89"/>
      <c r="K315" s="89"/>
      <c r="L315" s="89"/>
      <c r="M315" s="89"/>
      <c r="N315" s="274">
        <v>0</v>
      </c>
      <c r="O315" s="274">
        <v>9452.2199999999993</v>
      </c>
      <c r="P315" s="89" t="s">
        <v>670</v>
      </c>
    </row>
    <row r="316" spans="1:16" ht="63.75">
      <c r="A316" s="271" t="s">
        <v>556</v>
      </c>
      <c r="B316" s="89"/>
      <c r="C316" s="272" t="s">
        <v>616</v>
      </c>
      <c r="D316" s="84">
        <v>43475</v>
      </c>
      <c r="E316" s="85" t="s">
        <v>1736</v>
      </c>
      <c r="F316" s="85" t="s">
        <v>3</v>
      </c>
      <c r="G316" s="85">
        <v>1701988</v>
      </c>
      <c r="H316" s="89"/>
      <c r="I316" s="273" t="s">
        <v>2703</v>
      </c>
      <c r="J316" s="89"/>
      <c r="K316" s="89"/>
      <c r="L316" s="89"/>
      <c r="M316" s="89"/>
      <c r="N316" s="274">
        <v>0</v>
      </c>
      <c r="O316" s="274">
        <v>2662.8</v>
      </c>
      <c r="P316" s="89" t="s">
        <v>670</v>
      </c>
    </row>
    <row r="317" spans="1:16" ht="38.25">
      <c r="A317" s="271">
        <v>35</v>
      </c>
      <c r="B317" s="89"/>
      <c r="C317" s="272" t="s">
        <v>46</v>
      </c>
      <c r="D317" s="84">
        <v>43475</v>
      </c>
      <c r="E317" s="85" t="s">
        <v>1737</v>
      </c>
      <c r="F317" s="85" t="s">
        <v>3</v>
      </c>
      <c r="G317" s="85">
        <v>1702084</v>
      </c>
      <c r="H317" s="89"/>
      <c r="I317" s="273" t="s">
        <v>748</v>
      </c>
      <c r="J317" s="89"/>
      <c r="K317" s="89"/>
      <c r="L317" s="89"/>
      <c r="M317" s="89"/>
      <c r="N317" s="274">
        <v>0</v>
      </c>
      <c r="O317" s="274">
        <v>1203.3900000000001</v>
      </c>
      <c r="P317" s="89" t="s">
        <v>670</v>
      </c>
    </row>
    <row r="318" spans="1:16" ht="51">
      <c r="A318" s="271" t="s">
        <v>565</v>
      </c>
      <c r="B318" s="89"/>
      <c r="C318" s="272" t="s">
        <v>615</v>
      </c>
      <c r="D318" s="84">
        <v>43475</v>
      </c>
      <c r="E318" s="85" t="s">
        <v>1738</v>
      </c>
      <c r="F318" s="85" t="s">
        <v>3</v>
      </c>
      <c r="G318" s="85">
        <v>1702068</v>
      </c>
      <c r="H318" s="89"/>
      <c r="I318" s="273" t="s">
        <v>2704</v>
      </c>
      <c r="J318" s="89"/>
      <c r="K318" s="89"/>
      <c r="L318" s="89"/>
      <c r="M318" s="89"/>
      <c r="N318" s="274">
        <v>0</v>
      </c>
      <c r="O318" s="274">
        <v>257.2</v>
      </c>
      <c r="P318" s="89" t="s">
        <v>670</v>
      </c>
    </row>
    <row r="319" spans="1:16" ht="89.25">
      <c r="A319" s="271">
        <v>587</v>
      </c>
      <c r="B319" s="89"/>
      <c r="C319" s="272" t="s">
        <v>730</v>
      </c>
      <c r="D319" s="84">
        <v>43475</v>
      </c>
      <c r="E319" s="85" t="s">
        <v>1739</v>
      </c>
      <c r="F319" s="85" t="s">
        <v>3</v>
      </c>
      <c r="G319" s="85">
        <v>1702057</v>
      </c>
      <c r="H319" s="89"/>
      <c r="I319" s="273" t="s">
        <v>2705</v>
      </c>
      <c r="J319" s="89"/>
      <c r="K319" s="89"/>
      <c r="L319" s="89"/>
      <c r="M319" s="89"/>
      <c r="N319" s="274">
        <v>0</v>
      </c>
      <c r="O319" s="274">
        <v>17</v>
      </c>
      <c r="P319" s="89" t="s">
        <v>670</v>
      </c>
    </row>
    <row r="320" spans="1:16" ht="89.25">
      <c r="A320" s="271">
        <v>587</v>
      </c>
      <c r="B320" s="89"/>
      <c r="C320" s="272" t="s">
        <v>730</v>
      </c>
      <c r="D320" s="84">
        <v>43475</v>
      </c>
      <c r="E320" s="85" t="s">
        <v>1740</v>
      </c>
      <c r="F320" s="85" t="s">
        <v>3</v>
      </c>
      <c r="G320" s="85">
        <v>1702056</v>
      </c>
      <c r="H320" s="89"/>
      <c r="I320" s="273" t="s">
        <v>2706</v>
      </c>
      <c r="J320" s="89"/>
      <c r="K320" s="89"/>
      <c r="L320" s="89"/>
      <c r="M320" s="89"/>
      <c r="N320" s="274">
        <v>0</v>
      </c>
      <c r="O320" s="274">
        <v>2314.33</v>
      </c>
      <c r="P320" s="89" t="s">
        <v>670</v>
      </c>
    </row>
    <row r="321" spans="1:16" ht="51">
      <c r="A321" s="271" t="s">
        <v>556</v>
      </c>
      <c r="B321" s="89"/>
      <c r="C321" s="272" t="s">
        <v>616</v>
      </c>
      <c r="D321" s="84">
        <v>43475</v>
      </c>
      <c r="E321" s="85" t="s">
        <v>1741</v>
      </c>
      <c r="F321" s="85" t="s">
        <v>3</v>
      </c>
      <c r="G321" s="85">
        <v>1702033</v>
      </c>
      <c r="H321" s="89"/>
      <c r="I321" s="273" t="s">
        <v>2707</v>
      </c>
      <c r="J321" s="89"/>
      <c r="K321" s="89"/>
      <c r="L321" s="89"/>
      <c r="M321" s="89"/>
      <c r="N321" s="274">
        <v>0</v>
      </c>
      <c r="O321" s="274">
        <v>356.48</v>
      </c>
      <c r="P321" s="89" t="s">
        <v>670</v>
      </c>
    </row>
    <row r="322" spans="1:16" ht="51">
      <c r="A322" s="271" t="s">
        <v>556</v>
      </c>
      <c r="B322" s="89"/>
      <c r="C322" s="272" t="s">
        <v>616</v>
      </c>
      <c r="D322" s="84">
        <v>43475</v>
      </c>
      <c r="E322" s="85" t="s">
        <v>1742</v>
      </c>
      <c r="F322" s="85" t="s">
        <v>3</v>
      </c>
      <c r="G322" s="85">
        <v>1702022</v>
      </c>
      <c r="H322" s="89"/>
      <c r="I322" s="273" t="s">
        <v>2708</v>
      </c>
      <c r="J322" s="89"/>
      <c r="K322" s="89"/>
      <c r="L322" s="89"/>
      <c r="M322" s="89"/>
      <c r="N322" s="274">
        <v>0</v>
      </c>
      <c r="O322" s="274">
        <v>427.55</v>
      </c>
      <c r="P322" s="89" t="s">
        <v>670</v>
      </c>
    </row>
    <row r="323" spans="1:16" ht="63.75">
      <c r="A323" s="271">
        <v>592</v>
      </c>
      <c r="B323" s="89"/>
      <c r="C323" s="272" t="s">
        <v>645</v>
      </c>
      <c r="D323" s="84">
        <v>43475</v>
      </c>
      <c r="E323" s="85" t="s">
        <v>1743</v>
      </c>
      <c r="F323" s="85" t="s">
        <v>3</v>
      </c>
      <c r="G323" s="85">
        <v>1702020</v>
      </c>
      <c r="H323" s="89"/>
      <c r="I323" s="273" t="s">
        <v>2709</v>
      </c>
      <c r="J323" s="89"/>
      <c r="K323" s="89"/>
      <c r="L323" s="89"/>
      <c r="M323" s="89"/>
      <c r="N323" s="274">
        <v>0</v>
      </c>
      <c r="O323" s="274">
        <v>21610.9</v>
      </c>
      <c r="P323" s="89" t="s">
        <v>670</v>
      </c>
    </row>
    <row r="324" spans="1:16" ht="38.25">
      <c r="A324" s="271">
        <v>16</v>
      </c>
      <c r="B324" s="89"/>
      <c r="C324" s="272" t="s">
        <v>43</v>
      </c>
      <c r="D324" s="84">
        <v>43475</v>
      </c>
      <c r="E324" s="85" t="s">
        <v>1744</v>
      </c>
      <c r="F324" s="85" t="s">
        <v>3</v>
      </c>
      <c r="G324" s="85">
        <v>1702019</v>
      </c>
      <c r="H324" s="89"/>
      <c r="I324" s="273" t="s">
        <v>2710</v>
      </c>
      <c r="J324" s="89"/>
      <c r="K324" s="89"/>
      <c r="L324" s="89"/>
      <c r="M324" s="89"/>
      <c r="N324" s="274">
        <v>0</v>
      </c>
      <c r="O324" s="274">
        <v>371</v>
      </c>
      <c r="P324" s="89" t="s">
        <v>670</v>
      </c>
    </row>
    <row r="325" spans="1:16" ht="38.25">
      <c r="A325" s="271" t="s">
        <v>565</v>
      </c>
      <c r="B325" s="89"/>
      <c r="C325" s="272" t="s">
        <v>615</v>
      </c>
      <c r="D325" s="84">
        <v>43475</v>
      </c>
      <c r="E325" s="85" t="s">
        <v>1745</v>
      </c>
      <c r="F325" s="85" t="s">
        <v>3</v>
      </c>
      <c r="G325" s="85">
        <v>1702004</v>
      </c>
      <c r="H325" s="89"/>
      <c r="I325" s="273" t="s">
        <v>1421</v>
      </c>
      <c r="J325" s="89"/>
      <c r="K325" s="89"/>
      <c r="L325" s="89"/>
      <c r="M325" s="89"/>
      <c r="N325" s="274">
        <v>0</v>
      </c>
      <c r="O325" s="274">
        <v>1669</v>
      </c>
      <c r="P325" s="89" t="s">
        <v>670</v>
      </c>
    </row>
    <row r="326" spans="1:16" ht="51">
      <c r="A326" s="271" t="s">
        <v>565</v>
      </c>
      <c r="B326" s="89"/>
      <c r="C326" s="272" t="s">
        <v>615</v>
      </c>
      <c r="D326" s="84">
        <v>43475</v>
      </c>
      <c r="E326" s="85" t="s">
        <v>1746</v>
      </c>
      <c r="F326" s="85" t="s">
        <v>3</v>
      </c>
      <c r="G326" s="85">
        <v>1701990</v>
      </c>
      <c r="H326" s="89"/>
      <c r="I326" s="273" t="s">
        <v>2711</v>
      </c>
      <c r="J326" s="89"/>
      <c r="K326" s="89"/>
      <c r="L326" s="89"/>
      <c r="M326" s="89"/>
      <c r="N326" s="274">
        <v>0</v>
      </c>
      <c r="O326" s="274">
        <v>1726</v>
      </c>
      <c r="P326" s="89" t="s">
        <v>670</v>
      </c>
    </row>
    <row r="327" spans="1:16" ht="89.25">
      <c r="A327" s="271" t="s">
        <v>556</v>
      </c>
      <c r="B327" s="89"/>
      <c r="C327" s="272" t="s">
        <v>616</v>
      </c>
      <c r="D327" s="84">
        <v>43475</v>
      </c>
      <c r="E327" s="85" t="s">
        <v>1747</v>
      </c>
      <c r="F327" s="85" t="s">
        <v>6</v>
      </c>
      <c r="G327" s="85">
        <v>944449</v>
      </c>
      <c r="H327" s="89"/>
      <c r="I327" s="273" t="s">
        <v>2712</v>
      </c>
      <c r="J327" s="89"/>
      <c r="K327" s="89"/>
      <c r="L327" s="89"/>
      <c r="M327" s="89"/>
      <c r="N327" s="274">
        <v>0</v>
      </c>
      <c r="O327" s="274">
        <v>8551.11</v>
      </c>
      <c r="P327" s="89" t="s">
        <v>670</v>
      </c>
    </row>
    <row r="328" spans="1:16" ht="89.25">
      <c r="A328" s="271" t="s">
        <v>556</v>
      </c>
      <c r="B328" s="89"/>
      <c r="C328" s="272" t="s">
        <v>616</v>
      </c>
      <c r="D328" s="84">
        <v>43475</v>
      </c>
      <c r="E328" s="85" t="s">
        <v>1748</v>
      </c>
      <c r="F328" s="85" t="s">
        <v>6</v>
      </c>
      <c r="G328" s="85">
        <v>944449</v>
      </c>
      <c r="H328" s="89"/>
      <c r="I328" s="273" t="s">
        <v>2713</v>
      </c>
      <c r="J328" s="89"/>
      <c r="K328" s="89"/>
      <c r="L328" s="89"/>
      <c r="M328" s="89"/>
      <c r="N328" s="274">
        <v>0</v>
      </c>
      <c r="O328" s="274">
        <v>1964.9</v>
      </c>
      <c r="P328" s="89" t="s">
        <v>670</v>
      </c>
    </row>
    <row r="329" spans="1:16" ht="63.75">
      <c r="A329" s="271" t="s">
        <v>559</v>
      </c>
      <c r="B329" s="89"/>
      <c r="C329" s="272" t="s">
        <v>762</v>
      </c>
      <c r="D329" s="84">
        <v>43475</v>
      </c>
      <c r="E329" s="85" t="s">
        <v>1749</v>
      </c>
      <c r="F329" s="85" t="s">
        <v>6</v>
      </c>
      <c r="G329" s="85">
        <v>1069093</v>
      </c>
      <c r="H329" s="89"/>
      <c r="I329" s="273" t="s">
        <v>2714</v>
      </c>
      <c r="J329" s="89"/>
      <c r="K329" s="89"/>
      <c r="L329" s="89"/>
      <c r="M329" s="89"/>
      <c r="N329" s="274">
        <v>0</v>
      </c>
      <c r="O329" s="274">
        <v>70579.17</v>
      </c>
      <c r="P329" s="89" t="s">
        <v>670</v>
      </c>
    </row>
    <row r="330" spans="1:16" ht="63.75">
      <c r="A330" s="271" t="s">
        <v>559</v>
      </c>
      <c r="B330" s="89"/>
      <c r="C330" s="272" t="s">
        <v>762</v>
      </c>
      <c r="D330" s="84">
        <v>43475</v>
      </c>
      <c r="E330" s="85" t="s">
        <v>1750</v>
      </c>
      <c r="F330" s="85" t="s">
        <v>6</v>
      </c>
      <c r="G330" s="85">
        <v>1069095</v>
      </c>
      <c r="H330" s="89"/>
      <c r="I330" s="273" t="s">
        <v>2715</v>
      </c>
      <c r="J330" s="89"/>
      <c r="K330" s="89"/>
      <c r="L330" s="89"/>
      <c r="M330" s="89"/>
      <c r="N330" s="274">
        <v>0</v>
      </c>
      <c r="O330" s="274">
        <v>89467</v>
      </c>
      <c r="P330" s="89" t="s">
        <v>670</v>
      </c>
    </row>
    <row r="331" spans="1:16" ht="51">
      <c r="A331" s="271">
        <v>117</v>
      </c>
      <c r="B331" s="89"/>
      <c r="C331" s="272" t="s">
        <v>62</v>
      </c>
      <c r="D331" s="84">
        <v>43475</v>
      </c>
      <c r="E331" s="85" t="s">
        <v>1751</v>
      </c>
      <c r="F331" s="85" t="s">
        <v>11</v>
      </c>
      <c r="G331" s="85">
        <v>944457</v>
      </c>
      <c r="H331" s="89"/>
      <c r="I331" s="273" t="s">
        <v>2716</v>
      </c>
      <c r="J331" s="89"/>
      <c r="K331" s="89"/>
      <c r="L331" s="89"/>
      <c r="M331" s="89"/>
      <c r="N331" s="274">
        <v>50</v>
      </c>
      <c r="O331" s="274">
        <v>0</v>
      </c>
      <c r="P331" s="89" t="s">
        <v>670</v>
      </c>
    </row>
    <row r="332" spans="1:16" ht="38.25">
      <c r="A332" s="271" t="s">
        <v>565</v>
      </c>
      <c r="B332" s="89"/>
      <c r="C332" s="272" t="s">
        <v>615</v>
      </c>
      <c r="D332" s="84">
        <v>43475</v>
      </c>
      <c r="E332" s="85" t="s">
        <v>1752</v>
      </c>
      <c r="F332" s="85" t="s">
        <v>6</v>
      </c>
      <c r="G332" s="85">
        <v>1069406</v>
      </c>
      <c r="H332" s="89"/>
      <c r="I332" s="273" t="s">
        <v>2717</v>
      </c>
      <c r="J332" s="89"/>
      <c r="K332" s="89"/>
      <c r="L332" s="89"/>
      <c r="M332" s="89"/>
      <c r="N332" s="274">
        <v>0</v>
      </c>
      <c r="O332" s="274">
        <v>2207.5500000000002</v>
      </c>
      <c r="P332" s="89" t="s">
        <v>670</v>
      </c>
    </row>
    <row r="333" spans="1:16" ht="89.25">
      <c r="A333" s="271">
        <v>10</v>
      </c>
      <c r="B333" s="89"/>
      <c r="C333" s="272" t="s">
        <v>41</v>
      </c>
      <c r="D333" s="84">
        <v>43475</v>
      </c>
      <c r="E333" s="85" t="s">
        <v>1753</v>
      </c>
      <c r="F333" s="85" t="s">
        <v>15</v>
      </c>
      <c r="G333" s="85">
        <v>7061</v>
      </c>
      <c r="H333" s="89"/>
      <c r="I333" s="273" t="s">
        <v>2718</v>
      </c>
      <c r="J333" s="89"/>
      <c r="K333" s="89"/>
      <c r="L333" s="89"/>
      <c r="M333" s="89"/>
      <c r="N333" s="274">
        <v>307.25</v>
      </c>
      <c r="O333" s="274">
        <v>0</v>
      </c>
      <c r="P333" s="89" t="s">
        <v>12352</v>
      </c>
    </row>
    <row r="334" spans="1:16" ht="89.25">
      <c r="A334" s="271">
        <v>10</v>
      </c>
      <c r="B334" s="89"/>
      <c r="C334" s="272" t="s">
        <v>41</v>
      </c>
      <c r="D334" s="84">
        <v>43475</v>
      </c>
      <c r="E334" s="85" t="s">
        <v>1754</v>
      </c>
      <c r="F334" s="85" t="s">
        <v>15</v>
      </c>
      <c r="G334" s="85">
        <v>7065</v>
      </c>
      <c r="H334" s="89"/>
      <c r="I334" s="273" t="s">
        <v>2719</v>
      </c>
      <c r="J334" s="89"/>
      <c r="K334" s="89"/>
      <c r="L334" s="89"/>
      <c r="M334" s="89"/>
      <c r="N334" s="274">
        <v>308.76</v>
      </c>
      <c r="O334" s="274">
        <v>0</v>
      </c>
      <c r="P334" s="89" t="s">
        <v>12352</v>
      </c>
    </row>
    <row r="335" spans="1:16" ht="76.5">
      <c r="A335" s="271">
        <v>10</v>
      </c>
      <c r="B335" s="89"/>
      <c r="C335" s="272" t="s">
        <v>41</v>
      </c>
      <c r="D335" s="84">
        <v>43475</v>
      </c>
      <c r="E335" s="85" t="s">
        <v>1755</v>
      </c>
      <c r="F335" s="85" t="s">
        <v>15</v>
      </c>
      <c r="G335" s="85">
        <v>7062</v>
      </c>
      <c r="H335" s="89"/>
      <c r="I335" s="273" t="s">
        <v>2720</v>
      </c>
      <c r="J335" s="89"/>
      <c r="K335" s="89"/>
      <c r="L335" s="89"/>
      <c r="M335" s="89"/>
      <c r="N335" s="274">
        <v>5411.84</v>
      </c>
      <c r="O335" s="274">
        <v>0</v>
      </c>
      <c r="P335" s="89" t="s">
        <v>12352</v>
      </c>
    </row>
    <row r="336" spans="1:16" ht="76.5">
      <c r="A336" s="271">
        <v>10</v>
      </c>
      <c r="B336" s="89"/>
      <c r="C336" s="272" t="s">
        <v>41</v>
      </c>
      <c r="D336" s="84">
        <v>43475</v>
      </c>
      <c r="E336" s="85" t="s">
        <v>1756</v>
      </c>
      <c r="F336" s="85" t="s">
        <v>15</v>
      </c>
      <c r="G336" s="85">
        <v>7064</v>
      </c>
      <c r="H336" s="89"/>
      <c r="I336" s="273" t="s">
        <v>2721</v>
      </c>
      <c r="J336" s="89"/>
      <c r="K336" s="89"/>
      <c r="L336" s="89"/>
      <c r="M336" s="89"/>
      <c r="N336" s="274">
        <v>361.1</v>
      </c>
      <c r="O336" s="274">
        <v>0</v>
      </c>
      <c r="P336" s="89" t="s">
        <v>12352</v>
      </c>
    </row>
    <row r="337" spans="1:16" ht="51">
      <c r="A337" s="271" t="s">
        <v>556</v>
      </c>
      <c r="B337" s="89"/>
      <c r="C337" s="272" t="s">
        <v>616</v>
      </c>
      <c r="D337" s="84">
        <v>43476</v>
      </c>
      <c r="E337" s="85" t="s">
        <v>1757</v>
      </c>
      <c r="F337" s="85" t="s">
        <v>3</v>
      </c>
      <c r="G337" s="85">
        <v>1702558</v>
      </c>
      <c r="H337" s="89"/>
      <c r="I337" s="273" t="s">
        <v>2723</v>
      </c>
      <c r="J337" s="89"/>
      <c r="K337" s="89"/>
      <c r="L337" s="89"/>
      <c r="M337" s="89"/>
      <c r="N337" s="274">
        <v>0</v>
      </c>
      <c r="O337" s="274">
        <v>100</v>
      </c>
      <c r="P337" s="89" t="s">
        <v>670</v>
      </c>
    </row>
    <row r="338" spans="1:16" ht="51">
      <c r="A338" s="271" t="s">
        <v>565</v>
      </c>
      <c r="B338" s="89"/>
      <c r="C338" s="272" t="s">
        <v>615</v>
      </c>
      <c r="D338" s="84">
        <v>43476</v>
      </c>
      <c r="E338" s="85" t="s">
        <v>1758</v>
      </c>
      <c r="F338" s="85" t="s">
        <v>3</v>
      </c>
      <c r="G338" s="85">
        <v>1702546</v>
      </c>
      <c r="H338" s="89"/>
      <c r="I338" s="273" t="s">
        <v>2724</v>
      </c>
      <c r="J338" s="89"/>
      <c r="K338" s="89"/>
      <c r="L338" s="89"/>
      <c r="M338" s="89"/>
      <c r="N338" s="274">
        <v>0</v>
      </c>
      <c r="O338" s="274">
        <v>72</v>
      </c>
      <c r="P338" s="89" t="s">
        <v>670</v>
      </c>
    </row>
    <row r="339" spans="1:16" ht="51">
      <c r="A339" s="271">
        <v>35</v>
      </c>
      <c r="B339" s="89"/>
      <c r="C339" s="272" t="s">
        <v>46</v>
      </c>
      <c r="D339" s="84">
        <v>43476</v>
      </c>
      <c r="E339" s="85" t="s">
        <v>1759</v>
      </c>
      <c r="F339" s="85" t="s">
        <v>3</v>
      </c>
      <c r="G339" s="85">
        <v>1702536</v>
      </c>
      <c r="H339" s="89"/>
      <c r="I339" s="273" t="s">
        <v>739</v>
      </c>
      <c r="J339" s="89"/>
      <c r="K339" s="89"/>
      <c r="L339" s="89"/>
      <c r="M339" s="89"/>
      <c r="N339" s="274">
        <v>0</v>
      </c>
      <c r="O339" s="274">
        <v>1200</v>
      </c>
      <c r="P339" s="89" t="s">
        <v>670</v>
      </c>
    </row>
    <row r="340" spans="1:16" ht="51">
      <c r="A340" s="271">
        <v>35</v>
      </c>
      <c r="B340" s="89"/>
      <c r="C340" s="272" t="s">
        <v>46</v>
      </c>
      <c r="D340" s="84">
        <v>43476</v>
      </c>
      <c r="E340" s="85" t="s">
        <v>1760</v>
      </c>
      <c r="F340" s="85" t="s">
        <v>3</v>
      </c>
      <c r="G340" s="85">
        <v>1702533</v>
      </c>
      <c r="H340" s="89"/>
      <c r="I340" s="273" t="s">
        <v>739</v>
      </c>
      <c r="J340" s="89"/>
      <c r="K340" s="89"/>
      <c r="L340" s="89"/>
      <c r="M340" s="89"/>
      <c r="N340" s="274">
        <v>0</v>
      </c>
      <c r="O340" s="274">
        <v>1200</v>
      </c>
      <c r="P340" s="89" t="s">
        <v>670</v>
      </c>
    </row>
    <row r="341" spans="1:16" ht="51">
      <c r="A341" s="271">
        <v>47</v>
      </c>
      <c r="B341" s="89"/>
      <c r="C341" s="272" t="s">
        <v>49</v>
      </c>
      <c r="D341" s="84">
        <v>43476</v>
      </c>
      <c r="E341" s="85" t="s">
        <v>1761</v>
      </c>
      <c r="F341" s="85" t="s">
        <v>3</v>
      </c>
      <c r="G341" s="85">
        <v>1702503</v>
      </c>
      <c r="H341" s="89"/>
      <c r="I341" s="273" t="s">
        <v>2725</v>
      </c>
      <c r="J341" s="89"/>
      <c r="K341" s="89"/>
      <c r="L341" s="89"/>
      <c r="M341" s="89"/>
      <c r="N341" s="274">
        <v>0</v>
      </c>
      <c r="O341" s="274">
        <v>36</v>
      </c>
      <c r="P341" s="89" t="s">
        <v>670</v>
      </c>
    </row>
    <row r="342" spans="1:16" ht="51">
      <c r="A342" s="271">
        <v>47</v>
      </c>
      <c r="B342" s="89"/>
      <c r="C342" s="272" t="s">
        <v>49</v>
      </c>
      <c r="D342" s="84">
        <v>43476</v>
      </c>
      <c r="E342" s="85" t="s">
        <v>1762</v>
      </c>
      <c r="F342" s="85" t="s">
        <v>3</v>
      </c>
      <c r="G342" s="85">
        <v>1702502</v>
      </c>
      <c r="H342" s="89"/>
      <c r="I342" s="273" t="s">
        <v>2726</v>
      </c>
      <c r="J342" s="89"/>
      <c r="K342" s="89"/>
      <c r="L342" s="89"/>
      <c r="M342" s="89"/>
      <c r="N342" s="274">
        <v>0</v>
      </c>
      <c r="O342" s="274">
        <v>1242</v>
      </c>
      <c r="P342" s="89" t="s">
        <v>670</v>
      </c>
    </row>
    <row r="343" spans="1:16" ht="51">
      <c r="A343" s="271">
        <v>47</v>
      </c>
      <c r="B343" s="89"/>
      <c r="C343" s="272" t="s">
        <v>49</v>
      </c>
      <c r="D343" s="84">
        <v>43476</v>
      </c>
      <c r="E343" s="85" t="s">
        <v>1763</v>
      </c>
      <c r="F343" s="85" t="s">
        <v>3</v>
      </c>
      <c r="G343" s="85">
        <v>1702501</v>
      </c>
      <c r="H343" s="89"/>
      <c r="I343" s="273" t="s">
        <v>2727</v>
      </c>
      <c r="J343" s="89"/>
      <c r="K343" s="89"/>
      <c r="L343" s="89"/>
      <c r="M343" s="89"/>
      <c r="N343" s="274">
        <v>0</v>
      </c>
      <c r="O343" s="274">
        <v>54</v>
      </c>
      <c r="P343" s="89" t="s">
        <v>670</v>
      </c>
    </row>
    <row r="344" spans="1:16" ht="51">
      <c r="A344" s="271">
        <v>47</v>
      </c>
      <c r="B344" s="89"/>
      <c r="C344" s="272" t="s">
        <v>49</v>
      </c>
      <c r="D344" s="84">
        <v>43476</v>
      </c>
      <c r="E344" s="85" t="s">
        <v>1764</v>
      </c>
      <c r="F344" s="85" t="s">
        <v>3</v>
      </c>
      <c r="G344" s="85">
        <v>1702500</v>
      </c>
      <c r="H344" s="89"/>
      <c r="I344" s="273" t="s">
        <v>2728</v>
      </c>
      <c r="J344" s="89"/>
      <c r="K344" s="89"/>
      <c r="L344" s="89"/>
      <c r="M344" s="89"/>
      <c r="N344" s="274">
        <v>0</v>
      </c>
      <c r="O344" s="274">
        <v>18</v>
      </c>
      <c r="P344" s="89" t="s">
        <v>670</v>
      </c>
    </row>
    <row r="345" spans="1:16" ht="51">
      <c r="A345" s="271">
        <v>47</v>
      </c>
      <c r="B345" s="89"/>
      <c r="C345" s="272" t="s">
        <v>49</v>
      </c>
      <c r="D345" s="84">
        <v>43476</v>
      </c>
      <c r="E345" s="85" t="s">
        <v>1765</v>
      </c>
      <c r="F345" s="85" t="s">
        <v>3</v>
      </c>
      <c r="G345" s="85">
        <v>1702496</v>
      </c>
      <c r="H345" s="89"/>
      <c r="I345" s="273" t="s">
        <v>2729</v>
      </c>
      <c r="J345" s="89"/>
      <c r="K345" s="89"/>
      <c r="L345" s="89"/>
      <c r="M345" s="89"/>
      <c r="N345" s="274">
        <v>0</v>
      </c>
      <c r="O345" s="274">
        <v>18</v>
      </c>
      <c r="P345" s="89" t="s">
        <v>670</v>
      </c>
    </row>
    <row r="346" spans="1:16" ht="51">
      <c r="A346" s="271" t="s">
        <v>556</v>
      </c>
      <c r="B346" s="89"/>
      <c r="C346" s="272" t="s">
        <v>616</v>
      </c>
      <c r="D346" s="84">
        <v>43476</v>
      </c>
      <c r="E346" s="85" t="s">
        <v>1766</v>
      </c>
      <c r="F346" s="85" t="s">
        <v>3</v>
      </c>
      <c r="G346" s="85">
        <v>1702487</v>
      </c>
      <c r="H346" s="89"/>
      <c r="I346" s="273" t="s">
        <v>2730</v>
      </c>
      <c r="J346" s="89"/>
      <c r="K346" s="89"/>
      <c r="L346" s="89"/>
      <c r="M346" s="89"/>
      <c r="N346" s="274">
        <v>0</v>
      </c>
      <c r="O346" s="274">
        <v>1932</v>
      </c>
      <c r="P346" s="89" t="s">
        <v>670</v>
      </c>
    </row>
    <row r="347" spans="1:16" ht="51">
      <c r="A347" s="271" t="s">
        <v>556</v>
      </c>
      <c r="B347" s="89"/>
      <c r="C347" s="272" t="s">
        <v>616</v>
      </c>
      <c r="D347" s="84">
        <v>43476</v>
      </c>
      <c r="E347" s="85" t="s">
        <v>1767</v>
      </c>
      <c r="F347" s="85" t="s">
        <v>3</v>
      </c>
      <c r="G347" s="85">
        <v>1702584</v>
      </c>
      <c r="H347" s="89"/>
      <c r="I347" s="273" t="s">
        <v>2731</v>
      </c>
      <c r="J347" s="89"/>
      <c r="K347" s="89"/>
      <c r="L347" s="89"/>
      <c r="M347" s="89"/>
      <c r="N347" s="274">
        <v>0</v>
      </c>
      <c r="O347" s="274">
        <v>444.21000000000004</v>
      </c>
      <c r="P347" s="89" t="s">
        <v>670</v>
      </c>
    </row>
    <row r="348" spans="1:16" ht="51">
      <c r="A348" s="271">
        <v>591</v>
      </c>
      <c r="B348" s="89"/>
      <c r="C348" s="272" t="s">
        <v>1370</v>
      </c>
      <c r="D348" s="84">
        <v>43476</v>
      </c>
      <c r="E348" s="85" t="s">
        <v>1768</v>
      </c>
      <c r="F348" s="85" t="s">
        <v>3</v>
      </c>
      <c r="G348" s="85">
        <v>1702610</v>
      </c>
      <c r="H348" s="89"/>
      <c r="I348" s="273" t="s">
        <v>2732</v>
      </c>
      <c r="J348" s="89"/>
      <c r="K348" s="89"/>
      <c r="L348" s="89"/>
      <c r="M348" s="89"/>
      <c r="N348" s="274">
        <v>0</v>
      </c>
      <c r="O348" s="274">
        <v>3214.92</v>
      </c>
      <c r="P348" s="89" t="s">
        <v>670</v>
      </c>
    </row>
    <row r="349" spans="1:16" ht="51">
      <c r="A349" s="271" t="s">
        <v>565</v>
      </c>
      <c r="B349" s="89"/>
      <c r="C349" s="272" t="s">
        <v>615</v>
      </c>
      <c r="D349" s="84">
        <v>43476</v>
      </c>
      <c r="E349" s="85" t="s">
        <v>1769</v>
      </c>
      <c r="F349" s="85" t="s">
        <v>3</v>
      </c>
      <c r="G349" s="85">
        <v>1702638</v>
      </c>
      <c r="H349" s="89"/>
      <c r="I349" s="273" t="s">
        <v>2733</v>
      </c>
      <c r="J349" s="89"/>
      <c r="K349" s="89"/>
      <c r="L349" s="89"/>
      <c r="M349" s="89"/>
      <c r="N349" s="274">
        <v>0</v>
      </c>
      <c r="O349" s="274">
        <v>0.88</v>
      </c>
      <c r="P349" s="89" t="s">
        <v>670</v>
      </c>
    </row>
    <row r="350" spans="1:16" ht="51">
      <c r="A350" s="271" t="s">
        <v>556</v>
      </c>
      <c r="B350" s="89"/>
      <c r="C350" s="272" t="s">
        <v>616</v>
      </c>
      <c r="D350" s="84">
        <v>43476</v>
      </c>
      <c r="E350" s="85" t="s">
        <v>1770</v>
      </c>
      <c r="F350" s="85" t="s">
        <v>3</v>
      </c>
      <c r="G350" s="85">
        <v>1702639</v>
      </c>
      <c r="H350" s="89"/>
      <c r="I350" s="273" t="s">
        <v>2734</v>
      </c>
      <c r="J350" s="89"/>
      <c r="K350" s="89"/>
      <c r="L350" s="89"/>
      <c r="M350" s="89"/>
      <c r="N350" s="274">
        <v>0</v>
      </c>
      <c r="O350" s="274">
        <v>100</v>
      </c>
      <c r="P350" s="89" t="s">
        <v>670</v>
      </c>
    </row>
    <row r="351" spans="1:16" ht="51">
      <c r="A351" s="271" t="s">
        <v>565</v>
      </c>
      <c r="B351" s="89"/>
      <c r="C351" s="272" t="s">
        <v>615</v>
      </c>
      <c r="D351" s="84">
        <v>43476</v>
      </c>
      <c r="E351" s="85" t="s">
        <v>1771</v>
      </c>
      <c r="F351" s="85" t="s">
        <v>3</v>
      </c>
      <c r="G351" s="85">
        <v>1702648</v>
      </c>
      <c r="H351" s="89"/>
      <c r="I351" s="273" t="s">
        <v>2735</v>
      </c>
      <c r="J351" s="89"/>
      <c r="K351" s="89"/>
      <c r="L351" s="89"/>
      <c r="M351" s="89"/>
      <c r="N351" s="274">
        <v>0</v>
      </c>
      <c r="O351" s="274">
        <v>4558.63</v>
      </c>
      <c r="P351" s="89" t="s">
        <v>670</v>
      </c>
    </row>
    <row r="352" spans="1:16" ht="51">
      <c r="A352" s="271">
        <v>212</v>
      </c>
      <c r="B352" s="89"/>
      <c r="C352" s="272" t="s">
        <v>100</v>
      </c>
      <c r="D352" s="84">
        <v>43476</v>
      </c>
      <c r="E352" s="85" t="s">
        <v>1772</v>
      </c>
      <c r="F352" s="85" t="s">
        <v>3</v>
      </c>
      <c r="G352" s="85">
        <v>1702671</v>
      </c>
      <c r="H352" s="89"/>
      <c r="I352" s="273" t="s">
        <v>2736</v>
      </c>
      <c r="J352" s="89"/>
      <c r="K352" s="89"/>
      <c r="L352" s="89"/>
      <c r="M352" s="89"/>
      <c r="N352" s="274">
        <v>0</v>
      </c>
      <c r="O352" s="274">
        <v>1100</v>
      </c>
      <c r="P352" s="89" t="s">
        <v>670</v>
      </c>
    </row>
    <row r="353" spans="1:16" ht="51">
      <c r="A353" s="271">
        <v>212</v>
      </c>
      <c r="B353" s="89"/>
      <c r="C353" s="272" t="s">
        <v>100</v>
      </c>
      <c r="D353" s="84">
        <v>43476</v>
      </c>
      <c r="E353" s="85" t="s">
        <v>1773</v>
      </c>
      <c r="F353" s="85" t="s">
        <v>3</v>
      </c>
      <c r="G353" s="85">
        <v>1702672</v>
      </c>
      <c r="H353" s="89"/>
      <c r="I353" s="273" t="s">
        <v>2737</v>
      </c>
      <c r="J353" s="89"/>
      <c r="K353" s="89"/>
      <c r="L353" s="89"/>
      <c r="M353" s="89"/>
      <c r="N353" s="274">
        <v>0</v>
      </c>
      <c r="O353" s="274">
        <v>770</v>
      </c>
      <c r="P353" s="89" t="s">
        <v>670</v>
      </c>
    </row>
    <row r="354" spans="1:16" ht="38.25">
      <c r="A354" s="271">
        <v>212</v>
      </c>
      <c r="B354" s="89"/>
      <c r="C354" s="272" t="s">
        <v>100</v>
      </c>
      <c r="D354" s="84">
        <v>43476</v>
      </c>
      <c r="E354" s="85" t="s">
        <v>1774</v>
      </c>
      <c r="F354" s="85" t="s">
        <v>3</v>
      </c>
      <c r="G354" s="85">
        <v>1702679</v>
      </c>
      <c r="H354" s="89"/>
      <c r="I354" s="273" t="s">
        <v>2738</v>
      </c>
      <c r="J354" s="89"/>
      <c r="K354" s="89"/>
      <c r="L354" s="89"/>
      <c r="M354" s="89"/>
      <c r="N354" s="274">
        <v>0</v>
      </c>
      <c r="O354" s="274">
        <v>78</v>
      </c>
      <c r="P354" s="89" t="s">
        <v>670</v>
      </c>
    </row>
    <row r="355" spans="1:16" ht="38.25">
      <c r="A355" s="271">
        <v>212</v>
      </c>
      <c r="B355" s="89"/>
      <c r="C355" s="272" t="s">
        <v>100</v>
      </c>
      <c r="D355" s="84">
        <v>43476</v>
      </c>
      <c r="E355" s="85" t="s">
        <v>1775</v>
      </c>
      <c r="F355" s="85" t="s">
        <v>3</v>
      </c>
      <c r="G355" s="85">
        <v>1702681</v>
      </c>
      <c r="H355" s="89"/>
      <c r="I355" s="273" t="s">
        <v>2739</v>
      </c>
      <c r="J355" s="89"/>
      <c r="K355" s="89"/>
      <c r="L355" s="89"/>
      <c r="M355" s="89"/>
      <c r="N355" s="274">
        <v>0</v>
      </c>
      <c r="O355" s="274">
        <v>78</v>
      </c>
      <c r="P355" s="89" t="s">
        <v>670</v>
      </c>
    </row>
    <row r="356" spans="1:16" ht="38.25">
      <c r="A356" s="271">
        <v>212</v>
      </c>
      <c r="B356" s="89"/>
      <c r="C356" s="272" t="s">
        <v>100</v>
      </c>
      <c r="D356" s="84">
        <v>43476</v>
      </c>
      <c r="E356" s="85" t="s">
        <v>1776</v>
      </c>
      <c r="F356" s="85" t="s">
        <v>3</v>
      </c>
      <c r="G356" s="85">
        <v>1702682</v>
      </c>
      <c r="H356" s="89"/>
      <c r="I356" s="273" t="s">
        <v>2740</v>
      </c>
      <c r="J356" s="89"/>
      <c r="K356" s="89"/>
      <c r="L356" s="89"/>
      <c r="M356" s="89"/>
      <c r="N356" s="274">
        <v>0</v>
      </c>
      <c r="O356" s="274">
        <v>78</v>
      </c>
      <c r="P356" s="89" t="s">
        <v>670</v>
      </c>
    </row>
    <row r="357" spans="1:16" ht="51">
      <c r="A357" s="271">
        <v>212</v>
      </c>
      <c r="B357" s="89"/>
      <c r="C357" s="272" t="s">
        <v>100</v>
      </c>
      <c r="D357" s="84">
        <v>43476</v>
      </c>
      <c r="E357" s="85" t="s">
        <v>1777</v>
      </c>
      <c r="F357" s="85" t="s">
        <v>3</v>
      </c>
      <c r="G357" s="85">
        <v>1702684</v>
      </c>
      <c r="H357" s="89"/>
      <c r="I357" s="273" t="s">
        <v>2741</v>
      </c>
      <c r="J357" s="89"/>
      <c r="K357" s="89"/>
      <c r="L357" s="89"/>
      <c r="M357" s="89"/>
      <c r="N357" s="274">
        <v>0</v>
      </c>
      <c r="O357" s="274">
        <v>78</v>
      </c>
      <c r="P357" s="89" t="s">
        <v>670</v>
      </c>
    </row>
    <row r="358" spans="1:16" ht="51">
      <c r="A358" s="271">
        <v>212</v>
      </c>
      <c r="B358" s="89"/>
      <c r="C358" s="272" t="s">
        <v>100</v>
      </c>
      <c r="D358" s="84">
        <v>43476</v>
      </c>
      <c r="E358" s="85" t="s">
        <v>1778</v>
      </c>
      <c r="F358" s="85" t="s">
        <v>3</v>
      </c>
      <c r="G358" s="85">
        <v>1702687</v>
      </c>
      <c r="H358" s="89"/>
      <c r="I358" s="273" t="s">
        <v>2742</v>
      </c>
      <c r="J358" s="89"/>
      <c r="K358" s="89"/>
      <c r="L358" s="89"/>
      <c r="M358" s="89"/>
      <c r="N358" s="274">
        <v>0</v>
      </c>
      <c r="O358" s="274">
        <v>78</v>
      </c>
      <c r="P358" s="89" t="s">
        <v>670</v>
      </c>
    </row>
    <row r="359" spans="1:16" ht="51">
      <c r="A359" s="271" t="s">
        <v>565</v>
      </c>
      <c r="B359" s="89"/>
      <c r="C359" s="272" t="s">
        <v>615</v>
      </c>
      <c r="D359" s="84">
        <v>43476</v>
      </c>
      <c r="E359" s="85" t="s">
        <v>1779</v>
      </c>
      <c r="F359" s="85" t="s">
        <v>3</v>
      </c>
      <c r="G359" s="85">
        <v>1702689</v>
      </c>
      <c r="H359" s="89"/>
      <c r="I359" s="273" t="s">
        <v>2743</v>
      </c>
      <c r="J359" s="89"/>
      <c r="K359" s="89"/>
      <c r="L359" s="89"/>
      <c r="M359" s="89"/>
      <c r="N359" s="274">
        <v>0</v>
      </c>
      <c r="O359" s="274">
        <v>558</v>
      </c>
      <c r="P359" s="89" t="s">
        <v>670</v>
      </c>
    </row>
    <row r="360" spans="1:16" ht="51">
      <c r="A360" s="271">
        <v>592</v>
      </c>
      <c r="B360" s="89"/>
      <c r="C360" s="272" t="s">
        <v>645</v>
      </c>
      <c r="D360" s="84">
        <v>43476</v>
      </c>
      <c r="E360" s="85" t="s">
        <v>1780</v>
      </c>
      <c r="F360" s="85" t="s">
        <v>3</v>
      </c>
      <c r="G360" s="85">
        <v>1702723</v>
      </c>
      <c r="H360" s="89"/>
      <c r="I360" s="273" t="s">
        <v>2744</v>
      </c>
      <c r="J360" s="89"/>
      <c r="K360" s="89"/>
      <c r="L360" s="89"/>
      <c r="M360" s="89"/>
      <c r="N360" s="274">
        <v>0</v>
      </c>
      <c r="O360" s="274">
        <v>232.77</v>
      </c>
      <c r="P360" s="89" t="s">
        <v>670</v>
      </c>
    </row>
    <row r="361" spans="1:16" ht="51">
      <c r="A361" s="271" t="s">
        <v>556</v>
      </c>
      <c r="B361" s="89"/>
      <c r="C361" s="272" t="s">
        <v>616</v>
      </c>
      <c r="D361" s="84">
        <v>43476</v>
      </c>
      <c r="E361" s="85" t="s">
        <v>1781</v>
      </c>
      <c r="F361" s="85" t="s">
        <v>3</v>
      </c>
      <c r="G361" s="85">
        <v>1702394</v>
      </c>
      <c r="H361" s="89"/>
      <c r="I361" s="273" t="s">
        <v>2745</v>
      </c>
      <c r="J361" s="89"/>
      <c r="K361" s="89"/>
      <c r="L361" s="89"/>
      <c r="M361" s="89"/>
      <c r="N361" s="274">
        <v>0</v>
      </c>
      <c r="O361" s="274">
        <v>45000</v>
      </c>
      <c r="P361" s="89" t="s">
        <v>670</v>
      </c>
    </row>
    <row r="362" spans="1:16" ht="63.75">
      <c r="A362" s="271">
        <v>660</v>
      </c>
      <c r="B362" s="89"/>
      <c r="C362" s="272" t="s">
        <v>188</v>
      </c>
      <c r="D362" s="84">
        <v>43476</v>
      </c>
      <c r="E362" s="85" t="s">
        <v>1782</v>
      </c>
      <c r="F362" s="85" t="s">
        <v>3</v>
      </c>
      <c r="G362" s="85">
        <v>1702425</v>
      </c>
      <c r="H362" s="89"/>
      <c r="I362" s="273" t="s">
        <v>2746</v>
      </c>
      <c r="J362" s="89"/>
      <c r="K362" s="89"/>
      <c r="L362" s="89"/>
      <c r="M362" s="89"/>
      <c r="N362" s="274">
        <v>0</v>
      </c>
      <c r="O362" s="274">
        <v>102.60000000000001</v>
      </c>
      <c r="P362" s="89" t="s">
        <v>670</v>
      </c>
    </row>
    <row r="363" spans="1:16" ht="63.75">
      <c r="A363" s="271">
        <v>683</v>
      </c>
      <c r="B363" s="89"/>
      <c r="C363" s="272" t="s">
        <v>1374</v>
      </c>
      <c r="D363" s="84">
        <v>43476</v>
      </c>
      <c r="E363" s="85" t="s">
        <v>1783</v>
      </c>
      <c r="F363" s="85" t="s">
        <v>3</v>
      </c>
      <c r="G363" s="85">
        <v>1702430</v>
      </c>
      <c r="H363" s="89"/>
      <c r="I363" s="273" t="s">
        <v>2747</v>
      </c>
      <c r="J363" s="89"/>
      <c r="K363" s="89"/>
      <c r="L363" s="89"/>
      <c r="M363" s="89"/>
      <c r="N363" s="274">
        <v>0</v>
      </c>
      <c r="O363" s="274">
        <v>1222</v>
      </c>
      <c r="P363" s="89" t="s">
        <v>670</v>
      </c>
    </row>
    <row r="364" spans="1:16" ht="51">
      <c r="A364" s="271">
        <v>46</v>
      </c>
      <c r="B364" s="89"/>
      <c r="C364" s="272" t="s">
        <v>48</v>
      </c>
      <c r="D364" s="84">
        <v>43476</v>
      </c>
      <c r="E364" s="85" t="s">
        <v>1784</v>
      </c>
      <c r="F364" s="85" t="s">
        <v>3</v>
      </c>
      <c r="G364" s="85">
        <v>1702437</v>
      </c>
      <c r="H364" s="89"/>
      <c r="I364" s="273" t="s">
        <v>2748</v>
      </c>
      <c r="J364" s="89"/>
      <c r="K364" s="89"/>
      <c r="L364" s="89"/>
      <c r="M364" s="89"/>
      <c r="N364" s="274">
        <v>0</v>
      </c>
      <c r="O364" s="274">
        <v>331809.65000000002</v>
      </c>
      <c r="P364" s="89" t="s">
        <v>670</v>
      </c>
    </row>
    <row r="365" spans="1:16" ht="51">
      <c r="A365" s="271">
        <v>46</v>
      </c>
      <c r="B365" s="89"/>
      <c r="C365" s="272" t="s">
        <v>48</v>
      </c>
      <c r="D365" s="84">
        <v>43476</v>
      </c>
      <c r="E365" s="85" t="s">
        <v>1785</v>
      </c>
      <c r="F365" s="85" t="s">
        <v>3</v>
      </c>
      <c r="G365" s="85">
        <v>1702438</v>
      </c>
      <c r="H365" s="89"/>
      <c r="I365" s="273" t="s">
        <v>2749</v>
      </c>
      <c r="J365" s="89"/>
      <c r="K365" s="89"/>
      <c r="L365" s="89"/>
      <c r="M365" s="89"/>
      <c r="N365" s="274">
        <v>0</v>
      </c>
      <c r="O365" s="274">
        <v>277403.26</v>
      </c>
      <c r="P365" s="89" t="s">
        <v>670</v>
      </c>
    </row>
    <row r="366" spans="1:16" ht="51">
      <c r="A366" s="271" t="s">
        <v>565</v>
      </c>
      <c r="B366" s="89"/>
      <c r="C366" s="272" t="s">
        <v>615</v>
      </c>
      <c r="D366" s="84">
        <v>43476</v>
      </c>
      <c r="E366" s="85" t="s">
        <v>1786</v>
      </c>
      <c r="F366" s="85" t="s">
        <v>3</v>
      </c>
      <c r="G366" s="85">
        <v>1702446</v>
      </c>
      <c r="H366" s="89"/>
      <c r="I366" s="273" t="s">
        <v>2750</v>
      </c>
      <c r="J366" s="89"/>
      <c r="K366" s="89"/>
      <c r="L366" s="89"/>
      <c r="M366" s="89"/>
      <c r="N366" s="274">
        <v>0</v>
      </c>
      <c r="O366" s="274">
        <v>5259.34</v>
      </c>
      <c r="P366" s="89" t="s">
        <v>670</v>
      </c>
    </row>
    <row r="367" spans="1:16" ht="38.25">
      <c r="A367" s="271" t="s">
        <v>565</v>
      </c>
      <c r="B367" s="89"/>
      <c r="C367" s="272" t="s">
        <v>615</v>
      </c>
      <c r="D367" s="84">
        <v>43476</v>
      </c>
      <c r="E367" s="85" t="s">
        <v>1787</v>
      </c>
      <c r="F367" s="85" t="s">
        <v>3</v>
      </c>
      <c r="G367" s="85">
        <v>1702471</v>
      </c>
      <c r="H367" s="89"/>
      <c r="I367" s="273" t="s">
        <v>2751</v>
      </c>
      <c r="J367" s="89"/>
      <c r="K367" s="89"/>
      <c r="L367" s="89"/>
      <c r="M367" s="89"/>
      <c r="N367" s="274">
        <v>0</v>
      </c>
      <c r="O367" s="274">
        <v>2420</v>
      </c>
      <c r="P367" s="89" t="s">
        <v>670</v>
      </c>
    </row>
    <row r="368" spans="1:16" ht="51">
      <c r="A368" s="271" t="s">
        <v>565</v>
      </c>
      <c r="B368" s="89"/>
      <c r="C368" s="272" t="s">
        <v>615</v>
      </c>
      <c r="D368" s="84">
        <v>43476</v>
      </c>
      <c r="E368" s="85" t="s">
        <v>1788</v>
      </c>
      <c r="F368" s="85" t="s">
        <v>3</v>
      </c>
      <c r="G368" s="85">
        <v>1702462</v>
      </c>
      <c r="H368" s="89"/>
      <c r="I368" s="273" t="s">
        <v>2752</v>
      </c>
      <c r="J368" s="89"/>
      <c r="K368" s="89"/>
      <c r="L368" s="89"/>
      <c r="M368" s="89"/>
      <c r="N368" s="274">
        <v>0</v>
      </c>
      <c r="O368" s="274">
        <v>310.48</v>
      </c>
      <c r="P368" s="89" t="s">
        <v>670</v>
      </c>
    </row>
    <row r="369" spans="1:16" ht="51">
      <c r="A369" s="271" t="s">
        <v>565</v>
      </c>
      <c r="B369" s="89"/>
      <c r="C369" s="272" t="s">
        <v>615</v>
      </c>
      <c r="D369" s="84">
        <v>43476</v>
      </c>
      <c r="E369" s="85" t="s">
        <v>1789</v>
      </c>
      <c r="F369" s="85" t="s">
        <v>3</v>
      </c>
      <c r="G369" s="85">
        <v>1702460</v>
      </c>
      <c r="H369" s="89"/>
      <c r="I369" s="273" t="s">
        <v>2753</v>
      </c>
      <c r="J369" s="89"/>
      <c r="K369" s="89"/>
      <c r="L369" s="89"/>
      <c r="M369" s="89"/>
      <c r="N369" s="274">
        <v>0</v>
      </c>
      <c r="O369" s="274">
        <v>1417.88</v>
      </c>
      <c r="P369" s="89" t="s">
        <v>670</v>
      </c>
    </row>
    <row r="370" spans="1:16" ht="38.25">
      <c r="A370" s="271" t="s">
        <v>565</v>
      </c>
      <c r="B370" s="89"/>
      <c r="C370" s="272" t="s">
        <v>615</v>
      </c>
      <c r="D370" s="84">
        <v>43476</v>
      </c>
      <c r="E370" s="85" t="s">
        <v>1790</v>
      </c>
      <c r="F370" s="85" t="s">
        <v>3</v>
      </c>
      <c r="G370" s="85">
        <v>1702442</v>
      </c>
      <c r="H370" s="89"/>
      <c r="I370" s="273" t="s">
        <v>2754</v>
      </c>
      <c r="J370" s="89"/>
      <c r="K370" s="89"/>
      <c r="L370" s="89"/>
      <c r="M370" s="89"/>
      <c r="N370" s="274">
        <v>0</v>
      </c>
      <c r="O370" s="274">
        <v>240.24</v>
      </c>
      <c r="P370" s="89" t="s">
        <v>670</v>
      </c>
    </row>
    <row r="371" spans="1:16" ht="51">
      <c r="A371" s="271" t="s">
        <v>556</v>
      </c>
      <c r="B371" s="89"/>
      <c r="C371" s="272" t="s">
        <v>616</v>
      </c>
      <c r="D371" s="84">
        <v>43476</v>
      </c>
      <c r="E371" s="85" t="s">
        <v>1791</v>
      </c>
      <c r="F371" s="85" t="s">
        <v>3</v>
      </c>
      <c r="G371" s="85">
        <v>1702441</v>
      </c>
      <c r="H371" s="89"/>
      <c r="I371" s="273" t="s">
        <v>2755</v>
      </c>
      <c r="J371" s="89"/>
      <c r="K371" s="89"/>
      <c r="L371" s="89"/>
      <c r="M371" s="89"/>
      <c r="N371" s="274">
        <v>0</v>
      </c>
      <c r="O371" s="274">
        <v>131.80000000000001</v>
      </c>
      <c r="P371" s="89" t="s">
        <v>670</v>
      </c>
    </row>
    <row r="372" spans="1:16" ht="38.25">
      <c r="A372" s="271" t="s">
        <v>565</v>
      </c>
      <c r="B372" s="89"/>
      <c r="C372" s="272" t="s">
        <v>615</v>
      </c>
      <c r="D372" s="84">
        <v>43476</v>
      </c>
      <c r="E372" s="85" t="s">
        <v>1792</v>
      </c>
      <c r="F372" s="85" t="s">
        <v>3</v>
      </c>
      <c r="G372" s="85">
        <v>1702419</v>
      </c>
      <c r="H372" s="89"/>
      <c r="I372" s="273" t="s">
        <v>2756</v>
      </c>
      <c r="J372" s="89"/>
      <c r="K372" s="89"/>
      <c r="L372" s="89"/>
      <c r="M372" s="89"/>
      <c r="N372" s="274">
        <v>0</v>
      </c>
      <c r="O372" s="274">
        <v>3750.29</v>
      </c>
      <c r="P372" s="89" t="s">
        <v>670</v>
      </c>
    </row>
    <row r="373" spans="1:16" ht="38.25">
      <c r="A373" s="271" t="s">
        <v>565</v>
      </c>
      <c r="B373" s="89"/>
      <c r="C373" s="272" t="s">
        <v>615</v>
      </c>
      <c r="D373" s="84">
        <v>43476</v>
      </c>
      <c r="E373" s="85" t="s">
        <v>1793</v>
      </c>
      <c r="F373" s="85" t="s">
        <v>3</v>
      </c>
      <c r="G373" s="85">
        <v>1702407</v>
      </c>
      <c r="H373" s="89"/>
      <c r="I373" s="273" t="s">
        <v>2757</v>
      </c>
      <c r="J373" s="89"/>
      <c r="K373" s="89"/>
      <c r="L373" s="89"/>
      <c r="M373" s="89"/>
      <c r="N373" s="274">
        <v>0</v>
      </c>
      <c r="O373" s="274">
        <v>220</v>
      </c>
      <c r="P373" s="89" t="s">
        <v>670</v>
      </c>
    </row>
    <row r="374" spans="1:16" ht="51">
      <c r="A374" s="271" t="s">
        <v>556</v>
      </c>
      <c r="B374" s="89"/>
      <c r="C374" s="272" t="s">
        <v>616</v>
      </c>
      <c r="D374" s="84">
        <v>43476</v>
      </c>
      <c r="E374" s="85" t="s">
        <v>1794</v>
      </c>
      <c r="F374" s="85" t="s">
        <v>3</v>
      </c>
      <c r="G374" s="85">
        <v>1702395</v>
      </c>
      <c r="H374" s="89"/>
      <c r="I374" s="273" t="s">
        <v>2758</v>
      </c>
      <c r="J374" s="89"/>
      <c r="K374" s="89"/>
      <c r="L374" s="89"/>
      <c r="M374" s="89"/>
      <c r="N374" s="274">
        <v>0</v>
      </c>
      <c r="O374" s="274">
        <v>144.4</v>
      </c>
      <c r="P374" s="89" t="s">
        <v>670</v>
      </c>
    </row>
    <row r="375" spans="1:16" ht="76.5">
      <c r="A375" s="271">
        <v>10</v>
      </c>
      <c r="B375" s="89"/>
      <c r="C375" s="272" t="s">
        <v>41</v>
      </c>
      <c r="D375" s="84">
        <v>43476</v>
      </c>
      <c r="E375" s="85" t="s">
        <v>1795</v>
      </c>
      <c r="F375" s="85" t="s">
        <v>15</v>
      </c>
      <c r="G375" s="85">
        <v>7066</v>
      </c>
      <c r="H375" s="89"/>
      <c r="I375" s="273" t="s">
        <v>2759</v>
      </c>
      <c r="J375" s="89"/>
      <c r="K375" s="89"/>
      <c r="L375" s="89"/>
      <c r="M375" s="89"/>
      <c r="N375" s="274">
        <v>22874.37</v>
      </c>
      <c r="O375" s="274">
        <v>0</v>
      </c>
      <c r="P375" s="89" t="s">
        <v>12352</v>
      </c>
    </row>
    <row r="376" spans="1:16" ht="51">
      <c r="A376" s="271" t="s">
        <v>559</v>
      </c>
      <c r="B376" s="89"/>
      <c r="C376" s="272" t="s">
        <v>762</v>
      </c>
      <c r="D376" s="84">
        <v>43476</v>
      </c>
      <c r="E376" s="85" t="s">
        <v>1796</v>
      </c>
      <c r="F376" s="85" t="s">
        <v>6</v>
      </c>
      <c r="G376" s="85">
        <v>1069637</v>
      </c>
      <c r="H376" s="89"/>
      <c r="I376" s="273" t="s">
        <v>2760</v>
      </c>
      <c r="J376" s="89"/>
      <c r="K376" s="89"/>
      <c r="L376" s="89"/>
      <c r="M376" s="89"/>
      <c r="N376" s="274">
        <v>0</v>
      </c>
      <c r="O376" s="274">
        <v>8500</v>
      </c>
      <c r="P376" s="89" t="s">
        <v>670</v>
      </c>
    </row>
    <row r="377" spans="1:16" ht="63.75">
      <c r="A377" s="271">
        <v>10</v>
      </c>
      <c r="B377" s="89"/>
      <c r="C377" s="272" t="s">
        <v>41</v>
      </c>
      <c r="D377" s="84">
        <v>43476</v>
      </c>
      <c r="E377" s="85" t="s">
        <v>1797</v>
      </c>
      <c r="F377" s="85" t="s">
        <v>6</v>
      </c>
      <c r="G377" s="85">
        <v>937504</v>
      </c>
      <c r="H377" s="89"/>
      <c r="I377" s="273" t="s">
        <v>2761</v>
      </c>
      <c r="J377" s="89"/>
      <c r="K377" s="89"/>
      <c r="L377" s="89"/>
      <c r="M377" s="89"/>
      <c r="N377" s="274">
        <v>0</v>
      </c>
      <c r="O377" s="274">
        <v>11134.4</v>
      </c>
      <c r="P377" s="89" t="s">
        <v>670</v>
      </c>
    </row>
    <row r="378" spans="1:16" ht="51">
      <c r="A378" s="271">
        <v>10</v>
      </c>
      <c r="B378" s="89"/>
      <c r="C378" s="272" t="s">
        <v>41</v>
      </c>
      <c r="D378" s="84">
        <v>43476</v>
      </c>
      <c r="E378" s="85" t="s">
        <v>1798</v>
      </c>
      <c r="F378" s="85" t="s">
        <v>15</v>
      </c>
      <c r="G378" s="85">
        <v>937505</v>
      </c>
      <c r="H378" s="89"/>
      <c r="I378" s="273" t="s">
        <v>2762</v>
      </c>
      <c r="J378" s="89"/>
      <c r="K378" s="89"/>
      <c r="L378" s="89"/>
      <c r="M378" s="89"/>
      <c r="N378" s="274">
        <v>50</v>
      </c>
      <c r="O378" s="274">
        <v>0</v>
      </c>
      <c r="P378" s="89" t="s">
        <v>12352</v>
      </c>
    </row>
    <row r="379" spans="1:16" ht="89.25">
      <c r="A379" s="271">
        <v>41</v>
      </c>
      <c r="B379" s="89"/>
      <c r="C379" s="272" t="s">
        <v>47</v>
      </c>
      <c r="D379" s="84">
        <v>43476</v>
      </c>
      <c r="E379" s="85" t="s">
        <v>1799</v>
      </c>
      <c r="F379" s="85" t="s">
        <v>628</v>
      </c>
      <c r="G379" s="85">
        <v>182859</v>
      </c>
      <c r="H379" s="89"/>
      <c r="I379" s="273" t="s">
        <v>2763</v>
      </c>
      <c r="J379" s="89"/>
      <c r="K379" s="89"/>
      <c r="L379" s="89"/>
      <c r="M379" s="89"/>
      <c r="N379" s="274">
        <v>0</v>
      </c>
      <c r="O379" s="274">
        <v>56376</v>
      </c>
      <c r="P379" s="89" t="s">
        <v>670</v>
      </c>
    </row>
    <row r="380" spans="1:16" ht="76.5">
      <c r="A380" s="271">
        <v>41</v>
      </c>
      <c r="B380" s="89"/>
      <c r="C380" s="272" t="s">
        <v>47</v>
      </c>
      <c r="D380" s="84">
        <v>43476</v>
      </c>
      <c r="E380" s="85" t="s">
        <v>1799</v>
      </c>
      <c r="F380" s="85" t="s">
        <v>628</v>
      </c>
      <c r="G380" s="85">
        <v>182863</v>
      </c>
      <c r="H380" s="89"/>
      <c r="I380" s="273" t="s">
        <v>2764</v>
      </c>
      <c r="J380" s="89"/>
      <c r="K380" s="89"/>
      <c r="L380" s="89"/>
      <c r="M380" s="89"/>
      <c r="N380" s="274">
        <v>0</v>
      </c>
      <c r="O380" s="274">
        <v>543402</v>
      </c>
      <c r="P380" s="89" t="s">
        <v>670</v>
      </c>
    </row>
    <row r="381" spans="1:16" ht="89.25">
      <c r="A381" s="271">
        <v>41</v>
      </c>
      <c r="B381" s="89"/>
      <c r="C381" s="272" t="s">
        <v>47</v>
      </c>
      <c r="D381" s="84">
        <v>43476</v>
      </c>
      <c r="E381" s="85" t="s">
        <v>1799</v>
      </c>
      <c r="F381" s="85" t="s">
        <v>628</v>
      </c>
      <c r="G381" s="85">
        <v>182858</v>
      </c>
      <c r="H381" s="89"/>
      <c r="I381" s="273" t="s">
        <v>2765</v>
      </c>
      <c r="J381" s="89"/>
      <c r="K381" s="89"/>
      <c r="L381" s="89"/>
      <c r="M381" s="89"/>
      <c r="N381" s="274">
        <v>0</v>
      </c>
      <c r="O381" s="274">
        <v>6651.83</v>
      </c>
      <c r="P381" s="89" t="s">
        <v>670</v>
      </c>
    </row>
    <row r="382" spans="1:16" ht="76.5">
      <c r="A382" s="271">
        <v>514</v>
      </c>
      <c r="B382" s="89"/>
      <c r="C382" s="272" t="s">
        <v>172</v>
      </c>
      <c r="D382" s="84">
        <v>43476</v>
      </c>
      <c r="E382" s="85" t="s">
        <v>1800</v>
      </c>
      <c r="F382" s="85" t="s">
        <v>6</v>
      </c>
      <c r="G382" s="85">
        <v>944751</v>
      </c>
      <c r="H382" s="89"/>
      <c r="I382" s="273" t="s">
        <v>2766</v>
      </c>
      <c r="J382" s="89"/>
      <c r="K382" s="89"/>
      <c r="L382" s="89"/>
      <c r="M382" s="89"/>
      <c r="N382" s="274">
        <v>0</v>
      </c>
      <c r="O382" s="274">
        <v>41419335</v>
      </c>
      <c r="P382" s="89" t="s">
        <v>670</v>
      </c>
    </row>
    <row r="383" spans="1:16" ht="51">
      <c r="A383" s="271">
        <v>117</v>
      </c>
      <c r="B383" s="89"/>
      <c r="C383" s="272" t="s">
        <v>62</v>
      </c>
      <c r="D383" s="84">
        <v>43476</v>
      </c>
      <c r="E383" s="85" t="s">
        <v>1801</v>
      </c>
      <c r="F383" s="85" t="s">
        <v>11</v>
      </c>
      <c r="G383" s="85">
        <v>944830</v>
      </c>
      <c r="H383" s="89"/>
      <c r="I383" s="273" t="s">
        <v>2767</v>
      </c>
      <c r="J383" s="89"/>
      <c r="K383" s="89"/>
      <c r="L383" s="89"/>
      <c r="M383" s="89"/>
      <c r="N383" s="274">
        <v>50</v>
      </c>
      <c r="O383" s="274">
        <v>0</v>
      </c>
      <c r="P383" s="89" t="s">
        <v>670</v>
      </c>
    </row>
    <row r="384" spans="1:16" ht="63.75">
      <c r="A384" s="271" t="s">
        <v>559</v>
      </c>
      <c r="B384" s="89"/>
      <c r="C384" s="272" t="s">
        <v>762</v>
      </c>
      <c r="D384" s="84">
        <v>43479</v>
      </c>
      <c r="E384" s="85" t="s">
        <v>1802</v>
      </c>
      <c r="F384" s="85" t="s">
        <v>3</v>
      </c>
      <c r="G384" s="85">
        <v>1703008</v>
      </c>
      <c r="H384" s="89"/>
      <c r="I384" s="273" t="s">
        <v>2768</v>
      </c>
      <c r="J384" s="89"/>
      <c r="K384" s="89"/>
      <c r="L384" s="89"/>
      <c r="M384" s="89"/>
      <c r="N384" s="274">
        <v>0</v>
      </c>
      <c r="O384" s="274">
        <v>1250</v>
      </c>
      <c r="P384" s="89" t="s">
        <v>670</v>
      </c>
    </row>
    <row r="385" spans="1:16" ht="51">
      <c r="A385" s="271" t="s">
        <v>556</v>
      </c>
      <c r="B385" s="89"/>
      <c r="C385" s="272" t="s">
        <v>616</v>
      </c>
      <c r="D385" s="84">
        <v>43479</v>
      </c>
      <c r="E385" s="85" t="s">
        <v>1803</v>
      </c>
      <c r="F385" s="85" t="s">
        <v>3</v>
      </c>
      <c r="G385" s="85">
        <v>1702997</v>
      </c>
      <c r="H385" s="89"/>
      <c r="I385" s="273" t="s">
        <v>2769</v>
      </c>
      <c r="J385" s="89"/>
      <c r="K385" s="89"/>
      <c r="L385" s="89"/>
      <c r="M385" s="89"/>
      <c r="N385" s="274">
        <v>0</v>
      </c>
      <c r="O385" s="274">
        <v>1171.3</v>
      </c>
      <c r="P385" s="89" t="s">
        <v>670</v>
      </c>
    </row>
    <row r="386" spans="1:16" ht="63.75">
      <c r="A386" s="271" t="s">
        <v>556</v>
      </c>
      <c r="B386" s="89"/>
      <c r="C386" s="272" t="s">
        <v>616</v>
      </c>
      <c r="D386" s="84">
        <v>43479</v>
      </c>
      <c r="E386" s="85" t="s">
        <v>1804</v>
      </c>
      <c r="F386" s="85" t="s">
        <v>3</v>
      </c>
      <c r="G386" s="85">
        <v>1702975</v>
      </c>
      <c r="H386" s="89"/>
      <c r="I386" s="273" t="s">
        <v>2770</v>
      </c>
      <c r="J386" s="89"/>
      <c r="K386" s="89"/>
      <c r="L386" s="89"/>
      <c r="M386" s="89"/>
      <c r="N386" s="274">
        <v>0</v>
      </c>
      <c r="O386" s="274">
        <v>398</v>
      </c>
      <c r="P386" s="89" t="s">
        <v>670</v>
      </c>
    </row>
    <row r="387" spans="1:16" ht="51">
      <c r="A387" s="271">
        <v>234</v>
      </c>
      <c r="B387" s="89"/>
      <c r="C387" s="272" t="s">
        <v>644</v>
      </c>
      <c r="D387" s="84">
        <v>43479</v>
      </c>
      <c r="E387" s="85" t="s">
        <v>1805</v>
      </c>
      <c r="F387" s="85" t="s">
        <v>3</v>
      </c>
      <c r="G387" s="85">
        <v>1702956</v>
      </c>
      <c r="H387" s="89"/>
      <c r="I387" s="273" t="s">
        <v>2771</v>
      </c>
      <c r="J387" s="89"/>
      <c r="K387" s="89"/>
      <c r="L387" s="89"/>
      <c r="M387" s="89"/>
      <c r="N387" s="274">
        <v>0</v>
      </c>
      <c r="O387" s="274">
        <v>180</v>
      </c>
      <c r="P387" s="89" t="s">
        <v>670</v>
      </c>
    </row>
    <row r="388" spans="1:16" ht="51">
      <c r="A388" s="271">
        <v>670</v>
      </c>
      <c r="B388" s="89"/>
      <c r="C388" s="272" t="s">
        <v>190</v>
      </c>
      <c r="D388" s="84">
        <v>43479</v>
      </c>
      <c r="E388" s="85" t="s">
        <v>1806</v>
      </c>
      <c r="F388" s="85" t="s">
        <v>3</v>
      </c>
      <c r="G388" s="85">
        <v>1702954</v>
      </c>
      <c r="H388" s="89"/>
      <c r="I388" s="273" t="s">
        <v>2772</v>
      </c>
      <c r="J388" s="89"/>
      <c r="K388" s="89"/>
      <c r="L388" s="89"/>
      <c r="M388" s="89"/>
      <c r="N388" s="274">
        <v>0</v>
      </c>
      <c r="O388" s="274">
        <v>519.4</v>
      </c>
      <c r="P388" s="89" t="s">
        <v>670</v>
      </c>
    </row>
    <row r="389" spans="1:16" ht="38.25">
      <c r="A389" s="271">
        <v>590</v>
      </c>
      <c r="B389" s="89"/>
      <c r="C389" s="272" t="s">
        <v>611</v>
      </c>
      <c r="D389" s="84">
        <v>43479</v>
      </c>
      <c r="E389" s="85" t="s">
        <v>1807</v>
      </c>
      <c r="F389" s="85" t="s">
        <v>3</v>
      </c>
      <c r="G389" s="85">
        <v>1702942</v>
      </c>
      <c r="H389" s="89"/>
      <c r="I389" s="273" t="s">
        <v>2773</v>
      </c>
      <c r="J389" s="89"/>
      <c r="K389" s="89"/>
      <c r="L389" s="89"/>
      <c r="M389" s="89"/>
      <c r="N389" s="274">
        <v>0</v>
      </c>
      <c r="O389" s="274">
        <v>250</v>
      </c>
      <c r="P389" s="89" t="s">
        <v>670</v>
      </c>
    </row>
    <row r="390" spans="1:16" ht="51">
      <c r="A390" s="271" t="s">
        <v>556</v>
      </c>
      <c r="B390" s="89"/>
      <c r="C390" s="272" t="s">
        <v>616</v>
      </c>
      <c r="D390" s="84">
        <v>43479</v>
      </c>
      <c r="E390" s="85" t="s">
        <v>1808</v>
      </c>
      <c r="F390" s="85" t="s">
        <v>3</v>
      </c>
      <c r="G390" s="85">
        <v>1702912</v>
      </c>
      <c r="H390" s="89"/>
      <c r="I390" s="273" t="s">
        <v>2774</v>
      </c>
      <c r="J390" s="89"/>
      <c r="K390" s="89"/>
      <c r="L390" s="89"/>
      <c r="M390" s="89"/>
      <c r="N390" s="274">
        <v>0</v>
      </c>
      <c r="O390" s="274">
        <v>508.38</v>
      </c>
      <c r="P390" s="89" t="s">
        <v>670</v>
      </c>
    </row>
    <row r="391" spans="1:16" ht="51">
      <c r="A391" s="271" t="s">
        <v>556</v>
      </c>
      <c r="B391" s="89"/>
      <c r="C391" s="272" t="s">
        <v>616</v>
      </c>
      <c r="D391" s="84">
        <v>43479</v>
      </c>
      <c r="E391" s="85" t="s">
        <v>1809</v>
      </c>
      <c r="F391" s="85" t="s">
        <v>3</v>
      </c>
      <c r="G391" s="85">
        <v>1702911</v>
      </c>
      <c r="H391" s="89"/>
      <c r="I391" s="273" t="s">
        <v>2775</v>
      </c>
      <c r="J391" s="89"/>
      <c r="K391" s="89"/>
      <c r="L391" s="89"/>
      <c r="M391" s="89"/>
      <c r="N391" s="274">
        <v>0</v>
      </c>
      <c r="O391" s="274">
        <v>13.1</v>
      </c>
      <c r="P391" s="89" t="s">
        <v>670</v>
      </c>
    </row>
    <row r="392" spans="1:16" ht="51">
      <c r="A392" s="271" t="s">
        <v>556</v>
      </c>
      <c r="B392" s="89"/>
      <c r="C392" s="272" t="s">
        <v>616</v>
      </c>
      <c r="D392" s="84">
        <v>43479</v>
      </c>
      <c r="E392" s="85" t="s">
        <v>1810</v>
      </c>
      <c r="F392" s="85" t="s">
        <v>3</v>
      </c>
      <c r="G392" s="85">
        <v>1703013</v>
      </c>
      <c r="H392" s="89"/>
      <c r="I392" s="273" t="s">
        <v>2776</v>
      </c>
      <c r="J392" s="89"/>
      <c r="K392" s="89"/>
      <c r="L392" s="89"/>
      <c r="M392" s="89"/>
      <c r="N392" s="274">
        <v>0</v>
      </c>
      <c r="O392" s="274">
        <v>2415.8000000000002</v>
      </c>
      <c r="P392" s="89" t="s">
        <v>670</v>
      </c>
    </row>
    <row r="393" spans="1:16" ht="38.25">
      <c r="A393" s="271" t="s">
        <v>565</v>
      </c>
      <c r="B393" s="89"/>
      <c r="C393" s="272" t="s">
        <v>615</v>
      </c>
      <c r="D393" s="84">
        <v>43479</v>
      </c>
      <c r="E393" s="85" t="s">
        <v>1811</v>
      </c>
      <c r="F393" s="85" t="s">
        <v>3</v>
      </c>
      <c r="G393" s="85">
        <v>1703023</v>
      </c>
      <c r="H393" s="89"/>
      <c r="I393" s="273" t="s">
        <v>2777</v>
      </c>
      <c r="J393" s="89"/>
      <c r="K393" s="89"/>
      <c r="L393" s="89"/>
      <c r="M393" s="89"/>
      <c r="N393" s="274">
        <v>0</v>
      </c>
      <c r="O393" s="274">
        <v>20</v>
      </c>
      <c r="P393" s="89" t="s">
        <v>670</v>
      </c>
    </row>
    <row r="394" spans="1:16" ht="51">
      <c r="A394" s="271" t="s">
        <v>565</v>
      </c>
      <c r="B394" s="89"/>
      <c r="C394" s="272" t="s">
        <v>615</v>
      </c>
      <c r="D394" s="84">
        <v>43479</v>
      </c>
      <c r="E394" s="85" t="s">
        <v>1812</v>
      </c>
      <c r="F394" s="85" t="s">
        <v>3</v>
      </c>
      <c r="G394" s="85">
        <v>1703027</v>
      </c>
      <c r="H394" s="89"/>
      <c r="I394" s="273" t="s">
        <v>2778</v>
      </c>
      <c r="J394" s="89"/>
      <c r="K394" s="89"/>
      <c r="L394" s="89"/>
      <c r="M394" s="89"/>
      <c r="N394" s="274">
        <v>0</v>
      </c>
      <c r="O394" s="274">
        <v>2978.87</v>
      </c>
      <c r="P394" s="89" t="s">
        <v>670</v>
      </c>
    </row>
    <row r="395" spans="1:16" ht="38.25">
      <c r="A395" s="271" t="s">
        <v>565</v>
      </c>
      <c r="B395" s="89"/>
      <c r="C395" s="272" t="s">
        <v>615</v>
      </c>
      <c r="D395" s="84">
        <v>43479</v>
      </c>
      <c r="E395" s="85" t="s">
        <v>1813</v>
      </c>
      <c r="F395" s="85" t="s">
        <v>3</v>
      </c>
      <c r="G395" s="85">
        <v>1703065</v>
      </c>
      <c r="H395" s="89"/>
      <c r="I395" s="273" t="s">
        <v>1422</v>
      </c>
      <c r="J395" s="89"/>
      <c r="K395" s="89"/>
      <c r="L395" s="89"/>
      <c r="M395" s="89"/>
      <c r="N395" s="274">
        <v>0</v>
      </c>
      <c r="O395" s="274">
        <v>1000</v>
      </c>
      <c r="P395" s="89" t="s">
        <v>670</v>
      </c>
    </row>
    <row r="396" spans="1:16" ht="51">
      <c r="A396" s="271">
        <v>599</v>
      </c>
      <c r="B396" s="89"/>
      <c r="C396" s="272" t="s">
        <v>1372</v>
      </c>
      <c r="D396" s="84">
        <v>43479</v>
      </c>
      <c r="E396" s="85" t="s">
        <v>1814</v>
      </c>
      <c r="F396" s="85" t="s">
        <v>3</v>
      </c>
      <c r="G396" s="85">
        <v>1703068</v>
      </c>
      <c r="H396" s="89"/>
      <c r="I396" s="273" t="s">
        <v>2779</v>
      </c>
      <c r="J396" s="89"/>
      <c r="K396" s="89"/>
      <c r="L396" s="89"/>
      <c r="M396" s="89"/>
      <c r="N396" s="274">
        <v>0</v>
      </c>
      <c r="O396" s="274">
        <v>4193.76</v>
      </c>
      <c r="P396" s="89" t="s">
        <v>670</v>
      </c>
    </row>
    <row r="397" spans="1:16" ht="51">
      <c r="A397" s="271" t="s">
        <v>565</v>
      </c>
      <c r="B397" s="89"/>
      <c r="C397" s="272" t="s">
        <v>615</v>
      </c>
      <c r="D397" s="84">
        <v>43479</v>
      </c>
      <c r="E397" s="85" t="s">
        <v>1815</v>
      </c>
      <c r="F397" s="85" t="s">
        <v>3</v>
      </c>
      <c r="G397" s="85">
        <v>1703095</v>
      </c>
      <c r="H397" s="89"/>
      <c r="I397" s="273" t="s">
        <v>2780</v>
      </c>
      <c r="J397" s="89"/>
      <c r="K397" s="89"/>
      <c r="L397" s="89"/>
      <c r="M397" s="89"/>
      <c r="N397" s="274">
        <v>0</v>
      </c>
      <c r="O397" s="274">
        <v>66.08</v>
      </c>
      <c r="P397" s="89" t="s">
        <v>670</v>
      </c>
    </row>
    <row r="398" spans="1:16" ht="51">
      <c r="A398" s="271" t="s">
        <v>556</v>
      </c>
      <c r="B398" s="89"/>
      <c r="C398" s="272" t="s">
        <v>616</v>
      </c>
      <c r="D398" s="84">
        <v>43479</v>
      </c>
      <c r="E398" s="85" t="s">
        <v>1816</v>
      </c>
      <c r="F398" s="85" t="s">
        <v>3</v>
      </c>
      <c r="G398" s="85">
        <v>1703125</v>
      </c>
      <c r="H398" s="89"/>
      <c r="I398" s="273" t="s">
        <v>2781</v>
      </c>
      <c r="J398" s="89"/>
      <c r="K398" s="89"/>
      <c r="L398" s="89"/>
      <c r="M398" s="89"/>
      <c r="N398" s="274">
        <v>0</v>
      </c>
      <c r="O398" s="274">
        <v>246.14000000000001</v>
      </c>
      <c r="P398" s="89" t="s">
        <v>670</v>
      </c>
    </row>
    <row r="399" spans="1:16" ht="63.75">
      <c r="A399" s="271" t="s">
        <v>565</v>
      </c>
      <c r="B399" s="89"/>
      <c r="C399" s="272" t="s">
        <v>615</v>
      </c>
      <c r="D399" s="84">
        <v>43479</v>
      </c>
      <c r="E399" s="85" t="s">
        <v>1817</v>
      </c>
      <c r="F399" s="85" t="s">
        <v>3</v>
      </c>
      <c r="G399" s="85">
        <v>1703134</v>
      </c>
      <c r="H399" s="89"/>
      <c r="I399" s="273" t="s">
        <v>2782</v>
      </c>
      <c r="J399" s="89"/>
      <c r="K399" s="89"/>
      <c r="L399" s="89"/>
      <c r="M399" s="89"/>
      <c r="N399" s="274">
        <v>0</v>
      </c>
      <c r="O399" s="274">
        <v>3001.87</v>
      </c>
      <c r="P399" s="89" t="s">
        <v>670</v>
      </c>
    </row>
    <row r="400" spans="1:16" ht="63.75">
      <c r="A400" s="271" t="s">
        <v>565</v>
      </c>
      <c r="B400" s="89"/>
      <c r="C400" s="272" t="s">
        <v>615</v>
      </c>
      <c r="D400" s="84">
        <v>43479</v>
      </c>
      <c r="E400" s="85" t="s">
        <v>1818</v>
      </c>
      <c r="F400" s="85" t="s">
        <v>3</v>
      </c>
      <c r="G400" s="85">
        <v>1703139</v>
      </c>
      <c r="H400" s="89"/>
      <c r="I400" s="273" t="s">
        <v>2783</v>
      </c>
      <c r="J400" s="89"/>
      <c r="K400" s="89"/>
      <c r="L400" s="89"/>
      <c r="M400" s="89"/>
      <c r="N400" s="274">
        <v>0</v>
      </c>
      <c r="O400" s="274">
        <v>5491.25</v>
      </c>
      <c r="P400" s="89" t="s">
        <v>670</v>
      </c>
    </row>
    <row r="401" spans="1:16" ht="51">
      <c r="A401" s="271">
        <v>206</v>
      </c>
      <c r="B401" s="89"/>
      <c r="C401" s="272" t="s">
        <v>97</v>
      </c>
      <c r="D401" s="84">
        <v>43479</v>
      </c>
      <c r="E401" s="85" t="s">
        <v>1819</v>
      </c>
      <c r="F401" s="85" t="s">
        <v>3</v>
      </c>
      <c r="G401" s="85">
        <v>1702865</v>
      </c>
      <c r="H401" s="89"/>
      <c r="I401" s="273" t="s">
        <v>2784</v>
      </c>
      <c r="J401" s="89"/>
      <c r="K401" s="89"/>
      <c r="L401" s="89"/>
      <c r="M401" s="89"/>
      <c r="N401" s="274">
        <v>0</v>
      </c>
      <c r="O401" s="274">
        <v>2404.8200000000002</v>
      </c>
      <c r="P401" s="89" t="s">
        <v>670</v>
      </c>
    </row>
    <row r="402" spans="1:16" ht="51">
      <c r="A402" s="271" t="s">
        <v>565</v>
      </c>
      <c r="B402" s="89"/>
      <c r="C402" s="272" t="s">
        <v>615</v>
      </c>
      <c r="D402" s="84">
        <v>43479</v>
      </c>
      <c r="E402" s="85" t="s">
        <v>1820</v>
      </c>
      <c r="F402" s="85" t="s">
        <v>3</v>
      </c>
      <c r="G402" s="85">
        <v>1702914</v>
      </c>
      <c r="H402" s="89"/>
      <c r="I402" s="273" t="s">
        <v>2785</v>
      </c>
      <c r="J402" s="89"/>
      <c r="K402" s="89"/>
      <c r="L402" s="89"/>
      <c r="M402" s="89"/>
      <c r="N402" s="274">
        <v>0</v>
      </c>
      <c r="O402" s="274">
        <v>965</v>
      </c>
      <c r="P402" s="89" t="s">
        <v>670</v>
      </c>
    </row>
    <row r="403" spans="1:16" ht="51">
      <c r="A403" s="271">
        <v>572</v>
      </c>
      <c r="B403" s="89"/>
      <c r="C403" s="272" t="s">
        <v>177</v>
      </c>
      <c r="D403" s="84">
        <v>43479</v>
      </c>
      <c r="E403" s="85" t="s">
        <v>1821</v>
      </c>
      <c r="F403" s="85" t="s">
        <v>3</v>
      </c>
      <c r="G403" s="85">
        <v>1702917</v>
      </c>
      <c r="H403" s="89"/>
      <c r="I403" s="273" t="s">
        <v>2786</v>
      </c>
      <c r="J403" s="89"/>
      <c r="K403" s="89"/>
      <c r="L403" s="89"/>
      <c r="M403" s="89"/>
      <c r="N403" s="274">
        <v>0</v>
      </c>
      <c r="O403" s="274">
        <v>7903.6500000000005</v>
      </c>
      <c r="P403" s="89" t="s">
        <v>670</v>
      </c>
    </row>
    <row r="404" spans="1:16" ht="51">
      <c r="A404" s="271" t="s">
        <v>565</v>
      </c>
      <c r="B404" s="89"/>
      <c r="C404" s="272" t="s">
        <v>615</v>
      </c>
      <c r="D404" s="84">
        <v>43479</v>
      </c>
      <c r="E404" s="85" t="s">
        <v>1822</v>
      </c>
      <c r="F404" s="85" t="s">
        <v>3</v>
      </c>
      <c r="G404" s="85">
        <v>1702918</v>
      </c>
      <c r="H404" s="89"/>
      <c r="I404" s="273" t="s">
        <v>2787</v>
      </c>
      <c r="J404" s="89"/>
      <c r="K404" s="89"/>
      <c r="L404" s="89"/>
      <c r="M404" s="89"/>
      <c r="N404" s="274">
        <v>0</v>
      </c>
      <c r="O404" s="274">
        <v>3610</v>
      </c>
      <c r="P404" s="89" t="s">
        <v>670</v>
      </c>
    </row>
    <row r="405" spans="1:16" ht="51">
      <c r="A405" s="271" t="s">
        <v>556</v>
      </c>
      <c r="B405" s="89"/>
      <c r="C405" s="272" t="s">
        <v>616</v>
      </c>
      <c r="D405" s="84">
        <v>43479</v>
      </c>
      <c r="E405" s="85" t="s">
        <v>1823</v>
      </c>
      <c r="F405" s="85" t="s">
        <v>3</v>
      </c>
      <c r="G405" s="85">
        <v>1702934</v>
      </c>
      <c r="H405" s="89"/>
      <c r="I405" s="273" t="s">
        <v>2788</v>
      </c>
      <c r="J405" s="89"/>
      <c r="K405" s="89"/>
      <c r="L405" s="89"/>
      <c r="M405" s="89"/>
      <c r="N405" s="274">
        <v>0</v>
      </c>
      <c r="O405" s="274">
        <v>377.40000000000003</v>
      </c>
      <c r="P405" s="89" t="s">
        <v>670</v>
      </c>
    </row>
    <row r="406" spans="1:16" ht="51">
      <c r="A406" s="271" t="s">
        <v>556</v>
      </c>
      <c r="B406" s="89"/>
      <c r="C406" s="272" t="s">
        <v>616</v>
      </c>
      <c r="D406" s="84">
        <v>43479</v>
      </c>
      <c r="E406" s="85" t="s">
        <v>1824</v>
      </c>
      <c r="F406" s="85" t="s">
        <v>3</v>
      </c>
      <c r="G406" s="85">
        <v>1702935</v>
      </c>
      <c r="H406" s="89"/>
      <c r="I406" s="273" t="s">
        <v>2789</v>
      </c>
      <c r="J406" s="89"/>
      <c r="K406" s="89"/>
      <c r="L406" s="89"/>
      <c r="M406" s="89"/>
      <c r="N406" s="274">
        <v>0</v>
      </c>
      <c r="O406" s="274">
        <v>10</v>
      </c>
      <c r="P406" s="89" t="s">
        <v>670</v>
      </c>
    </row>
    <row r="407" spans="1:16" ht="51">
      <c r="A407" s="271" t="s">
        <v>565</v>
      </c>
      <c r="B407" s="89"/>
      <c r="C407" s="272" t="s">
        <v>615</v>
      </c>
      <c r="D407" s="84">
        <v>43479</v>
      </c>
      <c r="E407" s="85" t="s">
        <v>1825</v>
      </c>
      <c r="F407" s="85" t="s">
        <v>3</v>
      </c>
      <c r="G407" s="85">
        <v>1702902</v>
      </c>
      <c r="H407" s="89"/>
      <c r="I407" s="273" t="s">
        <v>2790</v>
      </c>
      <c r="J407" s="89"/>
      <c r="K407" s="89"/>
      <c r="L407" s="89"/>
      <c r="M407" s="89"/>
      <c r="N407" s="274">
        <v>0</v>
      </c>
      <c r="O407" s="274">
        <v>1018</v>
      </c>
      <c r="P407" s="89" t="s">
        <v>670</v>
      </c>
    </row>
    <row r="408" spans="1:16" ht="51">
      <c r="A408" s="271" t="s">
        <v>556</v>
      </c>
      <c r="B408" s="89"/>
      <c r="C408" s="272" t="s">
        <v>616</v>
      </c>
      <c r="D408" s="84">
        <v>43479</v>
      </c>
      <c r="E408" s="85" t="s">
        <v>1826</v>
      </c>
      <c r="F408" s="85" t="s">
        <v>3</v>
      </c>
      <c r="G408" s="85">
        <v>1702889</v>
      </c>
      <c r="H408" s="89"/>
      <c r="I408" s="273" t="s">
        <v>2791</v>
      </c>
      <c r="J408" s="89"/>
      <c r="K408" s="89"/>
      <c r="L408" s="89"/>
      <c r="M408" s="89"/>
      <c r="N408" s="274">
        <v>0</v>
      </c>
      <c r="O408" s="274">
        <v>4.3</v>
      </c>
      <c r="P408" s="89" t="s">
        <v>670</v>
      </c>
    </row>
    <row r="409" spans="1:16" ht="51">
      <c r="A409" s="271" t="s">
        <v>565</v>
      </c>
      <c r="B409" s="89"/>
      <c r="C409" s="272" t="s">
        <v>615</v>
      </c>
      <c r="D409" s="84">
        <v>43479</v>
      </c>
      <c r="E409" s="85" t="s">
        <v>1827</v>
      </c>
      <c r="F409" s="85" t="s">
        <v>3</v>
      </c>
      <c r="G409" s="85">
        <v>1702885</v>
      </c>
      <c r="H409" s="89"/>
      <c r="I409" s="273" t="s">
        <v>1416</v>
      </c>
      <c r="J409" s="89"/>
      <c r="K409" s="89"/>
      <c r="L409" s="89"/>
      <c r="M409" s="89"/>
      <c r="N409" s="274">
        <v>0</v>
      </c>
      <c r="O409" s="274">
        <v>241.66</v>
      </c>
      <c r="P409" s="89" t="s">
        <v>670</v>
      </c>
    </row>
    <row r="410" spans="1:16" ht="51">
      <c r="A410" s="271" t="s">
        <v>565</v>
      </c>
      <c r="B410" s="89"/>
      <c r="C410" s="272" t="s">
        <v>615</v>
      </c>
      <c r="D410" s="84">
        <v>43479</v>
      </c>
      <c r="E410" s="85" t="s">
        <v>1828</v>
      </c>
      <c r="F410" s="85" t="s">
        <v>3</v>
      </c>
      <c r="G410" s="85">
        <v>1702884</v>
      </c>
      <c r="H410" s="89"/>
      <c r="I410" s="273" t="s">
        <v>2792</v>
      </c>
      <c r="J410" s="89"/>
      <c r="K410" s="89"/>
      <c r="L410" s="89"/>
      <c r="M410" s="89"/>
      <c r="N410" s="274">
        <v>0</v>
      </c>
      <c r="O410" s="274">
        <v>1195.9000000000001</v>
      </c>
      <c r="P410" s="89" t="s">
        <v>670</v>
      </c>
    </row>
    <row r="411" spans="1:16" ht="63.75">
      <c r="A411" s="271" t="s">
        <v>556</v>
      </c>
      <c r="B411" s="89"/>
      <c r="C411" s="272" t="s">
        <v>616</v>
      </c>
      <c r="D411" s="84">
        <v>43479</v>
      </c>
      <c r="E411" s="85" t="s">
        <v>1829</v>
      </c>
      <c r="F411" s="85" t="s">
        <v>3</v>
      </c>
      <c r="G411" s="85">
        <v>1702870</v>
      </c>
      <c r="H411" s="89"/>
      <c r="I411" s="273" t="s">
        <v>2793</v>
      </c>
      <c r="J411" s="89"/>
      <c r="K411" s="89"/>
      <c r="L411" s="89"/>
      <c r="M411" s="89"/>
      <c r="N411" s="274">
        <v>0</v>
      </c>
      <c r="O411" s="274">
        <v>524</v>
      </c>
      <c r="P411" s="89" t="s">
        <v>670</v>
      </c>
    </row>
    <row r="412" spans="1:16" ht="63.75">
      <c r="A412" s="271" t="s">
        <v>556</v>
      </c>
      <c r="B412" s="89"/>
      <c r="C412" s="272" t="s">
        <v>616</v>
      </c>
      <c r="D412" s="84">
        <v>43479</v>
      </c>
      <c r="E412" s="85" t="s">
        <v>1830</v>
      </c>
      <c r="F412" s="85" t="s">
        <v>3</v>
      </c>
      <c r="G412" s="85">
        <v>1702869</v>
      </c>
      <c r="H412" s="89"/>
      <c r="I412" s="273" t="s">
        <v>2794</v>
      </c>
      <c r="J412" s="89"/>
      <c r="K412" s="89"/>
      <c r="L412" s="89"/>
      <c r="M412" s="89"/>
      <c r="N412" s="274">
        <v>0</v>
      </c>
      <c r="O412" s="274">
        <v>1</v>
      </c>
      <c r="P412" s="89" t="s">
        <v>670</v>
      </c>
    </row>
    <row r="413" spans="1:16" ht="51">
      <c r="A413" s="271" t="s">
        <v>556</v>
      </c>
      <c r="B413" s="89"/>
      <c r="C413" s="272" t="s">
        <v>616</v>
      </c>
      <c r="D413" s="84">
        <v>43479</v>
      </c>
      <c r="E413" s="85" t="s">
        <v>1831</v>
      </c>
      <c r="F413" s="85" t="s">
        <v>3</v>
      </c>
      <c r="G413" s="85">
        <v>1702864</v>
      </c>
      <c r="H413" s="89"/>
      <c r="I413" s="273" t="s">
        <v>2795</v>
      </c>
      <c r="J413" s="89"/>
      <c r="K413" s="89"/>
      <c r="L413" s="89"/>
      <c r="M413" s="89"/>
      <c r="N413" s="274">
        <v>0</v>
      </c>
      <c r="O413" s="274">
        <v>20.5</v>
      </c>
      <c r="P413" s="89" t="s">
        <v>670</v>
      </c>
    </row>
    <row r="414" spans="1:16" ht="51">
      <c r="A414" s="271" t="s">
        <v>556</v>
      </c>
      <c r="B414" s="89"/>
      <c r="C414" s="272" t="s">
        <v>616</v>
      </c>
      <c r="D414" s="84">
        <v>43479</v>
      </c>
      <c r="E414" s="85" t="s">
        <v>1832</v>
      </c>
      <c r="F414" s="85" t="s">
        <v>3</v>
      </c>
      <c r="G414" s="85">
        <v>1702863</v>
      </c>
      <c r="H414" s="89"/>
      <c r="I414" s="273" t="s">
        <v>2796</v>
      </c>
      <c r="J414" s="89"/>
      <c r="K414" s="89"/>
      <c r="L414" s="89"/>
      <c r="M414" s="89"/>
      <c r="N414" s="274">
        <v>0</v>
      </c>
      <c r="O414" s="274">
        <v>1514.2</v>
      </c>
      <c r="P414" s="89" t="s">
        <v>670</v>
      </c>
    </row>
    <row r="415" spans="1:16" ht="51">
      <c r="A415" s="271" t="s">
        <v>556</v>
      </c>
      <c r="B415" s="89"/>
      <c r="C415" s="272" t="s">
        <v>616</v>
      </c>
      <c r="D415" s="84">
        <v>43479</v>
      </c>
      <c r="E415" s="85" t="s">
        <v>1833</v>
      </c>
      <c r="F415" s="85" t="s">
        <v>3</v>
      </c>
      <c r="G415" s="85">
        <v>1702862</v>
      </c>
      <c r="H415" s="89"/>
      <c r="I415" s="273" t="s">
        <v>2797</v>
      </c>
      <c r="J415" s="89"/>
      <c r="K415" s="89"/>
      <c r="L415" s="89"/>
      <c r="M415" s="89"/>
      <c r="N415" s="274">
        <v>0</v>
      </c>
      <c r="O415" s="274">
        <v>273.5</v>
      </c>
      <c r="P415" s="89" t="s">
        <v>670</v>
      </c>
    </row>
    <row r="416" spans="1:16" ht="51">
      <c r="A416" s="271" t="s">
        <v>556</v>
      </c>
      <c r="B416" s="89"/>
      <c r="C416" s="272" t="s">
        <v>616</v>
      </c>
      <c r="D416" s="84">
        <v>43479</v>
      </c>
      <c r="E416" s="85" t="s">
        <v>1834</v>
      </c>
      <c r="F416" s="85" t="s">
        <v>3</v>
      </c>
      <c r="G416" s="85">
        <v>1702861</v>
      </c>
      <c r="H416" s="89"/>
      <c r="I416" s="273" t="s">
        <v>2798</v>
      </c>
      <c r="J416" s="89"/>
      <c r="K416" s="89"/>
      <c r="L416" s="89"/>
      <c r="M416" s="89"/>
      <c r="N416" s="274">
        <v>0</v>
      </c>
      <c r="O416" s="274">
        <v>680</v>
      </c>
      <c r="P416" s="89" t="s">
        <v>670</v>
      </c>
    </row>
    <row r="417" spans="1:16" ht="63.75">
      <c r="A417" s="271">
        <v>20</v>
      </c>
      <c r="B417" s="89"/>
      <c r="C417" s="272" t="s">
        <v>44</v>
      </c>
      <c r="D417" s="84">
        <v>43479</v>
      </c>
      <c r="E417" s="85" t="s">
        <v>1835</v>
      </c>
      <c r="F417" s="85" t="s">
        <v>3</v>
      </c>
      <c r="G417" s="85">
        <v>1702858</v>
      </c>
      <c r="H417" s="89"/>
      <c r="I417" s="273" t="s">
        <v>2799</v>
      </c>
      <c r="J417" s="89"/>
      <c r="K417" s="89"/>
      <c r="L417" s="89"/>
      <c r="M417" s="89"/>
      <c r="N417" s="274">
        <v>0</v>
      </c>
      <c r="O417" s="274">
        <v>10</v>
      </c>
      <c r="P417" s="89" t="s">
        <v>670</v>
      </c>
    </row>
    <row r="418" spans="1:16" ht="51">
      <c r="A418" s="271" t="s">
        <v>556</v>
      </c>
      <c r="B418" s="89"/>
      <c r="C418" s="272" t="s">
        <v>616</v>
      </c>
      <c r="D418" s="84">
        <v>43479</v>
      </c>
      <c r="E418" s="85" t="s">
        <v>1836</v>
      </c>
      <c r="F418" s="85" t="s">
        <v>3</v>
      </c>
      <c r="G418" s="85">
        <v>1702847</v>
      </c>
      <c r="H418" s="89"/>
      <c r="I418" s="273" t="s">
        <v>2800</v>
      </c>
      <c r="J418" s="89"/>
      <c r="K418" s="89"/>
      <c r="L418" s="89"/>
      <c r="M418" s="89"/>
      <c r="N418" s="274">
        <v>0</v>
      </c>
      <c r="O418" s="274">
        <v>371</v>
      </c>
      <c r="P418" s="89" t="s">
        <v>670</v>
      </c>
    </row>
    <row r="419" spans="1:16" ht="63.75">
      <c r="A419" s="271" t="s">
        <v>565</v>
      </c>
      <c r="B419" s="89"/>
      <c r="C419" s="272" t="s">
        <v>615</v>
      </c>
      <c r="D419" s="84">
        <v>43479</v>
      </c>
      <c r="E419" s="85" t="s">
        <v>1837</v>
      </c>
      <c r="F419" s="85" t="s">
        <v>6</v>
      </c>
      <c r="G419" s="85">
        <v>1070280</v>
      </c>
      <c r="H419" s="89"/>
      <c r="I419" s="273" t="s">
        <v>2801</v>
      </c>
      <c r="J419" s="89"/>
      <c r="K419" s="89"/>
      <c r="L419" s="89"/>
      <c r="M419" s="89"/>
      <c r="N419" s="274">
        <v>0</v>
      </c>
      <c r="O419" s="274">
        <v>260522</v>
      </c>
      <c r="P419" s="89" t="s">
        <v>670</v>
      </c>
    </row>
    <row r="420" spans="1:16" ht="51">
      <c r="A420" s="271">
        <v>25</v>
      </c>
      <c r="B420" s="89"/>
      <c r="C420" s="272" t="s">
        <v>45</v>
      </c>
      <c r="D420" s="84">
        <v>43479</v>
      </c>
      <c r="E420" s="85" t="s">
        <v>1838</v>
      </c>
      <c r="F420" s="85" t="s">
        <v>6</v>
      </c>
      <c r="G420" s="85">
        <v>1070279</v>
      </c>
      <c r="H420" s="89"/>
      <c r="I420" s="273" t="s">
        <v>2802</v>
      </c>
      <c r="J420" s="89"/>
      <c r="K420" s="89"/>
      <c r="L420" s="89"/>
      <c r="M420" s="89"/>
      <c r="N420" s="274">
        <v>0</v>
      </c>
      <c r="O420" s="274">
        <v>973117.74</v>
      </c>
      <c r="P420" s="89" t="s">
        <v>670</v>
      </c>
    </row>
    <row r="421" spans="1:16" ht="63.75">
      <c r="A421" s="271" t="s">
        <v>556</v>
      </c>
      <c r="B421" s="89"/>
      <c r="C421" s="272" t="s">
        <v>616</v>
      </c>
      <c r="D421" s="84">
        <v>43479</v>
      </c>
      <c r="E421" s="85" t="s">
        <v>1839</v>
      </c>
      <c r="F421" s="85" t="s">
        <v>11</v>
      </c>
      <c r="G421" s="85">
        <v>944880</v>
      </c>
      <c r="H421" s="89"/>
      <c r="I421" s="273" t="s">
        <v>2803</v>
      </c>
      <c r="J421" s="89"/>
      <c r="K421" s="89"/>
      <c r="L421" s="89"/>
      <c r="M421" s="89"/>
      <c r="N421" s="274">
        <v>50</v>
      </c>
      <c r="O421" s="274">
        <v>0</v>
      </c>
      <c r="P421" s="89" t="s">
        <v>670</v>
      </c>
    </row>
    <row r="422" spans="1:16" ht="51">
      <c r="A422" s="271">
        <v>117</v>
      </c>
      <c r="B422" s="89"/>
      <c r="C422" s="272" t="s">
        <v>62</v>
      </c>
      <c r="D422" s="84">
        <v>43479</v>
      </c>
      <c r="E422" s="85" t="s">
        <v>1840</v>
      </c>
      <c r="F422" s="85" t="s">
        <v>11</v>
      </c>
      <c r="G422" s="85">
        <v>944875</v>
      </c>
      <c r="H422" s="89"/>
      <c r="I422" s="273" t="s">
        <v>2804</v>
      </c>
      <c r="J422" s="89"/>
      <c r="K422" s="89"/>
      <c r="L422" s="89"/>
      <c r="M422" s="89"/>
      <c r="N422" s="274">
        <v>50</v>
      </c>
      <c r="O422" s="274">
        <v>0</v>
      </c>
      <c r="P422" s="89" t="s">
        <v>670</v>
      </c>
    </row>
    <row r="423" spans="1:16" ht="38.25">
      <c r="A423" s="271" t="s">
        <v>565</v>
      </c>
      <c r="B423" s="89"/>
      <c r="C423" s="272" t="s">
        <v>615</v>
      </c>
      <c r="D423" s="84">
        <v>43479</v>
      </c>
      <c r="E423" s="85" t="s">
        <v>1841</v>
      </c>
      <c r="F423" s="85" t="s">
        <v>6</v>
      </c>
      <c r="G423" s="85">
        <v>1070597</v>
      </c>
      <c r="H423" s="89"/>
      <c r="I423" s="273" t="s">
        <v>2805</v>
      </c>
      <c r="J423" s="89"/>
      <c r="K423" s="89"/>
      <c r="L423" s="89"/>
      <c r="M423" s="89"/>
      <c r="N423" s="274">
        <v>0</v>
      </c>
      <c r="O423" s="274">
        <v>7231.17</v>
      </c>
      <c r="P423" s="89" t="s">
        <v>670</v>
      </c>
    </row>
    <row r="424" spans="1:16" ht="63.75">
      <c r="A424" s="271" t="s">
        <v>563</v>
      </c>
      <c r="B424" s="89"/>
      <c r="C424" s="272" t="s">
        <v>614</v>
      </c>
      <c r="D424" s="84">
        <v>43479</v>
      </c>
      <c r="E424" s="85" t="s">
        <v>1842</v>
      </c>
      <c r="F424" s="85" t="s">
        <v>6</v>
      </c>
      <c r="G424" s="85">
        <v>1070648</v>
      </c>
      <c r="H424" s="89"/>
      <c r="I424" s="273" t="s">
        <v>2806</v>
      </c>
      <c r="J424" s="89"/>
      <c r="K424" s="89"/>
      <c r="L424" s="89"/>
      <c r="M424" s="89"/>
      <c r="N424" s="274">
        <v>0</v>
      </c>
      <c r="O424" s="274">
        <v>4128.34</v>
      </c>
      <c r="P424" s="89" t="s">
        <v>670</v>
      </c>
    </row>
    <row r="425" spans="1:16" ht="63.75">
      <c r="A425" s="271" t="s">
        <v>563</v>
      </c>
      <c r="B425" s="89"/>
      <c r="C425" s="272" t="s">
        <v>614</v>
      </c>
      <c r="D425" s="84">
        <v>43479</v>
      </c>
      <c r="E425" s="85" t="s">
        <v>1843</v>
      </c>
      <c r="F425" s="85" t="s">
        <v>6</v>
      </c>
      <c r="G425" s="85">
        <v>1070649</v>
      </c>
      <c r="H425" s="89"/>
      <c r="I425" s="273" t="s">
        <v>2806</v>
      </c>
      <c r="J425" s="89"/>
      <c r="K425" s="89"/>
      <c r="L425" s="89"/>
      <c r="M425" s="89"/>
      <c r="N425" s="274">
        <v>0</v>
      </c>
      <c r="O425" s="274">
        <v>1135.95</v>
      </c>
      <c r="P425" s="89" t="s">
        <v>670</v>
      </c>
    </row>
    <row r="426" spans="1:16" ht="51">
      <c r="A426" s="271">
        <v>117</v>
      </c>
      <c r="B426" s="89"/>
      <c r="C426" s="272" t="s">
        <v>62</v>
      </c>
      <c r="D426" s="84">
        <v>43479</v>
      </c>
      <c r="E426" s="85" t="s">
        <v>1844</v>
      </c>
      <c r="F426" s="85" t="s">
        <v>11</v>
      </c>
      <c r="G426" s="85">
        <v>944911</v>
      </c>
      <c r="H426" s="89"/>
      <c r="I426" s="273" t="s">
        <v>2807</v>
      </c>
      <c r="J426" s="89"/>
      <c r="K426" s="89"/>
      <c r="L426" s="89"/>
      <c r="M426" s="89"/>
      <c r="N426" s="274">
        <v>50</v>
      </c>
      <c r="O426" s="274">
        <v>0</v>
      </c>
      <c r="P426" s="89" t="s">
        <v>670</v>
      </c>
    </row>
    <row r="427" spans="1:16" ht="63.75">
      <c r="A427" s="271">
        <v>117</v>
      </c>
      <c r="B427" s="89"/>
      <c r="C427" s="272" t="s">
        <v>62</v>
      </c>
      <c r="D427" s="84">
        <v>43479</v>
      </c>
      <c r="E427" s="85" t="s">
        <v>1845</v>
      </c>
      <c r="F427" s="85" t="s">
        <v>11</v>
      </c>
      <c r="G427" s="85">
        <v>944914</v>
      </c>
      <c r="H427" s="89"/>
      <c r="I427" s="273" t="s">
        <v>2808</v>
      </c>
      <c r="J427" s="89"/>
      <c r="K427" s="89"/>
      <c r="L427" s="89"/>
      <c r="M427" s="89"/>
      <c r="N427" s="274">
        <v>50</v>
      </c>
      <c r="O427" s="274">
        <v>0</v>
      </c>
      <c r="P427" s="89" t="s">
        <v>670</v>
      </c>
    </row>
    <row r="428" spans="1:16" ht="51">
      <c r="A428" s="271" t="s">
        <v>556</v>
      </c>
      <c r="B428" s="89"/>
      <c r="C428" s="272" t="s">
        <v>616</v>
      </c>
      <c r="D428" s="84">
        <v>43480</v>
      </c>
      <c r="E428" s="85" t="s">
        <v>1846</v>
      </c>
      <c r="F428" s="85" t="s">
        <v>3</v>
      </c>
      <c r="G428" s="85">
        <v>1703386</v>
      </c>
      <c r="H428" s="89"/>
      <c r="I428" s="273" t="s">
        <v>2809</v>
      </c>
      <c r="J428" s="89"/>
      <c r="K428" s="89"/>
      <c r="L428" s="89"/>
      <c r="M428" s="89"/>
      <c r="N428" s="274">
        <v>0</v>
      </c>
      <c r="O428" s="274">
        <v>5</v>
      </c>
      <c r="P428" s="89" t="s">
        <v>670</v>
      </c>
    </row>
    <row r="429" spans="1:16" ht="51">
      <c r="A429" s="271" t="s">
        <v>556</v>
      </c>
      <c r="B429" s="89"/>
      <c r="C429" s="272" t="s">
        <v>616</v>
      </c>
      <c r="D429" s="84">
        <v>43480</v>
      </c>
      <c r="E429" s="85" t="s">
        <v>1847</v>
      </c>
      <c r="F429" s="85" t="s">
        <v>3</v>
      </c>
      <c r="G429" s="85">
        <v>1703389</v>
      </c>
      <c r="H429" s="89"/>
      <c r="I429" s="273" t="s">
        <v>2810</v>
      </c>
      <c r="J429" s="89"/>
      <c r="K429" s="89"/>
      <c r="L429" s="89"/>
      <c r="M429" s="89"/>
      <c r="N429" s="274">
        <v>0</v>
      </c>
      <c r="O429" s="274">
        <v>2033</v>
      </c>
      <c r="P429" s="89" t="s">
        <v>670</v>
      </c>
    </row>
    <row r="430" spans="1:16" ht="51">
      <c r="A430" s="271" t="s">
        <v>556</v>
      </c>
      <c r="B430" s="89"/>
      <c r="C430" s="272" t="s">
        <v>616</v>
      </c>
      <c r="D430" s="84">
        <v>43480</v>
      </c>
      <c r="E430" s="85" t="s">
        <v>1848</v>
      </c>
      <c r="F430" s="85" t="s">
        <v>3</v>
      </c>
      <c r="G430" s="85">
        <v>1703392</v>
      </c>
      <c r="H430" s="89"/>
      <c r="I430" s="273" t="s">
        <v>2811</v>
      </c>
      <c r="J430" s="89"/>
      <c r="K430" s="89"/>
      <c r="L430" s="89"/>
      <c r="M430" s="89"/>
      <c r="N430" s="274">
        <v>0</v>
      </c>
      <c r="O430" s="274">
        <v>743.51</v>
      </c>
      <c r="P430" s="89" t="s">
        <v>670</v>
      </c>
    </row>
    <row r="431" spans="1:16" ht="38.25">
      <c r="A431" s="271">
        <v>20</v>
      </c>
      <c r="B431" s="89"/>
      <c r="C431" s="272" t="s">
        <v>44</v>
      </c>
      <c r="D431" s="84">
        <v>43480</v>
      </c>
      <c r="E431" s="85" t="s">
        <v>1849</v>
      </c>
      <c r="F431" s="85" t="s">
        <v>3</v>
      </c>
      <c r="G431" s="85">
        <v>1703394</v>
      </c>
      <c r="H431" s="89"/>
      <c r="I431" s="273" t="s">
        <v>2812</v>
      </c>
      <c r="J431" s="89"/>
      <c r="K431" s="89"/>
      <c r="L431" s="89"/>
      <c r="M431" s="89"/>
      <c r="N431" s="274">
        <v>0</v>
      </c>
      <c r="O431" s="274">
        <v>37.65</v>
      </c>
      <c r="P431" s="89" t="s">
        <v>670</v>
      </c>
    </row>
    <row r="432" spans="1:16" ht="51">
      <c r="A432" s="271" t="s">
        <v>556</v>
      </c>
      <c r="B432" s="89"/>
      <c r="C432" s="272" t="s">
        <v>616</v>
      </c>
      <c r="D432" s="84">
        <v>43480</v>
      </c>
      <c r="E432" s="85" t="s">
        <v>1850</v>
      </c>
      <c r="F432" s="85" t="s">
        <v>3</v>
      </c>
      <c r="G432" s="85">
        <v>1703396</v>
      </c>
      <c r="H432" s="89"/>
      <c r="I432" s="273" t="s">
        <v>2813</v>
      </c>
      <c r="J432" s="89"/>
      <c r="K432" s="89"/>
      <c r="L432" s="89"/>
      <c r="M432" s="89"/>
      <c r="N432" s="274">
        <v>0</v>
      </c>
      <c r="O432" s="274">
        <v>480</v>
      </c>
      <c r="P432" s="89" t="s">
        <v>670</v>
      </c>
    </row>
    <row r="433" spans="1:16" ht="63.75">
      <c r="A433" s="271">
        <v>16</v>
      </c>
      <c r="B433" s="89"/>
      <c r="C433" s="272" t="s">
        <v>43</v>
      </c>
      <c r="D433" s="84">
        <v>43480</v>
      </c>
      <c r="E433" s="85" t="s">
        <v>1851</v>
      </c>
      <c r="F433" s="85" t="s">
        <v>3</v>
      </c>
      <c r="G433" s="85">
        <v>1703406</v>
      </c>
      <c r="H433" s="89"/>
      <c r="I433" s="273" t="s">
        <v>2814</v>
      </c>
      <c r="J433" s="89"/>
      <c r="K433" s="89"/>
      <c r="L433" s="89"/>
      <c r="M433" s="89"/>
      <c r="N433" s="274">
        <v>0</v>
      </c>
      <c r="O433" s="274">
        <v>1073</v>
      </c>
      <c r="P433" s="89" t="s">
        <v>670</v>
      </c>
    </row>
    <row r="434" spans="1:16" ht="51">
      <c r="A434" s="271" t="s">
        <v>565</v>
      </c>
      <c r="B434" s="89"/>
      <c r="C434" s="272" t="s">
        <v>615</v>
      </c>
      <c r="D434" s="84">
        <v>43480</v>
      </c>
      <c r="E434" s="85" t="s">
        <v>1852</v>
      </c>
      <c r="F434" s="85" t="s">
        <v>3</v>
      </c>
      <c r="G434" s="85">
        <v>1703412</v>
      </c>
      <c r="H434" s="89"/>
      <c r="I434" s="273" t="s">
        <v>2815</v>
      </c>
      <c r="J434" s="89"/>
      <c r="K434" s="89"/>
      <c r="L434" s="89"/>
      <c r="M434" s="89"/>
      <c r="N434" s="274">
        <v>0</v>
      </c>
      <c r="O434" s="274">
        <v>5551.7</v>
      </c>
      <c r="P434" s="89" t="s">
        <v>670</v>
      </c>
    </row>
    <row r="435" spans="1:16" ht="63.75">
      <c r="A435" s="271">
        <v>512</v>
      </c>
      <c r="B435" s="89"/>
      <c r="C435" s="272" t="s">
        <v>785</v>
      </c>
      <c r="D435" s="84">
        <v>43480</v>
      </c>
      <c r="E435" s="85" t="s">
        <v>1853</v>
      </c>
      <c r="F435" s="85" t="s">
        <v>3</v>
      </c>
      <c r="G435" s="85">
        <v>1703417</v>
      </c>
      <c r="H435" s="89"/>
      <c r="I435" s="273" t="s">
        <v>2816</v>
      </c>
      <c r="J435" s="89"/>
      <c r="K435" s="89"/>
      <c r="L435" s="89"/>
      <c r="M435" s="89"/>
      <c r="N435" s="274">
        <v>0</v>
      </c>
      <c r="O435" s="274">
        <v>300</v>
      </c>
      <c r="P435" s="89" t="s">
        <v>670</v>
      </c>
    </row>
    <row r="436" spans="1:16" ht="63.75">
      <c r="A436" s="271">
        <v>512</v>
      </c>
      <c r="B436" s="89"/>
      <c r="C436" s="272" t="s">
        <v>785</v>
      </c>
      <c r="D436" s="84">
        <v>43480</v>
      </c>
      <c r="E436" s="85" t="s">
        <v>1854</v>
      </c>
      <c r="F436" s="85" t="s">
        <v>3</v>
      </c>
      <c r="G436" s="85">
        <v>1703418</v>
      </c>
      <c r="H436" s="89"/>
      <c r="I436" s="273" t="s">
        <v>2817</v>
      </c>
      <c r="J436" s="89"/>
      <c r="K436" s="89"/>
      <c r="L436" s="89"/>
      <c r="M436" s="89"/>
      <c r="N436" s="274">
        <v>0</v>
      </c>
      <c r="O436" s="274">
        <v>360</v>
      </c>
      <c r="P436" s="89" t="s">
        <v>670</v>
      </c>
    </row>
    <row r="437" spans="1:16" ht="51">
      <c r="A437" s="271" t="s">
        <v>565</v>
      </c>
      <c r="B437" s="89"/>
      <c r="C437" s="272" t="s">
        <v>615</v>
      </c>
      <c r="D437" s="84">
        <v>43480</v>
      </c>
      <c r="E437" s="85" t="s">
        <v>1855</v>
      </c>
      <c r="F437" s="85" t="s">
        <v>3</v>
      </c>
      <c r="G437" s="85">
        <v>1703424</v>
      </c>
      <c r="H437" s="89"/>
      <c r="I437" s="273" t="s">
        <v>2818</v>
      </c>
      <c r="J437" s="89"/>
      <c r="K437" s="89"/>
      <c r="L437" s="89"/>
      <c r="M437" s="89"/>
      <c r="N437" s="274">
        <v>0</v>
      </c>
      <c r="O437" s="274">
        <v>254.58</v>
      </c>
      <c r="P437" s="89" t="s">
        <v>670</v>
      </c>
    </row>
    <row r="438" spans="1:16" ht="51">
      <c r="A438" s="271" t="s">
        <v>565</v>
      </c>
      <c r="B438" s="89"/>
      <c r="C438" s="272" t="s">
        <v>615</v>
      </c>
      <c r="D438" s="84">
        <v>43480</v>
      </c>
      <c r="E438" s="85" t="s">
        <v>1856</v>
      </c>
      <c r="F438" s="85" t="s">
        <v>3</v>
      </c>
      <c r="G438" s="85">
        <v>1703443</v>
      </c>
      <c r="H438" s="89"/>
      <c r="I438" s="273" t="s">
        <v>2819</v>
      </c>
      <c r="J438" s="89"/>
      <c r="K438" s="89"/>
      <c r="L438" s="89"/>
      <c r="M438" s="89"/>
      <c r="N438" s="274">
        <v>0</v>
      </c>
      <c r="O438" s="274">
        <v>1013.8000000000001</v>
      </c>
      <c r="P438" s="89" t="s">
        <v>670</v>
      </c>
    </row>
    <row r="439" spans="1:16" ht="63.75">
      <c r="A439" s="271">
        <v>221</v>
      </c>
      <c r="B439" s="89"/>
      <c r="C439" s="272" t="s">
        <v>102</v>
      </c>
      <c r="D439" s="84">
        <v>43480</v>
      </c>
      <c r="E439" s="85" t="s">
        <v>1857</v>
      </c>
      <c r="F439" s="85" t="s">
        <v>3</v>
      </c>
      <c r="G439" s="85">
        <v>1703446</v>
      </c>
      <c r="H439" s="89"/>
      <c r="I439" s="273" t="s">
        <v>2820</v>
      </c>
      <c r="J439" s="89"/>
      <c r="K439" s="89"/>
      <c r="L439" s="89"/>
      <c r="M439" s="89"/>
      <c r="N439" s="274">
        <v>0</v>
      </c>
      <c r="O439" s="274">
        <v>108</v>
      </c>
      <c r="P439" s="89" t="s">
        <v>670</v>
      </c>
    </row>
    <row r="440" spans="1:16" ht="51">
      <c r="A440" s="271" t="s">
        <v>565</v>
      </c>
      <c r="B440" s="89"/>
      <c r="C440" s="272" t="s">
        <v>615</v>
      </c>
      <c r="D440" s="84">
        <v>43480</v>
      </c>
      <c r="E440" s="85" t="s">
        <v>1858</v>
      </c>
      <c r="F440" s="85" t="s">
        <v>3</v>
      </c>
      <c r="G440" s="85">
        <v>1703456</v>
      </c>
      <c r="H440" s="89"/>
      <c r="I440" s="273" t="s">
        <v>2821</v>
      </c>
      <c r="J440" s="89"/>
      <c r="K440" s="89"/>
      <c r="L440" s="89"/>
      <c r="M440" s="89"/>
      <c r="N440" s="274">
        <v>0</v>
      </c>
      <c r="O440" s="274">
        <v>554.41</v>
      </c>
      <c r="P440" s="89" t="s">
        <v>670</v>
      </c>
    </row>
    <row r="441" spans="1:16" ht="51">
      <c r="A441" s="271" t="s">
        <v>556</v>
      </c>
      <c r="B441" s="89"/>
      <c r="C441" s="272" t="s">
        <v>616</v>
      </c>
      <c r="D441" s="84">
        <v>43480</v>
      </c>
      <c r="E441" s="85" t="s">
        <v>1859</v>
      </c>
      <c r="F441" s="85" t="s">
        <v>3</v>
      </c>
      <c r="G441" s="85">
        <v>1703457</v>
      </c>
      <c r="H441" s="89"/>
      <c r="I441" s="273" t="s">
        <v>2822</v>
      </c>
      <c r="J441" s="89"/>
      <c r="K441" s="89"/>
      <c r="L441" s="89"/>
      <c r="M441" s="89"/>
      <c r="N441" s="274">
        <v>0</v>
      </c>
      <c r="O441" s="274">
        <v>2.54</v>
      </c>
      <c r="P441" s="89" t="s">
        <v>670</v>
      </c>
    </row>
    <row r="442" spans="1:16" ht="51">
      <c r="A442" s="271" t="s">
        <v>556</v>
      </c>
      <c r="B442" s="89"/>
      <c r="C442" s="272" t="s">
        <v>616</v>
      </c>
      <c r="D442" s="84">
        <v>43480</v>
      </c>
      <c r="E442" s="85" t="s">
        <v>1860</v>
      </c>
      <c r="F442" s="85" t="s">
        <v>3</v>
      </c>
      <c r="G442" s="85">
        <v>1703460</v>
      </c>
      <c r="H442" s="89"/>
      <c r="I442" s="273" t="s">
        <v>2822</v>
      </c>
      <c r="J442" s="89"/>
      <c r="K442" s="89"/>
      <c r="L442" s="89"/>
      <c r="M442" s="89"/>
      <c r="N442" s="274">
        <v>0</v>
      </c>
      <c r="O442" s="274">
        <v>187.78</v>
      </c>
      <c r="P442" s="89" t="s">
        <v>670</v>
      </c>
    </row>
    <row r="443" spans="1:16" ht="38.25">
      <c r="A443" s="271">
        <v>46</v>
      </c>
      <c r="B443" s="89"/>
      <c r="C443" s="272" t="s">
        <v>48</v>
      </c>
      <c r="D443" s="84">
        <v>43480</v>
      </c>
      <c r="E443" s="85" t="s">
        <v>1861</v>
      </c>
      <c r="F443" s="85" t="s">
        <v>3</v>
      </c>
      <c r="G443" s="85">
        <v>1703490</v>
      </c>
      <c r="H443" s="89"/>
      <c r="I443" s="273" t="s">
        <v>2823</v>
      </c>
      <c r="J443" s="89"/>
      <c r="K443" s="89"/>
      <c r="L443" s="89"/>
      <c r="M443" s="89"/>
      <c r="N443" s="274">
        <v>0</v>
      </c>
      <c r="O443" s="274">
        <v>6852</v>
      </c>
      <c r="P443" s="89" t="s">
        <v>670</v>
      </c>
    </row>
    <row r="444" spans="1:16" ht="51">
      <c r="A444" s="271">
        <v>660</v>
      </c>
      <c r="B444" s="89"/>
      <c r="C444" s="272" t="s">
        <v>188</v>
      </c>
      <c r="D444" s="84">
        <v>43480</v>
      </c>
      <c r="E444" s="85" t="s">
        <v>1862</v>
      </c>
      <c r="F444" s="85" t="s">
        <v>3</v>
      </c>
      <c r="G444" s="85">
        <v>1703285</v>
      </c>
      <c r="H444" s="89"/>
      <c r="I444" s="273" t="s">
        <v>2824</v>
      </c>
      <c r="J444" s="89"/>
      <c r="K444" s="89"/>
      <c r="L444" s="89"/>
      <c r="M444" s="89"/>
      <c r="N444" s="274">
        <v>0</v>
      </c>
      <c r="O444" s="274">
        <v>170</v>
      </c>
      <c r="P444" s="89" t="s">
        <v>670</v>
      </c>
    </row>
    <row r="445" spans="1:16" ht="63.75">
      <c r="A445" s="271" t="s">
        <v>556</v>
      </c>
      <c r="B445" s="89"/>
      <c r="C445" s="272" t="s">
        <v>616</v>
      </c>
      <c r="D445" s="84">
        <v>43480</v>
      </c>
      <c r="E445" s="85" t="s">
        <v>1863</v>
      </c>
      <c r="F445" s="85" t="s">
        <v>3</v>
      </c>
      <c r="G445" s="85">
        <v>1703323</v>
      </c>
      <c r="H445" s="89"/>
      <c r="I445" s="273" t="s">
        <v>2825</v>
      </c>
      <c r="J445" s="89"/>
      <c r="K445" s="89"/>
      <c r="L445" s="89"/>
      <c r="M445" s="89"/>
      <c r="N445" s="274">
        <v>0</v>
      </c>
      <c r="O445" s="274">
        <v>1132.5</v>
      </c>
      <c r="P445" s="89" t="s">
        <v>670</v>
      </c>
    </row>
    <row r="446" spans="1:16" ht="38.25">
      <c r="A446" s="271" t="s">
        <v>565</v>
      </c>
      <c r="B446" s="89"/>
      <c r="C446" s="272" t="s">
        <v>615</v>
      </c>
      <c r="D446" s="84">
        <v>43480</v>
      </c>
      <c r="E446" s="85" t="s">
        <v>1864</v>
      </c>
      <c r="F446" s="85" t="s">
        <v>3</v>
      </c>
      <c r="G446" s="85">
        <v>1703258</v>
      </c>
      <c r="H446" s="89"/>
      <c r="I446" s="273" t="s">
        <v>2826</v>
      </c>
      <c r="J446" s="89"/>
      <c r="K446" s="89"/>
      <c r="L446" s="89"/>
      <c r="M446" s="89"/>
      <c r="N446" s="274">
        <v>0</v>
      </c>
      <c r="O446" s="274">
        <v>272.08</v>
      </c>
      <c r="P446" s="89" t="s">
        <v>670</v>
      </c>
    </row>
    <row r="447" spans="1:16" ht="51">
      <c r="A447" s="271">
        <v>591</v>
      </c>
      <c r="B447" s="89"/>
      <c r="C447" s="272" t="s">
        <v>1370</v>
      </c>
      <c r="D447" s="84">
        <v>43480</v>
      </c>
      <c r="E447" s="85" t="s">
        <v>1865</v>
      </c>
      <c r="F447" s="85" t="s">
        <v>3</v>
      </c>
      <c r="G447" s="85">
        <v>1703327</v>
      </c>
      <c r="H447" s="89"/>
      <c r="I447" s="273" t="s">
        <v>2827</v>
      </c>
      <c r="J447" s="89"/>
      <c r="K447" s="89"/>
      <c r="L447" s="89"/>
      <c r="M447" s="89"/>
      <c r="N447" s="274">
        <v>0</v>
      </c>
      <c r="O447" s="274">
        <v>244.6</v>
      </c>
      <c r="P447" s="89" t="s">
        <v>670</v>
      </c>
    </row>
    <row r="448" spans="1:16" ht="63.75">
      <c r="A448" s="271">
        <v>512</v>
      </c>
      <c r="B448" s="89"/>
      <c r="C448" s="272" t="s">
        <v>785</v>
      </c>
      <c r="D448" s="84">
        <v>43480</v>
      </c>
      <c r="E448" s="85" t="s">
        <v>1866</v>
      </c>
      <c r="F448" s="85" t="s">
        <v>3</v>
      </c>
      <c r="G448" s="85">
        <v>1703328</v>
      </c>
      <c r="H448" s="89"/>
      <c r="I448" s="273" t="s">
        <v>2828</v>
      </c>
      <c r="J448" s="89"/>
      <c r="K448" s="89"/>
      <c r="L448" s="89"/>
      <c r="M448" s="89"/>
      <c r="N448" s="274">
        <v>0</v>
      </c>
      <c r="O448" s="274">
        <v>1350</v>
      </c>
      <c r="P448" s="89" t="s">
        <v>670</v>
      </c>
    </row>
    <row r="449" spans="1:16" ht="63.75">
      <c r="A449" s="271">
        <v>512</v>
      </c>
      <c r="B449" s="89"/>
      <c r="C449" s="272" t="s">
        <v>785</v>
      </c>
      <c r="D449" s="84">
        <v>43480</v>
      </c>
      <c r="E449" s="85" t="s">
        <v>1867</v>
      </c>
      <c r="F449" s="85" t="s">
        <v>3</v>
      </c>
      <c r="G449" s="85">
        <v>1703329</v>
      </c>
      <c r="H449" s="89"/>
      <c r="I449" s="273" t="s">
        <v>2829</v>
      </c>
      <c r="J449" s="89"/>
      <c r="K449" s="89"/>
      <c r="L449" s="89"/>
      <c r="M449" s="89"/>
      <c r="N449" s="274">
        <v>0</v>
      </c>
      <c r="O449" s="274">
        <v>1550</v>
      </c>
      <c r="P449" s="89" t="s">
        <v>670</v>
      </c>
    </row>
    <row r="450" spans="1:16" ht="51">
      <c r="A450" s="271" t="s">
        <v>556</v>
      </c>
      <c r="B450" s="89"/>
      <c r="C450" s="272" t="s">
        <v>616</v>
      </c>
      <c r="D450" s="84">
        <v>43480</v>
      </c>
      <c r="E450" s="85" t="s">
        <v>1868</v>
      </c>
      <c r="F450" s="85" t="s">
        <v>3</v>
      </c>
      <c r="G450" s="85">
        <v>1703341</v>
      </c>
      <c r="H450" s="89"/>
      <c r="I450" s="273" t="s">
        <v>2830</v>
      </c>
      <c r="J450" s="89"/>
      <c r="K450" s="89"/>
      <c r="L450" s="89"/>
      <c r="M450" s="89"/>
      <c r="N450" s="274">
        <v>0</v>
      </c>
      <c r="O450" s="274">
        <v>60</v>
      </c>
      <c r="P450" s="89" t="s">
        <v>670</v>
      </c>
    </row>
    <row r="451" spans="1:16" ht="51">
      <c r="A451" s="271" t="s">
        <v>556</v>
      </c>
      <c r="B451" s="89"/>
      <c r="C451" s="272" t="s">
        <v>616</v>
      </c>
      <c r="D451" s="84">
        <v>43480</v>
      </c>
      <c r="E451" s="85" t="s">
        <v>1869</v>
      </c>
      <c r="F451" s="85" t="s">
        <v>3</v>
      </c>
      <c r="G451" s="85">
        <v>1703342</v>
      </c>
      <c r="H451" s="89"/>
      <c r="I451" s="273" t="s">
        <v>2831</v>
      </c>
      <c r="J451" s="89"/>
      <c r="K451" s="89"/>
      <c r="L451" s="89"/>
      <c r="M451" s="89"/>
      <c r="N451" s="274">
        <v>0</v>
      </c>
      <c r="O451" s="274">
        <v>260.7</v>
      </c>
      <c r="P451" s="89" t="s">
        <v>670</v>
      </c>
    </row>
    <row r="452" spans="1:16" ht="51">
      <c r="A452" s="271">
        <v>155</v>
      </c>
      <c r="B452" s="89"/>
      <c r="C452" s="272" t="s">
        <v>85</v>
      </c>
      <c r="D452" s="84">
        <v>43480</v>
      </c>
      <c r="E452" s="85" t="s">
        <v>1870</v>
      </c>
      <c r="F452" s="85" t="s">
        <v>3</v>
      </c>
      <c r="G452" s="85">
        <v>1703350</v>
      </c>
      <c r="H452" s="89"/>
      <c r="I452" s="273" t="s">
        <v>2832</v>
      </c>
      <c r="J452" s="89"/>
      <c r="K452" s="89"/>
      <c r="L452" s="89"/>
      <c r="M452" s="89"/>
      <c r="N452" s="274">
        <v>0</v>
      </c>
      <c r="O452" s="274">
        <v>3000</v>
      </c>
      <c r="P452" s="89" t="s">
        <v>670</v>
      </c>
    </row>
    <row r="453" spans="1:16" ht="51">
      <c r="A453" s="271">
        <v>591</v>
      </c>
      <c r="B453" s="89"/>
      <c r="C453" s="272" t="s">
        <v>1370</v>
      </c>
      <c r="D453" s="84">
        <v>43480</v>
      </c>
      <c r="E453" s="85" t="s">
        <v>1871</v>
      </c>
      <c r="F453" s="85" t="s">
        <v>3</v>
      </c>
      <c r="G453" s="85">
        <v>1703385</v>
      </c>
      <c r="H453" s="89"/>
      <c r="I453" s="273" t="s">
        <v>2833</v>
      </c>
      <c r="J453" s="89"/>
      <c r="K453" s="89"/>
      <c r="L453" s="89"/>
      <c r="M453" s="89"/>
      <c r="N453" s="274">
        <v>0</v>
      </c>
      <c r="O453" s="274">
        <v>120.45</v>
      </c>
      <c r="P453" s="89" t="s">
        <v>670</v>
      </c>
    </row>
    <row r="454" spans="1:16" ht="89.25">
      <c r="A454" s="271">
        <v>313</v>
      </c>
      <c r="B454" s="89"/>
      <c r="C454" s="272" t="s">
        <v>144</v>
      </c>
      <c r="D454" s="84">
        <v>43480</v>
      </c>
      <c r="E454" s="85" t="s">
        <v>1872</v>
      </c>
      <c r="F454" s="85" t="s">
        <v>15</v>
      </c>
      <c r="G454" s="85">
        <v>7072</v>
      </c>
      <c r="H454" s="89"/>
      <c r="I454" s="273" t="s">
        <v>2834</v>
      </c>
      <c r="J454" s="89"/>
      <c r="K454" s="89"/>
      <c r="L454" s="89"/>
      <c r="M454" s="89"/>
      <c r="N454" s="274">
        <v>303.61</v>
      </c>
      <c r="O454" s="274">
        <v>0</v>
      </c>
      <c r="P454" s="89" t="s">
        <v>670</v>
      </c>
    </row>
    <row r="455" spans="1:16" ht="51">
      <c r="A455" s="271" t="s">
        <v>559</v>
      </c>
      <c r="B455" s="89"/>
      <c r="C455" s="272" t="s">
        <v>762</v>
      </c>
      <c r="D455" s="84">
        <v>43480</v>
      </c>
      <c r="E455" s="85" t="s">
        <v>1873</v>
      </c>
      <c r="F455" s="85" t="s">
        <v>6</v>
      </c>
      <c r="G455" s="85">
        <v>1070845</v>
      </c>
      <c r="H455" s="89"/>
      <c r="I455" s="273" t="s">
        <v>2835</v>
      </c>
      <c r="J455" s="89"/>
      <c r="K455" s="89"/>
      <c r="L455" s="89"/>
      <c r="M455" s="89"/>
      <c r="N455" s="274">
        <v>0</v>
      </c>
      <c r="O455" s="274">
        <v>3250</v>
      </c>
      <c r="P455" s="89" t="s">
        <v>670</v>
      </c>
    </row>
    <row r="456" spans="1:16" ht="51">
      <c r="A456" s="271" t="s">
        <v>559</v>
      </c>
      <c r="B456" s="89"/>
      <c r="C456" s="272" t="s">
        <v>762</v>
      </c>
      <c r="D456" s="84">
        <v>43480</v>
      </c>
      <c r="E456" s="85" t="s">
        <v>1874</v>
      </c>
      <c r="F456" s="85" t="s">
        <v>6</v>
      </c>
      <c r="G456" s="85">
        <v>1070846</v>
      </c>
      <c r="H456" s="89"/>
      <c r="I456" s="273" t="s">
        <v>2836</v>
      </c>
      <c r="J456" s="89"/>
      <c r="K456" s="89"/>
      <c r="L456" s="89"/>
      <c r="M456" s="89"/>
      <c r="N456" s="274">
        <v>0</v>
      </c>
      <c r="O456" s="274">
        <v>6850</v>
      </c>
      <c r="P456" s="89" t="s">
        <v>670</v>
      </c>
    </row>
    <row r="457" spans="1:16" ht="89.25">
      <c r="A457" s="271">
        <v>41</v>
      </c>
      <c r="B457" s="89"/>
      <c r="C457" s="272" t="s">
        <v>47</v>
      </c>
      <c r="D457" s="84">
        <v>43480</v>
      </c>
      <c r="E457" s="85" t="s">
        <v>1875</v>
      </c>
      <c r="F457" s="85" t="s">
        <v>15</v>
      </c>
      <c r="G457" s="85">
        <v>7074</v>
      </c>
      <c r="H457" s="89"/>
      <c r="I457" s="273" t="s">
        <v>2837</v>
      </c>
      <c r="J457" s="89"/>
      <c r="K457" s="89"/>
      <c r="L457" s="89"/>
      <c r="M457" s="89"/>
      <c r="N457" s="274">
        <v>284.06</v>
      </c>
      <c r="O457" s="274">
        <v>0</v>
      </c>
      <c r="P457" s="89" t="s">
        <v>670</v>
      </c>
    </row>
    <row r="458" spans="1:16" ht="51">
      <c r="A458" s="271">
        <v>117</v>
      </c>
      <c r="B458" s="89"/>
      <c r="C458" s="272" t="s">
        <v>62</v>
      </c>
      <c r="D458" s="84">
        <v>43480</v>
      </c>
      <c r="E458" s="85" t="s">
        <v>1876</v>
      </c>
      <c r="F458" s="85" t="s">
        <v>11</v>
      </c>
      <c r="G458" s="85">
        <v>944945</v>
      </c>
      <c r="H458" s="89"/>
      <c r="I458" s="273" t="s">
        <v>2838</v>
      </c>
      <c r="J458" s="89"/>
      <c r="K458" s="89"/>
      <c r="L458" s="89"/>
      <c r="M458" s="89"/>
      <c r="N458" s="274">
        <v>50</v>
      </c>
      <c r="O458" s="274">
        <v>0</v>
      </c>
      <c r="P458" s="89" t="s">
        <v>670</v>
      </c>
    </row>
    <row r="459" spans="1:16" ht="89.25">
      <c r="A459" s="271">
        <v>313</v>
      </c>
      <c r="B459" s="89"/>
      <c r="C459" s="272" t="s">
        <v>144</v>
      </c>
      <c r="D459" s="84">
        <v>43480</v>
      </c>
      <c r="E459" s="85" t="s">
        <v>1877</v>
      </c>
      <c r="F459" s="85" t="s">
        <v>15</v>
      </c>
      <c r="G459" s="85">
        <v>7073</v>
      </c>
      <c r="H459" s="89"/>
      <c r="I459" s="273" t="s">
        <v>2839</v>
      </c>
      <c r="J459" s="89"/>
      <c r="K459" s="89"/>
      <c r="L459" s="89"/>
      <c r="M459" s="89"/>
      <c r="N459" s="274">
        <v>359.32</v>
      </c>
      <c r="O459" s="274">
        <v>0</v>
      </c>
      <c r="P459" s="89" t="s">
        <v>670</v>
      </c>
    </row>
    <row r="460" spans="1:16" ht="63.75">
      <c r="A460" s="271" t="s">
        <v>559</v>
      </c>
      <c r="B460" s="89"/>
      <c r="C460" s="272" t="s">
        <v>762</v>
      </c>
      <c r="D460" s="84">
        <v>43480</v>
      </c>
      <c r="E460" s="85" t="s">
        <v>1878</v>
      </c>
      <c r="F460" s="85" t="s">
        <v>6</v>
      </c>
      <c r="G460" s="85">
        <v>944967</v>
      </c>
      <c r="H460" s="89"/>
      <c r="I460" s="273" t="s">
        <v>2840</v>
      </c>
      <c r="J460" s="89"/>
      <c r="K460" s="89"/>
      <c r="L460" s="89"/>
      <c r="M460" s="89"/>
      <c r="N460" s="274">
        <v>0</v>
      </c>
      <c r="O460" s="274">
        <v>3250</v>
      </c>
      <c r="P460" s="89" t="s">
        <v>670</v>
      </c>
    </row>
    <row r="461" spans="1:16" ht="102">
      <c r="A461" s="271">
        <v>376</v>
      </c>
      <c r="B461" s="89"/>
      <c r="C461" s="272" t="s">
        <v>638</v>
      </c>
      <c r="D461" s="84">
        <v>43480</v>
      </c>
      <c r="E461" s="85" t="s">
        <v>1879</v>
      </c>
      <c r="F461" s="85" t="s">
        <v>11</v>
      </c>
      <c r="G461" s="85">
        <v>944964</v>
      </c>
      <c r="H461" s="89"/>
      <c r="I461" s="273" t="s">
        <v>2841</v>
      </c>
      <c r="J461" s="89"/>
      <c r="K461" s="89"/>
      <c r="L461" s="89"/>
      <c r="M461" s="89"/>
      <c r="N461" s="274">
        <v>17627.03</v>
      </c>
      <c r="O461" s="274">
        <v>0</v>
      </c>
      <c r="P461" s="89" t="s">
        <v>670</v>
      </c>
    </row>
    <row r="462" spans="1:16" ht="51">
      <c r="A462" s="271" t="s">
        <v>556</v>
      </c>
      <c r="B462" s="89"/>
      <c r="C462" s="272" t="s">
        <v>616</v>
      </c>
      <c r="D462" s="84">
        <v>43480</v>
      </c>
      <c r="E462" s="85" t="s">
        <v>1880</v>
      </c>
      <c r="F462" s="85" t="s">
        <v>11</v>
      </c>
      <c r="G462" s="85">
        <v>944943</v>
      </c>
      <c r="H462" s="89"/>
      <c r="I462" s="273" t="s">
        <v>2842</v>
      </c>
      <c r="J462" s="89"/>
      <c r="K462" s="89"/>
      <c r="L462" s="89"/>
      <c r="M462" s="89"/>
      <c r="N462" s="274">
        <v>50</v>
      </c>
      <c r="O462" s="274">
        <v>0</v>
      </c>
      <c r="P462" s="89" t="s">
        <v>670</v>
      </c>
    </row>
    <row r="463" spans="1:16" ht="63.75">
      <c r="A463" s="271" t="s">
        <v>565</v>
      </c>
      <c r="B463" s="89"/>
      <c r="C463" s="272" t="s">
        <v>615</v>
      </c>
      <c r="D463" s="84">
        <v>43481</v>
      </c>
      <c r="E463" s="85" t="s">
        <v>1881</v>
      </c>
      <c r="F463" s="85" t="s">
        <v>3</v>
      </c>
      <c r="G463" s="85">
        <v>1703760</v>
      </c>
      <c r="H463" s="89"/>
      <c r="I463" s="273" t="s">
        <v>2843</v>
      </c>
      <c r="J463" s="89"/>
      <c r="K463" s="89"/>
      <c r="L463" s="89"/>
      <c r="M463" s="89"/>
      <c r="N463" s="274">
        <v>0</v>
      </c>
      <c r="O463" s="274">
        <v>23532.66</v>
      </c>
      <c r="P463" s="89" t="s">
        <v>670</v>
      </c>
    </row>
    <row r="464" spans="1:16" ht="51">
      <c r="A464" s="271" t="s">
        <v>565</v>
      </c>
      <c r="B464" s="89"/>
      <c r="C464" s="272" t="s">
        <v>615</v>
      </c>
      <c r="D464" s="84">
        <v>43481</v>
      </c>
      <c r="E464" s="85" t="s">
        <v>1882</v>
      </c>
      <c r="F464" s="85" t="s">
        <v>3</v>
      </c>
      <c r="G464" s="85">
        <v>1703744</v>
      </c>
      <c r="H464" s="89"/>
      <c r="I464" s="273" t="s">
        <v>2844</v>
      </c>
      <c r="J464" s="89"/>
      <c r="K464" s="89"/>
      <c r="L464" s="89"/>
      <c r="M464" s="89"/>
      <c r="N464" s="274">
        <v>0</v>
      </c>
      <c r="O464" s="274">
        <v>1038.72</v>
      </c>
      <c r="P464" s="89" t="s">
        <v>670</v>
      </c>
    </row>
    <row r="465" spans="1:16" ht="51">
      <c r="A465" s="271">
        <v>35</v>
      </c>
      <c r="B465" s="89"/>
      <c r="C465" s="272" t="s">
        <v>46</v>
      </c>
      <c r="D465" s="84">
        <v>43481</v>
      </c>
      <c r="E465" s="85" t="s">
        <v>1883</v>
      </c>
      <c r="F465" s="85" t="s">
        <v>3</v>
      </c>
      <c r="G465" s="85">
        <v>1703736</v>
      </c>
      <c r="H465" s="89"/>
      <c r="I465" s="273" t="s">
        <v>2845</v>
      </c>
      <c r="J465" s="89"/>
      <c r="K465" s="89"/>
      <c r="L465" s="89"/>
      <c r="M465" s="89"/>
      <c r="N465" s="274">
        <v>0</v>
      </c>
      <c r="O465" s="274">
        <v>183</v>
      </c>
      <c r="P465" s="89" t="s">
        <v>670</v>
      </c>
    </row>
    <row r="466" spans="1:16" ht="63.75">
      <c r="A466" s="271">
        <v>35</v>
      </c>
      <c r="B466" s="89"/>
      <c r="C466" s="272" t="s">
        <v>46</v>
      </c>
      <c r="D466" s="84">
        <v>43481</v>
      </c>
      <c r="E466" s="85" t="s">
        <v>1884</v>
      </c>
      <c r="F466" s="85" t="s">
        <v>3</v>
      </c>
      <c r="G466" s="85">
        <v>1703733</v>
      </c>
      <c r="H466" s="89"/>
      <c r="I466" s="273" t="s">
        <v>2846</v>
      </c>
      <c r="J466" s="89"/>
      <c r="K466" s="89"/>
      <c r="L466" s="89"/>
      <c r="M466" s="89"/>
      <c r="N466" s="274">
        <v>0</v>
      </c>
      <c r="O466" s="274">
        <v>252</v>
      </c>
      <c r="P466" s="89" t="s">
        <v>670</v>
      </c>
    </row>
    <row r="467" spans="1:16" ht="51">
      <c r="A467" s="271" t="s">
        <v>565</v>
      </c>
      <c r="B467" s="89"/>
      <c r="C467" s="272" t="s">
        <v>615</v>
      </c>
      <c r="D467" s="84">
        <v>43481</v>
      </c>
      <c r="E467" s="85" t="s">
        <v>1885</v>
      </c>
      <c r="F467" s="85" t="s">
        <v>3</v>
      </c>
      <c r="G467" s="85">
        <v>1703731</v>
      </c>
      <c r="H467" s="89"/>
      <c r="I467" s="273" t="s">
        <v>2847</v>
      </c>
      <c r="J467" s="89"/>
      <c r="K467" s="89"/>
      <c r="L467" s="89"/>
      <c r="M467" s="89"/>
      <c r="N467" s="274">
        <v>0</v>
      </c>
      <c r="O467" s="274">
        <v>338</v>
      </c>
      <c r="P467" s="89" t="s">
        <v>670</v>
      </c>
    </row>
    <row r="468" spans="1:16" ht="51">
      <c r="A468" s="271" t="s">
        <v>565</v>
      </c>
      <c r="B468" s="89"/>
      <c r="C468" s="272" t="s">
        <v>615</v>
      </c>
      <c r="D468" s="84">
        <v>43481</v>
      </c>
      <c r="E468" s="85" t="s">
        <v>1886</v>
      </c>
      <c r="F468" s="85" t="s">
        <v>3</v>
      </c>
      <c r="G468" s="85">
        <v>1703730</v>
      </c>
      <c r="H468" s="89"/>
      <c r="I468" s="273" t="s">
        <v>2848</v>
      </c>
      <c r="J468" s="89"/>
      <c r="K468" s="89"/>
      <c r="L468" s="89"/>
      <c r="M468" s="89"/>
      <c r="N468" s="274">
        <v>0</v>
      </c>
      <c r="O468" s="274">
        <v>234</v>
      </c>
      <c r="P468" s="89" t="s">
        <v>670</v>
      </c>
    </row>
    <row r="469" spans="1:16" ht="51">
      <c r="A469" s="271" t="s">
        <v>565</v>
      </c>
      <c r="B469" s="89"/>
      <c r="C469" s="272" t="s">
        <v>615</v>
      </c>
      <c r="D469" s="84">
        <v>43481</v>
      </c>
      <c r="E469" s="85" t="s">
        <v>1887</v>
      </c>
      <c r="F469" s="85" t="s">
        <v>3</v>
      </c>
      <c r="G469" s="85">
        <v>1703729</v>
      </c>
      <c r="H469" s="89"/>
      <c r="I469" s="273" t="s">
        <v>2849</v>
      </c>
      <c r="J469" s="89"/>
      <c r="K469" s="89"/>
      <c r="L469" s="89"/>
      <c r="M469" s="89"/>
      <c r="N469" s="274">
        <v>0</v>
      </c>
      <c r="O469" s="274">
        <v>216</v>
      </c>
      <c r="P469" s="89" t="s">
        <v>670</v>
      </c>
    </row>
    <row r="470" spans="1:16" ht="51">
      <c r="A470" s="271" t="s">
        <v>565</v>
      </c>
      <c r="B470" s="89"/>
      <c r="C470" s="272" t="s">
        <v>615</v>
      </c>
      <c r="D470" s="84">
        <v>43481</v>
      </c>
      <c r="E470" s="85" t="s">
        <v>1888</v>
      </c>
      <c r="F470" s="85" t="s">
        <v>3</v>
      </c>
      <c r="G470" s="85">
        <v>1703726</v>
      </c>
      <c r="H470" s="89"/>
      <c r="I470" s="273" t="s">
        <v>2850</v>
      </c>
      <c r="J470" s="89"/>
      <c r="K470" s="89"/>
      <c r="L470" s="89"/>
      <c r="M470" s="89"/>
      <c r="N470" s="274">
        <v>0</v>
      </c>
      <c r="O470" s="274">
        <v>378</v>
      </c>
      <c r="P470" s="89" t="s">
        <v>670</v>
      </c>
    </row>
    <row r="471" spans="1:16" ht="51">
      <c r="A471" s="271" t="s">
        <v>565</v>
      </c>
      <c r="B471" s="89"/>
      <c r="C471" s="272" t="s">
        <v>615</v>
      </c>
      <c r="D471" s="84">
        <v>43481</v>
      </c>
      <c r="E471" s="85" t="s">
        <v>1889</v>
      </c>
      <c r="F471" s="85" t="s">
        <v>3</v>
      </c>
      <c r="G471" s="85">
        <v>1703724</v>
      </c>
      <c r="H471" s="89"/>
      <c r="I471" s="273" t="s">
        <v>2851</v>
      </c>
      <c r="J471" s="89"/>
      <c r="K471" s="89"/>
      <c r="L471" s="89"/>
      <c r="M471" s="89"/>
      <c r="N471" s="274">
        <v>0</v>
      </c>
      <c r="O471" s="274">
        <v>234</v>
      </c>
      <c r="P471" s="89" t="s">
        <v>670</v>
      </c>
    </row>
    <row r="472" spans="1:16" ht="51">
      <c r="A472" s="271" t="s">
        <v>565</v>
      </c>
      <c r="B472" s="89"/>
      <c r="C472" s="272" t="s">
        <v>615</v>
      </c>
      <c r="D472" s="84">
        <v>43481</v>
      </c>
      <c r="E472" s="85" t="s">
        <v>1890</v>
      </c>
      <c r="F472" s="85" t="s">
        <v>3</v>
      </c>
      <c r="G472" s="85">
        <v>1703722</v>
      </c>
      <c r="H472" s="89"/>
      <c r="I472" s="273" t="s">
        <v>2852</v>
      </c>
      <c r="J472" s="89"/>
      <c r="K472" s="89"/>
      <c r="L472" s="89"/>
      <c r="M472" s="89"/>
      <c r="N472" s="274">
        <v>0</v>
      </c>
      <c r="O472" s="274">
        <v>144</v>
      </c>
      <c r="P472" s="89" t="s">
        <v>670</v>
      </c>
    </row>
    <row r="473" spans="1:16" ht="51">
      <c r="A473" s="271" t="s">
        <v>565</v>
      </c>
      <c r="B473" s="89"/>
      <c r="C473" s="272" t="s">
        <v>615</v>
      </c>
      <c r="D473" s="84">
        <v>43481</v>
      </c>
      <c r="E473" s="85" t="s">
        <v>1891</v>
      </c>
      <c r="F473" s="85" t="s">
        <v>3</v>
      </c>
      <c r="G473" s="85">
        <v>1703720</v>
      </c>
      <c r="H473" s="89"/>
      <c r="I473" s="273" t="s">
        <v>2853</v>
      </c>
      <c r="J473" s="89"/>
      <c r="K473" s="89"/>
      <c r="L473" s="89"/>
      <c r="M473" s="89"/>
      <c r="N473" s="274">
        <v>0</v>
      </c>
      <c r="O473" s="274">
        <v>378</v>
      </c>
      <c r="P473" s="89" t="s">
        <v>670</v>
      </c>
    </row>
    <row r="474" spans="1:16" ht="51">
      <c r="A474" s="271" t="s">
        <v>565</v>
      </c>
      <c r="B474" s="89"/>
      <c r="C474" s="272" t="s">
        <v>615</v>
      </c>
      <c r="D474" s="84">
        <v>43481</v>
      </c>
      <c r="E474" s="85" t="s">
        <v>1892</v>
      </c>
      <c r="F474" s="85" t="s">
        <v>3</v>
      </c>
      <c r="G474" s="85">
        <v>1703719</v>
      </c>
      <c r="H474" s="89"/>
      <c r="I474" s="273" t="s">
        <v>2854</v>
      </c>
      <c r="J474" s="89"/>
      <c r="K474" s="89"/>
      <c r="L474" s="89"/>
      <c r="M474" s="89"/>
      <c r="N474" s="274">
        <v>0</v>
      </c>
      <c r="O474" s="274">
        <v>216</v>
      </c>
      <c r="P474" s="89" t="s">
        <v>670</v>
      </c>
    </row>
    <row r="475" spans="1:16" ht="51">
      <c r="A475" s="271" t="s">
        <v>565</v>
      </c>
      <c r="B475" s="89"/>
      <c r="C475" s="272" t="s">
        <v>615</v>
      </c>
      <c r="D475" s="84">
        <v>43481</v>
      </c>
      <c r="E475" s="85" t="s">
        <v>1893</v>
      </c>
      <c r="F475" s="85" t="s">
        <v>3</v>
      </c>
      <c r="G475" s="85">
        <v>1703718</v>
      </c>
      <c r="H475" s="89"/>
      <c r="I475" s="273" t="s">
        <v>2855</v>
      </c>
      <c r="J475" s="89"/>
      <c r="K475" s="89"/>
      <c r="L475" s="89"/>
      <c r="M475" s="89"/>
      <c r="N475" s="274">
        <v>0</v>
      </c>
      <c r="O475" s="274">
        <v>216</v>
      </c>
      <c r="P475" s="89" t="s">
        <v>670</v>
      </c>
    </row>
    <row r="476" spans="1:16" ht="63.75">
      <c r="A476" s="271" t="s">
        <v>556</v>
      </c>
      <c r="B476" s="89"/>
      <c r="C476" s="272" t="s">
        <v>616</v>
      </c>
      <c r="D476" s="84">
        <v>43481</v>
      </c>
      <c r="E476" s="85" t="s">
        <v>1894</v>
      </c>
      <c r="F476" s="85" t="s">
        <v>3</v>
      </c>
      <c r="G476" s="85">
        <v>1703762</v>
      </c>
      <c r="H476" s="89"/>
      <c r="I476" s="273" t="s">
        <v>2856</v>
      </c>
      <c r="J476" s="89"/>
      <c r="K476" s="89"/>
      <c r="L476" s="89"/>
      <c r="M476" s="89"/>
      <c r="N476" s="274">
        <v>0</v>
      </c>
      <c r="O476" s="274">
        <v>50</v>
      </c>
      <c r="P476" s="89" t="s">
        <v>670</v>
      </c>
    </row>
    <row r="477" spans="1:16" ht="51">
      <c r="A477" s="271" t="s">
        <v>565</v>
      </c>
      <c r="B477" s="89"/>
      <c r="C477" s="272" t="s">
        <v>615</v>
      </c>
      <c r="D477" s="84">
        <v>43481</v>
      </c>
      <c r="E477" s="85" t="s">
        <v>1895</v>
      </c>
      <c r="F477" s="85" t="s">
        <v>3</v>
      </c>
      <c r="G477" s="85">
        <v>1703790</v>
      </c>
      <c r="H477" s="89"/>
      <c r="I477" s="273" t="s">
        <v>2857</v>
      </c>
      <c r="J477" s="89"/>
      <c r="K477" s="89"/>
      <c r="L477" s="89"/>
      <c r="M477" s="89"/>
      <c r="N477" s="274">
        <v>0</v>
      </c>
      <c r="O477" s="274">
        <v>3398.75</v>
      </c>
      <c r="P477" s="89" t="s">
        <v>670</v>
      </c>
    </row>
    <row r="478" spans="1:16" ht="51">
      <c r="A478" s="271">
        <v>16</v>
      </c>
      <c r="B478" s="89"/>
      <c r="C478" s="272" t="s">
        <v>43</v>
      </c>
      <c r="D478" s="84">
        <v>43481</v>
      </c>
      <c r="E478" s="85" t="s">
        <v>1896</v>
      </c>
      <c r="F478" s="85" t="s">
        <v>3</v>
      </c>
      <c r="G478" s="85">
        <v>1703829</v>
      </c>
      <c r="H478" s="89"/>
      <c r="I478" s="273" t="s">
        <v>2858</v>
      </c>
      <c r="J478" s="89"/>
      <c r="K478" s="89"/>
      <c r="L478" s="89"/>
      <c r="M478" s="89"/>
      <c r="N478" s="274">
        <v>0</v>
      </c>
      <c r="O478" s="274">
        <v>5600</v>
      </c>
      <c r="P478" s="89" t="s">
        <v>670</v>
      </c>
    </row>
    <row r="479" spans="1:16" ht="51">
      <c r="A479" s="271" t="s">
        <v>556</v>
      </c>
      <c r="B479" s="89"/>
      <c r="C479" s="272" t="s">
        <v>616</v>
      </c>
      <c r="D479" s="84">
        <v>43481</v>
      </c>
      <c r="E479" s="85" t="s">
        <v>1897</v>
      </c>
      <c r="F479" s="85" t="s">
        <v>3</v>
      </c>
      <c r="G479" s="85">
        <v>1703859</v>
      </c>
      <c r="H479" s="89"/>
      <c r="I479" s="273" t="s">
        <v>2859</v>
      </c>
      <c r="J479" s="89"/>
      <c r="K479" s="89"/>
      <c r="L479" s="89"/>
      <c r="M479" s="89"/>
      <c r="N479" s="274">
        <v>0</v>
      </c>
      <c r="O479" s="274">
        <v>100</v>
      </c>
      <c r="P479" s="89" t="s">
        <v>670</v>
      </c>
    </row>
    <row r="480" spans="1:16" ht="38.25">
      <c r="A480" s="271">
        <v>212</v>
      </c>
      <c r="B480" s="89"/>
      <c r="C480" s="272" t="s">
        <v>100</v>
      </c>
      <c r="D480" s="84">
        <v>43481</v>
      </c>
      <c r="E480" s="85" t="s">
        <v>1898</v>
      </c>
      <c r="F480" s="85" t="s">
        <v>3</v>
      </c>
      <c r="G480" s="85">
        <v>1703872</v>
      </c>
      <c r="H480" s="89"/>
      <c r="I480" s="273" t="s">
        <v>2860</v>
      </c>
      <c r="J480" s="89"/>
      <c r="K480" s="89"/>
      <c r="L480" s="89"/>
      <c r="M480" s="89"/>
      <c r="N480" s="274">
        <v>0</v>
      </c>
      <c r="O480" s="274">
        <v>60</v>
      </c>
      <c r="P480" s="89" t="s">
        <v>670</v>
      </c>
    </row>
    <row r="481" spans="1:16" ht="63.75">
      <c r="A481" s="271" t="s">
        <v>565</v>
      </c>
      <c r="B481" s="89"/>
      <c r="C481" s="272" t="s">
        <v>615</v>
      </c>
      <c r="D481" s="84">
        <v>43481</v>
      </c>
      <c r="E481" s="85" t="s">
        <v>1899</v>
      </c>
      <c r="F481" s="85" t="s">
        <v>3</v>
      </c>
      <c r="G481" s="85">
        <v>1703925</v>
      </c>
      <c r="H481" s="89"/>
      <c r="I481" s="273" t="s">
        <v>2861</v>
      </c>
      <c r="J481" s="89"/>
      <c r="K481" s="89"/>
      <c r="L481" s="89"/>
      <c r="M481" s="89"/>
      <c r="N481" s="274">
        <v>0</v>
      </c>
      <c r="O481" s="274">
        <v>0.94000000000000006</v>
      </c>
      <c r="P481" s="89" t="s">
        <v>670</v>
      </c>
    </row>
    <row r="482" spans="1:16" ht="51">
      <c r="A482" s="271" t="s">
        <v>556</v>
      </c>
      <c r="B482" s="89"/>
      <c r="C482" s="272" t="s">
        <v>616</v>
      </c>
      <c r="D482" s="84">
        <v>43481</v>
      </c>
      <c r="E482" s="85" t="s">
        <v>1900</v>
      </c>
      <c r="F482" s="85" t="s">
        <v>3</v>
      </c>
      <c r="G482" s="85">
        <v>1703926</v>
      </c>
      <c r="H482" s="89"/>
      <c r="I482" s="273" t="s">
        <v>2862</v>
      </c>
      <c r="J482" s="89"/>
      <c r="K482" s="89"/>
      <c r="L482" s="89"/>
      <c r="M482" s="89"/>
      <c r="N482" s="274">
        <v>0</v>
      </c>
      <c r="O482" s="274">
        <v>42</v>
      </c>
      <c r="P482" s="89" t="s">
        <v>670</v>
      </c>
    </row>
    <row r="483" spans="1:16" ht="51">
      <c r="A483" s="271" t="s">
        <v>556</v>
      </c>
      <c r="B483" s="89"/>
      <c r="C483" s="272" t="s">
        <v>616</v>
      </c>
      <c r="D483" s="84">
        <v>43481</v>
      </c>
      <c r="E483" s="85" t="s">
        <v>1901</v>
      </c>
      <c r="F483" s="85" t="s">
        <v>3</v>
      </c>
      <c r="G483" s="85">
        <v>1703928</v>
      </c>
      <c r="H483" s="89"/>
      <c r="I483" s="273" t="s">
        <v>2862</v>
      </c>
      <c r="J483" s="89"/>
      <c r="K483" s="89"/>
      <c r="L483" s="89"/>
      <c r="M483" s="89"/>
      <c r="N483" s="274">
        <v>0</v>
      </c>
      <c r="O483" s="274">
        <v>0.5</v>
      </c>
      <c r="P483" s="89" t="s">
        <v>670</v>
      </c>
    </row>
    <row r="484" spans="1:16" ht="51">
      <c r="A484" s="271">
        <v>15</v>
      </c>
      <c r="B484" s="89"/>
      <c r="C484" s="272" t="s">
        <v>42</v>
      </c>
      <c r="D484" s="84">
        <v>43481</v>
      </c>
      <c r="E484" s="85" t="s">
        <v>1902</v>
      </c>
      <c r="F484" s="85" t="s">
        <v>3</v>
      </c>
      <c r="G484" s="85">
        <v>1703698</v>
      </c>
      <c r="H484" s="89"/>
      <c r="I484" s="273" t="s">
        <v>2863</v>
      </c>
      <c r="J484" s="89"/>
      <c r="K484" s="89"/>
      <c r="L484" s="89"/>
      <c r="M484" s="89"/>
      <c r="N484" s="274">
        <v>0</v>
      </c>
      <c r="O484" s="274">
        <v>7207.5</v>
      </c>
      <c r="P484" s="89" t="s">
        <v>670</v>
      </c>
    </row>
    <row r="485" spans="1:16" ht="63.75">
      <c r="A485" s="271">
        <v>35</v>
      </c>
      <c r="B485" s="89"/>
      <c r="C485" s="272" t="s">
        <v>46</v>
      </c>
      <c r="D485" s="84">
        <v>43481</v>
      </c>
      <c r="E485" s="85" t="s">
        <v>1903</v>
      </c>
      <c r="F485" s="85" t="s">
        <v>3</v>
      </c>
      <c r="G485" s="85">
        <v>1703739</v>
      </c>
      <c r="H485" s="89"/>
      <c r="I485" s="273" t="s">
        <v>2864</v>
      </c>
      <c r="J485" s="89"/>
      <c r="K485" s="89"/>
      <c r="L485" s="89"/>
      <c r="M485" s="89"/>
      <c r="N485" s="274">
        <v>0</v>
      </c>
      <c r="O485" s="274">
        <v>545</v>
      </c>
      <c r="P485" s="89" t="s">
        <v>670</v>
      </c>
    </row>
    <row r="486" spans="1:16" ht="63.75">
      <c r="A486" s="271" t="s">
        <v>556</v>
      </c>
      <c r="B486" s="89"/>
      <c r="C486" s="272" t="s">
        <v>616</v>
      </c>
      <c r="D486" s="84">
        <v>43481</v>
      </c>
      <c r="E486" s="85" t="s">
        <v>1904</v>
      </c>
      <c r="F486" s="85" t="s">
        <v>3</v>
      </c>
      <c r="G486" s="85">
        <v>1703747</v>
      </c>
      <c r="H486" s="89"/>
      <c r="I486" s="273" t="s">
        <v>2865</v>
      </c>
      <c r="J486" s="89"/>
      <c r="K486" s="89"/>
      <c r="L486" s="89"/>
      <c r="M486" s="89"/>
      <c r="N486" s="274">
        <v>0</v>
      </c>
      <c r="O486" s="274">
        <v>70</v>
      </c>
      <c r="P486" s="89" t="s">
        <v>670</v>
      </c>
    </row>
    <row r="487" spans="1:16" ht="63.75">
      <c r="A487" s="271">
        <v>661</v>
      </c>
      <c r="B487" s="89"/>
      <c r="C487" s="272" t="s">
        <v>189</v>
      </c>
      <c r="D487" s="84">
        <v>43481</v>
      </c>
      <c r="E487" s="85" t="s">
        <v>1905</v>
      </c>
      <c r="F487" s="85" t="s">
        <v>3</v>
      </c>
      <c r="G487" s="85">
        <v>1703749</v>
      </c>
      <c r="H487" s="89"/>
      <c r="I487" s="273" t="s">
        <v>2866</v>
      </c>
      <c r="J487" s="89"/>
      <c r="K487" s="89"/>
      <c r="L487" s="89"/>
      <c r="M487" s="89"/>
      <c r="N487" s="274">
        <v>0</v>
      </c>
      <c r="O487" s="274">
        <v>24463</v>
      </c>
      <c r="P487" s="89" t="s">
        <v>670</v>
      </c>
    </row>
    <row r="488" spans="1:16" ht="51">
      <c r="A488" s="271" t="s">
        <v>565</v>
      </c>
      <c r="B488" s="89"/>
      <c r="C488" s="272" t="s">
        <v>615</v>
      </c>
      <c r="D488" s="84">
        <v>43481</v>
      </c>
      <c r="E488" s="85" t="s">
        <v>1906</v>
      </c>
      <c r="F488" s="85" t="s">
        <v>3</v>
      </c>
      <c r="G488" s="85">
        <v>1703754</v>
      </c>
      <c r="H488" s="89"/>
      <c r="I488" s="273" t="s">
        <v>2867</v>
      </c>
      <c r="J488" s="89"/>
      <c r="K488" s="89"/>
      <c r="L488" s="89"/>
      <c r="M488" s="89"/>
      <c r="N488" s="274">
        <v>0</v>
      </c>
      <c r="O488" s="274">
        <v>148879.05000000002</v>
      </c>
      <c r="P488" s="89" t="s">
        <v>670</v>
      </c>
    </row>
    <row r="489" spans="1:16" ht="76.5">
      <c r="A489" s="271">
        <v>130</v>
      </c>
      <c r="B489" s="89"/>
      <c r="C489" s="272" t="s">
        <v>67</v>
      </c>
      <c r="D489" s="84">
        <v>43481</v>
      </c>
      <c r="E489" s="85" t="s">
        <v>1907</v>
      </c>
      <c r="F489" s="85" t="s">
        <v>3</v>
      </c>
      <c r="G489" s="85">
        <v>1703773</v>
      </c>
      <c r="H489" s="89"/>
      <c r="I489" s="273" t="s">
        <v>2868</v>
      </c>
      <c r="J489" s="89"/>
      <c r="K489" s="89"/>
      <c r="L489" s="89"/>
      <c r="M489" s="89"/>
      <c r="N489" s="274">
        <v>0</v>
      </c>
      <c r="O489" s="274">
        <v>738.75</v>
      </c>
      <c r="P489" s="89" t="s">
        <v>670</v>
      </c>
    </row>
    <row r="490" spans="1:16" ht="51">
      <c r="A490" s="271" t="s">
        <v>563</v>
      </c>
      <c r="B490" s="89"/>
      <c r="C490" s="272" t="s">
        <v>614</v>
      </c>
      <c r="D490" s="84">
        <v>43481</v>
      </c>
      <c r="E490" s="85" t="s">
        <v>1908</v>
      </c>
      <c r="F490" s="85" t="s">
        <v>3</v>
      </c>
      <c r="G490" s="85">
        <v>1703776</v>
      </c>
      <c r="H490" s="89"/>
      <c r="I490" s="273" t="s">
        <v>2869</v>
      </c>
      <c r="J490" s="89"/>
      <c r="K490" s="89"/>
      <c r="L490" s="89"/>
      <c r="M490" s="89"/>
      <c r="N490" s="274">
        <v>0</v>
      </c>
      <c r="O490" s="274">
        <v>286582.71000000002</v>
      </c>
      <c r="P490" s="89" t="s">
        <v>670</v>
      </c>
    </row>
    <row r="491" spans="1:16" ht="51">
      <c r="A491" s="271" t="s">
        <v>563</v>
      </c>
      <c r="B491" s="89"/>
      <c r="C491" s="272" t="s">
        <v>614</v>
      </c>
      <c r="D491" s="84">
        <v>43481</v>
      </c>
      <c r="E491" s="85" t="s">
        <v>1909</v>
      </c>
      <c r="F491" s="85" t="s">
        <v>3</v>
      </c>
      <c r="G491" s="85">
        <v>1703781</v>
      </c>
      <c r="H491" s="89"/>
      <c r="I491" s="273" t="s">
        <v>2870</v>
      </c>
      <c r="J491" s="89"/>
      <c r="K491" s="89"/>
      <c r="L491" s="89"/>
      <c r="M491" s="89"/>
      <c r="N491" s="274">
        <v>0</v>
      </c>
      <c r="O491" s="274">
        <v>16499.97</v>
      </c>
      <c r="P491" s="89" t="s">
        <v>670</v>
      </c>
    </row>
    <row r="492" spans="1:16" ht="38.25">
      <c r="A492" s="271" t="s">
        <v>565</v>
      </c>
      <c r="B492" s="89"/>
      <c r="C492" s="272" t="s">
        <v>615</v>
      </c>
      <c r="D492" s="84">
        <v>43481</v>
      </c>
      <c r="E492" s="85" t="s">
        <v>1910</v>
      </c>
      <c r="F492" s="85" t="s">
        <v>3</v>
      </c>
      <c r="G492" s="85">
        <v>1703717</v>
      </c>
      <c r="H492" s="89"/>
      <c r="I492" s="273" t="s">
        <v>2871</v>
      </c>
      <c r="J492" s="89"/>
      <c r="K492" s="89"/>
      <c r="L492" s="89"/>
      <c r="M492" s="89"/>
      <c r="N492" s="274">
        <v>0</v>
      </c>
      <c r="O492" s="274">
        <v>234</v>
      </c>
      <c r="P492" s="89" t="s">
        <v>670</v>
      </c>
    </row>
    <row r="493" spans="1:16" ht="51">
      <c r="A493" s="271" t="s">
        <v>565</v>
      </c>
      <c r="B493" s="89"/>
      <c r="C493" s="272" t="s">
        <v>615</v>
      </c>
      <c r="D493" s="84">
        <v>43481</v>
      </c>
      <c r="E493" s="85" t="s">
        <v>1911</v>
      </c>
      <c r="F493" s="85" t="s">
        <v>3</v>
      </c>
      <c r="G493" s="85">
        <v>1703716</v>
      </c>
      <c r="H493" s="89"/>
      <c r="I493" s="273" t="s">
        <v>2872</v>
      </c>
      <c r="J493" s="89"/>
      <c r="K493" s="89"/>
      <c r="L493" s="89"/>
      <c r="M493" s="89"/>
      <c r="N493" s="274">
        <v>0</v>
      </c>
      <c r="O493" s="274">
        <v>234</v>
      </c>
      <c r="P493" s="89" t="s">
        <v>670</v>
      </c>
    </row>
    <row r="494" spans="1:16" ht="51">
      <c r="A494" s="271" t="s">
        <v>565</v>
      </c>
      <c r="B494" s="89"/>
      <c r="C494" s="272" t="s">
        <v>615</v>
      </c>
      <c r="D494" s="84">
        <v>43481</v>
      </c>
      <c r="E494" s="85" t="s">
        <v>1912</v>
      </c>
      <c r="F494" s="85" t="s">
        <v>3</v>
      </c>
      <c r="G494" s="85">
        <v>1703715</v>
      </c>
      <c r="H494" s="89"/>
      <c r="I494" s="273" t="s">
        <v>2873</v>
      </c>
      <c r="J494" s="89"/>
      <c r="K494" s="89"/>
      <c r="L494" s="89"/>
      <c r="M494" s="89"/>
      <c r="N494" s="274">
        <v>0</v>
      </c>
      <c r="O494" s="274">
        <v>216</v>
      </c>
      <c r="P494" s="89" t="s">
        <v>670</v>
      </c>
    </row>
    <row r="495" spans="1:16" ht="51">
      <c r="A495" s="271" t="s">
        <v>565</v>
      </c>
      <c r="B495" s="89"/>
      <c r="C495" s="272" t="s">
        <v>615</v>
      </c>
      <c r="D495" s="84">
        <v>43481</v>
      </c>
      <c r="E495" s="85" t="s">
        <v>1913</v>
      </c>
      <c r="F495" s="85" t="s">
        <v>3</v>
      </c>
      <c r="G495" s="85">
        <v>1703713</v>
      </c>
      <c r="H495" s="89"/>
      <c r="I495" s="273" t="s">
        <v>2874</v>
      </c>
      <c r="J495" s="89"/>
      <c r="K495" s="89"/>
      <c r="L495" s="89"/>
      <c r="M495" s="89"/>
      <c r="N495" s="274">
        <v>0</v>
      </c>
      <c r="O495" s="274">
        <v>216</v>
      </c>
      <c r="P495" s="89" t="s">
        <v>670</v>
      </c>
    </row>
    <row r="496" spans="1:16" ht="38.25">
      <c r="A496" s="271" t="s">
        <v>565</v>
      </c>
      <c r="B496" s="89"/>
      <c r="C496" s="272" t="s">
        <v>615</v>
      </c>
      <c r="D496" s="84">
        <v>43481</v>
      </c>
      <c r="E496" s="85" t="s">
        <v>1914</v>
      </c>
      <c r="F496" s="85" t="s">
        <v>3</v>
      </c>
      <c r="G496" s="85">
        <v>1703694</v>
      </c>
      <c r="H496" s="89"/>
      <c r="I496" s="273" t="s">
        <v>2875</v>
      </c>
      <c r="J496" s="89"/>
      <c r="K496" s="89"/>
      <c r="L496" s="89"/>
      <c r="M496" s="89"/>
      <c r="N496" s="274">
        <v>0</v>
      </c>
      <c r="O496" s="274">
        <v>774.64</v>
      </c>
      <c r="P496" s="89" t="s">
        <v>670</v>
      </c>
    </row>
    <row r="497" spans="1:16" ht="38.25">
      <c r="A497" s="271" t="s">
        <v>565</v>
      </c>
      <c r="B497" s="89"/>
      <c r="C497" s="272" t="s">
        <v>615</v>
      </c>
      <c r="D497" s="84">
        <v>43481</v>
      </c>
      <c r="E497" s="85" t="s">
        <v>1915</v>
      </c>
      <c r="F497" s="85" t="s">
        <v>3</v>
      </c>
      <c r="G497" s="85">
        <v>1703691</v>
      </c>
      <c r="H497" s="89"/>
      <c r="I497" s="273" t="s">
        <v>2876</v>
      </c>
      <c r="J497" s="89"/>
      <c r="K497" s="89"/>
      <c r="L497" s="89"/>
      <c r="M497" s="89"/>
      <c r="N497" s="274">
        <v>0</v>
      </c>
      <c r="O497" s="274">
        <v>221.8</v>
      </c>
      <c r="P497" s="89" t="s">
        <v>670</v>
      </c>
    </row>
    <row r="498" spans="1:16" ht="63.75">
      <c r="A498" s="271">
        <v>592</v>
      </c>
      <c r="B498" s="89"/>
      <c r="C498" s="272" t="s">
        <v>645</v>
      </c>
      <c r="D498" s="84">
        <v>43481</v>
      </c>
      <c r="E498" s="85" t="s">
        <v>1916</v>
      </c>
      <c r="F498" s="85" t="s">
        <v>3</v>
      </c>
      <c r="G498" s="85">
        <v>1703671</v>
      </c>
      <c r="H498" s="89"/>
      <c r="I498" s="273" t="s">
        <v>2877</v>
      </c>
      <c r="J498" s="89"/>
      <c r="K498" s="89"/>
      <c r="L498" s="89"/>
      <c r="M498" s="89"/>
      <c r="N498" s="274">
        <v>0</v>
      </c>
      <c r="O498" s="274">
        <v>3751</v>
      </c>
      <c r="P498" s="89" t="s">
        <v>670</v>
      </c>
    </row>
    <row r="499" spans="1:16" ht="51">
      <c r="A499" s="271" t="s">
        <v>556</v>
      </c>
      <c r="B499" s="89"/>
      <c r="C499" s="272" t="s">
        <v>616</v>
      </c>
      <c r="D499" s="84">
        <v>43481</v>
      </c>
      <c r="E499" s="85" t="s">
        <v>1917</v>
      </c>
      <c r="F499" s="85" t="s">
        <v>3</v>
      </c>
      <c r="G499" s="85">
        <v>1703662</v>
      </c>
      <c r="H499" s="89"/>
      <c r="I499" s="273" t="s">
        <v>2878</v>
      </c>
      <c r="J499" s="89"/>
      <c r="K499" s="89"/>
      <c r="L499" s="89"/>
      <c r="M499" s="89"/>
      <c r="N499" s="274">
        <v>0</v>
      </c>
      <c r="O499" s="274">
        <v>1093.8</v>
      </c>
      <c r="P499" s="89" t="s">
        <v>670</v>
      </c>
    </row>
    <row r="500" spans="1:16" ht="63.75">
      <c r="A500" s="271" t="s">
        <v>556</v>
      </c>
      <c r="B500" s="89"/>
      <c r="C500" s="272" t="s">
        <v>616</v>
      </c>
      <c r="D500" s="84">
        <v>43481</v>
      </c>
      <c r="E500" s="85" t="s">
        <v>1918</v>
      </c>
      <c r="F500" s="85" t="s">
        <v>3</v>
      </c>
      <c r="G500" s="85">
        <v>1703660</v>
      </c>
      <c r="H500" s="89"/>
      <c r="I500" s="273" t="s">
        <v>2879</v>
      </c>
      <c r="J500" s="89"/>
      <c r="K500" s="89"/>
      <c r="L500" s="89"/>
      <c r="M500" s="89"/>
      <c r="N500" s="274">
        <v>0</v>
      </c>
      <c r="O500" s="274">
        <v>15.120000000000001</v>
      </c>
      <c r="P500" s="89" t="s">
        <v>670</v>
      </c>
    </row>
    <row r="501" spans="1:16" ht="38.25">
      <c r="A501" s="271">
        <v>572</v>
      </c>
      <c r="B501" s="89"/>
      <c r="C501" s="272" t="s">
        <v>177</v>
      </c>
      <c r="D501" s="84">
        <v>43481</v>
      </c>
      <c r="E501" s="85" t="s">
        <v>1919</v>
      </c>
      <c r="F501" s="85" t="s">
        <v>3</v>
      </c>
      <c r="G501" s="85">
        <v>1703656</v>
      </c>
      <c r="H501" s="89"/>
      <c r="I501" s="273" t="s">
        <v>2880</v>
      </c>
      <c r="J501" s="89"/>
      <c r="K501" s="89"/>
      <c r="L501" s="89"/>
      <c r="M501" s="89"/>
      <c r="N501" s="274">
        <v>0</v>
      </c>
      <c r="O501" s="274">
        <v>464.75</v>
      </c>
      <c r="P501" s="89" t="s">
        <v>670</v>
      </c>
    </row>
    <row r="502" spans="1:16" ht="63.75">
      <c r="A502" s="271" t="s">
        <v>559</v>
      </c>
      <c r="B502" s="89"/>
      <c r="C502" s="272" t="s">
        <v>762</v>
      </c>
      <c r="D502" s="84">
        <v>43481</v>
      </c>
      <c r="E502" s="85" t="s">
        <v>1920</v>
      </c>
      <c r="F502" s="85" t="s">
        <v>6</v>
      </c>
      <c r="G502" s="85">
        <v>1071489</v>
      </c>
      <c r="H502" s="89"/>
      <c r="I502" s="273" t="s">
        <v>2881</v>
      </c>
      <c r="J502" s="89"/>
      <c r="K502" s="89"/>
      <c r="L502" s="89"/>
      <c r="M502" s="89"/>
      <c r="N502" s="274">
        <v>0</v>
      </c>
      <c r="O502" s="274">
        <v>2874</v>
      </c>
      <c r="P502" s="89" t="s">
        <v>670</v>
      </c>
    </row>
    <row r="503" spans="1:16" ht="63.75">
      <c r="A503" s="271">
        <v>514</v>
      </c>
      <c r="B503" s="89"/>
      <c r="C503" s="272" t="s">
        <v>172</v>
      </c>
      <c r="D503" s="84">
        <v>43481</v>
      </c>
      <c r="E503" s="85" t="s">
        <v>1921</v>
      </c>
      <c r="F503" s="85" t="s">
        <v>6</v>
      </c>
      <c r="G503" s="85">
        <v>1071647</v>
      </c>
      <c r="H503" s="89"/>
      <c r="I503" s="273" t="s">
        <v>2882</v>
      </c>
      <c r="J503" s="89"/>
      <c r="K503" s="89"/>
      <c r="L503" s="89"/>
      <c r="M503" s="89"/>
      <c r="N503" s="274">
        <v>0</v>
      </c>
      <c r="O503" s="274">
        <v>238332682</v>
      </c>
      <c r="P503" s="89" t="s">
        <v>670</v>
      </c>
    </row>
    <row r="504" spans="1:16" ht="89.25">
      <c r="A504" s="271">
        <v>572</v>
      </c>
      <c r="B504" s="89"/>
      <c r="C504" s="272" t="s">
        <v>177</v>
      </c>
      <c r="D504" s="84">
        <v>43481</v>
      </c>
      <c r="E504" s="85" t="s">
        <v>1922</v>
      </c>
      <c r="F504" s="85" t="s">
        <v>6</v>
      </c>
      <c r="G504" s="85">
        <v>945015</v>
      </c>
      <c r="H504" s="89"/>
      <c r="I504" s="273" t="s">
        <v>2883</v>
      </c>
      <c r="J504" s="89"/>
      <c r="K504" s="89"/>
      <c r="L504" s="89"/>
      <c r="M504" s="89"/>
      <c r="N504" s="274">
        <v>0</v>
      </c>
      <c r="O504" s="274">
        <v>3136134.75</v>
      </c>
      <c r="P504" s="89" t="s">
        <v>670</v>
      </c>
    </row>
    <row r="505" spans="1:16" ht="51">
      <c r="A505" s="271">
        <v>340</v>
      </c>
      <c r="B505" s="89"/>
      <c r="C505" s="272" t="s">
        <v>147</v>
      </c>
      <c r="D505" s="84">
        <v>43481</v>
      </c>
      <c r="E505" s="85" t="s">
        <v>1923</v>
      </c>
      <c r="F505" s="85" t="s">
        <v>6</v>
      </c>
      <c r="G505" s="85">
        <v>941564</v>
      </c>
      <c r="H505" s="89"/>
      <c r="I505" s="273" t="s">
        <v>2884</v>
      </c>
      <c r="J505" s="89"/>
      <c r="K505" s="89"/>
      <c r="L505" s="89"/>
      <c r="M505" s="89"/>
      <c r="N505" s="274">
        <v>0</v>
      </c>
      <c r="O505" s="274">
        <v>32935.89</v>
      </c>
      <c r="P505" s="89" t="s">
        <v>670</v>
      </c>
    </row>
    <row r="506" spans="1:16" ht="51">
      <c r="A506" s="271">
        <v>340</v>
      </c>
      <c r="B506" s="89"/>
      <c r="C506" s="272" t="s">
        <v>147</v>
      </c>
      <c r="D506" s="84">
        <v>43481</v>
      </c>
      <c r="E506" s="85" t="s">
        <v>1924</v>
      </c>
      <c r="F506" s="85" t="s">
        <v>15</v>
      </c>
      <c r="G506" s="85">
        <v>941565</v>
      </c>
      <c r="H506" s="89"/>
      <c r="I506" s="273" t="s">
        <v>2885</v>
      </c>
      <c r="J506" s="89"/>
      <c r="K506" s="89"/>
      <c r="L506" s="89"/>
      <c r="M506" s="89"/>
      <c r="N506" s="274">
        <v>50</v>
      </c>
      <c r="O506" s="274">
        <v>0</v>
      </c>
      <c r="P506" s="89" t="s">
        <v>670</v>
      </c>
    </row>
    <row r="507" spans="1:16" ht="63.75">
      <c r="A507" s="271">
        <v>378</v>
      </c>
      <c r="B507" s="89"/>
      <c r="C507" s="272" t="s">
        <v>639</v>
      </c>
      <c r="D507" s="84">
        <v>43481</v>
      </c>
      <c r="E507" s="85" t="s">
        <v>1925</v>
      </c>
      <c r="F507" s="85" t="s">
        <v>6</v>
      </c>
      <c r="G507" s="85">
        <v>945080</v>
      </c>
      <c r="H507" s="89"/>
      <c r="I507" s="273" t="s">
        <v>2886</v>
      </c>
      <c r="J507" s="89"/>
      <c r="K507" s="89"/>
      <c r="L507" s="89"/>
      <c r="M507" s="89"/>
      <c r="N507" s="274">
        <v>0</v>
      </c>
      <c r="O507" s="274">
        <v>7315.5</v>
      </c>
      <c r="P507" s="89" t="s">
        <v>670</v>
      </c>
    </row>
    <row r="508" spans="1:16" ht="63.75">
      <c r="A508" s="271">
        <v>514</v>
      </c>
      <c r="B508" s="89"/>
      <c r="C508" s="272" t="s">
        <v>172</v>
      </c>
      <c r="D508" s="84">
        <v>43481</v>
      </c>
      <c r="E508" s="85" t="s">
        <v>1926</v>
      </c>
      <c r="F508" s="85" t="s">
        <v>6</v>
      </c>
      <c r="G508" s="85">
        <v>945067</v>
      </c>
      <c r="H508" s="89"/>
      <c r="I508" s="273" t="s">
        <v>2887</v>
      </c>
      <c r="J508" s="89"/>
      <c r="K508" s="89"/>
      <c r="L508" s="89"/>
      <c r="M508" s="89"/>
      <c r="N508" s="274">
        <v>0</v>
      </c>
      <c r="O508" s="274">
        <v>45029071</v>
      </c>
      <c r="P508" s="89" t="s">
        <v>670</v>
      </c>
    </row>
    <row r="509" spans="1:16" ht="76.5">
      <c r="A509" s="271">
        <v>514</v>
      </c>
      <c r="B509" s="89"/>
      <c r="C509" s="272" t="s">
        <v>172</v>
      </c>
      <c r="D509" s="84">
        <v>43481</v>
      </c>
      <c r="E509" s="85" t="s">
        <v>1927</v>
      </c>
      <c r="F509" s="85" t="s">
        <v>6</v>
      </c>
      <c r="G509" s="85">
        <v>945049</v>
      </c>
      <c r="H509" s="89"/>
      <c r="I509" s="273" t="s">
        <v>2888</v>
      </c>
      <c r="J509" s="89"/>
      <c r="K509" s="89"/>
      <c r="L509" s="89"/>
      <c r="M509" s="89"/>
      <c r="N509" s="274">
        <v>0</v>
      </c>
      <c r="O509" s="274">
        <v>90008618</v>
      </c>
      <c r="P509" s="89" t="s">
        <v>670</v>
      </c>
    </row>
    <row r="510" spans="1:16" ht="76.5">
      <c r="A510" s="271">
        <v>514</v>
      </c>
      <c r="B510" s="89"/>
      <c r="C510" s="272" t="s">
        <v>172</v>
      </c>
      <c r="D510" s="84">
        <v>43481</v>
      </c>
      <c r="E510" s="85" t="s">
        <v>1928</v>
      </c>
      <c r="F510" s="85" t="s">
        <v>6</v>
      </c>
      <c r="G510" s="85">
        <v>945038</v>
      </c>
      <c r="H510" s="89"/>
      <c r="I510" s="273" t="s">
        <v>2889</v>
      </c>
      <c r="J510" s="89"/>
      <c r="K510" s="89"/>
      <c r="L510" s="89"/>
      <c r="M510" s="89"/>
      <c r="N510" s="274">
        <v>0</v>
      </c>
      <c r="O510" s="274">
        <v>57357119</v>
      </c>
      <c r="P510" s="89" t="s">
        <v>670</v>
      </c>
    </row>
    <row r="511" spans="1:16" ht="51">
      <c r="A511" s="271">
        <v>378</v>
      </c>
      <c r="B511" s="89"/>
      <c r="C511" s="272" t="s">
        <v>639</v>
      </c>
      <c r="D511" s="84">
        <v>43481</v>
      </c>
      <c r="E511" s="85" t="s">
        <v>1929</v>
      </c>
      <c r="F511" s="85" t="s">
        <v>11</v>
      </c>
      <c r="G511" s="85">
        <v>945073</v>
      </c>
      <c r="H511" s="89"/>
      <c r="I511" s="273" t="s">
        <v>2890</v>
      </c>
      <c r="J511" s="89"/>
      <c r="K511" s="89"/>
      <c r="L511" s="89"/>
      <c r="M511" s="89"/>
      <c r="N511" s="274">
        <v>1758.9</v>
      </c>
      <c r="O511" s="274">
        <v>0</v>
      </c>
      <c r="P511" s="89" t="s">
        <v>670</v>
      </c>
    </row>
    <row r="512" spans="1:16" ht="51">
      <c r="A512" s="271">
        <v>378</v>
      </c>
      <c r="B512" s="89"/>
      <c r="C512" s="272" t="s">
        <v>639</v>
      </c>
      <c r="D512" s="84">
        <v>43481</v>
      </c>
      <c r="E512" s="85" t="s">
        <v>1930</v>
      </c>
      <c r="F512" s="85" t="s">
        <v>11</v>
      </c>
      <c r="G512" s="85">
        <v>945075</v>
      </c>
      <c r="H512" s="89"/>
      <c r="I512" s="273" t="s">
        <v>2891</v>
      </c>
      <c r="J512" s="89"/>
      <c r="K512" s="89"/>
      <c r="L512" s="89"/>
      <c r="M512" s="89"/>
      <c r="N512" s="274">
        <v>50</v>
      </c>
      <c r="O512" s="274">
        <v>0</v>
      </c>
      <c r="P512" s="89" t="s">
        <v>670</v>
      </c>
    </row>
    <row r="513" spans="1:16" ht="51">
      <c r="A513" s="271" t="s">
        <v>559</v>
      </c>
      <c r="B513" s="89"/>
      <c r="C513" s="272" t="s">
        <v>762</v>
      </c>
      <c r="D513" s="84">
        <v>43482</v>
      </c>
      <c r="E513" s="85" t="s">
        <v>1931</v>
      </c>
      <c r="F513" s="85" t="s">
        <v>3</v>
      </c>
      <c r="G513" s="85">
        <v>1704273</v>
      </c>
      <c r="H513" s="89"/>
      <c r="I513" s="273" t="s">
        <v>2892</v>
      </c>
      <c r="J513" s="89"/>
      <c r="K513" s="89"/>
      <c r="L513" s="89"/>
      <c r="M513" s="89"/>
      <c r="N513" s="274">
        <v>0</v>
      </c>
      <c r="O513" s="274">
        <v>1000</v>
      </c>
      <c r="P513" s="89" t="s">
        <v>670</v>
      </c>
    </row>
    <row r="514" spans="1:16" ht="63.75">
      <c r="A514" s="271">
        <v>190</v>
      </c>
      <c r="B514" s="89"/>
      <c r="C514" s="272" t="s">
        <v>92</v>
      </c>
      <c r="D514" s="84">
        <v>43482</v>
      </c>
      <c r="E514" s="85" t="s">
        <v>1932</v>
      </c>
      <c r="F514" s="85" t="s">
        <v>3</v>
      </c>
      <c r="G514" s="85">
        <v>1704272</v>
      </c>
      <c r="H514" s="89"/>
      <c r="I514" s="273" t="s">
        <v>2893</v>
      </c>
      <c r="J514" s="89"/>
      <c r="K514" s="89"/>
      <c r="L514" s="89"/>
      <c r="M514" s="89"/>
      <c r="N514" s="274">
        <v>0</v>
      </c>
      <c r="O514" s="274">
        <v>155</v>
      </c>
      <c r="P514" s="89" t="s">
        <v>670</v>
      </c>
    </row>
    <row r="515" spans="1:16" ht="63.75">
      <c r="A515" s="271">
        <v>190</v>
      </c>
      <c r="B515" s="89"/>
      <c r="C515" s="272" t="s">
        <v>92</v>
      </c>
      <c r="D515" s="84">
        <v>43482</v>
      </c>
      <c r="E515" s="85" t="s">
        <v>1933</v>
      </c>
      <c r="F515" s="85" t="s">
        <v>3</v>
      </c>
      <c r="G515" s="85">
        <v>1704270</v>
      </c>
      <c r="H515" s="89"/>
      <c r="I515" s="273" t="s">
        <v>2894</v>
      </c>
      <c r="J515" s="89"/>
      <c r="K515" s="89"/>
      <c r="L515" s="89"/>
      <c r="M515" s="89"/>
      <c r="N515" s="274">
        <v>0</v>
      </c>
      <c r="O515" s="274">
        <v>155</v>
      </c>
      <c r="P515" s="89" t="s">
        <v>670</v>
      </c>
    </row>
    <row r="516" spans="1:16" ht="63.75">
      <c r="A516" s="271">
        <v>190</v>
      </c>
      <c r="B516" s="89"/>
      <c r="C516" s="272" t="s">
        <v>92</v>
      </c>
      <c r="D516" s="84">
        <v>43482</v>
      </c>
      <c r="E516" s="85" t="s">
        <v>1934</v>
      </c>
      <c r="F516" s="85" t="s">
        <v>3</v>
      </c>
      <c r="G516" s="85">
        <v>1704269</v>
      </c>
      <c r="H516" s="89"/>
      <c r="I516" s="273" t="s">
        <v>2895</v>
      </c>
      <c r="J516" s="89"/>
      <c r="K516" s="89"/>
      <c r="L516" s="89"/>
      <c r="M516" s="89"/>
      <c r="N516" s="274">
        <v>0</v>
      </c>
      <c r="O516" s="274">
        <v>274</v>
      </c>
      <c r="P516" s="89" t="s">
        <v>670</v>
      </c>
    </row>
    <row r="517" spans="1:16" ht="63.75">
      <c r="A517" s="271">
        <v>190</v>
      </c>
      <c r="B517" s="89"/>
      <c r="C517" s="272" t="s">
        <v>92</v>
      </c>
      <c r="D517" s="84">
        <v>43482</v>
      </c>
      <c r="E517" s="85" t="s">
        <v>1935</v>
      </c>
      <c r="F517" s="85" t="s">
        <v>3</v>
      </c>
      <c r="G517" s="85">
        <v>1704266</v>
      </c>
      <c r="H517" s="89"/>
      <c r="I517" s="273" t="s">
        <v>2896</v>
      </c>
      <c r="J517" s="89"/>
      <c r="K517" s="89"/>
      <c r="L517" s="89"/>
      <c r="M517" s="89"/>
      <c r="N517" s="274">
        <v>0</v>
      </c>
      <c r="O517" s="274">
        <v>599</v>
      </c>
      <c r="P517" s="89" t="s">
        <v>670</v>
      </c>
    </row>
    <row r="518" spans="1:16" ht="51">
      <c r="A518" s="271" t="s">
        <v>559</v>
      </c>
      <c r="B518" s="89"/>
      <c r="C518" s="272" t="s">
        <v>762</v>
      </c>
      <c r="D518" s="84">
        <v>43482</v>
      </c>
      <c r="E518" s="85" t="s">
        <v>1936</v>
      </c>
      <c r="F518" s="85" t="s">
        <v>3</v>
      </c>
      <c r="G518" s="85">
        <v>1704263</v>
      </c>
      <c r="H518" s="89"/>
      <c r="I518" s="273" t="s">
        <v>2897</v>
      </c>
      <c r="J518" s="89"/>
      <c r="K518" s="89"/>
      <c r="L518" s="89"/>
      <c r="M518" s="89"/>
      <c r="N518" s="274">
        <v>0</v>
      </c>
      <c r="O518" s="274">
        <v>1000</v>
      </c>
      <c r="P518" s="89" t="s">
        <v>670</v>
      </c>
    </row>
    <row r="519" spans="1:16" ht="51">
      <c r="A519" s="271">
        <v>212</v>
      </c>
      <c r="B519" s="89"/>
      <c r="C519" s="272" t="s">
        <v>100</v>
      </c>
      <c r="D519" s="84">
        <v>43482</v>
      </c>
      <c r="E519" s="85" t="s">
        <v>1937</v>
      </c>
      <c r="F519" s="85" t="s">
        <v>3</v>
      </c>
      <c r="G519" s="85">
        <v>1704250</v>
      </c>
      <c r="H519" s="89"/>
      <c r="I519" s="273" t="s">
        <v>2898</v>
      </c>
      <c r="J519" s="89"/>
      <c r="K519" s="89"/>
      <c r="L519" s="89"/>
      <c r="M519" s="89"/>
      <c r="N519" s="274">
        <v>0</v>
      </c>
      <c r="O519" s="274">
        <v>60</v>
      </c>
      <c r="P519" s="89" t="s">
        <v>670</v>
      </c>
    </row>
    <row r="520" spans="1:16" ht="51">
      <c r="A520" s="271" t="s">
        <v>565</v>
      </c>
      <c r="B520" s="89"/>
      <c r="C520" s="272" t="s">
        <v>615</v>
      </c>
      <c r="D520" s="84">
        <v>43482</v>
      </c>
      <c r="E520" s="85" t="s">
        <v>1938</v>
      </c>
      <c r="F520" s="85" t="s">
        <v>3</v>
      </c>
      <c r="G520" s="85">
        <v>1704246</v>
      </c>
      <c r="H520" s="89"/>
      <c r="I520" s="273" t="s">
        <v>2899</v>
      </c>
      <c r="J520" s="89"/>
      <c r="K520" s="89"/>
      <c r="L520" s="89"/>
      <c r="M520" s="89"/>
      <c r="N520" s="274">
        <v>0</v>
      </c>
      <c r="O520" s="274">
        <v>2193.38</v>
      </c>
      <c r="P520" s="89" t="s">
        <v>670</v>
      </c>
    </row>
    <row r="521" spans="1:16" ht="51">
      <c r="A521" s="271">
        <v>212</v>
      </c>
      <c r="B521" s="89"/>
      <c r="C521" s="272" t="s">
        <v>100</v>
      </c>
      <c r="D521" s="84">
        <v>43482</v>
      </c>
      <c r="E521" s="85" t="s">
        <v>1939</v>
      </c>
      <c r="F521" s="85" t="s">
        <v>3</v>
      </c>
      <c r="G521" s="85">
        <v>1704226</v>
      </c>
      <c r="H521" s="89"/>
      <c r="I521" s="273" t="s">
        <v>2900</v>
      </c>
      <c r="J521" s="89"/>
      <c r="K521" s="89"/>
      <c r="L521" s="89"/>
      <c r="M521" s="89"/>
      <c r="N521" s="274">
        <v>0</v>
      </c>
      <c r="O521" s="274">
        <v>60</v>
      </c>
      <c r="P521" s="89" t="s">
        <v>670</v>
      </c>
    </row>
    <row r="522" spans="1:16" ht="38.25">
      <c r="A522" s="271" t="s">
        <v>565</v>
      </c>
      <c r="B522" s="89"/>
      <c r="C522" s="272" t="s">
        <v>615</v>
      </c>
      <c r="D522" s="84">
        <v>43482</v>
      </c>
      <c r="E522" s="85" t="s">
        <v>1940</v>
      </c>
      <c r="F522" s="85" t="s">
        <v>3</v>
      </c>
      <c r="G522" s="85">
        <v>1704216</v>
      </c>
      <c r="H522" s="89"/>
      <c r="I522" s="273" t="s">
        <v>2901</v>
      </c>
      <c r="J522" s="89"/>
      <c r="K522" s="89"/>
      <c r="L522" s="89"/>
      <c r="M522" s="89"/>
      <c r="N522" s="274">
        <v>0</v>
      </c>
      <c r="O522" s="274">
        <v>253.70000000000002</v>
      </c>
      <c r="P522" s="89" t="s">
        <v>670</v>
      </c>
    </row>
    <row r="523" spans="1:16" ht="63.75">
      <c r="A523" s="271">
        <v>190</v>
      </c>
      <c r="B523" s="89"/>
      <c r="C523" s="272" t="s">
        <v>92</v>
      </c>
      <c r="D523" s="84">
        <v>43482</v>
      </c>
      <c r="E523" s="85" t="s">
        <v>1941</v>
      </c>
      <c r="F523" s="85" t="s">
        <v>3</v>
      </c>
      <c r="G523" s="85">
        <v>1704275</v>
      </c>
      <c r="H523" s="89"/>
      <c r="I523" s="273" t="s">
        <v>2902</v>
      </c>
      <c r="J523" s="89"/>
      <c r="K523" s="89"/>
      <c r="L523" s="89"/>
      <c r="M523" s="89"/>
      <c r="N523" s="274">
        <v>0</v>
      </c>
      <c r="O523" s="274">
        <v>377</v>
      </c>
      <c r="P523" s="89" t="s">
        <v>670</v>
      </c>
    </row>
    <row r="524" spans="1:16" ht="63.75">
      <c r="A524" s="271">
        <v>190</v>
      </c>
      <c r="B524" s="89"/>
      <c r="C524" s="272" t="s">
        <v>92</v>
      </c>
      <c r="D524" s="84">
        <v>43482</v>
      </c>
      <c r="E524" s="85" t="s">
        <v>1942</v>
      </c>
      <c r="F524" s="85" t="s">
        <v>3</v>
      </c>
      <c r="G524" s="85">
        <v>1704277</v>
      </c>
      <c r="H524" s="89"/>
      <c r="I524" s="273" t="s">
        <v>2903</v>
      </c>
      <c r="J524" s="89"/>
      <c r="K524" s="89"/>
      <c r="L524" s="89"/>
      <c r="M524" s="89"/>
      <c r="N524" s="274">
        <v>0</v>
      </c>
      <c r="O524" s="274">
        <v>155</v>
      </c>
      <c r="P524" s="89" t="s">
        <v>670</v>
      </c>
    </row>
    <row r="525" spans="1:16" ht="51">
      <c r="A525" s="271" t="s">
        <v>556</v>
      </c>
      <c r="B525" s="89"/>
      <c r="C525" s="272" t="s">
        <v>616</v>
      </c>
      <c r="D525" s="84">
        <v>43482</v>
      </c>
      <c r="E525" s="85" t="s">
        <v>1943</v>
      </c>
      <c r="F525" s="85" t="s">
        <v>3</v>
      </c>
      <c r="G525" s="85">
        <v>1704299</v>
      </c>
      <c r="H525" s="89"/>
      <c r="I525" s="273" t="s">
        <v>2904</v>
      </c>
      <c r="J525" s="89"/>
      <c r="K525" s="89"/>
      <c r="L525" s="89"/>
      <c r="M525" s="89"/>
      <c r="N525" s="274">
        <v>0</v>
      </c>
      <c r="O525" s="274">
        <v>420.2</v>
      </c>
      <c r="P525" s="89" t="s">
        <v>670</v>
      </c>
    </row>
    <row r="526" spans="1:16" ht="51">
      <c r="A526" s="271" t="s">
        <v>565</v>
      </c>
      <c r="B526" s="89"/>
      <c r="C526" s="272" t="s">
        <v>615</v>
      </c>
      <c r="D526" s="84">
        <v>43482</v>
      </c>
      <c r="E526" s="85" t="s">
        <v>1944</v>
      </c>
      <c r="F526" s="85" t="s">
        <v>3</v>
      </c>
      <c r="G526" s="85">
        <v>1704305</v>
      </c>
      <c r="H526" s="89"/>
      <c r="I526" s="273" t="s">
        <v>2905</v>
      </c>
      <c r="J526" s="89"/>
      <c r="K526" s="89"/>
      <c r="L526" s="89"/>
      <c r="M526" s="89"/>
      <c r="N526" s="274">
        <v>0</v>
      </c>
      <c r="O526" s="274">
        <v>4400.17</v>
      </c>
      <c r="P526" s="89" t="s">
        <v>670</v>
      </c>
    </row>
    <row r="527" spans="1:16" ht="38.25">
      <c r="A527" s="271">
        <v>526</v>
      </c>
      <c r="B527" s="89"/>
      <c r="C527" s="272" t="s">
        <v>610</v>
      </c>
      <c r="D527" s="84">
        <v>43482</v>
      </c>
      <c r="E527" s="85" t="s">
        <v>1945</v>
      </c>
      <c r="F527" s="85" t="s">
        <v>3</v>
      </c>
      <c r="G527" s="85">
        <v>1704308</v>
      </c>
      <c r="H527" s="89"/>
      <c r="I527" s="273" t="s">
        <v>2906</v>
      </c>
      <c r="J527" s="89"/>
      <c r="K527" s="89"/>
      <c r="L527" s="89"/>
      <c r="M527" s="89"/>
      <c r="N527" s="274">
        <v>0</v>
      </c>
      <c r="O527" s="274">
        <v>50</v>
      </c>
      <c r="P527" s="89" t="s">
        <v>670</v>
      </c>
    </row>
    <row r="528" spans="1:16" ht="51">
      <c r="A528" s="271" t="s">
        <v>556</v>
      </c>
      <c r="B528" s="89"/>
      <c r="C528" s="272" t="s">
        <v>616</v>
      </c>
      <c r="D528" s="84">
        <v>43482</v>
      </c>
      <c r="E528" s="85" t="s">
        <v>1946</v>
      </c>
      <c r="F528" s="85" t="s">
        <v>3</v>
      </c>
      <c r="G528" s="85">
        <v>1704316</v>
      </c>
      <c r="H528" s="89"/>
      <c r="I528" s="273" t="s">
        <v>2907</v>
      </c>
      <c r="J528" s="89"/>
      <c r="K528" s="89"/>
      <c r="L528" s="89"/>
      <c r="M528" s="89"/>
      <c r="N528" s="274">
        <v>0</v>
      </c>
      <c r="O528" s="274">
        <v>1614</v>
      </c>
      <c r="P528" s="89" t="s">
        <v>670</v>
      </c>
    </row>
    <row r="529" spans="1:16" ht="51">
      <c r="A529" s="271">
        <v>681</v>
      </c>
      <c r="B529" s="89"/>
      <c r="C529" s="272" t="s">
        <v>192</v>
      </c>
      <c r="D529" s="84">
        <v>43482</v>
      </c>
      <c r="E529" s="85" t="s">
        <v>1947</v>
      </c>
      <c r="F529" s="85" t="s">
        <v>3</v>
      </c>
      <c r="G529" s="85">
        <v>1704319</v>
      </c>
      <c r="H529" s="89"/>
      <c r="I529" s="273" t="s">
        <v>2908</v>
      </c>
      <c r="J529" s="89"/>
      <c r="K529" s="89"/>
      <c r="L529" s="89"/>
      <c r="M529" s="89"/>
      <c r="N529" s="274">
        <v>0</v>
      </c>
      <c r="O529" s="274">
        <v>603.72</v>
      </c>
      <c r="P529" s="89" t="s">
        <v>670</v>
      </c>
    </row>
    <row r="530" spans="1:16" ht="51">
      <c r="A530" s="271">
        <v>599</v>
      </c>
      <c r="B530" s="89"/>
      <c r="C530" s="272" t="s">
        <v>1372</v>
      </c>
      <c r="D530" s="84">
        <v>43482</v>
      </c>
      <c r="E530" s="85" t="s">
        <v>1948</v>
      </c>
      <c r="F530" s="85" t="s">
        <v>3</v>
      </c>
      <c r="G530" s="85">
        <v>1704326</v>
      </c>
      <c r="H530" s="89"/>
      <c r="I530" s="273" t="s">
        <v>2909</v>
      </c>
      <c r="J530" s="89"/>
      <c r="K530" s="89"/>
      <c r="L530" s="89"/>
      <c r="M530" s="89"/>
      <c r="N530" s="274">
        <v>0</v>
      </c>
      <c r="O530" s="274">
        <v>380</v>
      </c>
      <c r="P530" s="89" t="s">
        <v>670</v>
      </c>
    </row>
    <row r="531" spans="1:16" ht="63.75">
      <c r="A531" s="271">
        <v>512</v>
      </c>
      <c r="B531" s="89"/>
      <c r="C531" s="272" t="s">
        <v>785</v>
      </c>
      <c r="D531" s="84">
        <v>43482</v>
      </c>
      <c r="E531" s="85" t="s">
        <v>1949</v>
      </c>
      <c r="F531" s="85" t="s">
        <v>3</v>
      </c>
      <c r="G531" s="85">
        <v>1704328</v>
      </c>
      <c r="H531" s="89"/>
      <c r="I531" s="273" t="s">
        <v>2910</v>
      </c>
      <c r="J531" s="89"/>
      <c r="K531" s="89"/>
      <c r="L531" s="89"/>
      <c r="M531" s="89"/>
      <c r="N531" s="274">
        <v>0</v>
      </c>
      <c r="O531" s="274">
        <v>276.7</v>
      </c>
      <c r="P531" s="89" t="s">
        <v>670</v>
      </c>
    </row>
    <row r="532" spans="1:16" ht="63.75">
      <c r="A532" s="271" t="s">
        <v>556</v>
      </c>
      <c r="B532" s="89"/>
      <c r="C532" s="272" t="s">
        <v>616</v>
      </c>
      <c r="D532" s="84">
        <v>43482</v>
      </c>
      <c r="E532" s="85" t="s">
        <v>1950</v>
      </c>
      <c r="F532" s="85" t="s">
        <v>3</v>
      </c>
      <c r="G532" s="85">
        <v>1704336</v>
      </c>
      <c r="H532" s="89"/>
      <c r="I532" s="273" t="s">
        <v>2911</v>
      </c>
      <c r="J532" s="89"/>
      <c r="K532" s="89"/>
      <c r="L532" s="89"/>
      <c r="M532" s="89"/>
      <c r="N532" s="274">
        <v>0</v>
      </c>
      <c r="O532" s="274">
        <v>12069</v>
      </c>
      <c r="P532" s="89" t="s">
        <v>670</v>
      </c>
    </row>
    <row r="533" spans="1:16" ht="51">
      <c r="A533" s="271">
        <v>20</v>
      </c>
      <c r="B533" s="89"/>
      <c r="C533" s="272" t="s">
        <v>44</v>
      </c>
      <c r="D533" s="84">
        <v>43482</v>
      </c>
      <c r="E533" s="85" t="s">
        <v>1951</v>
      </c>
      <c r="F533" s="85" t="s">
        <v>3</v>
      </c>
      <c r="G533" s="85">
        <v>1704351</v>
      </c>
      <c r="H533" s="89"/>
      <c r="I533" s="273" t="s">
        <v>2912</v>
      </c>
      <c r="J533" s="89"/>
      <c r="K533" s="89"/>
      <c r="L533" s="89"/>
      <c r="M533" s="89"/>
      <c r="N533" s="274">
        <v>0</v>
      </c>
      <c r="O533" s="274">
        <v>1296</v>
      </c>
      <c r="P533" s="89" t="s">
        <v>670</v>
      </c>
    </row>
    <row r="534" spans="1:16" ht="38.25">
      <c r="A534" s="271" t="s">
        <v>565</v>
      </c>
      <c r="B534" s="89"/>
      <c r="C534" s="272" t="s">
        <v>615</v>
      </c>
      <c r="D534" s="84">
        <v>43482</v>
      </c>
      <c r="E534" s="85" t="s">
        <v>1952</v>
      </c>
      <c r="F534" s="85" t="s">
        <v>3</v>
      </c>
      <c r="G534" s="85">
        <v>1704059</v>
      </c>
      <c r="H534" s="89"/>
      <c r="I534" s="273" t="s">
        <v>2913</v>
      </c>
      <c r="J534" s="89"/>
      <c r="K534" s="89"/>
      <c r="L534" s="89"/>
      <c r="M534" s="89"/>
      <c r="N534" s="274">
        <v>0</v>
      </c>
      <c r="O534" s="274">
        <v>548.5</v>
      </c>
      <c r="P534" s="89" t="s">
        <v>670</v>
      </c>
    </row>
    <row r="535" spans="1:16" ht="51">
      <c r="A535" s="271">
        <v>591</v>
      </c>
      <c r="B535" s="89"/>
      <c r="C535" s="272" t="s">
        <v>1370</v>
      </c>
      <c r="D535" s="84">
        <v>43482</v>
      </c>
      <c r="E535" s="85" t="s">
        <v>1953</v>
      </c>
      <c r="F535" s="85" t="s">
        <v>3</v>
      </c>
      <c r="G535" s="85">
        <v>1704100</v>
      </c>
      <c r="H535" s="89"/>
      <c r="I535" s="273" t="s">
        <v>2732</v>
      </c>
      <c r="J535" s="89"/>
      <c r="K535" s="89"/>
      <c r="L535" s="89"/>
      <c r="M535" s="89"/>
      <c r="N535" s="274">
        <v>0</v>
      </c>
      <c r="O535" s="274">
        <v>171.8</v>
      </c>
      <c r="P535" s="89" t="s">
        <v>670</v>
      </c>
    </row>
    <row r="536" spans="1:16" ht="51">
      <c r="A536" s="271" t="s">
        <v>556</v>
      </c>
      <c r="B536" s="89"/>
      <c r="C536" s="272" t="s">
        <v>616</v>
      </c>
      <c r="D536" s="84">
        <v>43482</v>
      </c>
      <c r="E536" s="85" t="s">
        <v>1954</v>
      </c>
      <c r="F536" s="85" t="s">
        <v>3</v>
      </c>
      <c r="G536" s="85">
        <v>1704101</v>
      </c>
      <c r="H536" s="89"/>
      <c r="I536" s="273" t="s">
        <v>2914</v>
      </c>
      <c r="J536" s="89"/>
      <c r="K536" s="89"/>
      <c r="L536" s="89"/>
      <c r="M536" s="89"/>
      <c r="N536" s="274">
        <v>0</v>
      </c>
      <c r="O536" s="274">
        <v>550</v>
      </c>
      <c r="P536" s="89" t="s">
        <v>670</v>
      </c>
    </row>
    <row r="537" spans="1:16" ht="51">
      <c r="A537" s="271" t="s">
        <v>565</v>
      </c>
      <c r="B537" s="89"/>
      <c r="C537" s="272" t="s">
        <v>615</v>
      </c>
      <c r="D537" s="84">
        <v>43482</v>
      </c>
      <c r="E537" s="85" t="s">
        <v>1955</v>
      </c>
      <c r="F537" s="85" t="s">
        <v>3</v>
      </c>
      <c r="G537" s="85">
        <v>1704215</v>
      </c>
      <c r="H537" s="89"/>
      <c r="I537" s="273" t="s">
        <v>2915</v>
      </c>
      <c r="J537" s="89"/>
      <c r="K537" s="89"/>
      <c r="L537" s="89"/>
      <c r="M537" s="89"/>
      <c r="N537" s="274">
        <v>0</v>
      </c>
      <c r="O537" s="274">
        <v>3343.03</v>
      </c>
      <c r="P537" s="89" t="s">
        <v>670</v>
      </c>
    </row>
    <row r="538" spans="1:16" ht="51">
      <c r="A538" s="271" t="s">
        <v>565</v>
      </c>
      <c r="B538" s="89"/>
      <c r="C538" s="272" t="s">
        <v>615</v>
      </c>
      <c r="D538" s="84">
        <v>43482</v>
      </c>
      <c r="E538" s="85" t="s">
        <v>1956</v>
      </c>
      <c r="F538" s="85" t="s">
        <v>3</v>
      </c>
      <c r="G538" s="85">
        <v>1704214</v>
      </c>
      <c r="H538" s="89"/>
      <c r="I538" s="273" t="s">
        <v>2916</v>
      </c>
      <c r="J538" s="89"/>
      <c r="K538" s="89"/>
      <c r="L538" s="89"/>
      <c r="M538" s="89"/>
      <c r="N538" s="274">
        <v>0</v>
      </c>
      <c r="O538" s="274">
        <v>3343.03</v>
      </c>
      <c r="P538" s="89" t="s">
        <v>670</v>
      </c>
    </row>
    <row r="539" spans="1:16" ht="51">
      <c r="A539" s="271" t="s">
        <v>559</v>
      </c>
      <c r="B539" s="89"/>
      <c r="C539" s="272" t="s">
        <v>762</v>
      </c>
      <c r="D539" s="84">
        <v>43482</v>
      </c>
      <c r="E539" s="85" t="s">
        <v>1957</v>
      </c>
      <c r="F539" s="85" t="s">
        <v>3</v>
      </c>
      <c r="G539" s="85">
        <v>1704205</v>
      </c>
      <c r="H539" s="89"/>
      <c r="I539" s="273" t="s">
        <v>2917</v>
      </c>
      <c r="J539" s="89"/>
      <c r="K539" s="89"/>
      <c r="L539" s="89"/>
      <c r="M539" s="89"/>
      <c r="N539" s="274">
        <v>0</v>
      </c>
      <c r="O539" s="274">
        <v>250</v>
      </c>
      <c r="P539" s="89" t="s">
        <v>670</v>
      </c>
    </row>
    <row r="540" spans="1:16" ht="51">
      <c r="A540" s="271">
        <v>212</v>
      </c>
      <c r="B540" s="89"/>
      <c r="C540" s="272" t="s">
        <v>100</v>
      </c>
      <c r="D540" s="84">
        <v>43482</v>
      </c>
      <c r="E540" s="85" t="s">
        <v>1958</v>
      </c>
      <c r="F540" s="85" t="s">
        <v>3</v>
      </c>
      <c r="G540" s="85">
        <v>1704193</v>
      </c>
      <c r="H540" s="89"/>
      <c r="I540" s="273" t="s">
        <v>2918</v>
      </c>
      <c r="J540" s="89"/>
      <c r="K540" s="89"/>
      <c r="L540" s="89"/>
      <c r="M540" s="89"/>
      <c r="N540" s="274">
        <v>0</v>
      </c>
      <c r="O540" s="274">
        <v>23</v>
      </c>
      <c r="P540" s="89" t="s">
        <v>670</v>
      </c>
    </row>
    <row r="541" spans="1:16" ht="38.25">
      <c r="A541" s="271">
        <v>212</v>
      </c>
      <c r="B541" s="89"/>
      <c r="C541" s="272" t="s">
        <v>100</v>
      </c>
      <c r="D541" s="84">
        <v>43482</v>
      </c>
      <c r="E541" s="85" t="s">
        <v>1959</v>
      </c>
      <c r="F541" s="85" t="s">
        <v>3</v>
      </c>
      <c r="G541" s="85">
        <v>1704191</v>
      </c>
      <c r="H541" s="89"/>
      <c r="I541" s="273" t="s">
        <v>2919</v>
      </c>
      <c r="J541" s="89"/>
      <c r="K541" s="89"/>
      <c r="L541" s="89"/>
      <c r="M541" s="89"/>
      <c r="N541" s="274">
        <v>0</v>
      </c>
      <c r="O541" s="274">
        <v>75</v>
      </c>
      <c r="P541" s="89" t="s">
        <v>670</v>
      </c>
    </row>
    <row r="542" spans="1:16" ht="51">
      <c r="A542" s="271" t="s">
        <v>556</v>
      </c>
      <c r="B542" s="89"/>
      <c r="C542" s="272" t="s">
        <v>616</v>
      </c>
      <c r="D542" s="84">
        <v>43482</v>
      </c>
      <c r="E542" s="85" t="s">
        <v>1960</v>
      </c>
      <c r="F542" s="85" t="s">
        <v>3</v>
      </c>
      <c r="G542" s="85">
        <v>1704164</v>
      </c>
      <c r="H542" s="89"/>
      <c r="I542" s="273" t="s">
        <v>2920</v>
      </c>
      <c r="J542" s="89"/>
      <c r="K542" s="89"/>
      <c r="L542" s="89"/>
      <c r="M542" s="89"/>
      <c r="N542" s="274">
        <v>0</v>
      </c>
      <c r="O542" s="274">
        <v>168.95000000000002</v>
      </c>
      <c r="P542" s="89" t="s">
        <v>670</v>
      </c>
    </row>
    <row r="543" spans="1:16" ht="51">
      <c r="A543" s="271" t="s">
        <v>556</v>
      </c>
      <c r="B543" s="89"/>
      <c r="C543" s="272" t="s">
        <v>616</v>
      </c>
      <c r="D543" s="84">
        <v>43482</v>
      </c>
      <c r="E543" s="85" t="s">
        <v>1961</v>
      </c>
      <c r="F543" s="85" t="s">
        <v>3</v>
      </c>
      <c r="G543" s="85">
        <v>1704159</v>
      </c>
      <c r="H543" s="89"/>
      <c r="I543" s="273" t="s">
        <v>2921</v>
      </c>
      <c r="J543" s="89"/>
      <c r="K543" s="89"/>
      <c r="L543" s="89"/>
      <c r="M543" s="89"/>
      <c r="N543" s="274">
        <v>0</v>
      </c>
      <c r="O543" s="274">
        <v>375</v>
      </c>
      <c r="P543" s="89" t="s">
        <v>670</v>
      </c>
    </row>
    <row r="544" spans="1:16" ht="51">
      <c r="A544" s="271" t="s">
        <v>556</v>
      </c>
      <c r="B544" s="89"/>
      <c r="C544" s="272" t="s">
        <v>616</v>
      </c>
      <c r="D544" s="84">
        <v>43482</v>
      </c>
      <c r="E544" s="85" t="s">
        <v>1962</v>
      </c>
      <c r="F544" s="85" t="s">
        <v>3</v>
      </c>
      <c r="G544" s="85">
        <v>1704156</v>
      </c>
      <c r="H544" s="89"/>
      <c r="I544" s="273" t="s">
        <v>2922</v>
      </c>
      <c r="J544" s="89"/>
      <c r="K544" s="89"/>
      <c r="L544" s="89"/>
      <c r="M544" s="89"/>
      <c r="N544" s="274">
        <v>0</v>
      </c>
      <c r="O544" s="274">
        <v>3.06</v>
      </c>
      <c r="P544" s="89" t="s">
        <v>670</v>
      </c>
    </row>
    <row r="545" spans="1:16" ht="51">
      <c r="A545" s="271" t="s">
        <v>556</v>
      </c>
      <c r="B545" s="89"/>
      <c r="C545" s="272" t="s">
        <v>616</v>
      </c>
      <c r="D545" s="84">
        <v>43482</v>
      </c>
      <c r="E545" s="85" t="s">
        <v>1963</v>
      </c>
      <c r="F545" s="85" t="s">
        <v>3</v>
      </c>
      <c r="G545" s="85">
        <v>1704153</v>
      </c>
      <c r="H545" s="89"/>
      <c r="I545" s="273" t="s">
        <v>2923</v>
      </c>
      <c r="J545" s="89"/>
      <c r="K545" s="89"/>
      <c r="L545" s="89"/>
      <c r="M545" s="89"/>
      <c r="N545" s="274">
        <v>0</v>
      </c>
      <c r="O545" s="274">
        <v>12.700000000000001</v>
      </c>
      <c r="P545" s="89" t="s">
        <v>670</v>
      </c>
    </row>
    <row r="546" spans="1:16" ht="51">
      <c r="A546" s="271" t="s">
        <v>556</v>
      </c>
      <c r="B546" s="89"/>
      <c r="C546" s="272" t="s">
        <v>616</v>
      </c>
      <c r="D546" s="84">
        <v>43482</v>
      </c>
      <c r="E546" s="85" t="s">
        <v>1964</v>
      </c>
      <c r="F546" s="85" t="s">
        <v>3</v>
      </c>
      <c r="G546" s="85">
        <v>1704139</v>
      </c>
      <c r="H546" s="89"/>
      <c r="I546" s="273" t="s">
        <v>2924</v>
      </c>
      <c r="J546" s="89"/>
      <c r="K546" s="89"/>
      <c r="L546" s="89"/>
      <c r="M546" s="89"/>
      <c r="N546" s="274">
        <v>0</v>
      </c>
      <c r="O546" s="274">
        <v>512.28</v>
      </c>
      <c r="P546" s="89" t="s">
        <v>670</v>
      </c>
    </row>
    <row r="547" spans="1:16" ht="51">
      <c r="A547" s="271" t="s">
        <v>556</v>
      </c>
      <c r="B547" s="89"/>
      <c r="C547" s="272" t="s">
        <v>616</v>
      </c>
      <c r="D547" s="84">
        <v>43482</v>
      </c>
      <c r="E547" s="85" t="s">
        <v>1965</v>
      </c>
      <c r="F547" s="85" t="s">
        <v>3</v>
      </c>
      <c r="G547" s="85">
        <v>1704136</v>
      </c>
      <c r="H547" s="89"/>
      <c r="I547" s="273" t="s">
        <v>2925</v>
      </c>
      <c r="J547" s="89"/>
      <c r="K547" s="89"/>
      <c r="L547" s="89"/>
      <c r="M547" s="89"/>
      <c r="N547" s="274">
        <v>0</v>
      </c>
      <c r="O547" s="274">
        <v>1315.44</v>
      </c>
      <c r="P547" s="89" t="s">
        <v>670</v>
      </c>
    </row>
    <row r="548" spans="1:16" ht="51">
      <c r="A548" s="271" t="s">
        <v>556</v>
      </c>
      <c r="B548" s="89"/>
      <c r="C548" s="272" t="s">
        <v>616</v>
      </c>
      <c r="D548" s="84">
        <v>43482</v>
      </c>
      <c r="E548" s="85" t="s">
        <v>1966</v>
      </c>
      <c r="F548" s="85" t="s">
        <v>3</v>
      </c>
      <c r="G548" s="85">
        <v>1704130</v>
      </c>
      <c r="H548" s="89"/>
      <c r="I548" s="273" t="s">
        <v>2926</v>
      </c>
      <c r="J548" s="89"/>
      <c r="K548" s="89"/>
      <c r="L548" s="89"/>
      <c r="M548" s="89"/>
      <c r="N548" s="274">
        <v>0</v>
      </c>
      <c r="O548" s="274">
        <v>108.5</v>
      </c>
      <c r="P548" s="89" t="s">
        <v>670</v>
      </c>
    </row>
    <row r="549" spans="1:16" ht="102">
      <c r="A549" s="271">
        <v>10</v>
      </c>
      <c r="B549" s="89"/>
      <c r="C549" s="272" t="s">
        <v>41</v>
      </c>
      <c r="D549" s="84">
        <v>43482</v>
      </c>
      <c r="E549" s="85" t="s">
        <v>1967</v>
      </c>
      <c r="F549" s="85" t="s">
        <v>15</v>
      </c>
      <c r="G549" s="85">
        <v>7082</v>
      </c>
      <c r="H549" s="89"/>
      <c r="I549" s="273" t="s">
        <v>2927</v>
      </c>
      <c r="J549" s="89"/>
      <c r="K549" s="89"/>
      <c r="L549" s="89"/>
      <c r="M549" s="89"/>
      <c r="N549" s="274">
        <v>12226.42</v>
      </c>
      <c r="O549" s="274">
        <v>0</v>
      </c>
      <c r="P549" s="89" t="s">
        <v>12352</v>
      </c>
    </row>
    <row r="550" spans="1:16" ht="89.25">
      <c r="A550" s="271">
        <v>10</v>
      </c>
      <c r="B550" s="89"/>
      <c r="C550" s="272" t="s">
        <v>41</v>
      </c>
      <c r="D550" s="84">
        <v>43482</v>
      </c>
      <c r="E550" s="85" t="s">
        <v>1968</v>
      </c>
      <c r="F550" s="85" t="s">
        <v>15</v>
      </c>
      <c r="G550" s="85">
        <v>7083</v>
      </c>
      <c r="H550" s="89"/>
      <c r="I550" s="273" t="s">
        <v>2928</v>
      </c>
      <c r="J550" s="89"/>
      <c r="K550" s="89"/>
      <c r="L550" s="89"/>
      <c r="M550" s="89"/>
      <c r="N550" s="274">
        <v>303.33999999999997</v>
      </c>
      <c r="O550" s="274">
        <v>0</v>
      </c>
      <c r="P550" s="89" t="s">
        <v>12352</v>
      </c>
    </row>
    <row r="551" spans="1:16" ht="51">
      <c r="A551" s="271" t="s">
        <v>559</v>
      </c>
      <c r="B551" s="89"/>
      <c r="C551" s="272" t="s">
        <v>762</v>
      </c>
      <c r="D551" s="84">
        <v>43482</v>
      </c>
      <c r="E551" s="85" t="s">
        <v>1969</v>
      </c>
      <c r="F551" s="85" t="s">
        <v>6</v>
      </c>
      <c r="G551" s="85">
        <v>1071791</v>
      </c>
      <c r="H551" s="89"/>
      <c r="I551" s="273" t="s">
        <v>2929</v>
      </c>
      <c r="J551" s="89"/>
      <c r="K551" s="89"/>
      <c r="L551" s="89"/>
      <c r="M551" s="89"/>
      <c r="N551" s="274">
        <v>0</v>
      </c>
      <c r="O551" s="274">
        <v>250</v>
      </c>
      <c r="P551" s="89" t="s">
        <v>670</v>
      </c>
    </row>
    <row r="552" spans="1:16" ht="63.75">
      <c r="A552" s="271" t="s">
        <v>559</v>
      </c>
      <c r="B552" s="89"/>
      <c r="C552" s="272" t="s">
        <v>762</v>
      </c>
      <c r="D552" s="84">
        <v>43482</v>
      </c>
      <c r="E552" s="85" t="s">
        <v>1970</v>
      </c>
      <c r="F552" s="85" t="s">
        <v>6</v>
      </c>
      <c r="G552" s="85">
        <v>1071803</v>
      </c>
      <c r="H552" s="89"/>
      <c r="I552" s="273" t="s">
        <v>2930</v>
      </c>
      <c r="J552" s="89"/>
      <c r="K552" s="89"/>
      <c r="L552" s="89"/>
      <c r="M552" s="89"/>
      <c r="N552" s="274">
        <v>0</v>
      </c>
      <c r="O552" s="274">
        <v>1000</v>
      </c>
      <c r="P552" s="89" t="s">
        <v>670</v>
      </c>
    </row>
    <row r="553" spans="1:16" ht="51">
      <c r="A553" s="271" t="s">
        <v>559</v>
      </c>
      <c r="B553" s="89"/>
      <c r="C553" s="272" t="s">
        <v>762</v>
      </c>
      <c r="D553" s="84">
        <v>43482</v>
      </c>
      <c r="E553" s="85" t="s">
        <v>1971</v>
      </c>
      <c r="F553" s="85" t="s">
        <v>6</v>
      </c>
      <c r="G553" s="85">
        <v>1071804</v>
      </c>
      <c r="H553" s="89"/>
      <c r="I553" s="273" t="s">
        <v>2931</v>
      </c>
      <c r="J553" s="89"/>
      <c r="K553" s="89"/>
      <c r="L553" s="89"/>
      <c r="M553" s="89"/>
      <c r="N553" s="274">
        <v>0</v>
      </c>
      <c r="O553" s="274">
        <v>13575</v>
      </c>
      <c r="P553" s="89" t="s">
        <v>670</v>
      </c>
    </row>
    <row r="554" spans="1:16" ht="63.75">
      <c r="A554" s="271" t="s">
        <v>559</v>
      </c>
      <c r="B554" s="89"/>
      <c r="C554" s="272" t="s">
        <v>762</v>
      </c>
      <c r="D554" s="84">
        <v>43482</v>
      </c>
      <c r="E554" s="85" t="s">
        <v>1972</v>
      </c>
      <c r="F554" s="85" t="s">
        <v>6</v>
      </c>
      <c r="G554" s="85">
        <v>1071814</v>
      </c>
      <c r="H554" s="89"/>
      <c r="I554" s="273" t="s">
        <v>2932</v>
      </c>
      <c r="J554" s="89"/>
      <c r="K554" s="89"/>
      <c r="L554" s="89"/>
      <c r="M554" s="89"/>
      <c r="N554" s="274">
        <v>0</v>
      </c>
      <c r="O554" s="274">
        <v>88091.16</v>
      </c>
      <c r="P554" s="89" t="s">
        <v>741</v>
      </c>
    </row>
    <row r="555" spans="1:16" ht="51">
      <c r="A555" s="271" t="s">
        <v>559</v>
      </c>
      <c r="B555" s="89"/>
      <c r="C555" s="272" t="s">
        <v>762</v>
      </c>
      <c r="D555" s="84">
        <v>43482</v>
      </c>
      <c r="E555" s="85" t="s">
        <v>1973</v>
      </c>
      <c r="F555" s="85" t="s">
        <v>6</v>
      </c>
      <c r="G555" s="85">
        <v>1071821</v>
      </c>
      <c r="H555" s="89"/>
      <c r="I555" s="273" t="s">
        <v>2933</v>
      </c>
      <c r="J555" s="89"/>
      <c r="K555" s="89"/>
      <c r="L555" s="89"/>
      <c r="M555" s="89"/>
      <c r="N555" s="274">
        <v>0</v>
      </c>
      <c r="O555" s="274">
        <v>23</v>
      </c>
      <c r="P555" s="89" t="s">
        <v>670</v>
      </c>
    </row>
    <row r="556" spans="1:16" ht="51">
      <c r="A556" s="271">
        <v>117</v>
      </c>
      <c r="B556" s="89"/>
      <c r="C556" s="272" t="s">
        <v>62</v>
      </c>
      <c r="D556" s="84">
        <v>43482</v>
      </c>
      <c r="E556" s="85" t="s">
        <v>1974</v>
      </c>
      <c r="F556" s="85" t="s">
        <v>11</v>
      </c>
      <c r="G556" s="85">
        <v>945088</v>
      </c>
      <c r="H556" s="89"/>
      <c r="I556" s="273" t="s">
        <v>2934</v>
      </c>
      <c r="J556" s="89"/>
      <c r="K556" s="89"/>
      <c r="L556" s="89"/>
      <c r="M556" s="89"/>
      <c r="N556" s="274">
        <v>50</v>
      </c>
      <c r="O556" s="274">
        <v>0</v>
      </c>
      <c r="P556" s="89" t="s">
        <v>670</v>
      </c>
    </row>
    <row r="557" spans="1:16" ht="51">
      <c r="A557" s="271" t="s">
        <v>565</v>
      </c>
      <c r="B557" s="89"/>
      <c r="C557" s="272" t="s">
        <v>615</v>
      </c>
      <c r="D557" s="84">
        <v>43482</v>
      </c>
      <c r="E557" s="85" t="s">
        <v>1975</v>
      </c>
      <c r="F557" s="85" t="s">
        <v>6</v>
      </c>
      <c r="G557" s="85">
        <v>1072182</v>
      </c>
      <c r="H557" s="89"/>
      <c r="I557" s="273" t="s">
        <v>2935</v>
      </c>
      <c r="J557" s="89"/>
      <c r="K557" s="89"/>
      <c r="L557" s="89"/>
      <c r="M557" s="89"/>
      <c r="N557" s="274">
        <v>0</v>
      </c>
      <c r="O557" s="274">
        <v>565.97</v>
      </c>
      <c r="P557" s="89" t="s">
        <v>741</v>
      </c>
    </row>
    <row r="558" spans="1:16" ht="51">
      <c r="A558" s="271">
        <v>117</v>
      </c>
      <c r="B558" s="89"/>
      <c r="C558" s="272" t="s">
        <v>62</v>
      </c>
      <c r="D558" s="84">
        <v>43482</v>
      </c>
      <c r="E558" s="85" t="s">
        <v>1976</v>
      </c>
      <c r="F558" s="85" t="s">
        <v>11</v>
      </c>
      <c r="G558" s="85">
        <v>945133</v>
      </c>
      <c r="H558" s="89"/>
      <c r="I558" s="273" t="s">
        <v>2936</v>
      </c>
      <c r="J558" s="89"/>
      <c r="K558" s="89"/>
      <c r="L558" s="89"/>
      <c r="M558" s="89"/>
      <c r="N558" s="274">
        <v>50</v>
      </c>
      <c r="O558" s="274">
        <v>0</v>
      </c>
      <c r="P558" s="89" t="s">
        <v>670</v>
      </c>
    </row>
    <row r="559" spans="1:16" ht="51">
      <c r="A559" s="271" t="s">
        <v>565</v>
      </c>
      <c r="B559" s="89"/>
      <c r="C559" s="272" t="s">
        <v>615</v>
      </c>
      <c r="D559" s="84">
        <v>43483</v>
      </c>
      <c r="E559" s="85" t="s">
        <v>1977</v>
      </c>
      <c r="F559" s="85" t="s">
        <v>3</v>
      </c>
      <c r="G559" s="85">
        <v>1704737</v>
      </c>
      <c r="H559" s="89"/>
      <c r="I559" s="273" t="s">
        <v>2937</v>
      </c>
      <c r="J559" s="89"/>
      <c r="K559" s="89"/>
      <c r="L559" s="89"/>
      <c r="M559" s="89"/>
      <c r="N559" s="274">
        <v>0</v>
      </c>
      <c r="O559" s="274">
        <v>204.33</v>
      </c>
      <c r="P559" s="89" t="s">
        <v>670</v>
      </c>
    </row>
    <row r="560" spans="1:16" ht="51">
      <c r="A560" s="271" t="s">
        <v>556</v>
      </c>
      <c r="B560" s="89"/>
      <c r="C560" s="272" t="s">
        <v>616</v>
      </c>
      <c r="D560" s="84">
        <v>43483</v>
      </c>
      <c r="E560" s="85" t="s">
        <v>1978</v>
      </c>
      <c r="F560" s="85" t="s">
        <v>3</v>
      </c>
      <c r="G560" s="85">
        <v>1704719</v>
      </c>
      <c r="H560" s="89"/>
      <c r="I560" s="273" t="s">
        <v>2938</v>
      </c>
      <c r="J560" s="89"/>
      <c r="K560" s="89"/>
      <c r="L560" s="89"/>
      <c r="M560" s="89"/>
      <c r="N560" s="274">
        <v>0</v>
      </c>
      <c r="O560" s="274">
        <v>641.33000000000004</v>
      </c>
      <c r="P560" s="89" t="s">
        <v>670</v>
      </c>
    </row>
    <row r="561" spans="1:16" ht="63.75">
      <c r="A561" s="271" t="s">
        <v>565</v>
      </c>
      <c r="B561" s="89"/>
      <c r="C561" s="272" t="s">
        <v>615</v>
      </c>
      <c r="D561" s="84">
        <v>43483</v>
      </c>
      <c r="E561" s="85" t="s">
        <v>1979</v>
      </c>
      <c r="F561" s="85" t="s">
        <v>3</v>
      </c>
      <c r="G561" s="85">
        <v>1704702</v>
      </c>
      <c r="H561" s="89"/>
      <c r="I561" s="273" t="s">
        <v>2939</v>
      </c>
      <c r="J561" s="89"/>
      <c r="K561" s="89"/>
      <c r="L561" s="89"/>
      <c r="M561" s="89"/>
      <c r="N561" s="274">
        <v>0</v>
      </c>
      <c r="O561" s="274">
        <v>35.230000000000004</v>
      </c>
      <c r="P561" s="89" t="s">
        <v>670</v>
      </c>
    </row>
    <row r="562" spans="1:16" ht="51">
      <c r="A562" s="271">
        <v>41</v>
      </c>
      <c r="B562" s="89"/>
      <c r="C562" s="272" t="s">
        <v>47</v>
      </c>
      <c r="D562" s="84">
        <v>43483</v>
      </c>
      <c r="E562" s="85" t="s">
        <v>1980</v>
      </c>
      <c r="F562" s="85" t="s">
        <v>3</v>
      </c>
      <c r="G562" s="85">
        <v>1704673</v>
      </c>
      <c r="H562" s="89"/>
      <c r="I562" s="273" t="s">
        <v>2940</v>
      </c>
      <c r="J562" s="89"/>
      <c r="K562" s="89"/>
      <c r="L562" s="89"/>
      <c r="M562" s="89"/>
      <c r="N562" s="274">
        <v>0</v>
      </c>
      <c r="O562" s="274">
        <v>546</v>
      </c>
      <c r="P562" s="89" t="s">
        <v>670</v>
      </c>
    </row>
    <row r="563" spans="1:16" ht="51">
      <c r="A563" s="271">
        <v>133</v>
      </c>
      <c r="B563" s="89"/>
      <c r="C563" s="272" t="s">
        <v>69</v>
      </c>
      <c r="D563" s="84">
        <v>43483</v>
      </c>
      <c r="E563" s="85" t="s">
        <v>1981</v>
      </c>
      <c r="F563" s="85" t="s">
        <v>3</v>
      </c>
      <c r="G563" s="85">
        <v>1704660</v>
      </c>
      <c r="H563" s="89"/>
      <c r="I563" s="273" t="s">
        <v>2941</v>
      </c>
      <c r="J563" s="89"/>
      <c r="K563" s="89"/>
      <c r="L563" s="89"/>
      <c r="M563" s="89"/>
      <c r="N563" s="274">
        <v>0</v>
      </c>
      <c r="O563" s="274">
        <v>12520</v>
      </c>
      <c r="P563" s="89" t="s">
        <v>670</v>
      </c>
    </row>
    <row r="564" spans="1:16" ht="63.75">
      <c r="A564" s="271" t="s">
        <v>556</v>
      </c>
      <c r="B564" s="89"/>
      <c r="C564" s="272" t="s">
        <v>616</v>
      </c>
      <c r="D564" s="84">
        <v>43483</v>
      </c>
      <c r="E564" s="85" t="s">
        <v>1982</v>
      </c>
      <c r="F564" s="85" t="s">
        <v>3</v>
      </c>
      <c r="G564" s="85">
        <v>1704631</v>
      </c>
      <c r="H564" s="89"/>
      <c r="I564" s="273" t="s">
        <v>2942</v>
      </c>
      <c r="J564" s="89"/>
      <c r="K564" s="89"/>
      <c r="L564" s="89"/>
      <c r="M564" s="89"/>
      <c r="N564" s="274">
        <v>0</v>
      </c>
      <c r="O564" s="274">
        <v>108.10000000000001</v>
      </c>
      <c r="P564" s="89" t="s">
        <v>670</v>
      </c>
    </row>
    <row r="565" spans="1:16" ht="63.75">
      <c r="A565" s="271" t="s">
        <v>565</v>
      </c>
      <c r="B565" s="89"/>
      <c r="C565" s="272" t="s">
        <v>615</v>
      </c>
      <c r="D565" s="84">
        <v>43483</v>
      </c>
      <c r="E565" s="85" t="s">
        <v>1983</v>
      </c>
      <c r="F565" s="85" t="s">
        <v>3</v>
      </c>
      <c r="G565" s="85">
        <v>1704629</v>
      </c>
      <c r="H565" s="89"/>
      <c r="I565" s="273" t="s">
        <v>745</v>
      </c>
      <c r="J565" s="89"/>
      <c r="K565" s="89"/>
      <c r="L565" s="89"/>
      <c r="M565" s="89"/>
      <c r="N565" s="274">
        <v>0</v>
      </c>
      <c r="O565" s="274">
        <v>1000</v>
      </c>
      <c r="P565" s="89" t="s">
        <v>670</v>
      </c>
    </row>
    <row r="566" spans="1:16" ht="51">
      <c r="A566" s="271">
        <v>47</v>
      </c>
      <c r="B566" s="89"/>
      <c r="C566" s="272" t="s">
        <v>49</v>
      </c>
      <c r="D566" s="84">
        <v>43483</v>
      </c>
      <c r="E566" s="85" t="s">
        <v>1984</v>
      </c>
      <c r="F566" s="85" t="s">
        <v>3</v>
      </c>
      <c r="G566" s="85">
        <v>1704625</v>
      </c>
      <c r="H566" s="89"/>
      <c r="I566" s="273" t="s">
        <v>2943</v>
      </c>
      <c r="J566" s="89"/>
      <c r="K566" s="89"/>
      <c r="L566" s="89"/>
      <c r="M566" s="89"/>
      <c r="N566" s="274">
        <v>0</v>
      </c>
      <c r="O566" s="274">
        <v>100</v>
      </c>
      <c r="P566" s="89" t="s">
        <v>670</v>
      </c>
    </row>
    <row r="567" spans="1:16" ht="51">
      <c r="A567" s="271" t="s">
        <v>565</v>
      </c>
      <c r="B567" s="89"/>
      <c r="C567" s="272" t="s">
        <v>615</v>
      </c>
      <c r="D567" s="84">
        <v>43483</v>
      </c>
      <c r="E567" s="85" t="s">
        <v>1985</v>
      </c>
      <c r="F567" s="85" t="s">
        <v>3</v>
      </c>
      <c r="G567" s="85">
        <v>1704612</v>
      </c>
      <c r="H567" s="89"/>
      <c r="I567" s="273" t="s">
        <v>2944</v>
      </c>
      <c r="J567" s="89"/>
      <c r="K567" s="89"/>
      <c r="L567" s="89"/>
      <c r="M567" s="89"/>
      <c r="N567" s="274">
        <v>0</v>
      </c>
      <c r="O567" s="274">
        <v>254.1</v>
      </c>
      <c r="P567" s="89" t="s">
        <v>670</v>
      </c>
    </row>
    <row r="568" spans="1:16" ht="51">
      <c r="A568" s="271" t="s">
        <v>565</v>
      </c>
      <c r="B568" s="89"/>
      <c r="C568" s="272" t="s">
        <v>615</v>
      </c>
      <c r="D568" s="84">
        <v>43483</v>
      </c>
      <c r="E568" s="85" t="s">
        <v>1986</v>
      </c>
      <c r="F568" s="85" t="s">
        <v>3</v>
      </c>
      <c r="G568" s="85">
        <v>1704610</v>
      </c>
      <c r="H568" s="89"/>
      <c r="I568" s="273" t="s">
        <v>2944</v>
      </c>
      <c r="J568" s="89"/>
      <c r="K568" s="89"/>
      <c r="L568" s="89"/>
      <c r="M568" s="89"/>
      <c r="N568" s="274">
        <v>0</v>
      </c>
      <c r="O568" s="274">
        <v>275.87</v>
      </c>
      <c r="P568" s="89" t="s">
        <v>670</v>
      </c>
    </row>
    <row r="569" spans="1:16" ht="51">
      <c r="A569" s="271" t="s">
        <v>565</v>
      </c>
      <c r="B569" s="89"/>
      <c r="C569" s="272" t="s">
        <v>615</v>
      </c>
      <c r="D569" s="84">
        <v>43483</v>
      </c>
      <c r="E569" s="85" t="s">
        <v>1987</v>
      </c>
      <c r="F569" s="85" t="s">
        <v>3</v>
      </c>
      <c r="G569" s="85">
        <v>1704607</v>
      </c>
      <c r="H569" s="89"/>
      <c r="I569" s="273" t="s">
        <v>2945</v>
      </c>
      <c r="J569" s="89"/>
      <c r="K569" s="89"/>
      <c r="L569" s="89"/>
      <c r="M569" s="89"/>
      <c r="N569" s="274">
        <v>0</v>
      </c>
      <c r="O569" s="274">
        <v>3310.4300000000003</v>
      </c>
      <c r="P569" s="89" t="s">
        <v>670</v>
      </c>
    </row>
    <row r="570" spans="1:16" ht="51">
      <c r="A570" s="271" t="s">
        <v>565</v>
      </c>
      <c r="B570" s="89"/>
      <c r="C570" s="272" t="s">
        <v>615</v>
      </c>
      <c r="D570" s="84">
        <v>43483</v>
      </c>
      <c r="E570" s="85" t="s">
        <v>1988</v>
      </c>
      <c r="F570" s="85" t="s">
        <v>3</v>
      </c>
      <c r="G570" s="85">
        <v>1704604</v>
      </c>
      <c r="H570" s="89"/>
      <c r="I570" s="273" t="s">
        <v>2946</v>
      </c>
      <c r="J570" s="89"/>
      <c r="K570" s="89"/>
      <c r="L570" s="89"/>
      <c r="M570" s="89"/>
      <c r="N570" s="274">
        <v>0</v>
      </c>
      <c r="O570" s="274">
        <v>414.24</v>
      </c>
      <c r="P570" s="89" t="s">
        <v>670</v>
      </c>
    </row>
    <row r="571" spans="1:16" ht="51">
      <c r="A571" s="271">
        <v>132</v>
      </c>
      <c r="B571" s="89"/>
      <c r="C571" s="272" t="s">
        <v>68</v>
      </c>
      <c r="D571" s="84">
        <v>43483</v>
      </c>
      <c r="E571" s="85" t="s">
        <v>1989</v>
      </c>
      <c r="F571" s="85" t="s">
        <v>3</v>
      </c>
      <c r="G571" s="85">
        <v>1704590</v>
      </c>
      <c r="H571" s="89"/>
      <c r="I571" s="273" t="s">
        <v>2947</v>
      </c>
      <c r="J571" s="89"/>
      <c r="K571" s="89"/>
      <c r="L571" s="89"/>
      <c r="M571" s="89"/>
      <c r="N571" s="274">
        <v>0</v>
      </c>
      <c r="O571" s="274">
        <v>23</v>
      </c>
      <c r="P571" s="89" t="s">
        <v>670</v>
      </c>
    </row>
    <row r="572" spans="1:16" ht="51">
      <c r="A572" s="271">
        <v>41</v>
      </c>
      <c r="B572" s="89"/>
      <c r="C572" s="272" t="s">
        <v>47</v>
      </c>
      <c r="D572" s="84">
        <v>43483</v>
      </c>
      <c r="E572" s="85" t="s">
        <v>1990</v>
      </c>
      <c r="F572" s="85" t="s">
        <v>3</v>
      </c>
      <c r="G572" s="85">
        <v>1704846</v>
      </c>
      <c r="H572" s="89"/>
      <c r="I572" s="273" t="s">
        <v>2948</v>
      </c>
      <c r="J572" s="89"/>
      <c r="K572" s="89"/>
      <c r="L572" s="89"/>
      <c r="M572" s="89"/>
      <c r="N572" s="274">
        <v>0</v>
      </c>
      <c r="O572" s="274">
        <v>255</v>
      </c>
      <c r="P572" s="89" t="s">
        <v>670</v>
      </c>
    </row>
    <row r="573" spans="1:16" ht="51">
      <c r="A573" s="271">
        <v>41</v>
      </c>
      <c r="B573" s="89"/>
      <c r="C573" s="272" t="s">
        <v>47</v>
      </c>
      <c r="D573" s="84">
        <v>43483</v>
      </c>
      <c r="E573" s="85" t="s">
        <v>1991</v>
      </c>
      <c r="F573" s="85" t="s">
        <v>3</v>
      </c>
      <c r="G573" s="85">
        <v>1704843</v>
      </c>
      <c r="H573" s="89"/>
      <c r="I573" s="273" t="s">
        <v>2949</v>
      </c>
      <c r="J573" s="89"/>
      <c r="K573" s="89"/>
      <c r="L573" s="89"/>
      <c r="M573" s="89"/>
      <c r="N573" s="274">
        <v>0</v>
      </c>
      <c r="O573" s="274">
        <v>229</v>
      </c>
      <c r="P573" s="89" t="s">
        <v>670</v>
      </c>
    </row>
    <row r="574" spans="1:16" ht="51">
      <c r="A574" s="271">
        <v>41</v>
      </c>
      <c r="B574" s="89"/>
      <c r="C574" s="272" t="s">
        <v>47</v>
      </c>
      <c r="D574" s="84">
        <v>43483</v>
      </c>
      <c r="E574" s="85" t="s">
        <v>1992</v>
      </c>
      <c r="F574" s="85" t="s">
        <v>3</v>
      </c>
      <c r="G574" s="85">
        <v>1704841</v>
      </c>
      <c r="H574" s="89"/>
      <c r="I574" s="273" t="s">
        <v>2950</v>
      </c>
      <c r="J574" s="89"/>
      <c r="K574" s="89"/>
      <c r="L574" s="89"/>
      <c r="M574" s="89"/>
      <c r="N574" s="274">
        <v>0</v>
      </c>
      <c r="O574" s="274">
        <v>904</v>
      </c>
      <c r="P574" s="89" t="s">
        <v>670</v>
      </c>
    </row>
    <row r="575" spans="1:16" ht="51">
      <c r="A575" s="271">
        <v>132</v>
      </c>
      <c r="B575" s="89"/>
      <c r="C575" s="272" t="s">
        <v>68</v>
      </c>
      <c r="D575" s="84">
        <v>43483</v>
      </c>
      <c r="E575" s="85" t="s">
        <v>1993</v>
      </c>
      <c r="F575" s="85" t="s">
        <v>3</v>
      </c>
      <c r="G575" s="85">
        <v>1704838</v>
      </c>
      <c r="H575" s="89"/>
      <c r="I575" s="273" t="s">
        <v>2951</v>
      </c>
      <c r="J575" s="89"/>
      <c r="K575" s="89"/>
      <c r="L575" s="89"/>
      <c r="M575" s="89"/>
      <c r="N575" s="274">
        <v>0</v>
      </c>
      <c r="O575" s="274">
        <v>1496</v>
      </c>
      <c r="P575" s="89" t="s">
        <v>670</v>
      </c>
    </row>
    <row r="576" spans="1:16" ht="51">
      <c r="A576" s="271">
        <v>132</v>
      </c>
      <c r="B576" s="89"/>
      <c r="C576" s="272" t="s">
        <v>68</v>
      </c>
      <c r="D576" s="84">
        <v>43483</v>
      </c>
      <c r="E576" s="85" t="s">
        <v>1994</v>
      </c>
      <c r="F576" s="85" t="s">
        <v>3</v>
      </c>
      <c r="G576" s="85">
        <v>1704837</v>
      </c>
      <c r="H576" s="89"/>
      <c r="I576" s="273" t="s">
        <v>2952</v>
      </c>
      <c r="J576" s="89"/>
      <c r="K576" s="89"/>
      <c r="L576" s="89"/>
      <c r="M576" s="89"/>
      <c r="N576" s="274">
        <v>0</v>
      </c>
      <c r="O576" s="274">
        <v>1990</v>
      </c>
      <c r="P576" s="89" t="s">
        <v>670</v>
      </c>
    </row>
    <row r="577" spans="1:16" ht="51">
      <c r="A577" s="271">
        <v>591</v>
      </c>
      <c r="B577" s="89"/>
      <c r="C577" s="272" t="s">
        <v>1370</v>
      </c>
      <c r="D577" s="84">
        <v>43483</v>
      </c>
      <c r="E577" s="85" t="s">
        <v>1995</v>
      </c>
      <c r="F577" s="85" t="s">
        <v>3</v>
      </c>
      <c r="G577" s="85">
        <v>1704777</v>
      </c>
      <c r="H577" s="89"/>
      <c r="I577" s="273" t="s">
        <v>2953</v>
      </c>
      <c r="J577" s="89"/>
      <c r="K577" s="89"/>
      <c r="L577" s="89"/>
      <c r="M577" s="89"/>
      <c r="N577" s="274">
        <v>0</v>
      </c>
      <c r="O577" s="274">
        <v>1618.21</v>
      </c>
      <c r="P577" s="89" t="s">
        <v>670</v>
      </c>
    </row>
    <row r="578" spans="1:16" ht="51">
      <c r="A578" s="271">
        <v>591</v>
      </c>
      <c r="B578" s="89"/>
      <c r="C578" s="272" t="s">
        <v>1370</v>
      </c>
      <c r="D578" s="84">
        <v>43483</v>
      </c>
      <c r="E578" s="85" t="s">
        <v>1996</v>
      </c>
      <c r="F578" s="85" t="s">
        <v>3</v>
      </c>
      <c r="G578" s="85">
        <v>1704772</v>
      </c>
      <c r="H578" s="89"/>
      <c r="I578" s="273" t="s">
        <v>2954</v>
      </c>
      <c r="J578" s="89"/>
      <c r="K578" s="89"/>
      <c r="L578" s="89"/>
      <c r="M578" s="89"/>
      <c r="N578" s="274">
        <v>0</v>
      </c>
      <c r="O578" s="274">
        <v>70.2</v>
      </c>
      <c r="P578" s="89" t="s">
        <v>670</v>
      </c>
    </row>
    <row r="579" spans="1:16" ht="51">
      <c r="A579" s="271">
        <v>591</v>
      </c>
      <c r="B579" s="89"/>
      <c r="C579" s="272" t="s">
        <v>1370</v>
      </c>
      <c r="D579" s="84">
        <v>43483</v>
      </c>
      <c r="E579" s="85" t="s">
        <v>1997</v>
      </c>
      <c r="F579" s="85" t="s">
        <v>3</v>
      </c>
      <c r="G579" s="85">
        <v>1704768</v>
      </c>
      <c r="H579" s="89"/>
      <c r="I579" s="273" t="s">
        <v>2955</v>
      </c>
      <c r="J579" s="89"/>
      <c r="K579" s="89"/>
      <c r="L579" s="89"/>
      <c r="M579" s="89"/>
      <c r="N579" s="274">
        <v>0</v>
      </c>
      <c r="O579" s="274">
        <v>149.80000000000001</v>
      </c>
      <c r="P579" s="89" t="s">
        <v>670</v>
      </c>
    </row>
    <row r="580" spans="1:16" ht="51">
      <c r="A580" s="271">
        <v>591</v>
      </c>
      <c r="B580" s="89"/>
      <c r="C580" s="272" t="s">
        <v>1370</v>
      </c>
      <c r="D580" s="84">
        <v>43483</v>
      </c>
      <c r="E580" s="85" t="s">
        <v>1998</v>
      </c>
      <c r="F580" s="85" t="s">
        <v>3</v>
      </c>
      <c r="G580" s="85">
        <v>1704766</v>
      </c>
      <c r="H580" s="89"/>
      <c r="I580" s="273" t="s">
        <v>2956</v>
      </c>
      <c r="J580" s="89"/>
      <c r="K580" s="89"/>
      <c r="L580" s="89"/>
      <c r="M580" s="89"/>
      <c r="N580" s="274">
        <v>0</v>
      </c>
      <c r="O580" s="274">
        <v>369.2</v>
      </c>
      <c r="P580" s="89" t="s">
        <v>670</v>
      </c>
    </row>
    <row r="581" spans="1:16" ht="51">
      <c r="A581" s="271">
        <v>591</v>
      </c>
      <c r="B581" s="89"/>
      <c r="C581" s="272" t="s">
        <v>1370</v>
      </c>
      <c r="D581" s="84">
        <v>43483</v>
      </c>
      <c r="E581" s="85" t="s">
        <v>1999</v>
      </c>
      <c r="F581" s="85" t="s">
        <v>3</v>
      </c>
      <c r="G581" s="85">
        <v>1704764</v>
      </c>
      <c r="H581" s="89"/>
      <c r="I581" s="273" t="s">
        <v>2957</v>
      </c>
      <c r="J581" s="89"/>
      <c r="K581" s="89"/>
      <c r="L581" s="89"/>
      <c r="M581" s="89"/>
      <c r="N581" s="274">
        <v>0</v>
      </c>
      <c r="O581" s="274">
        <v>167.87</v>
      </c>
      <c r="P581" s="89" t="s">
        <v>670</v>
      </c>
    </row>
    <row r="582" spans="1:16" ht="51">
      <c r="A582" s="271">
        <v>591</v>
      </c>
      <c r="B582" s="89"/>
      <c r="C582" s="272" t="s">
        <v>1370</v>
      </c>
      <c r="D582" s="84">
        <v>43483</v>
      </c>
      <c r="E582" s="85" t="s">
        <v>2000</v>
      </c>
      <c r="F582" s="85" t="s">
        <v>3</v>
      </c>
      <c r="G582" s="85">
        <v>1704762</v>
      </c>
      <c r="H582" s="89"/>
      <c r="I582" s="273" t="s">
        <v>2958</v>
      </c>
      <c r="J582" s="89"/>
      <c r="K582" s="89"/>
      <c r="L582" s="89"/>
      <c r="M582" s="89"/>
      <c r="N582" s="274">
        <v>0</v>
      </c>
      <c r="O582" s="274">
        <v>56.9</v>
      </c>
      <c r="P582" s="89" t="s">
        <v>670</v>
      </c>
    </row>
    <row r="583" spans="1:16" ht="51">
      <c r="A583" s="271">
        <v>591</v>
      </c>
      <c r="B583" s="89"/>
      <c r="C583" s="272" t="s">
        <v>1370</v>
      </c>
      <c r="D583" s="84">
        <v>43483</v>
      </c>
      <c r="E583" s="85" t="s">
        <v>2001</v>
      </c>
      <c r="F583" s="85" t="s">
        <v>3</v>
      </c>
      <c r="G583" s="85">
        <v>1704761</v>
      </c>
      <c r="H583" s="89"/>
      <c r="I583" s="273" t="s">
        <v>2959</v>
      </c>
      <c r="J583" s="89"/>
      <c r="K583" s="89"/>
      <c r="L583" s="89"/>
      <c r="M583" s="89"/>
      <c r="N583" s="274">
        <v>0</v>
      </c>
      <c r="O583" s="274">
        <v>43.4</v>
      </c>
      <c r="P583" s="89" t="s">
        <v>670</v>
      </c>
    </row>
    <row r="584" spans="1:16" ht="51">
      <c r="A584" s="271">
        <v>590</v>
      </c>
      <c r="B584" s="89"/>
      <c r="C584" s="272" t="s">
        <v>611</v>
      </c>
      <c r="D584" s="84">
        <v>43483</v>
      </c>
      <c r="E584" s="85" t="s">
        <v>2002</v>
      </c>
      <c r="F584" s="85" t="s">
        <v>3</v>
      </c>
      <c r="G584" s="85">
        <v>1704758</v>
      </c>
      <c r="H584" s="89"/>
      <c r="I584" s="273" t="s">
        <v>2960</v>
      </c>
      <c r="J584" s="89"/>
      <c r="K584" s="89"/>
      <c r="L584" s="89"/>
      <c r="M584" s="89"/>
      <c r="N584" s="274">
        <v>0</v>
      </c>
      <c r="O584" s="274">
        <v>6947.55</v>
      </c>
      <c r="P584" s="89" t="s">
        <v>670</v>
      </c>
    </row>
    <row r="585" spans="1:16" ht="51">
      <c r="A585" s="271">
        <v>47</v>
      </c>
      <c r="B585" s="89"/>
      <c r="C585" s="272" t="s">
        <v>49</v>
      </c>
      <c r="D585" s="84">
        <v>43483</v>
      </c>
      <c r="E585" s="85" t="s">
        <v>2003</v>
      </c>
      <c r="F585" s="85" t="s">
        <v>3</v>
      </c>
      <c r="G585" s="85">
        <v>1704744</v>
      </c>
      <c r="H585" s="89"/>
      <c r="I585" s="273" t="s">
        <v>2961</v>
      </c>
      <c r="J585" s="89"/>
      <c r="K585" s="89"/>
      <c r="L585" s="89"/>
      <c r="M585" s="89"/>
      <c r="N585" s="274">
        <v>0</v>
      </c>
      <c r="O585" s="274">
        <v>357</v>
      </c>
      <c r="P585" s="89" t="s">
        <v>670</v>
      </c>
    </row>
    <row r="586" spans="1:16" ht="51">
      <c r="A586" s="271">
        <v>47</v>
      </c>
      <c r="B586" s="89"/>
      <c r="C586" s="272" t="s">
        <v>49</v>
      </c>
      <c r="D586" s="84">
        <v>43483</v>
      </c>
      <c r="E586" s="85" t="s">
        <v>2004</v>
      </c>
      <c r="F586" s="85" t="s">
        <v>3</v>
      </c>
      <c r="G586" s="85">
        <v>1704743</v>
      </c>
      <c r="H586" s="89"/>
      <c r="I586" s="273" t="s">
        <v>2962</v>
      </c>
      <c r="J586" s="89"/>
      <c r="K586" s="89"/>
      <c r="L586" s="89"/>
      <c r="M586" s="89"/>
      <c r="N586" s="274">
        <v>0</v>
      </c>
      <c r="O586" s="274">
        <v>1000</v>
      </c>
      <c r="P586" s="89" t="s">
        <v>670</v>
      </c>
    </row>
    <row r="587" spans="1:16" ht="63.75">
      <c r="A587" s="271" t="s">
        <v>556</v>
      </c>
      <c r="B587" s="89"/>
      <c r="C587" s="272" t="s">
        <v>616</v>
      </c>
      <c r="D587" s="84">
        <v>43483</v>
      </c>
      <c r="E587" s="85" t="s">
        <v>2005</v>
      </c>
      <c r="F587" s="85" t="s">
        <v>3</v>
      </c>
      <c r="G587" s="85">
        <v>1704596</v>
      </c>
      <c r="H587" s="89"/>
      <c r="I587" s="273" t="s">
        <v>2963</v>
      </c>
      <c r="J587" s="89"/>
      <c r="K587" s="89"/>
      <c r="L587" s="89"/>
      <c r="M587" s="89"/>
      <c r="N587" s="274">
        <v>0</v>
      </c>
      <c r="O587" s="274">
        <v>1750</v>
      </c>
      <c r="P587" s="89" t="s">
        <v>670</v>
      </c>
    </row>
    <row r="588" spans="1:16" ht="51">
      <c r="A588" s="271" t="s">
        <v>565</v>
      </c>
      <c r="B588" s="89"/>
      <c r="C588" s="272" t="s">
        <v>615</v>
      </c>
      <c r="D588" s="84">
        <v>43483</v>
      </c>
      <c r="E588" s="85" t="s">
        <v>2006</v>
      </c>
      <c r="F588" s="85" t="s">
        <v>3</v>
      </c>
      <c r="G588" s="85">
        <v>1704554</v>
      </c>
      <c r="H588" s="89"/>
      <c r="I588" s="273" t="s">
        <v>2964</v>
      </c>
      <c r="J588" s="89"/>
      <c r="K588" s="89"/>
      <c r="L588" s="89"/>
      <c r="M588" s="89"/>
      <c r="N588" s="274">
        <v>0</v>
      </c>
      <c r="O588" s="274">
        <v>6060</v>
      </c>
      <c r="P588" s="89" t="s">
        <v>670</v>
      </c>
    </row>
    <row r="589" spans="1:16" ht="63.75">
      <c r="A589" s="271" t="s">
        <v>559</v>
      </c>
      <c r="B589" s="89"/>
      <c r="C589" s="272" t="s">
        <v>762</v>
      </c>
      <c r="D589" s="84">
        <v>43483</v>
      </c>
      <c r="E589" s="85" t="s">
        <v>2007</v>
      </c>
      <c r="F589" s="85" t="s">
        <v>3</v>
      </c>
      <c r="G589" s="85">
        <v>1704547</v>
      </c>
      <c r="H589" s="89"/>
      <c r="I589" s="273" t="s">
        <v>2965</v>
      </c>
      <c r="J589" s="89"/>
      <c r="K589" s="89"/>
      <c r="L589" s="89"/>
      <c r="M589" s="89"/>
      <c r="N589" s="274">
        <v>0</v>
      </c>
      <c r="O589" s="274">
        <v>4879</v>
      </c>
      <c r="P589" s="89" t="s">
        <v>670</v>
      </c>
    </row>
    <row r="590" spans="1:16" ht="63.75">
      <c r="A590" s="271" t="s">
        <v>565</v>
      </c>
      <c r="B590" s="89"/>
      <c r="C590" s="272" t="s">
        <v>615</v>
      </c>
      <c r="D590" s="84">
        <v>43483</v>
      </c>
      <c r="E590" s="85" t="s">
        <v>2008</v>
      </c>
      <c r="F590" s="85" t="s">
        <v>3</v>
      </c>
      <c r="G590" s="85">
        <v>1704496</v>
      </c>
      <c r="H590" s="89"/>
      <c r="I590" s="273" t="s">
        <v>2966</v>
      </c>
      <c r="J590" s="89"/>
      <c r="K590" s="89"/>
      <c r="L590" s="89"/>
      <c r="M590" s="89"/>
      <c r="N590" s="274">
        <v>0</v>
      </c>
      <c r="O590" s="274">
        <v>8019.8</v>
      </c>
      <c r="P590" s="89" t="s">
        <v>670</v>
      </c>
    </row>
    <row r="591" spans="1:16" ht="63.75">
      <c r="A591" s="271" t="s">
        <v>559</v>
      </c>
      <c r="B591" s="89"/>
      <c r="C591" s="272" t="s">
        <v>762</v>
      </c>
      <c r="D591" s="84">
        <v>43483</v>
      </c>
      <c r="E591" s="85" t="s">
        <v>2009</v>
      </c>
      <c r="F591" s="85" t="s">
        <v>3</v>
      </c>
      <c r="G591" s="85">
        <v>1704479</v>
      </c>
      <c r="H591" s="89"/>
      <c r="I591" s="273" t="s">
        <v>2967</v>
      </c>
      <c r="J591" s="89"/>
      <c r="K591" s="89"/>
      <c r="L591" s="89"/>
      <c r="M591" s="89"/>
      <c r="N591" s="274">
        <v>0</v>
      </c>
      <c r="O591" s="274">
        <v>900</v>
      </c>
      <c r="P591" s="89" t="s">
        <v>670</v>
      </c>
    </row>
    <row r="592" spans="1:16" ht="51">
      <c r="A592" s="271">
        <v>130</v>
      </c>
      <c r="B592" s="89"/>
      <c r="C592" s="272" t="s">
        <v>67</v>
      </c>
      <c r="D592" s="84">
        <v>43483</v>
      </c>
      <c r="E592" s="85" t="s">
        <v>2010</v>
      </c>
      <c r="F592" s="85" t="s">
        <v>3</v>
      </c>
      <c r="G592" s="85">
        <v>1704476</v>
      </c>
      <c r="H592" s="89"/>
      <c r="I592" s="273" t="s">
        <v>2968</v>
      </c>
      <c r="J592" s="89"/>
      <c r="K592" s="89"/>
      <c r="L592" s="89"/>
      <c r="M592" s="89"/>
      <c r="N592" s="274">
        <v>0</v>
      </c>
      <c r="O592" s="274">
        <v>394650</v>
      </c>
      <c r="P592" s="89" t="s">
        <v>741</v>
      </c>
    </row>
    <row r="593" spans="1:16" ht="51">
      <c r="A593" s="271" t="s">
        <v>556</v>
      </c>
      <c r="B593" s="89"/>
      <c r="C593" s="272" t="s">
        <v>616</v>
      </c>
      <c r="D593" s="84">
        <v>43483</v>
      </c>
      <c r="E593" s="85" t="s">
        <v>2011</v>
      </c>
      <c r="F593" s="85" t="s">
        <v>3</v>
      </c>
      <c r="G593" s="85">
        <v>1704582</v>
      </c>
      <c r="H593" s="89"/>
      <c r="I593" s="273" t="s">
        <v>2969</v>
      </c>
      <c r="J593" s="89"/>
      <c r="K593" s="89"/>
      <c r="L593" s="89"/>
      <c r="M593" s="89"/>
      <c r="N593" s="274">
        <v>0</v>
      </c>
      <c r="O593" s="274">
        <v>3608.12</v>
      </c>
      <c r="P593" s="89" t="s">
        <v>670</v>
      </c>
    </row>
    <row r="594" spans="1:16" ht="63.75">
      <c r="A594" s="271">
        <v>514</v>
      </c>
      <c r="B594" s="89"/>
      <c r="C594" s="272" t="s">
        <v>172</v>
      </c>
      <c r="D594" s="84">
        <v>43483</v>
      </c>
      <c r="E594" s="85" t="s">
        <v>2012</v>
      </c>
      <c r="F594" s="85" t="s">
        <v>3</v>
      </c>
      <c r="G594" s="85">
        <v>1704505</v>
      </c>
      <c r="H594" s="89"/>
      <c r="I594" s="273" t="s">
        <v>2970</v>
      </c>
      <c r="J594" s="89"/>
      <c r="K594" s="89"/>
      <c r="L594" s="89"/>
      <c r="M594" s="89"/>
      <c r="N594" s="274">
        <v>0</v>
      </c>
      <c r="O594" s="274">
        <v>11981.45</v>
      </c>
      <c r="P594" s="89" t="s">
        <v>670</v>
      </c>
    </row>
    <row r="595" spans="1:16" ht="51">
      <c r="A595" s="271">
        <v>212</v>
      </c>
      <c r="B595" s="89"/>
      <c r="C595" s="272" t="s">
        <v>100</v>
      </c>
      <c r="D595" s="84">
        <v>43483</v>
      </c>
      <c r="E595" s="85" t="s">
        <v>2013</v>
      </c>
      <c r="F595" s="85" t="s">
        <v>3</v>
      </c>
      <c r="G595" s="85">
        <v>1704513</v>
      </c>
      <c r="H595" s="89"/>
      <c r="I595" s="273" t="s">
        <v>2971</v>
      </c>
      <c r="J595" s="89"/>
      <c r="K595" s="89"/>
      <c r="L595" s="89"/>
      <c r="M595" s="89"/>
      <c r="N595" s="274">
        <v>0</v>
      </c>
      <c r="O595" s="274">
        <v>690</v>
      </c>
      <c r="P595" s="89" t="s">
        <v>670</v>
      </c>
    </row>
    <row r="596" spans="1:16" ht="51">
      <c r="A596" s="271" t="s">
        <v>556</v>
      </c>
      <c r="B596" s="89"/>
      <c r="C596" s="272" t="s">
        <v>616</v>
      </c>
      <c r="D596" s="84">
        <v>43483</v>
      </c>
      <c r="E596" s="85" t="s">
        <v>2014</v>
      </c>
      <c r="F596" s="85" t="s">
        <v>3</v>
      </c>
      <c r="G596" s="85">
        <v>1704514</v>
      </c>
      <c r="H596" s="89"/>
      <c r="I596" s="273" t="s">
        <v>2972</v>
      </c>
      <c r="J596" s="89"/>
      <c r="K596" s="89"/>
      <c r="L596" s="89"/>
      <c r="M596" s="89"/>
      <c r="N596" s="274">
        <v>0</v>
      </c>
      <c r="O596" s="274">
        <v>0.33</v>
      </c>
      <c r="P596" s="89" t="s">
        <v>670</v>
      </c>
    </row>
    <row r="597" spans="1:16" ht="51">
      <c r="A597" s="271" t="s">
        <v>556</v>
      </c>
      <c r="B597" s="89"/>
      <c r="C597" s="272" t="s">
        <v>616</v>
      </c>
      <c r="D597" s="84">
        <v>43483</v>
      </c>
      <c r="E597" s="85" t="s">
        <v>2015</v>
      </c>
      <c r="F597" s="85" t="s">
        <v>3</v>
      </c>
      <c r="G597" s="85">
        <v>1704560</v>
      </c>
      <c r="H597" s="89"/>
      <c r="I597" s="273" t="s">
        <v>2973</v>
      </c>
      <c r="J597" s="89"/>
      <c r="K597" s="89"/>
      <c r="L597" s="89"/>
      <c r="M597" s="89"/>
      <c r="N597" s="274">
        <v>0</v>
      </c>
      <c r="O597" s="274">
        <v>2949</v>
      </c>
      <c r="P597" s="89" t="s">
        <v>670</v>
      </c>
    </row>
    <row r="598" spans="1:16" ht="63.75">
      <c r="A598" s="271" t="s">
        <v>559</v>
      </c>
      <c r="B598" s="89"/>
      <c r="C598" s="272" t="s">
        <v>762</v>
      </c>
      <c r="D598" s="84">
        <v>43483</v>
      </c>
      <c r="E598" s="85" t="s">
        <v>2016</v>
      </c>
      <c r="F598" s="85" t="s">
        <v>3</v>
      </c>
      <c r="G598" s="85">
        <v>1704563</v>
      </c>
      <c r="H598" s="89"/>
      <c r="I598" s="273" t="s">
        <v>2974</v>
      </c>
      <c r="J598" s="89"/>
      <c r="K598" s="89"/>
      <c r="L598" s="89"/>
      <c r="M598" s="89"/>
      <c r="N598" s="274">
        <v>0</v>
      </c>
      <c r="O598" s="274">
        <v>100</v>
      </c>
      <c r="P598" s="89" t="s">
        <v>670</v>
      </c>
    </row>
    <row r="599" spans="1:16" ht="102">
      <c r="A599" s="271">
        <v>599</v>
      </c>
      <c r="B599" s="89"/>
      <c r="C599" s="272" t="s">
        <v>1372</v>
      </c>
      <c r="D599" s="84">
        <v>43483</v>
      </c>
      <c r="E599" s="85" t="s">
        <v>2017</v>
      </c>
      <c r="F599" s="85" t="s">
        <v>15</v>
      </c>
      <c r="G599" s="85">
        <v>7086</v>
      </c>
      <c r="H599" s="89"/>
      <c r="I599" s="273" t="s">
        <v>2975</v>
      </c>
      <c r="J599" s="89"/>
      <c r="K599" s="89"/>
      <c r="L599" s="89"/>
      <c r="M599" s="89"/>
      <c r="N599" s="274">
        <v>277</v>
      </c>
      <c r="O599" s="274">
        <v>0</v>
      </c>
      <c r="P599" s="89" t="s">
        <v>670</v>
      </c>
    </row>
    <row r="600" spans="1:16" ht="114.75">
      <c r="A600" s="271">
        <v>599</v>
      </c>
      <c r="B600" s="89"/>
      <c r="C600" s="272" t="s">
        <v>1372</v>
      </c>
      <c r="D600" s="84">
        <v>43483</v>
      </c>
      <c r="E600" s="85" t="s">
        <v>2018</v>
      </c>
      <c r="F600" s="85" t="s">
        <v>629</v>
      </c>
      <c r="G600" s="85">
        <v>7086</v>
      </c>
      <c r="H600" s="89"/>
      <c r="I600" s="273" t="s">
        <v>2976</v>
      </c>
      <c r="J600" s="89"/>
      <c r="K600" s="89"/>
      <c r="L600" s="89"/>
      <c r="M600" s="89"/>
      <c r="N600" s="274">
        <v>95.1</v>
      </c>
      <c r="O600" s="274">
        <v>0</v>
      </c>
      <c r="P600" s="89" t="s">
        <v>670</v>
      </c>
    </row>
    <row r="601" spans="1:16" ht="51">
      <c r="A601" s="271" t="s">
        <v>559</v>
      </c>
      <c r="B601" s="89"/>
      <c r="C601" s="272" t="s">
        <v>762</v>
      </c>
      <c r="D601" s="84">
        <v>43483</v>
      </c>
      <c r="E601" s="85" t="s">
        <v>2019</v>
      </c>
      <c r="F601" s="85" t="s">
        <v>6</v>
      </c>
      <c r="G601" s="85">
        <v>1072420</v>
      </c>
      <c r="H601" s="89"/>
      <c r="I601" s="273" t="s">
        <v>2977</v>
      </c>
      <c r="J601" s="89"/>
      <c r="K601" s="89"/>
      <c r="L601" s="89"/>
      <c r="M601" s="89"/>
      <c r="N601" s="274">
        <v>0</v>
      </c>
      <c r="O601" s="274">
        <v>14232</v>
      </c>
      <c r="P601" s="89" t="s">
        <v>670</v>
      </c>
    </row>
    <row r="602" spans="1:16" ht="63.75">
      <c r="A602" s="271" t="s">
        <v>559</v>
      </c>
      <c r="B602" s="89"/>
      <c r="C602" s="272" t="s">
        <v>762</v>
      </c>
      <c r="D602" s="84">
        <v>43483</v>
      </c>
      <c r="E602" s="85" t="s">
        <v>2020</v>
      </c>
      <c r="F602" s="85" t="s">
        <v>6</v>
      </c>
      <c r="G602" s="85">
        <v>1072422</v>
      </c>
      <c r="H602" s="89"/>
      <c r="I602" s="273" t="s">
        <v>2978</v>
      </c>
      <c r="J602" s="89"/>
      <c r="K602" s="89"/>
      <c r="L602" s="89"/>
      <c r="M602" s="89"/>
      <c r="N602" s="274">
        <v>0</v>
      </c>
      <c r="O602" s="274">
        <v>1350</v>
      </c>
      <c r="P602" s="89" t="s">
        <v>670</v>
      </c>
    </row>
    <row r="603" spans="1:16" ht="76.5">
      <c r="A603" s="271">
        <v>86</v>
      </c>
      <c r="B603" s="89"/>
      <c r="C603" s="272" t="s">
        <v>56</v>
      </c>
      <c r="D603" s="84">
        <v>43483</v>
      </c>
      <c r="E603" s="85" t="s">
        <v>2021</v>
      </c>
      <c r="F603" s="85" t="s">
        <v>6</v>
      </c>
      <c r="G603" s="85">
        <v>1072511</v>
      </c>
      <c r="H603" s="89"/>
      <c r="I603" s="273" t="s">
        <v>2979</v>
      </c>
      <c r="J603" s="89"/>
      <c r="K603" s="89"/>
      <c r="L603" s="89"/>
      <c r="M603" s="89"/>
      <c r="N603" s="274">
        <v>0</v>
      </c>
      <c r="O603" s="274">
        <v>976920.51</v>
      </c>
      <c r="P603" s="89" t="s">
        <v>670</v>
      </c>
    </row>
    <row r="604" spans="1:16" ht="51">
      <c r="A604" s="271" t="s">
        <v>556</v>
      </c>
      <c r="B604" s="89"/>
      <c r="C604" s="272" t="s">
        <v>616</v>
      </c>
      <c r="D604" s="84">
        <v>43483</v>
      </c>
      <c r="E604" s="85" t="s">
        <v>2022</v>
      </c>
      <c r="F604" s="85" t="s">
        <v>11</v>
      </c>
      <c r="G604" s="85">
        <v>945187</v>
      </c>
      <c r="H604" s="89"/>
      <c r="I604" s="273" t="s">
        <v>2980</v>
      </c>
      <c r="J604" s="89"/>
      <c r="K604" s="89"/>
      <c r="L604" s="89"/>
      <c r="M604" s="89"/>
      <c r="N604" s="274">
        <v>50</v>
      </c>
      <c r="O604" s="274">
        <v>0</v>
      </c>
      <c r="P604" s="89" t="s">
        <v>670</v>
      </c>
    </row>
    <row r="605" spans="1:16" ht="51">
      <c r="A605" s="271">
        <v>117</v>
      </c>
      <c r="B605" s="89"/>
      <c r="C605" s="272" t="s">
        <v>62</v>
      </c>
      <c r="D605" s="84">
        <v>43483</v>
      </c>
      <c r="E605" s="85" t="s">
        <v>2023</v>
      </c>
      <c r="F605" s="85" t="s">
        <v>11</v>
      </c>
      <c r="G605" s="85">
        <v>945201</v>
      </c>
      <c r="H605" s="89"/>
      <c r="I605" s="273" t="s">
        <v>2981</v>
      </c>
      <c r="J605" s="89"/>
      <c r="K605" s="89"/>
      <c r="L605" s="89"/>
      <c r="M605" s="89"/>
      <c r="N605" s="274">
        <v>50</v>
      </c>
      <c r="O605" s="274">
        <v>0</v>
      </c>
      <c r="P605" s="89" t="s">
        <v>670</v>
      </c>
    </row>
    <row r="606" spans="1:16" ht="51">
      <c r="A606" s="271" t="s">
        <v>556</v>
      </c>
      <c r="B606" s="89"/>
      <c r="C606" s="272" t="s">
        <v>616</v>
      </c>
      <c r="D606" s="84">
        <v>43486</v>
      </c>
      <c r="E606" s="85" t="s">
        <v>2024</v>
      </c>
      <c r="F606" s="85" t="s">
        <v>3</v>
      </c>
      <c r="G606" s="85">
        <v>1705130</v>
      </c>
      <c r="H606" s="89"/>
      <c r="I606" s="273" t="s">
        <v>2982</v>
      </c>
      <c r="J606" s="89"/>
      <c r="K606" s="89"/>
      <c r="L606" s="89"/>
      <c r="M606" s="89"/>
      <c r="N606" s="274">
        <v>0</v>
      </c>
      <c r="O606" s="274">
        <v>35</v>
      </c>
      <c r="P606" s="89" t="s">
        <v>670</v>
      </c>
    </row>
    <row r="607" spans="1:16" ht="38.25">
      <c r="A607" s="271" t="s">
        <v>565</v>
      </c>
      <c r="B607" s="89"/>
      <c r="C607" s="272" t="s">
        <v>615</v>
      </c>
      <c r="D607" s="84">
        <v>43486</v>
      </c>
      <c r="E607" s="85" t="s">
        <v>2025</v>
      </c>
      <c r="F607" s="85" t="s">
        <v>3</v>
      </c>
      <c r="G607" s="85">
        <v>1705118</v>
      </c>
      <c r="H607" s="89"/>
      <c r="I607" s="273" t="s">
        <v>2983</v>
      </c>
      <c r="J607" s="89"/>
      <c r="K607" s="89"/>
      <c r="L607" s="89"/>
      <c r="M607" s="89"/>
      <c r="N607" s="274">
        <v>0</v>
      </c>
      <c r="O607" s="274">
        <v>1400.52</v>
      </c>
      <c r="P607" s="89" t="s">
        <v>670</v>
      </c>
    </row>
    <row r="608" spans="1:16" ht="51">
      <c r="A608" s="271">
        <v>35</v>
      </c>
      <c r="B608" s="89"/>
      <c r="C608" s="272" t="s">
        <v>46</v>
      </c>
      <c r="D608" s="84">
        <v>43486</v>
      </c>
      <c r="E608" s="85" t="s">
        <v>2026</v>
      </c>
      <c r="F608" s="85" t="s">
        <v>3</v>
      </c>
      <c r="G608" s="85">
        <v>1705114</v>
      </c>
      <c r="H608" s="89"/>
      <c r="I608" s="273" t="s">
        <v>750</v>
      </c>
      <c r="J608" s="89"/>
      <c r="K608" s="89"/>
      <c r="L608" s="89"/>
      <c r="M608" s="89"/>
      <c r="N608" s="274">
        <v>0</v>
      </c>
      <c r="O608" s="274">
        <v>1200</v>
      </c>
      <c r="P608" s="89" t="s">
        <v>670</v>
      </c>
    </row>
    <row r="609" spans="1:16" ht="51">
      <c r="A609" s="271">
        <v>35</v>
      </c>
      <c r="B609" s="89"/>
      <c r="C609" s="272" t="s">
        <v>46</v>
      </c>
      <c r="D609" s="84">
        <v>43486</v>
      </c>
      <c r="E609" s="85" t="s">
        <v>2027</v>
      </c>
      <c r="F609" s="85" t="s">
        <v>3</v>
      </c>
      <c r="G609" s="85">
        <v>1705113</v>
      </c>
      <c r="H609" s="89"/>
      <c r="I609" s="273" t="s">
        <v>750</v>
      </c>
      <c r="J609" s="89"/>
      <c r="K609" s="89"/>
      <c r="L609" s="89"/>
      <c r="M609" s="89"/>
      <c r="N609" s="274">
        <v>0</v>
      </c>
      <c r="O609" s="274">
        <v>1200</v>
      </c>
      <c r="P609" s="89" t="s">
        <v>670</v>
      </c>
    </row>
    <row r="610" spans="1:16" ht="51">
      <c r="A610" s="271" t="s">
        <v>565</v>
      </c>
      <c r="B610" s="89"/>
      <c r="C610" s="272" t="s">
        <v>615</v>
      </c>
      <c r="D610" s="84">
        <v>43486</v>
      </c>
      <c r="E610" s="85" t="s">
        <v>2028</v>
      </c>
      <c r="F610" s="85" t="s">
        <v>3</v>
      </c>
      <c r="G610" s="85">
        <v>1705081</v>
      </c>
      <c r="H610" s="89"/>
      <c r="I610" s="273" t="s">
        <v>738</v>
      </c>
      <c r="J610" s="89"/>
      <c r="K610" s="89"/>
      <c r="L610" s="89"/>
      <c r="M610" s="89"/>
      <c r="N610" s="274">
        <v>0</v>
      </c>
      <c r="O610" s="274">
        <v>700</v>
      </c>
      <c r="P610" s="89" t="s">
        <v>670</v>
      </c>
    </row>
    <row r="611" spans="1:16" ht="51">
      <c r="A611" s="271">
        <v>132</v>
      </c>
      <c r="B611" s="89"/>
      <c r="C611" s="272" t="s">
        <v>68</v>
      </c>
      <c r="D611" s="84">
        <v>43486</v>
      </c>
      <c r="E611" s="85" t="s">
        <v>2029</v>
      </c>
      <c r="F611" s="85" t="s">
        <v>3</v>
      </c>
      <c r="G611" s="85">
        <v>1705075</v>
      </c>
      <c r="H611" s="89"/>
      <c r="I611" s="273" t="s">
        <v>2984</v>
      </c>
      <c r="J611" s="89"/>
      <c r="K611" s="89"/>
      <c r="L611" s="89"/>
      <c r="M611" s="89"/>
      <c r="N611" s="274">
        <v>0</v>
      </c>
      <c r="O611" s="274">
        <v>30327.5</v>
      </c>
      <c r="P611" s="89" t="s">
        <v>670</v>
      </c>
    </row>
    <row r="612" spans="1:16" ht="51">
      <c r="A612" s="271" t="s">
        <v>556</v>
      </c>
      <c r="B612" s="89"/>
      <c r="C612" s="272" t="s">
        <v>616</v>
      </c>
      <c r="D612" s="84">
        <v>43486</v>
      </c>
      <c r="E612" s="85" t="s">
        <v>2030</v>
      </c>
      <c r="F612" s="85" t="s">
        <v>3</v>
      </c>
      <c r="G612" s="85">
        <v>1705069</v>
      </c>
      <c r="H612" s="89"/>
      <c r="I612" s="273" t="s">
        <v>2985</v>
      </c>
      <c r="J612" s="89"/>
      <c r="K612" s="89"/>
      <c r="L612" s="89"/>
      <c r="M612" s="89"/>
      <c r="N612" s="274">
        <v>0</v>
      </c>
      <c r="O612" s="274">
        <v>83.9</v>
      </c>
      <c r="P612" s="89" t="s">
        <v>670</v>
      </c>
    </row>
    <row r="613" spans="1:16" ht="51">
      <c r="A613" s="271">
        <v>47</v>
      </c>
      <c r="B613" s="89"/>
      <c r="C613" s="272" t="s">
        <v>49</v>
      </c>
      <c r="D613" s="84">
        <v>43486</v>
      </c>
      <c r="E613" s="85" t="s">
        <v>2031</v>
      </c>
      <c r="F613" s="85" t="s">
        <v>3</v>
      </c>
      <c r="G613" s="85">
        <v>1705068</v>
      </c>
      <c r="H613" s="89"/>
      <c r="I613" s="273" t="s">
        <v>2986</v>
      </c>
      <c r="J613" s="89"/>
      <c r="K613" s="89"/>
      <c r="L613" s="89"/>
      <c r="M613" s="89"/>
      <c r="N613" s="274">
        <v>0</v>
      </c>
      <c r="O613" s="274">
        <v>54</v>
      </c>
      <c r="P613" s="89" t="s">
        <v>670</v>
      </c>
    </row>
    <row r="614" spans="1:16" ht="63.75">
      <c r="A614" s="271">
        <v>20</v>
      </c>
      <c r="B614" s="89"/>
      <c r="C614" s="272" t="s">
        <v>44</v>
      </c>
      <c r="D614" s="84">
        <v>43486</v>
      </c>
      <c r="E614" s="85" t="s">
        <v>2032</v>
      </c>
      <c r="F614" s="85" t="s">
        <v>3</v>
      </c>
      <c r="G614" s="85">
        <v>1705063</v>
      </c>
      <c r="H614" s="89"/>
      <c r="I614" s="273" t="s">
        <v>2987</v>
      </c>
      <c r="J614" s="89"/>
      <c r="K614" s="89"/>
      <c r="L614" s="89"/>
      <c r="M614" s="89"/>
      <c r="N614" s="274">
        <v>0</v>
      </c>
      <c r="O614" s="274">
        <v>40</v>
      </c>
      <c r="P614" s="89" t="s">
        <v>670</v>
      </c>
    </row>
    <row r="615" spans="1:16" ht="63.75">
      <c r="A615" s="271" t="s">
        <v>565</v>
      </c>
      <c r="B615" s="89"/>
      <c r="C615" s="272" t="s">
        <v>615</v>
      </c>
      <c r="D615" s="84">
        <v>43486</v>
      </c>
      <c r="E615" s="85" t="s">
        <v>2033</v>
      </c>
      <c r="F615" s="85" t="s">
        <v>3</v>
      </c>
      <c r="G615" s="85">
        <v>1705203</v>
      </c>
      <c r="H615" s="89"/>
      <c r="I615" s="273" t="s">
        <v>2988</v>
      </c>
      <c r="J615" s="89"/>
      <c r="K615" s="89"/>
      <c r="L615" s="89"/>
      <c r="M615" s="89"/>
      <c r="N615" s="274">
        <v>0</v>
      </c>
      <c r="O615" s="274">
        <v>4890.8599999999997</v>
      </c>
      <c r="P615" s="89" t="s">
        <v>670</v>
      </c>
    </row>
    <row r="616" spans="1:16" ht="38.25">
      <c r="A616" s="271">
        <v>572</v>
      </c>
      <c r="B616" s="89"/>
      <c r="C616" s="272" t="s">
        <v>177</v>
      </c>
      <c r="D616" s="84">
        <v>43486</v>
      </c>
      <c r="E616" s="85" t="s">
        <v>2034</v>
      </c>
      <c r="F616" s="85" t="s">
        <v>3</v>
      </c>
      <c r="G616" s="85">
        <v>1705190</v>
      </c>
      <c r="H616" s="89"/>
      <c r="I616" s="273" t="s">
        <v>2989</v>
      </c>
      <c r="J616" s="89"/>
      <c r="K616" s="89"/>
      <c r="L616" s="89"/>
      <c r="M616" s="89"/>
      <c r="N616" s="274">
        <v>0</v>
      </c>
      <c r="O616" s="274">
        <v>5901.54</v>
      </c>
      <c r="P616" s="89" t="s">
        <v>670</v>
      </c>
    </row>
    <row r="617" spans="1:16" ht="38.25">
      <c r="A617" s="271">
        <v>572</v>
      </c>
      <c r="B617" s="89"/>
      <c r="C617" s="272" t="s">
        <v>177</v>
      </c>
      <c r="D617" s="84">
        <v>43486</v>
      </c>
      <c r="E617" s="85" t="s">
        <v>2035</v>
      </c>
      <c r="F617" s="85" t="s">
        <v>3</v>
      </c>
      <c r="G617" s="85">
        <v>1705189</v>
      </c>
      <c r="H617" s="89"/>
      <c r="I617" s="273" t="s">
        <v>2990</v>
      </c>
      <c r="J617" s="89"/>
      <c r="K617" s="89"/>
      <c r="L617" s="89"/>
      <c r="M617" s="89"/>
      <c r="N617" s="274">
        <v>0</v>
      </c>
      <c r="O617" s="274">
        <v>5901.54</v>
      </c>
      <c r="P617" s="89" t="s">
        <v>670</v>
      </c>
    </row>
    <row r="618" spans="1:16" ht="38.25">
      <c r="A618" s="271">
        <v>572</v>
      </c>
      <c r="B618" s="89"/>
      <c r="C618" s="272" t="s">
        <v>177</v>
      </c>
      <c r="D618" s="84">
        <v>43486</v>
      </c>
      <c r="E618" s="85" t="s">
        <v>2036</v>
      </c>
      <c r="F618" s="85" t="s">
        <v>3</v>
      </c>
      <c r="G618" s="85">
        <v>1705187</v>
      </c>
      <c r="H618" s="89"/>
      <c r="I618" s="273" t="s">
        <v>2991</v>
      </c>
      <c r="J618" s="89"/>
      <c r="K618" s="89"/>
      <c r="L618" s="89"/>
      <c r="M618" s="89"/>
      <c r="N618" s="274">
        <v>0</v>
      </c>
      <c r="O618" s="274">
        <v>7903.6500000000005</v>
      </c>
      <c r="P618" s="89" t="s">
        <v>670</v>
      </c>
    </row>
    <row r="619" spans="1:16" ht="38.25">
      <c r="A619" s="271">
        <v>572</v>
      </c>
      <c r="B619" s="89"/>
      <c r="C619" s="272" t="s">
        <v>177</v>
      </c>
      <c r="D619" s="84">
        <v>43486</v>
      </c>
      <c r="E619" s="85" t="s">
        <v>2037</v>
      </c>
      <c r="F619" s="85" t="s">
        <v>3</v>
      </c>
      <c r="G619" s="85">
        <v>1705185</v>
      </c>
      <c r="H619" s="89"/>
      <c r="I619" s="273" t="s">
        <v>2992</v>
      </c>
      <c r="J619" s="89"/>
      <c r="K619" s="89"/>
      <c r="L619" s="89"/>
      <c r="M619" s="89"/>
      <c r="N619" s="274">
        <v>0</v>
      </c>
      <c r="O619" s="274">
        <v>5901.54</v>
      </c>
      <c r="P619" s="89" t="s">
        <v>670</v>
      </c>
    </row>
    <row r="620" spans="1:16" ht="38.25">
      <c r="A620" s="271">
        <v>35</v>
      </c>
      <c r="B620" s="89"/>
      <c r="C620" s="272" t="s">
        <v>46</v>
      </c>
      <c r="D620" s="84">
        <v>43486</v>
      </c>
      <c r="E620" s="85" t="s">
        <v>2038</v>
      </c>
      <c r="F620" s="85" t="s">
        <v>3</v>
      </c>
      <c r="G620" s="85">
        <v>1705181</v>
      </c>
      <c r="H620" s="89"/>
      <c r="I620" s="273" t="s">
        <v>2993</v>
      </c>
      <c r="J620" s="89"/>
      <c r="K620" s="89"/>
      <c r="L620" s="89"/>
      <c r="M620" s="89"/>
      <c r="N620" s="274">
        <v>0</v>
      </c>
      <c r="O620" s="274">
        <v>355</v>
      </c>
      <c r="P620" s="89" t="s">
        <v>670</v>
      </c>
    </row>
    <row r="621" spans="1:16" ht="63.75">
      <c r="A621" s="271" t="s">
        <v>556</v>
      </c>
      <c r="B621" s="89"/>
      <c r="C621" s="272" t="s">
        <v>616</v>
      </c>
      <c r="D621" s="84">
        <v>43486</v>
      </c>
      <c r="E621" s="85" t="s">
        <v>2039</v>
      </c>
      <c r="F621" s="85" t="s">
        <v>3</v>
      </c>
      <c r="G621" s="85">
        <v>1705146</v>
      </c>
      <c r="H621" s="89"/>
      <c r="I621" s="273" t="s">
        <v>2994</v>
      </c>
      <c r="J621" s="89"/>
      <c r="K621" s="89"/>
      <c r="L621" s="89"/>
      <c r="M621" s="89"/>
      <c r="N621" s="274">
        <v>0</v>
      </c>
      <c r="O621" s="274">
        <v>223.02</v>
      </c>
      <c r="P621" s="89" t="s">
        <v>670</v>
      </c>
    </row>
    <row r="622" spans="1:16" ht="63.75">
      <c r="A622" s="271" t="s">
        <v>556</v>
      </c>
      <c r="B622" s="89"/>
      <c r="C622" s="272" t="s">
        <v>616</v>
      </c>
      <c r="D622" s="84">
        <v>43486</v>
      </c>
      <c r="E622" s="85" t="s">
        <v>2040</v>
      </c>
      <c r="F622" s="85" t="s">
        <v>3</v>
      </c>
      <c r="G622" s="85">
        <v>1705142</v>
      </c>
      <c r="H622" s="89"/>
      <c r="I622" s="273" t="s">
        <v>2995</v>
      </c>
      <c r="J622" s="89"/>
      <c r="K622" s="89"/>
      <c r="L622" s="89"/>
      <c r="M622" s="89"/>
      <c r="N622" s="274">
        <v>0</v>
      </c>
      <c r="O622" s="274">
        <v>168</v>
      </c>
      <c r="P622" s="89" t="s">
        <v>670</v>
      </c>
    </row>
    <row r="623" spans="1:16" ht="51">
      <c r="A623" s="271" t="s">
        <v>556</v>
      </c>
      <c r="B623" s="89"/>
      <c r="C623" s="272" t="s">
        <v>616</v>
      </c>
      <c r="D623" s="84">
        <v>43486</v>
      </c>
      <c r="E623" s="85" t="s">
        <v>2041</v>
      </c>
      <c r="F623" s="85" t="s">
        <v>3</v>
      </c>
      <c r="G623" s="85">
        <v>1705140</v>
      </c>
      <c r="H623" s="89"/>
      <c r="I623" s="273" t="s">
        <v>2996</v>
      </c>
      <c r="J623" s="89"/>
      <c r="K623" s="89"/>
      <c r="L623" s="89"/>
      <c r="M623" s="89"/>
      <c r="N623" s="274">
        <v>0</v>
      </c>
      <c r="O623" s="274">
        <v>219.47</v>
      </c>
      <c r="P623" s="89" t="s">
        <v>670</v>
      </c>
    </row>
    <row r="624" spans="1:16" ht="51">
      <c r="A624" s="271" t="s">
        <v>556</v>
      </c>
      <c r="B624" s="89"/>
      <c r="C624" s="272" t="s">
        <v>616</v>
      </c>
      <c r="D624" s="84">
        <v>43486</v>
      </c>
      <c r="E624" s="85" t="s">
        <v>2042</v>
      </c>
      <c r="F624" s="85" t="s">
        <v>3</v>
      </c>
      <c r="G624" s="85">
        <v>1705138</v>
      </c>
      <c r="H624" s="89"/>
      <c r="I624" s="273" t="s">
        <v>2997</v>
      </c>
      <c r="J624" s="89"/>
      <c r="K624" s="89"/>
      <c r="L624" s="89"/>
      <c r="M624" s="89"/>
      <c r="N624" s="274">
        <v>0</v>
      </c>
      <c r="O624" s="274">
        <v>5959.2</v>
      </c>
      <c r="P624" s="89" t="s">
        <v>670</v>
      </c>
    </row>
    <row r="625" spans="1:16" ht="63.75">
      <c r="A625" s="271" t="s">
        <v>556</v>
      </c>
      <c r="B625" s="89"/>
      <c r="C625" s="272" t="s">
        <v>616</v>
      </c>
      <c r="D625" s="84">
        <v>43486</v>
      </c>
      <c r="E625" s="85" t="s">
        <v>2043</v>
      </c>
      <c r="F625" s="85" t="s">
        <v>3</v>
      </c>
      <c r="G625" s="85">
        <v>1705040</v>
      </c>
      <c r="H625" s="89"/>
      <c r="I625" s="273" t="s">
        <v>2998</v>
      </c>
      <c r="J625" s="89"/>
      <c r="K625" s="89"/>
      <c r="L625" s="89"/>
      <c r="M625" s="89"/>
      <c r="N625" s="274">
        <v>0</v>
      </c>
      <c r="O625" s="274">
        <v>1659</v>
      </c>
      <c r="P625" s="89" t="s">
        <v>670</v>
      </c>
    </row>
    <row r="626" spans="1:16" ht="63.75">
      <c r="A626" s="271">
        <v>346</v>
      </c>
      <c r="B626" s="89"/>
      <c r="C626" s="272" t="s">
        <v>152</v>
      </c>
      <c r="D626" s="84">
        <v>43486</v>
      </c>
      <c r="E626" s="85" t="s">
        <v>2044</v>
      </c>
      <c r="F626" s="85" t="s">
        <v>3</v>
      </c>
      <c r="G626" s="85">
        <v>1705025</v>
      </c>
      <c r="H626" s="89"/>
      <c r="I626" s="273" t="s">
        <v>2999</v>
      </c>
      <c r="J626" s="89"/>
      <c r="K626" s="89"/>
      <c r="L626" s="89"/>
      <c r="M626" s="89"/>
      <c r="N626" s="274">
        <v>0</v>
      </c>
      <c r="O626" s="274">
        <v>4386.24</v>
      </c>
      <c r="P626" s="89" t="s">
        <v>670</v>
      </c>
    </row>
    <row r="627" spans="1:16" ht="51">
      <c r="A627" s="271" t="s">
        <v>565</v>
      </c>
      <c r="B627" s="89"/>
      <c r="C627" s="272" t="s">
        <v>615</v>
      </c>
      <c r="D627" s="84">
        <v>43486</v>
      </c>
      <c r="E627" s="85" t="s">
        <v>2045</v>
      </c>
      <c r="F627" s="85" t="s">
        <v>3</v>
      </c>
      <c r="G627" s="85">
        <v>1705018</v>
      </c>
      <c r="H627" s="89"/>
      <c r="I627" s="273" t="s">
        <v>3000</v>
      </c>
      <c r="J627" s="89"/>
      <c r="K627" s="89"/>
      <c r="L627" s="89"/>
      <c r="M627" s="89"/>
      <c r="N627" s="274">
        <v>0</v>
      </c>
      <c r="O627" s="274">
        <v>12604.470000000001</v>
      </c>
      <c r="P627" s="89" t="s">
        <v>670</v>
      </c>
    </row>
    <row r="628" spans="1:16" ht="63.75">
      <c r="A628" s="271" t="s">
        <v>556</v>
      </c>
      <c r="B628" s="89"/>
      <c r="C628" s="272" t="s">
        <v>616</v>
      </c>
      <c r="D628" s="84">
        <v>43486</v>
      </c>
      <c r="E628" s="85" t="s">
        <v>2046</v>
      </c>
      <c r="F628" s="85" t="s">
        <v>3</v>
      </c>
      <c r="G628" s="85">
        <v>1704997</v>
      </c>
      <c r="H628" s="89"/>
      <c r="I628" s="273" t="s">
        <v>3001</v>
      </c>
      <c r="J628" s="89"/>
      <c r="K628" s="89"/>
      <c r="L628" s="89"/>
      <c r="M628" s="89"/>
      <c r="N628" s="274">
        <v>0</v>
      </c>
      <c r="O628" s="274">
        <v>140.53</v>
      </c>
      <c r="P628" s="89" t="s">
        <v>670</v>
      </c>
    </row>
    <row r="629" spans="1:16" ht="51">
      <c r="A629" s="271" t="s">
        <v>556</v>
      </c>
      <c r="B629" s="89"/>
      <c r="C629" s="272" t="s">
        <v>616</v>
      </c>
      <c r="D629" s="84">
        <v>43486</v>
      </c>
      <c r="E629" s="85" t="s">
        <v>2047</v>
      </c>
      <c r="F629" s="85" t="s">
        <v>3</v>
      </c>
      <c r="G629" s="85">
        <v>1704995</v>
      </c>
      <c r="H629" s="89"/>
      <c r="I629" s="273" t="s">
        <v>3002</v>
      </c>
      <c r="J629" s="89"/>
      <c r="K629" s="89"/>
      <c r="L629" s="89"/>
      <c r="M629" s="89"/>
      <c r="N629" s="274">
        <v>0</v>
      </c>
      <c r="O629" s="274">
        <v>84949.01</v>
      </c>
      <c r="P629" s="89" t="s">
        <v>670</v>
      </c>
    </row>
    <row r="630" spans="1:16" ht="51">
      <c r="A630" s="271" t="s">
        <v>556</v>
      </c>
      <c r="B630" s="89"/>
      <c r="C630" s="272" t="s">
        <v>616</v>
      </c>
      <c r="D630" s="84">
        <v>43486</v>
      </c>
      <c r="E630" s="85" t="s">
        <v>2048</v>
      </c>
      <c r="F630" s="85" t="s">
        <v>3</v>
      </c>
      <c r="G630" s="85">
        <v>1704959</v>
      </c>
      <c r="H630" s="89"/>
      <c r="I630" s="273" t="s">
        <v>3003</v>
      </c>
      <c r="J630" s="89"/>
      <c r="K630" s="89"/>
      <c r="L630" s="89"/>
      <c r="M630" s="89"/>
      <c r="N630" s="274">
        <v>0</v>
      </c>
      <c r="O630" s="274">
        <v>21238.5</v>
      </c>
      <c r="P630" s="89" t="s">
        <v>670</v>
      </c>
    </row>
    <row r="631" spans="1:16" ht="51">
      <c r="A631" s="271" t="s">
        <v>565</v>
      </c>
      <c r="B631" s="89"/>
      <c r="C631" s="272" t="s">
        <v>615</v>
      </c>
      <c r="D631" s="84">
        <v>43486</v>
      </c>
      <c r="E631" s="85" t="s">
        <v>2049</v>
      </c>
      <c r="F631" s="85" t="s">
        <v>3</v>
      </c>
      <c r="G631" s="85">
        <v>1705028</v>
      </c>
      <c r="H631" s="89"/>
      <c r="I631" s="273" t="s">
        <v>3004</v>
      </c>
      <c r="J631" s="89"/>
      <c r="K631" s="89"/>
      <c r="L631" s="89"/>
      <c r="M631" s="89"/>
      <c r="N631" s="274">
        <v>0</v>
      </c>
      <c r="O631" s="274">
        <v>2000</v>
      </c>
      <c r="P631" s="89" t="s">
        <v>670</v>
      </c>
    </row>
    <row r="632" spans="1:16" ht="51">
      <c r="A632" s="271">
        <v>132</v>
      </c>
      <c r="B632" s="89"/>
      <c r="C632" s="272" t="s">
        <v>68</v>
      </c>
      <c r="D632" s="84">
        <v>43486</v>
      </c>
      <c r="E632" s="85" t="s">
        <v>2050</v>
      </c>
      <c r="F632" s="85" t="s">
        <v>3</v>
      </c>
      <c r="G632" s="85">
        <v>1705011</v>
      </c>
      <c r="H632" s="89"/>
      <c r="I632" s="273" t="s">
        <v>3005</v>
      </c>
      <c r="J632" s="89"/>
      <c r="K632" s="89"/>
      <c r="L632" s="89"/>
      <c r="M632" s="89"/>
      <c r="N632" s="274">
        <v>0</v>
      </c>
      <c r="O632" s="274">
        <v>460.5</v>
      </c>
      <c r="P632" s="89" t="s">
        <v>670</v>
      </c>
    </row>
    <row r="633" spans="1:16" ht="51">
      <c r="A633" s="271" t="s">
        <v>556</v>
      </c>
      <c r="B633" s="89"/>
      <c r="C633" s="272" t="s">
        <v>616</v>
      </c>
      <c r="D633" s="84">
        <v>43486</v>
      </c>
      <c r="E633" s="85" t="s">
        <v>2051</v>
      </c>
      <c r="F633" s="85" t="s">
        <v>3</v>
      </c>
      <c r="G633" s="85">
        <v>1705009</v>
      </c>
      <c r="H633" s="89"/>
      <c r="I633" s="273" t="s">
        <v>3006</v>
      </c>
      <c r="J633" s="89"/>
      <c r="K633" s="89"/>
      <c r="L633" s="89"/>
      <c r="M633" s="89"/>
      <c r="N633" s="274">
        <v>0</v>
      </c>
      <c r="O633" s="274">
        <v>1568.43</v>
      </c>
      <c r="P633" s="89" t="s">
        <v>670</v>
      </c>
    </row>
    <row r="634" spans="1:16" ht="51">
      <c r="A634" s="271" t="s">
        <v>565</v>
      </c>
      <c r="B634" s="89"/>
      <c r="C634" s="272" t="s">
        <v>615</v>
      </c>
      <c r="D634" s="84">
        <v>43486</v>
      </c>
      <c r="E634" s="85" t="s">
        <v>2052</v>
      </c>
      <c r="F634" s="85" t="s">
        <v>3</v>
      </c>
      <c r="G634" s="85">
        <v>1704965</v>
      </c>
      <c r="H634" s="89"/>
      <c r="I634" s="273" t="s">
        <v>3008</v>
      </c>
      <c r="J634" s="89"/>
      <c r="K634" s="89"/>
      <c r="L634" s="89"/>
      <c r="M634" s="89"/>
      <c r="N634" s="274">
        <v>0</v>
      </c>
      <c r="O634" s="274">
        <v>465</v>
      </c>
      <c r="P634" s="89" t="s">
        <v>670</v>
      </c>
    </row>
    <row r="635" spans="1:16" ht="38.25">
      <c r="A635" s="271" t="s">
        <v>565</v>
      </c>
      <c r="B635" s="89"/>
      <c r="C635" s="272" t="s">
        <v>615</v>
      </c>
      <c r="D635" s="84">
        <v>43486</v>
      </c>
      <c r="E635" s="85" t="s">
        <v>2053</v>
      </c>
      <c r="F635" s="85" t="s">
        <v>3</v>
      </c>
      <c r="G635" s="85">
        <v>1704956</v>
      </c>
      <c r="H635" s="89"/>
      <c r="I635" s="273" t="s">
        <v>3009</v>
      </c>
      <c r="J635" s="89"/>
      <c r="K635" s="89"/>
      <c r="L635" s="89"/>
      <c r="M635" s="89"/>
      <c r="N635" s="274">
        <v>0</v>
      </c>
      <c r="O635" s="274">
        <v>7050.24</v>
      </c>
      <c r="P635" s="89" t="s">
        <v>670</v>
      </c>
    </row>
    <row r="636" spans="1:16" ht="51">
      <c r="A636" s="271">
        <v>340</v>
      </c>
      <c r="B636" s="89"/>
      <c r="C636" s="272" t="s">
        <v>147</v>
      </c>
      <c r="D636" s="84">
        <v>43488</v>
      </c>
      <c r="E636" s="85" t="s">
        <v>2054</v>
      </c>
      <c r="F636" s="85" t="s">
        <v>3</v>
      </c>
      <c r="G636" s="85">
        <v>1705554</v>
      </c>
      <c r="H636" s="89"/>
      <c r="I636" s="273" t="s">
        <v>3010</v>
      </c>
      <c r="J636" s="89"/>
      <c r="K636" s="89"/>
      <c r="L636" s="89"/>
      <c r="M636" s="89"/>
      <c r="N636" s="274">
        <v>0</v>
      </c>
      <c r="O636" s="274">
        <v>300</v>
      </c>
      <c r="P636" s="89" t="s">
        <v>670</v>
      </c>
    </row>
    <row r="637" spans="1:16" ht="51">
      <c r="A637" s="271" t="s">
        <v>565</v>
      </c>
      <c r="B637" s="89"/>
      <c r="C637" s="272" t="s">
        <v>615</v>
      </c>
      <c r="D637" s="84">
        <v>43488</v>
      </c>
      <c r="E637" s="85" t="s">
        <v>2055</v>
      </c>
      <c r="F637" s="85" t="s">
        <v>3</v>
      </c>
      <c r="G637" s="85">
        <v>1705529</v>
      </c>
      <c r="H637" s="89"/>
      <c r="I637" s="273" t="s">
        <v>3011</v>
      </c>
      <c r="J637" s="89"/>
      <c r="K637" s="89"/>
      <c r="L637" s="89"/>
      <c r="M637" s="89"/>
      <c r="N637" s="274">
        <v>0</v>
      </c>
      <c r="O637" s="274">
        <v>332.3</v>
      </c>
      <c r="P637" s="89" t="s">
        <v>670</v>
      </c>
    </row>
    <row r="638" spans="1:16" ht="51">
      <c r="A638" s="271" t="s">
        <v>565</v>
      </c>
      <c r="B638" s="89"/>
      <c r="C638" s="272" t="s">
        <v>615</v>
      </c>
      <c r="D638" s="84">
        <v>43488</v>
      </c>
      <c r="E638" s="85" t="s">
        <v>2056</v>
      </c>
      <c r="F638" s="85" t="s">
        <v>3</v>
      </c>
      <c r="G638" s="85">
        <v>1705528</v>
      </c>
      <c r="H638" s="89"/>
      <c r="I638" s="273" t="s">
        <v>3012</v>
      </c>
      <c r="J638" s="89"/>
      <c r="K638" s="89"/>
      <c r="L638" s="89"/>
      <c r="M638" s="89"/>
      <c r="N638" s="274">
        <v>0</v>
      </c>
      <c r="O638" s="274">
        <v>161.66</v>
      </c>
      <c r="P638" s="89" t="s">
        <v>670</v>
      </c>
    </row>
    <row r="639" spans="1:16" ht="51">
      <c r="A639" s="271" t="s">
        <v>565</v>
      </c>
      <c r="B639" s="89"/>
      <c r="C639" s="272" t="s">
        <v>615</v>
      </c>
      <c r="D639" s="84">
        <v>43488</v>
      </c>
      <c r="E639" s="85" t="s">
        <v>2057</v>
      </c>
      <c r="F639" s="85" t="s">
        <v>3</v>
      </c>
      <c r="G639" s="85">
        <v>1705453</v>
      </c>
      <c r="H639" s="89"/>
      <c r="I639" s="273" t="s">
        <v>3013</v>
      </c>
      <c r="J639" s="89"/>
      <c r="K639" s="89"/>
      <c r="L639" s="89"/>
      <c r="M639" s="89"/>
      <c r="N639" s="274">
        <v>0</v>
      </c>
      <c r="O639" s="274">
        <v>60.32</v>
      </c>
      <c r="P639" s="89" t="s">
        <v>670</v>
      </c>
    </row>
    <row r="640" spans="1:16" ht="51">
      <c r="A640" s="271" t="s">
        <v>565</v>
      </c>
      <c r="B640" s="89"/>
      <c r="C640" s="272" t="s">
        <v>615</v>
      </c>
      <c r="D640" s="84">
        <v>43488</v>
      </c>
      <c r="E640" s="85" t="s">
        <v>2058</v>
      </c>
      <c r="F640" s="85" t="s">
        <v>3</v>
      </c>
      <c r="G640" s="85">
        <v>1705450</v>
      </c>
      <c r="H640" s="89"/>
      <c r="I640" s="273" t="s">
        <v>3014</v>
      </c>
      <c r="J640" s="89"/>
      <c r="K640" s="89"/>
      <c r="L640" s="89"/>
      <c r="M640" s="89"/>
      <c r="N640" s="274">
        <v>0</v>
      </c>
      <c r="O640" s="274">
        <v>4793</v>
      </c>
      <c r="P640" s="89" t="s">
        <v>670</v>
      </c>
    </row>
    <row r="641" spans="1:16" ht="51">
      <c r="A641" s="271" t="s">
        <v>565</v>
      </c>
      <c r="B641" s="89"/>
      <c r="C641" s="272" t="s">
        <v>615</v>
      </c>
      <c r="D641" s="84">
        <v>43488</v>
      </c>
      <c r="E641" s="85" t="s">
        <v>2059</v>
      </c>
      <c r="F641" s="85" t="s">
        <v>3</v>
      </c>
      <c r="G641" s="85">
        <v>1705445</v>
      </c>
      <c r="H641" s="89"/>
      <c r="I641" s="273" t="s">
        <v>3015</v>
      </c>
      <c r="J641" s="89"/>
      <c r="K641" s="89"/>
      <c r="L641" s="89"/>
      <c r="M641" s="89"/>
      <c r="N641" s="274">
        <v>0</v>
      </c>
      <c r="O641" s="274">
        <v>1402.15</v>
      </c>
      <c r="P641" s="89" t="s">
        <v>670</v>
      </c>
    </row>
    <row r="642" spans="1:16" ht="51">
      <c r="A642" s="271" t="s">
        <v>565</v>
      </c>
      <c r="B642" s="89"/>
      <c r="C642" s="272" t="s">
        <v>615</v>
      </c>
      <c r="D642" s="84">
        <v>43488</v>
      </c>
      <c r="E642" s="85" t="s">
        <v>2060</v>
      </c>
      <c r="F642" s="85" t="s">
        <v>3</v>
      </c>
      <c r="G642" s="85">
        <v>1705443</v>
      </c>
      <c r="H642" s="89"/>
      <c r="I642" s="273" t="s">
        <v>3016</v>
      </c>
      <c r="J642" s="89"/>
      <c r="K642" s="89"/>
      <c r="L642" s="89"/>
      <c r="M642" s="89"/>
      <c r="N642" s="274">
        <v>0</v>
      </c>
      <c r="O642" s="274">
        <v>1402.15</v>
      </c>
      <c r="P642" s="89" t="s">
        <v>670</v>
      </c>
    </row>
    <row r="643" spans="1:16" ht="51">
      <c r="A643" s="271">
        <v>379</v>
      </c>
      <c r="B643" s="89"/>
      <c r="C643" s="272" t="s">
        <v>1360</v>
      </c>
      <c r="D643" s="84">
        <v>43488</v>
      </c>
      <c r="E643" s="85" t="s">
        <v>2061</v>
      </c>
      <c r="F643" s="85" t="s">
        <v>3</v>
      </c>
      <c r="G643" s="85">
        <v>1705442</v>
      </c>
      <c r="H643" s="89"/>
      <c r="I643" s="273" t="s">
        <v>3017</v>
      </c>
      <c r="J643" s="89"/>
      <c r="K643" s="89"/>
      <c r="L643" s="89"/>
      <c r="M643" s="89"/>
      <c r="N643" s="274">
        <v>0</v>
      </c>
      <c r="O643" s="274">
        <v>1644.5</v>
      </c>
      <c r="P643" s="89" t="s">
        <v>670</v>
      </c>
    </row>
    <row r="644" spans="1:16" ht="51">
      <c r="A644" s="271">
        <v>212</v>
      </c>
      <c r="B644" s="89"/>
      <c r="C644" s="272" t="s">
        <v>100</v>
      </c>
      <c r="D644" s="84">
        <v>43488</v>
      </c>
      <c r="E644" s="85" t="s">
        <v>2062</v>
      </c>
      <c r="F644" s="85" t="s">
        <v>3</v>
      </c>
      <c r="G644" s="85">
        <v>1705441</v>
      </c>
      <c r="H644" s="89"/>
      <c r="I644" s="273" t="s">
        <v>3018</v>
      </c>
      <c r="J644" s="89"/>
      <c r="K644" s="89"/>
      <c r="L644" s="89"/>
      <c r="M644" s="89"/>
      <c r="N644" s="274">
        <v>0</v>
      </c>
      <c r="O644" s="274">
        <v>812</v>
      </c>
      <c r="P644" s="89" t="s">
        <v>670</v>
      </c>
    </row>
    <row r="645" spans="1:16" ht="63.75">
      <c r="A645" s="271" t="s">
        <v>565</v>
      </c>
      <c r="B645" s="89"/>
      <c r="C645" s="272" t="s">
        <v>615</v>
      </c>
      <c r="D645" s="84">
        <v>43488</v>
      </c>
      <c r="E645" s="85" t="s">
        <v>2063</v>
      </c>
      <c r="F645" s="85" t="s">
        <v>3</v>
      </c>
      <c r="G645" s="85">
        <v>1705583</v>
      </c>
      <c r="H645" s="89"/>
      <c r="I645" s="273" t="s">
        <v>3019</v>
      </c>
      <c r="J645" s="89"/>
      <c r="K645" s="89"/>
      <c r="L645" s="89"/>
      <c r="M645" s="89"/>
      <c r="N645" s="274">
        <v>0</v>
      </c>
      <c r="O645" s="274">
        <v>1638.23</v>
      </c>
      <c r="P645" s="89" t="s">
        <v>670</v>
      </c>
    </row>
    <row r="646" spans="1:16" ht="38.25">
      <c r="A646" s="271" t="s">
        <v>565</v>
      </c>
      <c r="B646" s="89"/>
      <c r="C646" s="272" t="s">
        <v>615</v>
      </c>
      <c r="D646" s="84">
        <v>43488</v>
      </c>
      <c r="E646" s="85" t="s">
        <v>2064</v>
      </c>
      <c r="F646" s="85" t="s">
        <v>3</v>
      </c>
      <c r="G646" s="85">
        <v>1705615</v>
      </c>
      <c r="H646" s="89"/>
      <c r="I646" s="273" t="s">
        <v>3020</v>
      </c>
      <c r="J646" s="89"/>
      <c r="K646" s="89"/>
      <c r="L646" s="89"/>
      <c r="M646" s="89"/>
      <c r="N646" s="274">
        <v>0</v>
      </c>
      <c r="O646" s="274">
        <v>8898.7800000000007</v>
      </c>
      <c r="P646" s="89" t="s">
        <v>670</v>
      </c>
    </row>
    <row r="647" spans="1:16" ht="89.25">
      <c r="A647" s="271">
        <v>587</v>
      </c>
      <c r="B647" s="89"/>
      <c r="C647" s="272" t="s">
        <v>730</v>
      </c>
      <c r="D647" s="84">
        <v>43488</v>
      </c>
      <c r="E647" s="85" t="s">
        <v>2065</v>
      </c>
      <c r="F647" s="85" t="s">
        <v>3</v>
      </c>
      <c r="G647" s="85">
        <v>1705623</v>
      </c>
      <c r="H647" s="89"/>
      <c r="I647" s="273" t="s">
        <v>3021</v>
      </c>
      <c r="J647" s="89"/>
      <c r="K647" s="89"/>
      <c r="L647" s="89"/>
      <c r="M647" s="89"/>
      <c r="N647" s="274">
        <v>0</v>
      </c>
      <c r="O647" s="274">
        <v>1782.41</v>
      </c>
      <c r="P647" s="89" t="s">
        <v>670</v>
      </c>
    </row>
    <row r="648" spans="1:16" ht="51">
      <c r="A648" s="271">
        <v>86</v>
      </c>
      <c r="B648" s="89"/>
      <c r="C648" s="272" t="s">
        <v>56</v>
      </c>
      <c r="D648" s="84">
        <v>43488</v>
      </c>
      <c r="E648" s="85" t="s">
        <v>2066</v>
      </c>
      <c r="F648" s="85" t="s">
        <v>3</v>
      </c>
      <c r="G648" s="85">
        <v>1705648</v>
      </c>
      <c r="H648" s="89"/>
      <c r="I648" s="273" t="s">
        <v>3022</v>
      </c>
      <c r="J648" s="89"/>
      <c r="K648" s="89"/>
      <c r="L648" s="89"/>
      <c r="M648" s="89"/>
      <c r="N648" s="274">
        <v>0</v>
      </c>
      <c r="O648" s="274">
        <v>4271.7</v>
      </c>
      <c r="P648" s="89" t="s">
        <v>670</v>
      </c>
    </row>
    <row r="649" spans="1:16" ht="63.75">
      <c r="A649" s="271">
        <v>86</v>
      </c>
      <c r="B649" s="89"/>
      <c r="C649" s="272" t="s">
        <v>56</v>
      </c>
      <c r="D649" s="84">
        <v>43488</v>
      </c>
      <c r="E649" s="85" t="s">
        <v>2067</v>
      </c>
      <c r="F649" s="85" t="s">
        <v>3</v>
      </c>
      <c r="G649" s="85">
        <v>1705651</v>
      </c>
      <c r="H649" s="89"/>
      <c r="I649" s="273" t="s">
        <v>3023</v>
      </c>
      <c r="J649" s="89"/>
      <c r="K649" s="89"/>
      <c r="L649" s="89"/>
      <c r="M649" s="89"/>
      <c r="N649" s="274">
        <v>0</v>
      </c>
      <c r="O649" s="274">
        <v>664.78</v>
      </c>
      <c r="P649" s="89" t="s">
        <v>670</v>
      </c>
    </row>
    <row r="650" spans="1:16" ht="51">
      <c r="A650" s="271" t="s">
        <v>556</v>
      </c>
      <c r="B650" s="89"/>
      <c r="C650" s="272" t="s">
        <v>616</v>
      </c>
      <c r="D650" s="84">
        <v>43488</v>
      </c>
      <c r="E650" s="85" t="s">
        <v>2068</v>
      </c>
      <c r="F650" s="85" t="s">
        <v>3</v>
      </c>
      <c r="G650" s="85">
        <v>1705681</v>
      </c>
      <c r="H650" s="89"/>
      <c r="I650" s="273" t="s">
        <v>3024</v>
      </c>
      <c r="J650" s="89"/>
      <c r="K650" s="89"/>
      <c r="L650" s="89"/>
      <c r="M650" s="89"/>
      <c r="N650" s="274">
        <v>0</v>
      </c>
      <c r="O650" s="274">
        <v>9</v>
      </c>
      <c r="P650" s="89" t="s">
        <v>670</v>
      </c>
    </row>
    <row r="651" spans="1:16" ht="38.25">
      <c r="A651" s="271">
        <v>592</v>
      </c>
      <c r="B651" s="89"/>
      <c r="C651" s="272" t="s">
        <v>645</v>
      </c>
      <c r="D651" s="84">
        <v>43488</v>
      </c>
      <c r="E651" s="85" t="s">
        <v>2069</v>
      </c>
      <c r="F651" s="85" t="s">
        <v>3</v>
      </c>
      <c r="G651" s="85">
        <v>1705691</v>
      </c>
      <c r="H651" s="89"/>
      <c r="I651" s="273" t="s">
        <v>3025</v>
      </c>
      <c r="J651" s="89"/>
      <c r="K651" s="89"/>
      <c r="L651" s="89"/>
      <c r="M651" s="89"/>
      <c r="N651" s="274">
        <v>0</v>
      </c>
      <c r="O651" s="274">
        <v>2261</v>
      </c>
      <c r="P651" s="89" t="s">
        <v>670</v>
      </c>
    </row>
    <row r="652" spans="1:16" ht="63.75">
      <c r="A652" s="271">
        <v>16</v>
      </c>
      <c r="B652" s="89"/>
      <c r="C652" s="272" t="s">
        <v>43</v>
      </c>
      <c r="D652" s="84">
        <v>43488</v>
      </c>
      <c r="E652" s="85" t="s">
        <v>2070</v>
      </c>
      <c r="F652" s="85" t="s">
        <v>3</v>
      </c>
      <c r="G652" s="85">
        <v>1705423</v>
      </c>
      <c r="H652" s="89"/>
      <c r="I652" s="273" t="s">
        <v>3026</v>
      </c>
      <c r="J652" s="89"/>
      <c r="K652" s="89"/>
      <c r="L652" s="89"/>
      <c r="M652" s="89"/>
      <c r="N652" s="274">
        <v>0</v>
      </c>
      <c r="O652" s="274">
        <v>2000</v>
      </c>
      <c r="P652" s="89" t="s">
        <v>670</v>
      </c>
    </row>
    <row r="653" spans="1:16" ht="51">
      <c r="A653" s="271">
        <v>16</v>
      </c>
      <c r="B653" s="89"/>
      <c r="C653" s="272" t="s">
        <v>43</v>
      </c>
      <c r="D653" s="84">
        <v>43488</v>
      </c>
      <c r="E653" s="85" t="s">
        <v>2071</v>
      </c>
      <c r="F653" s="85" t="s">
        <v>3</v>
      </c>
      <c r="G653" s="85">
        <v>1705426</v>
      </c>
      <c r="H653" s="89"/>
      <c r="I653" s="273" t="s">
        <v>3027</v>
      </c>
      <c r="J653" s="89"/>
      <c r="K653" s="89"/>
      <c r="L653" s="89"/>
      <c r="M653" s="89"/>
      <c r="N653" s="274">
        <v>0</v>
      </c>
      <c r="O653" s="274">
        <v>435</v>
      </c>
      <c r="P653" s="89" t="s">
        <v>670</v>
      </c>
    </row>
    <row r="654" spans="1:16" ht="51">
      <c r="A654" s="271" t="s">
        <v>565</v>
      </c>
      <c r="B654" s="89"/>
      <c r="C654" s="272" t="s">
        <v>615</v>
      </c>
      <c r="D654" s="84">
        <v>43488</v>
      </c>
      <c r="E654" s="85" t="s">
        <v>2072</v>
      </c>
      <c r="F654" s="85" t="s">
        <v>3</v>
      </c>
      <c r="G654" s="85">
        <v>1705444</v>
      </c>
      <c r="H654" s="89"/>
      <c r="I654" s="273" t="s">
        <v>3028</v>
      </c>
      <c r="J654" s="89"/>
      <c r="K654" s="89"/>
      <c r="L654" s="89"/>
      <c r="M654" s="89"/>
      <c r="N654" s="274">
        <v>0</v>
      </c>
      <c r="O654" s="274">
        <v>71968.78</v>
      </c>
      <c r="P654" s="89" t="s">
        <v>670</v>
      </c>
    </row>
    <row r="655" spans="1:16" ht="63.75">
      <c r="A655" s="271" t="s">
        <v>559</v>
      </c>
      <c r="B655" s="89"/>
      <c r="C655" s="272" t="s">
        <v>762</v>
      </c>
      <c r="D655" s="84">
        <v>43488</v>
      </c>
      <c r="E655" s="85" t="s">
        <v>2073</v>
      </c>
      <c r="F655" s="85" t="s">
        <v>3</v>
      </c>
      <c r="G655" s="85">
        <v>1705459</v>
      </c>
      <c r="H655" s="89"/>
      <c r="I655" s="273" t="s">
        <v>3029</v>
      </c>
      <c r="J655" s="89"/>
      <c r="K655" s="89"/>
      <c r="L655" s="89"/>
      <c r="M655" s="89"/>
      <c r="N655" s="274">
        <v>0</v>
      </c>
      <c r="O655" s="274">
        <v>27000</v>
      </c>
      <c r="P655" s="89" t="s">
        <v>670</v>
      </c>
    </row>
    <row r="656" spans="1:16" ht="63.75">
      <c r="A656" s="271">
        <v>25</v>
      </c>
      <c r="B656" s="89"/>
      <c r="C656" s="272" t="s">
        <v>45</v>
      </c>
      <c r="D656" s="84">
        <v>43488</v>
      </c>
      <c r="E656" s="85" t="s">
        <v>2074</v>
      </c>
      <c r="F656" s="85" t="s">
        <v>3</v>
      </c>
      <c r="G656" s="85">
        <v>1705483</v>
      </c>
      <c r="H656" s="89"/>
      <c r="I656" s="273" t="s">
        <v>3030</v>
      </c>
      <c r="J656" s="89"/>
      <c r="K656" s="89"/>
      <c r="L656" s="89"/>
      <c r="M656" s="89"/>
      <c r="N656" s="274">
        <v>0</v>
      </c>
      <c r="O656" s="274">
        <v>2752.7200000000003</v>
      </c>
      <c r="P656" s="89" t="s">
        <v>670</v>
      </c>
    </row>
    <row r="657" spans="1:16" ht="38.25">
      <c r="A657" s="271">
        <v>35</v>
      </c>
      <c r="B657" s="89"/>
      <c r="C657" s="272" t="s">
        <v>46</v>
      </c>
      <c r="D657" s="84">
        <v>43488</v>
      </c>
      <c r="E657" s="85" t="s">
        <v>2075</v>
      </c>
      <c r="F657" s="85" t="s">
        <v>3</v>
      </c>
      <c r="G657" s="85">
        <v>1705435</v>
      </c>
      <c r="H657" s="89"/>
      <c r="I657" s="273" t="s">
        <v>3031</v>
      </c>
      <c r="J657" s="89"/>
      <c r="K657" s="89"/>
      <c r="L657" s="89"/>
      <c r="M657" s="89"/>
      <c r="N657" s="274">
        <v>0</v>
      </c>
      <c r="O657" s="274">
        <v>20529.53</v>
      </c>
      <c r="P657" s="89" t="s">
        <v>670</v>
      </c>
    </row>
    <row r="658" spans="1:16" ht="51">
      <c r="A658" s="271">
        <v>670</v>
      </c>
      <c r="B658" s="89"/>
      <c r="C658" s="272" t="s">
        <v>190</v>
      </c>
      <c r="D658" s="84">
        <v>43488</v>
      </c>
      <c r="E658" s="85" t="s">
        <v>2076</v>
      </c>
      <c r="F658" s="85" t="s">
        <v>3</v>
      </c>
      <c r="G658" s="85">
        <v>1705434</v>
      </c>
      <c r="H658" s="89"/>
      <c r="I658" s="273" t="s">
        <v>3032</v>
      </c>
      <c r="J658" s="89"/>
      <c r="K658" s="89"/>
      <c r="L658" s="89"/>
      <c r="M658" s="89"/>
      <c r="N658" s="274">
        <v>0</v>
      </c>
      <c r="O658" s="274">
        <v>108</v>
      </c>
      <c r="P658" s="89" t="s">
        <v>670</v>
      </c>
    </row>
    <row r="659" spans="1:16" ht="51">
      <c r="A659" s="271" t="s">
        <v>565</v>
      </c>
      <c r="B659" s="89"/>
      <c r="C659" s="272" t="s">
        <v>615</v>
      </c>
      <c r="D659" s="84">
        <v>43488</v>
      </c>
      <c r="E659" s="85" t="s">
        <v>2077</v>
      </c>
      <c r="F659" s="85" t="s">
        <v>3</v>
      </c>
      <c r="G659" s="85">
        <v>1705430</v>
      </c>
      <c r="H659" s="89"/>
      <c r="I659" s="273" t="s">
        <v>3033</v>
      </c>
      <c r="J659" s="89"/>
      <c r="K659" s="89"/>
      <c r="L659" s="89"/>
      <c r="M659" s="89"/>
      <c r="N659" s="274">
        <v>0</v>
      </c>
      <c r="O659" s="274">
        <v>47.24</v>
      </c>
      <c r="P659" s="89" t="s">
        <v>670</v>
      </c>
    </row>
    <row r="660" spans="1:16" ht="51">
      <c r="A660" s="271" t="s">
        <v>565</v>
      </c>
      <c r="B660" s="89"/>
      <c r="C660" s="272" t="s">
        <v>615</v>
      </c>
      <c r="D660" s="84">
        <v>43488</v>
      </c>
      <c r="E660" s="85" t="s">
        <v>2078</v>
      </c>
      <c r="F660" s="85" t="s">
        <v>3</v>
      </c>
      <c r="G660" s="85">
        <v>1705429</v>
      </c>
      <c r="H660" s="89"/>
      <c r="I660" s="273" t="s">
        <v>3034</v>
      </c>
      <c r="J660" s="89"/>
      <c r="K660" s="89"/>
      <c r="L660" s="89"/>
      <c r="M660" s="89"/>
      <c r="N660" s="274">
        <v>0</v>
      </c>
      <c r="O660" s="274">
        <v>64.53</v>
      </c>
      <c r="P660" s="89" t="s">
        <v>670</v>
      </c>
    </row>
    <row r="661" spans="1:16" ht="63.75">
      <c r="A661" s="271" t="s">
        <v>556</v>
      </c>
      <c r="B661" s="89"/>
      <c r="C661" s="272" t="s">
        <v>616</v>
      </c>
      <c r="D661" s="84">
        <v>43488</v>
      </c>
      <c r="E661" s="85" t="s">
        <v>2079</v>
      </c>
      <c r="F661" s="85" t="s">
        <v>3</v>
      </c>
      <c r="G661" s="85">
        <v>1705421</v>
      </c>
      <c r="H661" s="89"/>
      <c r="I661" s="273" t="s">
        <v>3035</v>
      </c>
      <c r="J661" s="89"/>
      <c r="K661" s="89"/>
      <c r="L661" s="89"/>
      <c r="M661" s="89"/>
      <c r="N661" s="274">
        <v>0</v>
      </c>
      <c r="O661" s="274">
        <v>902.5</v>
      </c>
      <c r="P661" s="89" t="s">
        <v>670</v>
      </c>
    </row>
    <row r="662" spans="1:16" ht="51">
      <c r="A662" s="271" t="s">
        <v>565</v>
      </c>
      <c r="B662" s="89"/>
      <c r="C662" s="272" t="s">
        <v>615</v>
      </c>
      <c r="D662" s="84">
        <v>43488</v>
      </c>
      <c r="E662" s="85" t="s">
        <v>2080</v>
      </c>
      <c r="F662" s="85" t="s">
        <v>3</v>
      </c>
      <c r="G662" s="85">
        <v>1705420</v>
      </c>
      <c r="H662" s="89"/>
      <c r="I662" s="273" t="s">
        <v>3036</v>
      </c>
      <c r="J662" s="89"/>
      <c r="K662" s="89"/>
      <c r="L662" s="89"/>
      <c r="M662" s="89"/>
      <c r="N662" s="274">
        <v>0</v>
      </c>
      <c r="O662" s="274">
        <v>8732.2000000000007</v>
      </c>
      <c r="P662" s="89" t="s">
        <v>670</v>
      </c>
    </row>
    <row r="663" spans="1:16" ht="51">
      <c r="A663" s="271" t="s">
        <v>565</v>
      </c>
      <c r="B663" s="89"/>
      <c r="C663" s="272" t="s">
        <v>615</v>
      </c>
      <c r="D663" s="84">
        <v>43488</v>
      </c>
      <c r="E663" s="85" t="s">
        <v>2081</v>
      </c>
      <c r="F663" s="85" t="s">
        <v>3</v>
      </c>
      <c r="G663" s="85">
        <v>1705419</v>
      </c>
      <c r="H663" s="89"/>
      <c r="I663" s="273" t="s">
        <v>3037</v>
      </c>
      <c r="J663" s="89"/>
      <c r="K663" s="89"/>
      <c r="L663" s="89"/>
      <c r="M663" s="89"/>
      <c r="N663" s="274">
        <v>0</v>
      </c>
      <c r="O663" s="274">
        <v>274.22000000000003</v>
      </c>
      <c r="P663" s="89" t="s">
        <v>670</v>
      </c>
    </row>
    <row r="664" spans="1:16" ht="63.75">
      <c r="A664" s="271" t="s">
        <v>556</v>
      </c>
      <c r="B664" s="89"/>
      <c r="C664" s="272" t="s">
        <v>616</v>
      </c>
      <c r="D664" s="84">
        <v>43488</v>
      </c>
      <c r="E664" s="85" t="s">
        <v>2082</v>
      </c>
      <c r="F664" s="85" t="s">
        <v>3</v>
      </c>
      <c r="G664" s="85">
        <v>1705418</v>
      </c>
      <c r="H664" s="89"/>
      <c r="I664" s="273" t="s">
        <v>3038</v>
      </c>
      <c r="J664" s="89"/>
      <c r="K664" s="89"/>
      <c r="L664" s="89"/>
      <c r="M664" s="89"/>
      <c r="N664" s="274">
        <v>0</v>
      </c>
      <c r="O664" s="274">
        <v>8382.6200000000008</v>
      </c>
      <c r="P664" s="89" t="s">
        <v>670</v>
      </c>
    </row>
    <row r="665" spans="1:16" ht="63.75">
      <c r="A665" s="271">
        <v>573</v>
      </c>
      <c r="B665" s="89"/>
      <c r="C665" s="272" t="s">
        <v>178</v>
      </c>
      <c r="D665" s="84">
        <v>43488</v>
      </c>
      <c r="E665" s="85" t="s">
        <v>2083</v>
      </c>
      <c r="F665" s="85" t="s">
        <v>13</v>
      </c>
      <c r="G665" s="85">
        <v>11776</v>
      </c>
      <c r="H665" s="89"/>
      <c r="I665" s="273" t="s">
        <v>3039</v>
      </c>
      <c r="J665" s="89"/>
      <c r="K665" s="89"/>
      <c r="L665" s="89"/>
      <c r="M665" s="89"/>
      <c r="N665" s="274">
        <v>2330603.6800000002</v>
      </c>
      <c r="O665" s="274">
        <v>0</v>
      </c>
      <c r="P665" s="89" t="s">
        <v>670</v>
      </c>
    </row>
    <row r="666" spans="1:16" ht="63.75">
      <c r="A666" s="271">
        <v>514</v>
      </c>
      <c r="B666" s="89"/>
      <c r="C666" s="272" t="s">
        <v>172</v>
      </c>
      <c r="D666" s="84">
        <v>43488</v>
      </c>
      <c r="E666" s="85" t="s">
        <v>2084</v>
      </c>
      <c r="F666" s="85" t="s">
        <v>6</v>
      </c>
      <c r="G666" s="85">
        <v>1073608</v>
      </c>
      <c r="H666" s="89"/>
      <c r="I666" s="273" t="s">
        <v>3040</v>
      </c>
      <c r="J666" s="89"/>
      <c r="K666" s="89"/>
      <c r="L666" s="89"/>
      <c r="M666" s="89"/>
      <c r="N666" s="274">
        <v>0</v>
      </c>
      <c r="O666" s="274">
        <v>13476794.439999999</v>
      </c>
      <c r="P666" s="89" t="s">
        <v>670</v>
      </c>
    </row>
    <row r="667" spans="1:16" ht="63.75">
      <c r="A667" s="271">
        <v>514</v>
      </c>
      <c r="B667" s="89"/>
      <c r="C667" s="272" t="s">
        <v>172</v>
      </c>
      <c r="D667" s="84">
        <v>43488</v>
      </c>
      <c r="E667" s="85" t="s">
        <v>2085</v>
      </c>
      <c r="F667" s="85" t="s">
        <v>6</v>
      </c>
      <c r="G667" s="85">
        <v>1073609</v>
      </c>
      <c r="H667" s="89"/>
      <c r="I667" s="273" t="s">
        <v>3040</v>
      </c>
      <c r="J667" s="89"/>
      <c r="K667" s="89"/>
      <c r="L667" s="89"/>
      <c r="M667" s="89"/>
      <c r="N667" s="274">
        <v>0</v>
      </c>
      <c r="O667" s="274">
        <v>13920000</v>
      </c>
      <c r="P667" s="89" t="s">
        <v>670</v>
      </c>
    </row>
    <row r="668" spans="1:16" ht="63.75">
      <c r="A668" s="271">
        <v>514</v>
      </c>
      <c r="B668" s="89"/>
      <c r="C668" s="272" t="s">
        <v>172</v>
      </c>
      <c r="D668" s="84">
        <v>43488</v>
      </c>
      <c r="E668" s="85" t="s">
        <v>2086</v>
      </c>
      <c r="F668" s="85" t="s">
        <v>6</v>
      </c>
      <c r="G668" s="85">
        <v>1073619</v>
      </c>
      <c r="H668" s="89"/>
      <c r="I668" s="273" t="s">
        <v>3040</v>
      </c>
      <c r="J668" s="89"/>
      <c r="K668" s="89"/>
      <c r="L668" s="89"/>
      <c r="M668" s="89"/>
      <c r="N668" s="274">
        <v>0</v>
      </c>
      <c r="O668" s="274">
        <v>13920000</v>
      </c>
      <c r="P668" s="89" t="s">
        <v>670</v>
      </c>
    </row>
    <row r="669" spans="1:16" ht="63.75">
      <c r="A669" s="271">
        <v>514</v>
      </c>
      <c r="B669" s="89"/>
      <c r="C669" s="272" t="s">
        <v>172</v>
      </c>
      <c r="D669" s="84">
        <v>43488</v>
      </c>
      <c r="E669" s="85" t="s">
        <v>2087</v>
      </c>
      <c r="F669" s="85" t="s">
        <v>6</v>
      </c>
      <c r="G669" s="85">
        <v>1073620</v>
      </c>
      <c r="H669" s="89"/>
      <c r="I669" s="273" t="s">
        <v>3040</v>
      </c>
      <c r="J669" s="89"/>
      <c r="K669" s="89"/>
      <c r="L669" s="89"/>
      <c r="M669" s="89"/>
      <c r="N669" s="274">
        <v>0</v>
      </c>
      <c r="O669" s="274">
        <v>13920000</v>
      </c>
      <c r="P669" s="89" t="s">
        <v>670</v>
      </c>
    </row>
    <row r="670" spans="1:16" ht="51">
      <c r="A670" s="271">
        <v>10</v>
      </c>
      <c r="B670" s="89"/>
      <c r="C670" s="272" t="s">
        <v>41</v>
      </c>
      <c r="D670" s="84">
        <v>43488</v>
      </c>
      <c r="E670" s="85" t="s">
        <v>2088</v>
      </c>
      <c r="F670" s="85" t="s">
        <v>6</v>
      </c>
      <c r="G670" s="85">
        <v>945735</v>
      </c>
      <c r="H670" s="89"/>
      <c r="I670" s="273" t="s">
        <v>3041</v>
      </c>
      <c r="J670" s="89"/>
      <c r="K670" s="89"/>
      <c r="L670" s="89"/>
      <c r="M670" s="89"/>
      <c r="N670" s="274">
        <v>0</v>
      </c>
      <c r="O670" s="274">
        <v>10488.94</v>
      </c>
      <c r="P670" s="89" t="s">
        <v>670</v>
      </c>
    </row>
    <row r="671" spans="1:16" ht="51">
      <c r="A671" s="271">
        <v>10</v>
      </c>
      <c r="B671" s="89"/>
      <c r="C671" s="272" t="s">
        <v>41</v>
      </c>
      <c r="D671" s="84">
        <v>43488</v>
      </c>
      <c r="E671" s="85" t="s">
        <v>2089</v>
      </c>
      <c r="F671" s="85" t="s">
        <v>15</v>
      </c>
      <c r="G671" s="85">
        <v>945736</v>
      </c>
      <c r="H671" s="89"/>
      <c r="I671" s="273" t="s">
        <v>3042</v>
      </c>
      <c r="J671" s="89"/>
      <c r="K671" s="89"/>
      <c r="L671" s="89"/>
      <c r="M671" s="89"/>
      <c r="N671" s="274">
        <v>50</v>
      </c>
      <c r="O671" s="274">
        <v>0</v>
      </c>
      <c r="P671" s="89" t="s">
        <v>670</v>
      </c>
    </row>
    <row r="672" spans="1:16" ht="51">
      <c r="A672" s="271">
        <v>117</v>
      </c>
      <c r="B672" s="89"/>
      <c r="C672" s="272" t="s">
        <v>62</v>
      </c>
      <c r="D672" s="84">
        <v>43488</v>
      </c>
      <c r="E672" s="85" t="s">
        <v>2090</v>
      </c>
      <c r="F672" s="85" t="s">
        <v>11</v>
      </c>
      <c r="G672" s="85">
        <v>945330</v>
      </c>
      <c r="H672" s="89"/>
      <c r="I672" s="273" t="s">
        <v>3043</v>
      </c>
      <c r="J672" s="89"/>
      <c r="K672" s="89"/>
      <c r="L672" s="89"/>
      <c r="M672" s="89"/>
      <c r="N672" s="274">
        <v>50</v>
      </c>
      <c r="O672" s="274">
        <v>0</v>
      </c>
      <c r="P672" s="89" t="s">
        <v>670</v>
      </c>
    </row>
    <row r="673" spans="1:16" ht="51">
      <c r="A673" s="271">
        <v>117</v>
      </c>
      <c r="B673" s="89"/>
      <c r="C673" s="272" t="s">
        <v>62</v>
      </c>
      <c r="D673" s="84">
        <v>43488</v>
      </c>
      <c r="E673" s="85" t="s">
        <v>2091</v>
      </c>
      <c r="F673" s="85" t="s">
        <v>11</v>
      </c>
      <c r="G673" s="85">
        <v>945331</v>
      </c>
      <c r="H673" s="89"/>
      <c r="I673" s="273" t="s">
        <v>3044</v>
      </c>
      <c r="J673" s="89"/>
      <c r="K673" s="89"/>
      <c r="L673" s="89"/>
      <c r="M673" s="89"/>
      <c r="N673" s="274">
        <v>50</v>
      </c>
      <c r="O673" s="274">
        <v>0</v>
      </c>
      <c r="P673" s="89" t="s">
        <v>670</v>
      </c>
    </row>
    <row r="674" spans="1:16" ht="76.5">
      <c r="A674" s="271">
        <v>293</v>
      </c>
      <c r="B674" s="89"/>
      <c r="C674" s="272" t="s">
        <v>131</v>
      </c>
      <c r="D674" s="84">
        <v>43488</v>
      </c>
      <c r="E674" s="85" t="s">
        <v>2092</v>
      </c>
      <c r="F674" s="85" t="s">
        <v>6</v>
      </c>
      <c r="G674" s="85">
        <v>945348</v>
      </c>
      <c r="H674" s="89"/>
      <c r="I674" s="273" t="s">
        <v>3045</v>
      </c>
      <c r="J674" s="89"/>
      <c r="K674" s="89"/>
      <c r="L674" s="89"/>
      <c r="M674" s="89"/>
      <c r="N674" s="274">
        <v>0</v>
      </c>
      <c r="O674" s="274">
        <v>974720</v>
      </c>
      <c r="P674" s="89" t="s">
        <v>670</v>
      </c>
    </row>
    <row r="675" spans="1:16" ht="51">
      <c r="A675" s="271">
        <v>117</v>
      </c>
      <c r="B675" s="89"/>
      <c r="C675" s="272" t="s">
        <v>62</v>
      </c>
      <c r="D675" s="84">
        <v>43488</v>
      </c>
      <c r="E675" s="85" t="s">
        <v>2093</v>
      </c>
      <c r="F675" s="85" t="s">
        <v>11</v>
      </c>
      <c r="G675" s="85">
        <v>945342</v>
      </c>
      <c r="H675" s="89"/>
      <c r="I675" s="273" t="s">
        <v>3046</v>
      </c>
      <c r="J675" s="89"/>
      <c r="K675" s="89"/>
      <c r="L675" s="89"/>
      <c r="M675" s="89"/>
      <c r="N675" s="274">
        <v>50</v>
      </c>
      <c r="O675" s="274">
        <v>0</v>
      </c>
      <c r="P675" s="89" t="s">
        <v>670</v>
      </c>
    </row>
    <row r="676" spans="1:16" ht="51">
      <c r="A676" s="271">
        <v>117</v>
      </c>
      <c r="B676" s="89"/>
      <c r="C676" s="272" t="s">
        <v>62</v>
      </c>
      <c r="D676" s="84">
        <v>43488</v>
      </c>
      <c r="E676" s="85" t="s">
        <v>2094</v>
      </c>
      <c r="F676" s="85" t="s">
        <v>11</v>
      </c>
      <c r="G676" s="85">
        <v>945355</v>
      </c>
      <c r="H676" s="89"/>
      <c r="I676" s="273" t="s">
        <v>3047</v>
      </c>
      <c r="J676" s="89"/>
      <c r="K676" s="89"/>
      <c r="L676" s="89"/>
      <c r="M676" s="89"/>
      <c r="N676" s="274">
        <v>50</v>
      </c>
      <c r="O676" s="274">
        <v>0</v>
      </c>
      <c r="P676" s="89" t="s">
        <v>670</v>
      </c>
    </row>
    <row r="677" spans="1:16" ht="76.5">
      <c r="A677" s="271">
        <v>293</v>
      </c>
      <c r="B677" s="89"/>
      <c r="C677" s="272" t="s">
        <v>131</v>
      </c>
      <c r="D677" s="84">
        <v>43488</v>
      </c>
      <c r="E677" s="85" t="s">
        <v>2095</v>
      </c>
      <c r="F677" s="85" t="s">
        <v>11</v>
      </c>
      <c r="G677" s="85">
        <v>945348</v>
      </c>
      <c r="H677" s="89"/>
      <c r="I677" s="273" t="s">
        <v>3048</v>
      </c>
      <c r="J677" s="89"/>
      <c r="K677" s="89"/>
      <c r="L677" s="89"/>
      <c r="M677" s="89"/>
      <c r="N677" s="274">
        <v>50</v>
      </c>
      <c r="O677" s="274">
        <v>0</v>
      </c>
      <c r="P677" s="89" t="s">
        <v>670</v>
      </c>
    </row>
    <row r="678" spans="1:16" ht="76.5">
      <c r="A678" s="271" t="s">
        <v>557</v>
      </c>
      <c r="B678" s="89"/>
      <c r="C678" s="272" t="s">
        <v>783</v>
      </c>
      <c r="D678" s="84">
        <v>43488</v>
      </c>
      <c r="E678" s="85" t="s">
        <v>2096</v>
      </c>
      <c r="F678" s="85" t="s">
        <v>11</v>
      </c>
      <c r="G678" s="85">
        <v>945313</v>
      </c>
      <c r="H678" s="89"/>
      <c r="I678" s="273" t="s">
        <v>3049</v>
      </c>
      <c r="J678" s="89"/>
      <c r="K678" s="89"/>
      <c r="L678" s="89"/>
      <c r="M678" s="89"/>
      <c r="N678" s="274">
        <v>50</v>
      </c>
      <c r="O678" s="274">
        <v>0</v>
      </c>
      <c r="P678" s="89" t="s">
        <v>670</v>
      </c>
    </row>
    <row r="679" spans="1:16" ht="51">
      <c r="A679" s="271" t="s">
        <v>565</v>
      </c>
      <c r="B679" s="89"/>
      <c r="C679" s="272" t="s">
        <v>615</v>
      </c>
      <c r="D679" s="84">
        <v>43489</v>
      </c>
      <c r="E679" s="85" t="s">
        <v>2097</v>
      </c>
      <c r="F679" s="85" t="s">
        <v>3</v>
      </c>
      <c r="G679" s="85">
        <v>1705972</v>
      </c>
      <c r="H679" s="89"/>
      <c r="I679" s="273" t="s">
        <v>3050</v>
      </c>
      <c r="J679" s="89"/>
      <c r="K679" s="89"/>
      <c r="L679" s="89"/>
      <c r="M679" s="89"/>
      <c r="N679" s="274">
        <v>0</v>
      </c>
      <c r="O679" s="274">
        <v>233.9</v>
      </c>
      <c r="P679" s="89" t="s">
        <v>670</v>
      </c>
    </row>
    <row r="680" spans="1:16" ht="51">
      <c r="A680" s="271" t="s">
        <v>556</v>
      </c>
      <c r="B680" s="89"/>
      <c r="C680" s="272" t="s">
        <v>616</v>
      </c>
      <c r="D680" s="84">
        <v>43489</v>
      </c>
      <c r="E680" s="85" t="s">
        <v>2098</v>
      </c>
      <c r="F680" s="85" t="s">
        <v>3</v>
      </c>
      <c r="G680" s="85">
        <v>1705998</v>
      </c>
      <c r="H680" s="89"/>
      <c r="I680" s="273" t="s">
        <v>3051</v>
      </c>
      <c r="J680" s="89"/>
      <c r="K680" s="89"/>
      <c r="L680" s="89"/>
      <c r="M680" s="89"/>
      <c r="N680" s="274">
        <v>0</v>
      </c>
      <c r="O680" s="274">
        <v>1600</v>
      </c>
      <c r="P680" s="89" t="s">
        <v>670</v>
      </c>
    </row>
    <row r="681" spans="1:16" ht="63.75">
      <c r="A681" s="271" t="s">
        <v>556</v>
      </c>
      <c r="B681" s="89"/>
      <c r="C681" s="272" t="s">
        <v>616</v>
      </c>
      <c r="D681" s="84">
        <v>43489</v>
      </c>
      <c r="E681" s="85" t="s">
        <v>2099</v>
      </c>
      <c r="F681" s="85" t="s">
        <v>3</v>
      </c>
      <c r="G681" s="85">
        <v>1706036</v>
      </c>
      <c r="H681" s="89"/>
      <c r="I681" s="273" t="s">
        <v>1423</v>
      </c>
      <c r="J681" s="89"/>
      <c r="K681" s="89"/>
      <c r="L681" s="89"/>
      <c r="M681" s="89"/>
      <c r="N681" s="274">
        <v>0</v>
      </c>
      <c r="O681" s="274">
        <v>1000</v>
      </c>
      <c r="P681" s="89" t="s">
        <v>670</v>
      </c>
    </row>
    <row r="682" spans="1:16" ht="51">
      <c r="A682" s="271">
        <v>81</v>
      </c>
      <c r="B682" s="89"/>
      <c r="C682" s="272" t="s">
        <v>55</v>
      </c>
      <c r="D682" s="84">
        <v>43489</v>
      </c>
      <c r="E682" s="85" t="s">
        <v>2100</v>
      </c>
      <c r="F682" s="85" t="s">
        <v>3</v>
      </c>
      <c r="G682" s="85">
        <v>1706077</v>
      </c>
      <c r="H682" s="89"/>
      <c r="I682" s="273" t="s">
        <v>3052</v>
      </c>
      <c r="J682" s="89"/>
      <c r="K682" s="89"/>
      <c r="L682" s="89"/>
      <c r="M682" s="89"/>
      <c r="N682" s="274">
        <v>0</v>
      </c>
      <c r="O682" s="274">
        <v>220</v>
      </c>
      <c r="P682" s="89" t="s">
        <v>670</v>
      </c>
    </row>
    <row r="683" spans="1:16" ht="63.75">
      <c r="A683" s="271">
        <v>221</v>
      </c>
      <c r="B683" s="89"/>
      <c r="C683" s="272" t="s">
        <v>102</v>
      </c>
      <c r="D683" s="84">
        <v>43489</v>
      </c>
      <c r="E683" s="85" t="s">
        <v>2101</v>
      </c>
      <c r="F683" s="85" t="s">
        <v>3</v>
      </c>
      <c r="G683" s="85">
        <v>1705843</v>
      </c>
      <c r="H683" s="89"/>
      <c r="I683" s="273" t="s">
        <v>3053</v>
      </c>
      <c r="J683" s="89"/>
      <c r="K683" s="89"/>
      <c r="L683" s="89"/>
      <c r="M683" s="89"/>
      <c r="N683" s="274">
        <v>0</v>
      </c>
      <c r="O683" s="274">
        <v>10000</v>
      </c>
      <c r="P683" s="89" t="s">
        <v>670</v>
      </c>
    </row>
    <row r="684" spans="1:16" ht="63.75">
      <c r="A684" s="271">
        <v>221</v>
      </c>
      <c r="B684" s="89"/>
      <c r="C684" s="272" t="s">
        <v>102</v>
      </c>
      <c r="D684" s="84">
        <v>43489</v>
      </c>
      <c r="E684" s="85" t="s">
        <v>2102</v>
      </c>
      <c r="F684" s="85" t="s">
        <v>3</v>
      </c>
      <c r="G684" s="85">
        <v>1705846</v>
      </c>
      <c r="H684" s="89"/>
      <c r="I684" s="273" t="s">
        <v>3054</v>
      </c>
      <c r="J684" s="89"/>
      <c r="K684" s="89"/>
      <c r="L684" s="89"/>
      <c r="M684" s="89"/>
      <c r="N684" s="274">
        <v>0</v>
      </c>
      <c r="O684" s="274">
        <v>3495</v>
      </c>
      <c r="P684" s="89" t="s">
        <v>670</v>
      </c>
    </row>
    <row r="685" spans="1:16" ht="63.75">
      <c r="A685" s="271">
        <v>221</v>
      </c>
      <c r="B685" s="89"/>
      <c r="C685" s="272" t="s">
        <v>102</v>
      </c>
      <c r="D685" s="84">
        <v>43489</v>
      </c>
      <c r="E685" s="85" t="s">
        <v>2103</v>
      </c>
      <c r="F685" s="85" t="s">
        <v>3</v>
      </c>
      <c r="G685" s="85">
        <v>1705849</v>
      </c>
      <c r="H685" s="89"/>
      <c r="I685" s="273" t="s">
        <v>3055</v>
      </c>
      <c r="J685" s="89"/>
      <c r="K685" s="89"/>
      <c r="L685" s="89"/>
      <c r="M685" s="89"/>
      <c r="N685" s="274">
        <v>0</v>
      </c>
      <c r="O685" s="274">
        <v>33184.81</v>
      </c>
      <c r="P685" s="89" t="s">
        <v>670</v>
      </c>
    </row>
    <row r="686" spans="1:16" ht="51">
      <c r="A686" s="271">
        <v>132</v>
      </c>
      <c r="B686" s="89"/>
      <c r="C686" s="272" t="s">
        <v>68</v>
      </c>
      <c r="D686" s="84">
        <v>43489</v>
      </c>
      <c r="E686" s="85" t="s">
        <v>2104</v>
      </c>
      <c r="F686" s="85" t="s">
        <v>3</v>
      </c>
      <c r="G686" s="85">
        <v>1705905</v>
      </c>
      <c r="H686" s="89"/>
      <c r="I686" s="273" t="s">
        <v>3056</v>
      </c>
      <c r="J686" s="89"/>
      <c r="K686" s="89"/>
      <c r="L686" s="89"/>
      <c r="M686" s="89"/>
      <c r="N686" s="274">
        <v>0</v>
      </c>
      <c r="O686" s="274">
        <v>35</v>
      </c>
      <c r="P686" s="89" t="s">
        <v>670</v>
      </c>
    </row>
    <row r="687" spans="1:16" ht="51">
      <c r="A687" s="271">
        <v>132</v>
      </c>
      <c r="B687" s="89"/>
      <c r="C687" s="272" t="s">
        <v>68</v>
      </c>
      <c r="D687" s="84">
        <v>43489</v>
      </c>
      <c r="E687" s="85" t="s">
        <v>2105</v>
      </c>
      <c r="F687" s="85" t="s">
        <v>3</v>
      </c>
      <c r="G687" s="85">
        <v>1705910</v>
      </c>
      <c r="H687" s="89"/>
      <c r="I687" s="273" t="s">
        <v>3057</v>
      </c>
      <c r="J687" s="89"/>
      <c r="K687" s="89"/>
      <c r="L687" s="89"/>
      <c r="M687" s="89"/>
      <c r="N687" s="274">
        <v>0</v>
      </c>
      <c r="O687" s="274">
        <v>3026.6</v>
      </c>
      <c r="P687" s="89" t="s">
        <v>670</v>
      </c>
    </row>
    <row r="688" spans="1:16" ht="63.75">
      <c r="A688" s="271">
        <v>512</v>
      </c>
      <c r="B688" s="89"/>
      <c r="C688" s="272" t="s">
        <v>785</v>
      </c>
      <c r="D688" s="84">
        <v>43489</v>
      </c>
      <c r="E688" s="85" t="s">
        <v>2106</v>
      </c>
      <c r="F688" s="85" t="s">
        <v>3</v>
      </c>
      <c r="G688" s="85">
        <v>1705928</v>
      </c>
      <c r="H688" s="89"/>
      <c r="I688" s="273" t="s">
        <v>3058</v>
      </c>
      <c r="J688" s="89"/>
      <c r="K688" s="89"/>
      <c r="L688" s="89"/>
      <c r="M688" s="89"/>
      <c r="N688" s="274">
        <v>0</v>
      </c>
      <c r="O688" s="274">
        <v>33922.090000000004</v>
      </c>
      <c r="P688" s="89" t="s">
        <v>670</v>
      </c>
    </row>
    <row r="689" spans="1:16" ht="63.75">
      <c r="A689" s="271" t="s">
        <v>556</v>
      </c>
      <c r="B689" s="89"/>
      <c r="C689" s="272" t="s">
        <v>616</v>
      </c>
      <c r="D689" s="84">
        <v>43489</v>
      </c>
      <c r="E689" s="85" t="s">
        <v>2107</v>
      </c>
      <c r="F689" s="85" t="s">
        <v>3</v>
      </c>
      <c r="G689" s="85">
        <v>1705855</v>
      </c>
      <c r="H689" s="89"/>
      <c r="I689" s="273" t="s">
        <v>3059</v>
      </c>
      <c r="J689" s="89"/>
      <c r="K689" s="89"/>
      <c r="L689" s="89"/>
      <c r="M689" s="89"/>
      <c r="N689" s="274">
        <v>0</v>
      </c>
      <c r="O689" s="274">
        <v>371</v>
      </c>
      <c r="P689" s="89" t="s">
        <v>670</v>
      </c>
    </row>
    <row r="690" spans="1:16" ht="38.25">
      <c r="A690" s="271" t="s">
        <v>565</v>
      </c>
      <c r="B690" s="89"/>
      <c r="C690" s="272" t="s">
        <v>615</v>
      </c>
      <c r="D690" s="84">
        <v>43489</v>
      </c>
      <c r="E690" s="85" t="s">
        <v>2108</v>
      </c>
      <c r="F690" s="85" t="s">
        <v>3</v>
      </c>
      <c r="G690" s="85">
        <v>1705873</v>
      </c>
      <c r="H690" s="89"/>
      <c r="I690" s="273" t="s">
        <v>3060</v>
      </c>
      <c r="J690" s="89"/>
      <c r="K690" s="89"/>
      <c r="L690" s="89"/>
      <c r="M690" s="89"/>
      <c r="N690" s="274">
        <v>0</v>
      </c>
      <c r="O690" s="274">
        <v>28.900000000000002</v>
      </c>
      <c r="P690" s="89" t="s">
        <v>670</v>
      </c>
    </row>
    <row r="691" spans="1:16" ht="38.25">
      <c r="A691" s="271" t="s">
        <v>565</v>
      </c>
      <c r="B691" s="89"/>
      <c r="C691" s="272" t="s">
        <v>615</v>
      </c>
      <c r="D691" s="84">
        <v>43489</v>
      </c>
      <c r="E691" s="85" t="s">
        <v>2109</v>
      </c>
      <c r="F691" s="85" t="s">
        <v>3</v>
      </c>
      <c r="G691" s="85">
        <v>1705875</v>
      </c>
      <c r="H691" s="89"/>
      <c r="I691" s="273" t="s">
        <v>3061</v>
      </c>
      <c r="J691" s="89"/>
      <c r="K691" s="89"/>
      <c r="L691" s="89"/>
      <c r="M691" s="89"/>
      <c r="N691" s="274">
        <v>0</v>
      </c>
      <c r="O691" s="274">
        <v>1</v>
      </c>
      <c r="P691" s="89" t="s">
        <v>670</v>
      </c>
    </row>
    <row r="692" spans="1:16" ht="38.25">
      <c r="A692" s="271" t="s">
        <v>565</v>
      </c>
      <c r="B692" s="89"/>
      <c r="C692" s="272" t="s">
        <v>615</v>
      </c>
      <c r="D692" s="84">
        <v>43489</v>
      </c>
      <c r="E692" s="85" t="s">
        <v>2110</v>
      </c>
      <c r="F692" s="85" t="s">
        <v>3</v>
      </c>
      <c r="G692" s="85">
        <v>1705877</v>
      </c>
      <c r="H692" s="89"/>
      <c r="I692" s="273" t="s">
        <v>3062</v>
      </c>
      <c r="J692" s="89"/>
      <c r="K692" s="89"/>
      <c r="L692" s="89"/>
      <c r="M692" s="89"/>
      <c r="N692" s="274">
        <v>0</v>
      </c>
      <c r="O692" s="274">
        <v>33.9</v>
      </c>
      <c r="P692" s="89" t="s">
        <v>670</v>
      </c>
    </row>
    <row r="693" spans="1:16" ht="51">
      <c r="A693" s="271" t="s">
        <v>556</v>
      </c>
      <c r="B693" s="89"/>
      <c r="C693" s="272" t="s">
        <v>616</v>
      </c>
      <c r="D693" s="84">
        <v>43489</v>
      </c>
      <c r="E693" s="85" t="s">
        <v>2111</v>
      </c>
      <c r="F693" s="85" t="s">
        <v>3</v>
      </c>
      <c r="G693" s="85">
        <v>1705896</v>
      </c>
      <c r="H693" s="89"/>
      <c r="I693" s="273" t="s">
        <v>3063</v>
      </c>
      <c r="J693" s="89"/>
      <c r="K693" s="89"/>
      <c r="L693" s="89"/>
      <c r="M693" s="89"/>
      <c r="N693" s="274">
        <v>0</v>
      </c>
      <c r="O693" s="274">
        <v>371</v>
      </c>
      <c r="P693" s="89" t="s">
        <v>670</v>
      </c>
    </row>
    <row r="694" spans="1:16" ht="51">
      <c r="A694" s="271" t="s">
        <v>556</v>
      </c>
      <c r="B694" s="89"/>
      <c r="C694" s="272" t="s">
        <v>616</v>
      </c>
      <c r="D694" s="84">
        <v>43489</v>
      </c>
      <c r="E694" s="85" t="s">
        <v>2112</v>
      </c>
      <c r="F694" s="85" t="s">
        <v>3</v>
      </c>
      <c r="G694" s="85">
        <v>1705898</v>
      </c>
      <c r="H694" s="89"/>
      <c r="I694" s="273" t="s">
        <v>3064</v>
      </c>
      <c r="J694" s="89"/>
      <c r="K694" s="89"/>
      <c r="L694" s="89"/>
      <c r="M694" s="89"/>
      <c r="N694" s="274">
        <v>0</v>
      </c>
      <c r="O694" s="274">
        <v>81.55</v>
      </c>
      <c r="P694" s="89" t="s">
        <v>670</v>
      </c>
    </row>
    <row r="695" spans="1:16" ht="51">
      <c r="A695" s="271">
        <v>212</v>
      </c>
      <c r="B695" s="89"/>
      <c r="C695" s="272" t="s">
        <v>100</v>
      </c>
      <c r="D695" s="84">
        <v>43489</v>
      </c>
      <c r="E695" s="85" t="s">
        <v>2113</v>
      </c>
      <c r="F695" s="85" t="s">
        <v>3</v>
      </c>
      <c r="G695" s="85">
        <v>1705920</v>
      </c>
      <c r="H695" s="89"/>
      <c r="I695" s="273" t="s">
        <v>3065</v>
      </c>
      <c r="J695" s="89"/>
      <c r="K695" s="89"/>
      <c r="L695" s="89"/>
      <c r="M695" s="89"/>
      <c r="N695" s="274">
        <v>0</v>
      </c>
      <c r="O695" s="274">
        <v>60</v>
      </c>
      <c r="P695" s="89" t="s">
        <v>670</v>
      </c>
    </row>
    <row r="696" spans="1:16" ht="51">
      <c r="A696" s="271" t="s">
        <v>559</v>
      </c>
      <c r="B696" s="89"/>
      <c r="C696" s="272" t="s">
        <v>762</v>
      </c>
      <c r="D696" s="84">
        <v>43489</v>
      </c>
      <c r="E696" s="85" t="s">
        <v>2114</v>
      </c>
      <c r="F696" s="85" t="s">
        <v>6</v>
      </c>
      <c r="G696" s="85">
        <v>1074106</v>
      </c>
      <c r="H696" s="89"/>
      <c r="I696" s="273" t="s">
        <v>3067</v>
      </c>
      <c r="J696" s="89"/>
      <c r="K696" s="89"/>
      <c r="L696" s="89"/>
      <c r="M696" s="89"/>
      <c r="N696" s="274">
        <v>0</v>
      </c>
      <c r="O696" s="274">
        <v>40725</v>
      </c>
      <c r="P696" s="89" t="s">
        <v>670</v>
      </c>
    </row>
    <row r="697" spans="1:16" ht="89.25">
      <c r="A697" s="271">
        <v>572</v>
      </c>
      <c r="B697" s="89"/>
      <c r="C697" s="272" t="s">
        <v>177</v>
      </c>
      <c r="D697" s="84">
        <v>43489</v>
      </c>
      <c r="E697" s="85" t="s">
        <v>2115</v>
      </c>
      <c r="F697" s="85" t="s">
        <v>6</v>
      </c>
      <c r="G697" s="85">
        <v>945379</v>
      </c>
      <c r="H697" s="89"/>
      <c r="I697" s="273" t="s">
        <v>3068</v>
      </c>
      <c r="J697" s="89"/>
      <c r="K697" s="89"/>
      <c r="L697" s="89"/>
      <c r="M697" s="89"/>
      <c r="N697" s="274">
        <v>0</v>
      </c>
      <c r="O697" s="274">
        <v>6442541.8700000001</v>
      </c>
      <c r="P697" s="89" t="s">
        <v>670</v>
      </c>
    </row>
    <row r="698" spans="1:16" ht="63.75">
      <c r="A698" s="271" t="s">
        <v>565</v>
      </c>
      <c r="B698" s="89"/>
      <c r="C698" s="272" t="s">
        <v>615</v>
      </c>
      <c r="D698" s="84">
        <v>43489</v>
      </c>
      <c r="E698" s="85" t="s">
        <v>2116</v>
      </c>
      <c r="F698" s="85" t="s">
        <v>6</v>
      </c>
      <c r="G698" s="85">
        <v>1074323</v>
      </c>
      <c r="H698" s="89"/>
      <c r="I698" s="273" t="s">
        <v>3069</v>
      </c>
      <c r="J698" s="89"/>
      <c r="K698" s="89"/>
      <c r="L698" s="89"/>
      <c r="M698" s="89"/>
      <c r="N698" s="274">
        <v>0</v>
      </c>
      <c r="O698" s="274">
        <v>257726.24</v>
      </c>
      <c r="P698" s="89" t="s">
        <v>670</v>
      </c>
    </row>
    <row r="699" spans="1:16" ht="51">
      <c r="A699" s="271">
        <v>117</v>
      </c>
      <c r="B699" s="89"/>
      <c r="C699" s="272" t="s">
        <v>62</v>
      </c>
      <c r="D699" s="84">
        <v>43489</v>
      </c>
      <c r="E699" s="85" t="s">
        <v>2117</v>
      </c>
      <c r="F699" s="85" t="s">
        <v>11</v>
      </c>
      <c r="G699" s="85">
        <v>945441</v>
      </c>
      <c r="H699" s="89"/>
      <c r="I699" s="273" t="s">
        <v>3070</v>
      </c>
      <c r="J699" s="89"/>
      <c r="K699" s="89"/>
      <c r="L699" s="89"/>
      <c r="M699" s="89"/>
      <c r="N699" s="274">
        <v>50</v>
      </c>
      <c r="O699" s="274">
        <v>0</v>
      </c>
      <c r="P699" s="89" t="s">
        <v>670</v>
      </c>
    </row>
    <row r="700" spans="1:16" ht="63.75">
      <c r="A700" s="271">
        <v>378</v>
      </c>
      <c r="B700" s="89"/>
      <c r="C700" s="272" t="s">
        <v>639</v>
      </c>
      <c r="D700" s="84">
        <v>43489</v>
      </c>
      <c r="E700" s="85" t="s">
        <v>2118</v>
      </c>
      <c r="F700" s="85" t="s">
        <v>11</v>
      </c>
      <c r="G700" s="85">
        <v>945448</v>
      </c>
      <c r="H700" s="89"/>
      <c r="I700" s="273" t="s">
        <v>3071</v>
      </c>
      <c r="J700" s="89"/>
      <c r="K700" s="89"/>
      <c r="L700" s="89"/>
      <c r="M700" s="89"/>
      <c r="N700" s="274">
        <v>50</v>
      </c>
      <c r="O700" s="274">
        <v>0</v>
      </c>
      <c r="P700" s="89" t="s">
        <v>670</v>
      </c>
    </row>
    <row r="701" spans="1:16" ht="51">
      <c r="A701" s="271">
        <v>117</v>
      </c>
      <c r="B701" s="89"/>
      <c r="C701" s="272" t="s">
        <v>62</v>
      </c>
      <c r="D701" s="84">
        <v>43489</v>
      </c>
      <c r="E701" s="85" t="s">
        <v>2119</v>
      </c>
      <c r="F701" s="85" t="s">
        <v>11</v>
      </c>
      <c r="G701" s="85">
        <v>945472</v>
      </c>
      <c r="H701" s="89"/>
      <c r="I701" s="273" t="s">
        <v>3072</v>
      </c>
      <c r="J701" s="89"/>
      <c r="K701" s="89"/>
      <c r="L701" s="89"/>
      <c r="M701" s="89"/>
      <c r="N701" s="274">
        <v>50</v>
      </c>
      <c r="O701" s="274">
        <v>0</v>
      </c>
      <c r="P701" s="89" t="s">
        <v>670</v>
      </c>
    </row>
    <row r="702" spans="1:16" ht="51">
      <c r="A702" s="271" t="s">
        <v>556</v>
      </c>
      <c r="B702" s="89"/>
      <c r="C702" s="272" t="s">
        <v>616</v>
      </c>
      <c r="D702" s="84">
        <v>43490</v>
      </c>
      <c r="E702" s="85" t="s">
        <v>2120</v>
      </c>
      <c r="F702" s="85" t="s">
        <v>3</v>
      </c>
      <c r="G702" s="85">
        <v>1706466</v>
      </c>
      <c r="H702" s="89"/>
      <c r="I702" s="273" t="s">
        <v>3073</v>
      </c>
      <c r="J702" s="89"/>
      <c r="K702" s="89"/>
      <c r="L702" s="89"/>
      <c r="M702" s="89"/>
      <c r="N702" s="274">
        <v>0</v>
      </c>
      <c r="O702" s="274">
        <v>718.9</v>
      </c>
      <c r="P702" s="89" t="s">
        <v>670</v>
      </c>
    </row>
    <row r="703" spans="1:16" ht="51">
      <c r="A703" s="271">
        <v>591</v>
      </c>
      <c r="B703" s="89"/>
      <c r="C703" s="272" t="s">
        <v>1370</v>
      </c>
      <c r="D703" s="84">
        <v>43490</v>
      </c>
      <c r="E703" s="85" t="s">
        <v>2121</v>
      </c>
      <c r="F703" s="85" t="s">
        <v>3</v>
      </c>
      <c r="G703" s="85">
        <v>1706421</v>
      </c>
      <c r="H703" s="89"/>
      <c r="I703" s="273" t="s">
        <v>3074</v>
      </c>
      <c r="J703" s="89"/>
      <c r="K703" s="89"/>
      <c r="L703" s="89"/>
      <c r="M703" s="89"/>
      <c r="N703" s="274">
        <v>0</v>
      </c>
      <c r="O703" s="274">
        <v>104.71000000000001</v>
      </c>
      <c r="P703" s="89" t="s">
        <v>670</v>
      </c>
    </row>
    <row r="704" spans="1:16" ht="63.75">
      <c r="A704" s="271" t="s">
        <v>556</v>
      </c>
      <c r="B704" s="89"/>
      <c r="C704" s="272" t="s">
        <v>616</v>
      </c>
      <c r="D704" s="84">
        <v>43490</v>
      </c>
      <c r="E704" s="85" t="s">
        <v>2122</v>
      </c>
      <c r="F704" s="85" t="s">
        <v>3</v>
      </c>
      <c r="G704" s="85">
        <v>1706419</v>
      </c>
      <c r="H704" s="89"/>
      <c r="I704" s="273" t="s">
        <v>3075</v>
      </c>
      <c r="J704" s="89"/>
      <c r="K704" s="89"/>
      <c r="L704" s="89"/>
      <c r="M704" s="89"/>
      <c r="N704" s="274">
        <v>0</v>
      </c>
      <c r="O704" s="274">
        <v>3279</v>
      </c>
      <c r="P704" s="89" t="s">
        <v>670</v>
      </c>
    </row>
    <row r="705" spans="1:16" ht="51">
      <c r="A705" s="271" t="s">
        <v>565</v>
      </c>
      <c r="B705" s="89"/>
      <c r="C705" s="272" t="s">
        <v>615</v>
      </c>
      <c r="D705" s="84">
        <v>43490</v>
      </c>
      <c r="E705" s="85" t="s">
        <v>2123</v>
      </c>
      <c r="F705" s="85" t="s">
        <v>3</v>
      </c>
      <c r="G705" s="85">
        <v>1706407</v>
      </c>
      <c r="H705" s="89"/>
      <c r="I705" s="273" t="s">
        <v>3076</v>
      </c>
      <c r="J705" s="89"/>
      <c r="K705" s="89"/>
      <c r="L705" s="89"/>
      <c r="M705" s="89"/>
      <c r="N705" s="274">
        <v>0</v>
      </c>
      <c r="O705" s="274">
        <v>3390.48</v>
      </c>
      <c r="P705" s="89" t="s">
        <v>670</v>
      </c>
    </row>
    <row r="706" spans="1:16" ht="38.25">
      <c r="A706" s="271" t="s">
        <v>565</v>
      </c>
      <c r="B706" s="89"/>
      <c r="C706" s="272" t="s">
        <v>615</v>
      </c>
      <c r="D706" s="84">
        <v>43490</v>
      </c>
      <c r="E706" s="85" t="s">
        <v>2124</v>
      </c>
      <c r="F706" s="85" t="s">
        <v>3</v>
      </c>
      <c r="G706" s="85">
        <v>1706379</v>
      </c>
      <c r="H706" s="89"/>
      <c r="I706" s="273" t="s">
        <v>3077</v>
      </c>
      <c r="J706" s="89"/>
      <c r="K706" s="89"/>
      <c r="L706" s="89"/>
      <c r="M706" s="89"/>
      <c r="N706" s="274">
        <v>0</v>
      </c>
      <c r="O706" s="274">
        <v>3000</v>
      </c>
      <c r="P706" s="89" t="s">
        <v>670</v>
      </c>
    </row>
    <row r="707" spans="1:16" ht="63.75">
      <c r="A707" s="271">
        <v>512</v>
      </c>
      <c r="B707" s="89"/>
      <c r="C707" s="272" t="s">
        <v>785</v>
      </c>
      <c r="D707" s="84">
        <v>43490</v>
      </c>
      <c r="E707" s="85" t="s">
        <v>2125</v>
      </c>
      <c r="F707" s="85" t="s">
        <v>3</v>
      </c>
      <c r="G707" s="85">
        <v>1706336</v>
      </c>
      <c r="H707" s="89"/>
      <c r="I707" s="273" t="s">
        <v>3078</v>
      </c>
      <c r="J707" s="89"/>
      <c r="K707" s="89"/>
      <c r="L707" s="89"/>
      <c r="M707" s="89"/>
      <c r="N707" s="274">
        <v>0</v>
      </c>
      <c r="O707" s="274">
        <v>465</v>
      </c>
      <c r="P707" s="89" t="s">
        <v>670</v>
      </c>
    </row>
    <row r="708" spans="1:16" ht="51">
      <c r="A708" s="271" t="s">
        <v>556</v>
      </c>
      <c r="B708" s="89"/>
      <c r="C708" s="272" t="s">
        <v>616</v>
      </c>
      <c r="D708" s="84">
        <v>43490</v>
      </c>
      <c r="E708" s="85" t="s">
        <v>2126</v>
      </c>
      <c r="F708" s="85" t="s">
        <v>3</v>
      </c>
      <c r="G708" s="85">
        <v>1706313</v>
      </c>
      <c r="H708" s="89"/>
      <c r="I708" s="273" t="s">
        <v>3079</v>
      </c>
      <c r="J708" s="89"/>
      <c r="K708" s="89"/>
      <c r="L708" s="89"/>
      <c r="M708" s="89"/>
      <c r="N708" s="274">
        <v>0</v>
      </c>
      <c r="O708" s="274">
        <v>1044</v>
      </c>
      <c r="P708" s="89" t="s">
        <v>670</v>
      </c>
    </row>
    <row r="709" spans="1:16" ht="51">
      <c r="A709" s="271">
        <v>155</v>
      </c>
      <c r="B709" s="89"/>
      <c r="C709" s="272" t="s">
        <v>85</v>
      </c>
      <c r="D709" s="84">
        <v>43490</v>
      </c>
      <c r="E709" s="85" t="s">
        <v>2127</v>
      </c>
      <c r="F709" s="85" t="s">
        <v>3</v>
      </c>
      <c r="G709" s="85">
        <v>1706572</v>
      </c>
      <c r="H709" s="89"/>
      <c r="I709" s="273" t="s">
        <v>3080</v>
      </c>
      <c r="J709" s="89"/>
      <c r="K709" s="89"/>
      <c r="L709" s="89"/>
      <c r="M709" s="89"/>
      <c r="N709" s="274">
        <v>0</v>
      </c>
      <c r="O709" s="274">
        <v>6740</v>
      </c>
      <c r="P709" s="89" t="s">
        <v>670</v>
      </c>
    </row>
    <row r="710" spans="1:16" ht="51">
      <c r="A710" s="271">
        <v>592</v>
      </c>
      <c r="B710" s="89"/>
      <c r="C710" s="272" t="s">
        <v>645</v>
      </c>
      <c r="D710" s="84">
        <v>43490</v>
      </c>
      <c r="E710" s="85" t="s">
        <v>2128</v>
      </c>
      <c r="F710" s="85" t="s">
        <v>3</v>
      </c>
      <c r="G710" s="85">
        <v>1706615</v>
      </c>
      <c r="H710" s="89"/>
      <c r="I710" s="273" t="s">
        <v>3081</v>
      </c>
      <c r="J710" s="89"/>
      <c r="K710" s="89"/>
      <c r="L710" s="89"/>
      <c r="M710" s="89"/>
      <c r="N710" s="274">
        <v>0</v>
      </c>
      <c r="O710" s="274">
        <v>400</v>
      </c>
      <c r="P710" s="89" t="s">
        <v>670</v>
      </c>
    </row>
    <row r="711" spans="1:16" ht="51">
      <c r="A711" s="271">
        <v>592</v>
      </c>
      <c r="B711" s="89"/>
      <c r="C711" s="272" t="s">
        <v>645</v>
      </c>
      <c r="D711" s="84">
        <v>43490</v>
      </c>
      <c r="E711" s="85" t="s">
        <v>2129</v>
      </c>
      <c r="F711" s="85" t="s">
        <v>3</v>
      </c>
      <c r="G711" s="85">
        <v>1706617</v>
      </c>
      <c r="H711" s="89"/>
      <c r="I711" s="273" t="s">
        <v>3082</v>
      </c>
      <c r="J711" s="89"/>
      <c r="K711" s="89"/>
      <c r="L711" s="89"/>
      <c r="M711" s="89"/>
      <c r="N711" s="274">
        <v>0</v>
      </c>
      <c r="O711" s="274">
        <v>27.900000000000002</v>
      </c>
      <c r="P711" s="89" t="s">
        <v>670</v>
      </c>
    </row>
    <row r="712" spans="1:16" ht="51">
      <c r="A712" s="271">
        <v>592</v>
      </c>
      <c r="B712" s="89"/>
      <c r="C712" s="272" t="s">
        <v>645</v>
      </c>
      <c r="D712" s="84">
        <v>43490</v>
      </c>
      <c r="E712" s="85" t="s">
        <v>2130</v>
      </c>
      <c r="F712" s="85" t="s">
        <v>3</v>
      </c>
      <c r="G712" s="85">
        <v>1706621</v>
      </c>
      <c r="H712" s="89"/>
      <c r="I712" s="273" t="s">
        <v>3083</v>
      </c>
      <c r="J712" s="89"/>
      <c r="K712" s="89"/>
      <c r="L712" s="89"/>
      <c r="M712" s="89"/>
      <c r="N712" s="274">
        <v>0</v>
      </c>
      <c r="O712" s="274">
        <v>591.6</v>
      </c>
      <c r="P712" s="89" t="s">
        <v>670</v>
      </c>
    </row>
    <row r="713" spans="1:16" ht="51">
      <c r="A713" s="271">
        <v>592</v>
      </c>
      <c r="B713" s="89"/>
      <c r="C713" s="272" t="s">
        <v>645</v>
      </c>
      <c r="D713" s="84">
        <v>43490</v>
      </c>
      <c r="E713" s="85" t="s">
        <v>2131</v>
      </c>
      <c r="F713" s="85" t="s">
        <v>3</v>
      </c>
      <c r="G713" s="85">
        <v>1706624</v>
      </c>
      <c r="H713" s="89"/>
      <c r="I713" s="273" t="s">
        <v>3084</v>
      </c>
      <c r="J713" s="89"/>
      <c r="K713" s="89"/>
      <c r="L713" s="89"/>
      <c r="M713" s="89"/>
      <c r="N713" s="274">
        <v>0</v>
      </c>
      <c r="O713" s="274">
        <v>1057</v>
      </c>
      <c r="P713" s="89" t="s">
        <v>670</v>
      </c>
    </row>
    <row r="714" spans="1:16" ht="51">
      <c r="A714" s="271">
        <v>592</v>
      </c>
      <c r="B714" s="89"/>
      <c r="C714" s="272" t="s">
        <v>645</v>
      </c>
      <c r="D714" s="84">
        <v>43490</v>
      </c>
      <c r="E714" s="85" t="s">
        <v>2132</v>
      </c>
      <c r="F714" s="85" t="s">
        <v>3</v>
      </c>
      <c r="G714" s="85">
        <v>1706628</v>
      </c>
      <c r="H714" s="89"/>
      <c r="I714" s="273" t="s">
        <v>3085</v>
      </c>
      <c r="J714" s="89"/>
      <c r="K714" s="89"/>
      <c r="L714" s="89"/>
      <c r="M714" s="89"/>
      <c r="N714" s="274">
        <v>0</v>
      </c>
      <c r="O714" s="274">
        <v>967</v>
      </c>
      <c r="P714" s="89" t="s">
        <v>670</v>
      </c>
    </row>
    <row r="715" spans="1:16" ht="51">
      <c r="A715" s="271">
        <v>592</v>
      </c>
      <c r="B715" s="89"/>
      <c r="C715" s="272" t="s">
        <v>645</v>
      </c>
      <c r="D715" s="84">
        <v>43490</v>
      </c>
      <c r="E715" s="85" t="s">
        <v>2133</v>
      </c>
      <c r="F715" s="85" t="s">
        <v>3</v>
      </c>
      <c r="G715" s="85">
        <v>1706632</v>
      </c>
      <c r="H715" s="89"/>
      <c r="I715" s="273" t="s">
        <v>3086</v>
      </c>
      <c r="J715" s="89"/>
      <c r="K715" s="89"/>
      <c r="L715" s="89"/>
      <c r="M715" s="89"/>
      <c r="N715" s="274">
        <v>0</v>
      </c>
      <c r="O715" s="274">
        <v>160.08000000000001</v>
      </c>
      <c r="P715" s="89" t="s">
        <v>670</v>
      </c>
    </row>
    <row r="716" spans="1:16" ht="51">
      <c r="A716" s="271">
        <v>592</v>
      </c>
      <c r="B716" s="89"/>
      <c r="C716" s="272" t="s">
        <v>645</v>
      </c>
      <c r="D716" s="84">
        <v>43490</v>
      </c>
      <c r="E716" s="85" t="s">
        <v>2134</v>
      </c>
      <c r="F716" s="85" t="s">
        <v>3</v>
      </c>
      <c r="G716" s="85">
        <v>1706635</v>
      </c>
      <c r="H716" s="89"/>
      <c r="I716" s="273" t="s">
        <v>3087</v>
      </c>
      <c r="J716" s="89"/>
      <c r="K716" s="89"/>
      <c r="L716" s="89"/>
      <c r="M716" s="89"/>
      <c r="N716" s="274">
        <v>0</v>
      </c>
      <c r="O716" s="274">
        <v>57</v>
      </c>
      <c r="P716" s="89" t="s">
        <v>670</v>
      </c>
    </row>
    <row r="717" spans="1:16" ht="51">
      <c r="A717" s="271" t="s">
        <v>556</v>
      </c>
      <c r="B717" s="89"/>
      <c r="C717" s="272" t="s">
        <v>616</v>
      </c>
      <c r="D717" s="84">
        <v>43490</v>
      </c>
      <c r="E717" s="85" t="s">
        <v>2135</v>
      </c>
      <c r="F717" s="85" t="s">
        <v>3</v>
      </c>
      <c r="G717" s="85">
        <v>1706227</v>
      </c>
      <c r="H717" s="89"/>
      <c r="I717" s="273" t="s">
        <v>3088</v>
      </c>
      <c r="J717" s="89"/>
      <c r="K717" s="89"/>
      <c r="L717" s="89"/>
      <c r="M717" s="89"/>
      <c r="N717" s="274">
        <v>0</v>
      </c>
      <c r="O717" s="274">
        <v>810.30000000000007</v>
      </c>
      <c r="P717" s="89" t="s">
        <v>670</v>
      </c>
    </row>
    <row r="718" spans="1:16" ht="63.75">
      <c r="A718" s="271" t="s">
        <v>556</v>
      </c>
      <c r="B718" s="89"/>
      <c r="C718" s="272" t="s">
        <v>616</v>
      </c>
      <c r="D718" s="84">
        <v>43490</v>
      </c>
      <c r="E718" s="85" t="s">
        <v>2136</v>
      </c>
      <c r="F718" s="85" t="s">
        <v>3</v>
      </c>
      <c r="G718" s="85">
        <v>1706240</v>
      </c>
      <c r="H718" s="89"/>
      <c r="I718" s="273" t="s">
        <v>3089</v>
      </c>
      <c r="J718" s="89"/>
      <c r="K718" s="89"/>
      <c r="L718" s="89"/>
      <c r="M718" s="89"/>
      <c r="N718" s="274">
        <v>0</v>
      </c>
      <c r="O718" s="274">
        <v>22119.5</v>
      </c>
      <c r="P718" s="89" t="s">
        <v>670</v>
      </c>
    </row>
    <row r="719" spans="1:16" ht="63.75">
      <c r="A719" s="271">
        <v>35</v>
      </c>
      <c r="B719" s="89"/>
      <c r="C719" s="272" t="s">
        <v>46</v>
      </c>
      <c r="D719" s="84">
        <v>43490</v>
      </c>
      <c r="E719" s="85" t="s">
        <v>2137</v>
      </c>
      <c r="F719" s="85" t="s">
        <v>3</v>
      </c>
      <c r="G719" s="85">
        <v>1706241</v>
      </c>
      <c r="H719" s="89"/>
      <c r="I719" s="273" t="s">
        <v>3090</v>
      </c>
      <c r="J719" s="89"/>
      <c r="K719" s="89"/>
      <c r="L719" s="89"/>
      <c r="M719" s="89"/>
      <c r="N719" s="274">
        <v>0</v>
      </c>
      <c r="O719" s="274">
        <v>2664.5</v>
      </c>
      <c r="P719" s="89" t="s">
        <v>670</v>
      </c>
    </row>
    <row r="720" spans="1:16" ht="63.75">
      <c r="A720" s="271">
        <v>35</v>
      </c>
      <c r="B720" s="89"/>
      <c r="C720" s="272" t="s">
        <v>46</v>
      </c>
      <c r="D720" s="84">
        <v>43490</v>
      </c>
      <c r="E720" s="85" t="s">
        <v>2138</v>
      </c>
      <c r="F720" s="85" t="s">
        <v>3</v>
      </c>
      <c r="G720" s="85">
        <v>1706268</v>
      </c>
      <c r="H720" s="89"/>
      <c r="I720" s="273" t="s">
        <v>3091</v>
      </c>
      <c r="J720" s="89"/>
      <c r="K720" s="89"/>
      <c r="L720" s="89"/>
      <c r="M720" s="89"/>
      <c r="N720" s="274">
        <v>0</v>
      </c>
      <c r="O720" s="274">
        <v>1027.3499999999999</v>
      </c>
      <c r="P720" s="89" t="s">
        <v>670</v>
      </c>
    </row>
    <row r="721" spans="1:16" ht="76.5">
      <c r="A721" s="271" t="s">
        <v>556</v>
      </c>
      <c r="B721" s="89"/>
      <c r="C721" s="272" t="s">
        <v>616</v>
      </c>
      <c r="D721" s="84">
        <v>43490</v>
      </c>
      <c r="E721" s="85" t="s">
        <v>2139</v>
      </c>
      <c r="F721" s="85" t="s">
        <v>3</v>
      </c>
      <c r="G721" s="85">
        <v>1706285</v>
      </c>
      <c r="H721" s="89"/>
      <c r="I721" s="273" t="s">
        <v>3092</v>
      </c>
      <c r="J721" s="89"/>
      <c r="K721" s="89"/>
      <c r="L721" s="89"/>
      <c r="M721" s="89"/>
      <c r="N721" s="274">
        <v>0</v>
      </c>
      <c r="O721" s="274">
        <v>197</v>
      </c>
      <c r="P721" s="89" t="s">
        <v>670</v>
      </c>
    </row>
    <row r="722" spans="1:16" ht="63.75">
      <c r="A722" s="271" t="s">
        <v>556</v>
      </c>
      <c r="B722" s="89"/>
      <c r="C722" s="272" t="s">
        <v>616</v>
      </c>
      <c r="D722" s="84">
        <v>43490</v>
      </c>
      <c r="E722" s="85" t="s">
        <v>2140</v>
      </c>
      <c r="F722" s="85" t="s">
        <v>3</v>
      </c>
      <c r="G722" s="85">
        <v>1706289</v>
      </c>
      <c r="H722" s="89"/>
      <c r="I722" s="273" t="s">
        <v>3093</v>
      </c>
      <c r="J722" s="89"/>
      <c r="K722" s="89"/>
      <c r="L722" s="89"/>
      <c r="M722" s="89"/>
      <c r="N722" s="274">
        <v>0</v>
      </c>
      <c r="O722" s="274">
        <v>391</v>
      </c>
      <c r="P722" s="89" t="s">
        <v>670</v>
      </c>
    </row>
    <row r="723" spans="1:16" ht="51">
      <c r="A723" s="271">
        <v>15</v>
      </c>
      <c r="B723" s="89"/>
      <c r="C723" s="272" t="s">
        <v>42</v>
      </c>
      <c r="D723" s="84">
        <v>43490</v>
      </c>
      <c r="E723" s="85" t="s">
        <v>2141</v>
      </c>
      <c r="F723" s="85" t="s">
        <v>3</v>
      </c>
      <c r="G723" s="85">
        <v>1706290</v>
      </c>
      <c r="H723" s="89"/>
      <c r="I723" s="273" t="s">
        <v>3094</v>
      </c>
      <c r="J723" s="89"/>
      <c r="K723" s="89"/>
      <c r="L723" s="89"/>
      <c r="M723" s="89"/>
      <c r="N723" s="274">
        <v>0</v>
      </c>
      <c r="O723" s="274">
        <v>30662.82</v>
      </c>
      <c r="P723" s="89" t="s">
        <v>670</v>
      </c>
    </row>
    <row r="724" spans="1:16" ht="63.75">
      <c r="A724" s="271" t="s">
        <v>556</v>
      </c>
      <c r="B724" s="89"/>
      <c r="C724" s="272" t="s">
        <v>616</v>
      </c>
      <c r="D724" s="84">
        <v>43490</v>
      </c>
      <c r="E724" s="85" t="s">
        <v>2142</v>
      </c>
      <c r="F724" s="85" t="s">
        <v>3</v>
      </c>
      <c r="G724" s="85">
        <v>1706291</v>
      </c>
      <c r="H724" s="89"/>
      <c r="I724" s="273" t="s">
        <v>3095</v>
      </c>
      <c r="J724" s="89"/>
      <c r="K724" s="89"/>
      <c r="L724" s="89"/>
      <c r="M724" s="89"/>
      <c r="N724" s="274">
        <v>0</v>
      </c>
      <c r="O724" s="274">
        <v>105</v>
      </c>
      <c r="P724" s="89" t="s">
        <v>670</v>
      </c>
    </row>
    <row r="725" spans="1:16" ht="51">
      <c r="A725" s="271" t="s">
        <v>565</v>
      </c>
      <c r="B725" s="89"/>
      <c r="C725" s="272" t="s">
        <v>615</v>
      </c>
      <c r="D725" s="84">
        <v>43490</v>
      </c>
      <c r="E725" s="85" t="s">
        <v>2143</v>
      </c>
      <c r="F725" s="85" t="s">
        <v>3</v>
      </c>
      <c r="G725" s="85">
        <v>1706301</v>
      </c>
      <c r="H725" s="89"/>
      <c r="I725" s="273" t="s">
        <v>3096</v>
      </c>
      <c r="J725" s="89"/>
      <c r="K725" s="89"/>
      <c r="L725" s="89"/>
      <c r="M725" s="89"/>
      <c r="N725" s="274">
        <v>0</v>
      </c>
      <c r="O725" s="274">
        <v>71089.900000000009</v>
      </c>
      <c r="P725" s="89" t="s">
        <v>670</v>
      </c>
    </row>
    <row r="726" spans="1:16" ht="51">
      <c r="A726" s="271" t="s">
        <v>565</v>
      </c>
      <c r="B726" s="89"/>
      <c r="C726" s="272" t="s">
        <v>615</v>
      </c>
      <c r="D726" s="84">
        <v>43490</v>
      </c>
      <c r="E726" s="85" t="s">
        <v>2144</v>
      </c>
      <c r="F726" s="85" t="s">
        <v>3</v>
      </c>
      <c r="G726" s="85">
        <v>1706305</v>
      </c>
      <c r="H726" s="89"/>
      <c r="I726" s="273" t="s">
        <v>3097</v>
      </c>
      <c r="J726" s="89"/>
      <c r="K726" s="89"/>
      <c r="L726" s="89"/>
      <c r="M726" s="89"/>
      <c r="N726" s="274">
        <v>0</v>
      </c>
      <c r="O726" s="274">
        <v>10397.540000000001</v>
      </c>
      <c r="P726" s="89" t="s">
        <v>670</v>
      </c>
    </row>
    <row r="727" spans="1:16" ht="51">
      <c r="A727" s="271">
        <v>599</v>
      </c>
      <c r="B727" s="89"/>
      <c r="C727" s="272" t="s">
        <v>1372</v>
      </c>
      <c r="D727" s="84">
        <v>43490</v>
      </c>
      <c r="E727" s="85" t="s">
        <v>2145</v>
      </c>
      <c r="F727" s="85" t="s">
        <v>3</v>
      </c>
      <c r="G727" s="85">
        <v>1706324</v>
      </c>
      <c r="H727" s="89"/>
      <c r="I727" s="273" t="s">
        <v>3098</v>
      </c>
      <c r="J727" s="89"/>
      <c r="K727" s="89"/>
      <c r="L727" s="89"/>
      <c r="M727" s="89"/>
      <c r="N727" s="274">
        <v>0</v>
      </c>
      <c r="O727" s="274">
        <v>20.37</v>
      </c>
      <c r="P727" s="89" t="s">
        <v>670</v>
      </c>
    </row>
    <row r="728" spans="1:16" ht="38.25">
      <c r="A728" s="271">
        <v>373</v>
      </c>
      <c r="B728" s="89"/>
      <c r="C728" s="272" t="s">
        <v>636</v>
      </c>
      <c r="D728" s="84">
        <v>43490</v>
      </c>
      <c r="E728" s="85" t="s">
        <v>2146</v>
      </c>
      <c r="F728" s="85" t="s">
        <v>3</v>
      </c>
      <c r="G728" s="85">
        <v>1706263</v>
      </c>
      <c r="H728" s="89"/>
      <c r="I728" s="273" t="s">
        <v>3099</v>
      </c>
      <c r="J728" s="89"/>
      <c r="K728" s="89"/>
      <c r="L728" s="89"/>
      <c r="M728" s="89"/>
      <c r="N728" s="274">
        <v>0</v>
      </c>
      <c r="O728" s="274">
        <v>177.87</v>
      </c>
      <c r="P728" s="89" t="s">
        <v>670</v>
      </c>
    </row>
    <row r="729" spans="1:16" ht="51">
      <c r="A729" s="271" t="s">
        <v>565</v>
      </c>
      <c r="B729" s="89"/>
      <c r="C729" s="272" t="s">
        <v>615</v>
      </c>
      <c r="D729" s="84">
        <v>43490</v>
      </c>
      <c r="E729" s="85" t="s">
        <v>2147</v>
      </c>
      <c r="F729" s="85" t="s">
        <v>3</v>
      </c>
      <c r="G729" s="85">
        <v>1706251</v>
      </c>
      <c r="H729" s="89"/>
      <c r="I729" s="273" t="s">
        <v>3100</v>
      </c>
      <c r="J729" s="89"/>
      <c r="K729" s="89"/>
      <c r="L729" s="89"/>
      <c r="M729" s="89"/>
      <c r="N729" s="274">
        <v>0</v>
      </c>
      <c r="O729" s="274">
        <v>52778.8</v>
      </c>
      <c r="P729" s="89" t="s">
        <v>670</v>
      </c>
    </row>
    <row r="730" spans="1:16" ht="38.25">
      <c r="A730" s="271" t="s">
        <v>565</v>
      </c>
      <c r="B730" s="89"/>
      <c r="C730" s="272" t="s">
        <v>615</v>
      </c>
      <c r="D730" s="84">
        <v>43490</v>
      </c>
      <c r="E730" s="85" t="s">
        <v>2148</v>
      </c>
      <c r="F730" s="85" t="s">
        <v>3</v>
      </c>
      <c r="G730" s="85">
        <v>1706237</v>
      </c>
      <c r="H730" s="89"/>
      <c r="I730" s="273" t="s">
        <v>3101</v>
      </c>
      <c r="J730" s="89"/>
      <c r="K730" s="89"/>
      <c r="L730" s="89"/>
      <c r="M730" s="89"/>
      <c r="N730" s="274">
        <v>0</v>
      </c>
      <c r="O730" s="274">
        <v>125</v>
      </c>
      <c r="P730" s="89" t="s">
        <v>670</v>
      </c>
    </row>
    <row r="731" spans="1:16" ht="51">
      <c r="A731" s="271" t="s">
        <v>556</v>
      </c>
      <c r="B731" s="89"/>
      <c r="C731" s="272" t="s">
        <v>616</v>
      </c>
      <c r="D731" s="84">
        <v>43490</v>
      </c>
      <c r="E731" s="85" t="s">
        <v>2149</v>
      </c>
      <c r="F731" s="85" t="s">
        <v>3</v>
      </c>
      <c r="G731" s="85">
        <v>1706224</v>
      </c>
      <c r="H731" s="89"/>
      <c r="I731" s="273" t="s">
        <v>3102</v>
      </c>
      <c r="J731" s="89"/>
      <c r="K731" s="89"/>
      <c r="L731" s="89"/>
      <c r="M731" s="89"/>
      <c r="N731" s="274">
        <v>0</v>
      </c>
      <c r="O731" s="274">
        <v>119.7</v>
      </c>
      <c r="P731" s="89" t="s">
        <v>670</v>
      </c>
    </row>
    <row r="732" spans="1:16" ht="89.25">
      <c r="A732" s="271">
        <v>587</v>
      </c>
      <c r="B732" s="89"/>
      <c r="C732" s="272" t="s">
        <v>730</v>
      </c>
      <c r="D732" s="84">
        <v>43490</v>
      </c>
      <c r="E732" s="85" t="s">
        <v>2150</v>
      </c>
      <c r="F732" s="85" t="s">
        <v>3</v>
      </c>
      <c r="G732" s="85">
        <v>1706395</v>
      </c>
      <c r="H732" s="89"/>
      <c r="I732" s="273" t="s">
        <v>3103</v>
      </c>
      <c r="J732" s="89"/>
      <c r="K732" s="89"/>
      <c r="L732" s="89"/>
      <c r="M732" s="89"/>
      <c r="N732" s="274">
        <v>0</v>
      </c>
      <c r="O732" s="274">
        <v>475872.9</v>
      </c>
      <c r="P732" s="89" t="s">
        <v>670</v>
      </c>
    </row>
    <row r="733" spans="1:16" ht="89.25">
      <c r="A733" s="271">
        <v>587</v>
      </c>
      <c r="B733" s="89"/>
      <c r="C733" s="272" t="s">
        <v>730</v>
      </c>
      <c r="D733" s="84">
        <v>43490</v>
      </c>
      <c r="E733" s="85" t="s">
        <v>2151</v>
      </c>
      <c r="F733" s="85" t="s">
        <v>3</v>
      </c>
      <c r="G733" s="85">
        <v>1706393</v>
      </c>
      <c r="H733" s="89"/>
      <c r="I733" s="273" t="s">
        <v>3104</v>
      </c>
      <c r="J733" s="89"/>
      <c r="K733" s="89"/>
      <c r="L733" s="89"/>
      <c r="M733" s="89"/>
      <c r="N733" s="274">
        <v>0</v>
      </c>
      <c r="O733" s="274">
        <v>193445.7</v>
      </c>
      <c r="P733" s="89" t="s">
        <v>670</v>
      </c>
    </row>
    <row r="734" spans="1:16" ht="89.25">
      <c r="A734" s="271">
        <v>587</v>
      </c>
      <c r="B734" s="89"/>
      <c r="C734" s="272" t="s">
        <v>730</v>
      </c>
      <c r="D734" s="84">
        <v>43490</v>
      </c>
      <c r="E734" s="85" t="s">
        <v>2152</v>
      </c>
      <c r="F734" s="85" t="s">
        <v>3</v>
      </c>
      <c r="G734" s="85">
        <v>1706389</v>
      </c>
      <c r="H734" s="89"/>
      <c r="I734" s="273" t="s">
        <v>3105</v>
      </c>
      <c r="J734" s="89"/>
      <c r="K734" s="89"/>
      <c r="L734" s="89"/>
      <c r="M734" s="89"/>
      <c r="N734" s="274">
        <v>0</v>
      </c>
      <c r="O734" s="274">
        <v>3317379.18</v>
      </c>
      <c r="P734" s="89" t="s">
        <v>670</v>
      </c>
    </row>
    <row r="735" spans="1:16" ht="51">
      <c r="A735" s="271">
        <v>41</v>
      </c>
      <c r="B735" s="89"/>
      <c r="C735" s="272" t="s">
        <v>47</v>
      </c>
      <c r="D735" s="84">
        <v>43490</v>
      </c>
      <c r="E735" s="85" t="s">
        <v>2153</v>
      </c>
      <c r="F735" s="85" t="s">
        <v>3</v>
      </c>
      <c r="G735" s="85">
        <v>1706375</v>
      </c>
      <c r="H735" s="89"/>
      <c r="I735" s="273" t="s">
        <v>3106</v>
      </c>
      <c r="J735" s="89"/>
      <c r="K735" s="89"/>
      <c r="L735" s="89"/>
      <c r="M735" s="89"/>
      <c r="N735" s="274">
        <v>0</v>
      </c>
      <c r="O735" s="274">
        <v>29978</v>
      </c>
      <c r="P735" s="89" t="s">
        <v>670</v>
      </c>
    </row>
    <row r="736" spans="1:16" ht="89.25">
      <c r="A736" s="271">
        <v>594</v>
      </c>
      <c r="B736" s="89"/>
      <c r="C736" s="272" t="s">
        <v>98</v>
      </c>
      <c r="D736" s="84">
        <v>43490</v>
      </c>
      <c r="E736" s="85" t="s">
        <v>2154</v>
      </c>
      <c r="F736" s="85" t="s">
        <v>15</v>
      </c>
      <c r="G736" s="85">
        <v>7099</v>
      </c>
      <c r="H736" s="89"/>
      <c r="I736" s="273" t="s">
        <v>3107</v>
      </c>
      <c r="J736" s="89"/>
      <c r="K736" s="89"/>
      <c r="L736" s="89"/>
      <c r="M736" s="89"/>
      <c r="N736" s="274">
        <v>376.33</v>
      </c>
      <c r="O736" s="274">
        <v>0</v>
      </c>
      <c r="P736" s="89" t="s">
        <v>670</v>
      </c>
    </row>
    <row r="737" spans="1:16" ht="89.25">
      <c r="A737" s="271">
        <v>594</v>
      </c>
      <c r="B737" s="89"/>
      <c r="C737" s="272" t="s">
        <v>98</v>
      </c>
      <c r="D737" s="84">
        <v>43490</v>
      </c>
      <c r="E737" s="85" t="s">
        <v>2155</v>
      </c>
      <c r="F737" s="85" t="s">
        <v>15</v>
      </c>
      <c r="G737" s="85">
        <v>7100</v>
      </c>
      <c r="H737" s="89"/>
      <c r="I737" s="273" t="s">
        <v>3108</v>
      </c>
      <c r="J737" s="89"/>
      <c r="K737" s="89"/>
      <c r="L737" s="89"/>
      <c r="M737" s="89"/>
      <c r="N737" s="274">
        <v>272.26</v>
      </c>
      <c r="O737" s="274">
        <v>0</v>
      </c>
      <c r="P737" s="89" t="s">
        <v>670</v>
      </c>
    </row>
    <row r="738" spans="1:16" ht="51">
      <c r="A738" s="271">
        <v>117</v>
      </c>
      <c r="B738" s="89"/>
      <c r="C738" s="272" t="s">
        <v>62</v>
      </c>
      <c r="D738" s="84">
        <v>43490</v>
      </c>
      <c r="E738" s="85" t="s">
        <v>2156</v>
      </c>
      <c r="F738" s="85" t="s">
        <v>11</v>
      </c>
      <c r="G738" s="85">
        <v>945496</v>
      </c>
      <c r="H738" s="89"/>
      <c r="I738" s="273" t="s">
        <v>3109</v>
      </c>
      <c r="J738" s="89"/>
      <c r="K738" s="89"/>
      <c r="L738" s="89"/>
      <c r="M738" s="89"/>
      <c r="N738" s="274">
        <v>50</v>
      </c>
      <c r="O738" s="274">
        <v>0</v>
      </c>
      <c r="P738" s="89" t="s">
        <v>670</v>
      </c>
    </row>
    <row r="739" spans="1:16" ht="51">
      <c r="A739" s="271" t="s">
        <v>556</v>
      </c>
      <c r="B739" s="89"/>
      <c r="C739" s="272" t="s">
        <v>616</v>
      </c>
      <c r="D739" s="84">
        <v>43490</v>
      </c>
      <c r="E739" s="85" t="s">
        <v>2157</v>
      </c>
      <c r="F739" s="85" t="s">
        <v>11</v>
      </c>
      <c r="G739" s="85">
        <v>945564</v>
      </c>
      <c r="H739" s="89"/>
      <c r="I739" s="273" t="s">
        <v>3110</v>
      </c>
      <c r="J739" s="89"/>
      <c r="K739" s="89"/>
      <c r="L739" s="89"/>
      <c r="M739" s="89"/>
      <c r="N739" s="274">
        <v>50</v>
      </c>
      <c r="O739" s="274">
        <v>0</v>
      </c>
      <c r="P739" s="89" t="s">
        <v>670</v>
      </c>
    </row>
    <row r="740" spans="1:16" ht="63.75">
      <c r="A740" s="271" t="s">
        <v>559</v>
      </c>
      <c r="B740" s="89"/>
      <c r="C740" s="272" t="s">
        <v>762</v>
      </c>
      <c r="D740" s="84">
        <v>43490</v>
      </c>
      <c r="E740" s="85" t="s">
        <v>2158</v>
      </c>
      <c r="F740" s="85" t="s">
        <v>6</v>
      </c>
      <c r="G740" s="85">
        <v>1074601</v>
      </c>
      <c r="H740" s="89"/>
      <c r="I740" s="273" t="s">
        <v>3111</v>
      </c>
      <c r="J740" s="89"/>
      <c r="K740" s="89"/>
      <c r="L740" s="89"/>
      <c r="M740" s="89"/>
      <c r="N740" s="274">
        <v>0</v>
      </c>
      <c r="O740" s="274">
        <v>106319.64</v>
      </c>
      <c r="P740" s="89" t="s">
        <v>670</v>
      </c>
    </row>
    <row r="741" spans="1:16" ht="51">
      <c r="A741" s="271">
        <v>86</v>
      </c>
      <c r="B741" s="89"/>
      <c r="C741" s="272" t="s">
        <v>56</v>
      </c>
      <c r="D741" s="84">
        <v>43490</v>
      </c>
      <c r="E741" s="85" t="s">
        <v>2159</v>
      </c>
      <c r="F741" s="85" t="s">
        <v>6</v>
      </c>
      <c r="G741" s="85">
        <v>1074599</v>
      </c>
      <c r="H741" s="89"/>
      <c r="I741" s="273" t="s">
        <v>3112</v>
      </c>
      <c r="J741" s="89"/>
      <c r="K741" s="89"/>
      <c r="L741" s="89"/>
      <c r="M741" s="89"/>
      <c r="N741" s="274">
        <v>0</v>
      </c>
      <c r="O741" s="274">
        <v>112</v>
      </c>
      <c r="P741" s="89" t="s">
        <v>670</v>
      </c>
    </row>
    <row r="742" spans="1:16" ht="76.5">
      <c r="A742" s="271">
        <v>35</v>
      </c>
      <c r="B742" s="89"/>
      <c r="C742" s="272" t="s">
        <v>46</v>
      </c>
      <c r="D742" s="84">
        <v>43490</v>
      </c>
      <c r="E742" s="85" t="s">
        <v>2160</v>
      </c>
      <c r="F742" s="85" t="s">
        <v>13</v>
      </c>
      <c r="G742" s="85">
        <v>945568</v>
      </c>
      <c r="H742" s="89"/>
      <c r="I742" s="273" t="s">
        <v>3113</v>
      </c>
      <c r="J742" s="89"/>
      <c r="K742" s="89"/>
      <c r="L742" s="89"/>
      <c r="M742" s="89"/>
      <c r="N742" s="274">
        <v>62.92</v>
      </c>
      <c r="O742" s="274">
        <v>0</v>
      </c>
      <c r="P742" s="89" t="s">
        <v>670</v>
      </c>
    </row>
    <row r="743" spans="1:16" ht="76.5">
      <c r="A743" s="271">
        <v>35</v>
      </c>
      <c r="B743" s="89"/>
      <c r="C743" s="272" t="s">
        <v>46</v>
      </c>
      <c r="D743" s="84">
        <v>43490</v>
      </c>
      <c r="E743" s="85" t="s">
        <v>2161</v>
      </c>
      <c r="F743" s="85" t="s">
        <v>11</v>
      </c>
      <c r="G743" s="85">
        <v>945568</v>
      </c>
      <c r="H743" s="89"/>
      <c r="I743" s="273" t="s">
        <v>3114</v>
      </c>
      <c r="J743" s="89"/>
      <c r="K743" s="89"/>
      <c r="L743" s="89"/>
      <c r="M743" s="89"/>
      <c r="N743" s="274">
        <v>50</v>
      </c>
      <c r="O743" s="274">
        <v>0</v>
      </c>
      <c r="P743" s="89" t="s">
        <v>670</v>
      </c>
    </row>
    <row r="744" spans="1:16" ht="63.75">
      <c r="A744" s="271">
        <v>35</v>
      </c>
      <c r="B744" s="89"/>
      <c r="C744" s="272" t="s">
        <v>46</v>
      </c>
      <c r="D744" s="84">
        <v>43490</v>
      </c>
      <c r="E744" s="85" t="s">
        <v>2162</v>
      </c>
      <c r="F744" s="85" t="s">
        <v>11</v>
      </c>
      <c r="G744" s="85">
        <v>945583</v>
      </c>
      <c r="H744" s="89"/>
      <c r="I744" s="273" t="s">
        <v>3115</v>
      </c>
      <c r="J744" s="89"/>
      <c r="K744" s="89"/>
      <c r="L744" s="89"/>
      <c r="M744" s="89"/>
      <c r="N744" s="274">
        <v>50</v>
      </c>
      <c r="O744" s="274">
        <v>0</v>
      </c>
      <c r="P744" s="89" t="s">
        <v>670</v>
      </c>
    </row>
    <row r="745" spans="1:16" ht="76.5">
      <c r="A745" s="271">
        <v>35</v>
      </c>
      <c r="B745" s="89"/>
      <c r="C745" s="272" t="s">
        <v>46</v>
      </c>
      <c r="D745" s="84">
        <v>43490</v>
      </c>
      <c r="E745" s="85" t="s">
        <v>2163</v>
      </c>
      <c r="F745" s="85" t="s">
        <v>13</v>
      </c>
      <c r="G745" s="85">
        <v>945583</v>
      </c>
      <c r="H745" s="89"/>
      <c r="I745" s="273" t="s">
        <v>3116</v>
      </c>
      <c r="J745" s="89"/>
      <c r="K745" s="89"/>
      <c r="L745" s="89"/>
      <c r="M745" s="89"/>
      <c r="N745" s="274">
        <v>62.92</v>
      </c>
      <c r="O745" s="274">
        <v>0</v>
      </c>
      <c r="P745" s="89" t="s">
        <v>670</v>
      </c>
    </row>
    <row r="746" spans="1:16" ht="51">
      <c r="A746" s="271">
        <v>117</v>
      </c>
      <c r="B746" s="89"/>
      <c r="C746" s="272" t="s">
        <v>62</v>
      </c>
      <c r="D746" s="84">
        <v>43490</v>
      </c>
      <c r="E746" s="85" t="s">
        <v>2164</v>
      </c>
      <c r="F746" s="85" t="s">
        <v>11</v>
      </c>
      <c r="G746" s="85">
        <v>945558</v>
      </c>
      <c r="H746" s="89"/>
      <c r="I746" s="273" t="s">
        <v>3117</v>
      </c>
      <c r="J746" s="89"/>
      <c r="K746" s="89"/>
      <c r="L746" s="89"/>
      <c r="M746" s="89"/>
      <c r="N746" s="274">
        <v>50</v>
      </c>
      <c r="O746" s="274">
        <v>0</v>
      </c>
      <c r="P746" s="89" t="s">
        <v>670</v>
      </c>
    </row>
    <row r="747" spans="1:16" ht="51">
      <c r="A747" s="271">
        <v>117</v>
      </c>
      <c r="B747" s="89"/>
      <c r="C747" s="272" t="s">
        <v>62</v>
      </c>
      <c r="D747" s="84">
        <v>43490</v>
      </c>
      <c r="E747" s="85" t="s">
        <v>2165</v>
      </c>
      <c r="F747" s="85" t="s">
        <v>11</v>
      </c>
      <c r="G747" s="85">
        <v>945619</v>
      </c>
      <c r="H747" s="89"/>
      <c r="I747" s="273" t="s">
        <v>3118</v>
      </c>
      <c r="J747" s="89"/>
      <c r="K747" s="89"/>
      <c r="L747" s="89"/>
      <c r="M747" s="89"/>
      <c r="N747" s="274">
        <v>50</v>
      </c>
      <c r="O747" s="274">
        <v>0</v>
      </c>
      <c r="P747" s="89" t="s">
        <v>670</v>
      </c>
    </row>
    <row r="748" spans="1:16" ht="89.25">
      <c r="A748" s="271" t="s">
        <v>565</v>
      </c>
      <c r="B748" s="89"/>
      <c r="C748" s="272" t="s">
        <v>615</v>
      </c>
      <c r="D748" s="84">
        <v>43490</v>
      </c>
      <c r="E748" s="85" t="s">
        <v>2166</v>
      </c>
      <c r="F748" s="85" t="s">
        <v>6</v>
      </c>
      <c r="G748" s="85">
        <v>945611</v>
      </c>
      <c r="H748" s="89"/>
      <c r="I748" s="273" t="s">
        <v>3119</v>
      </c>
      <c r="J748" s="89"/>
      <c r="K748" s="89"/>
      <c r="L748" s="89"/>
      <c r="M748" s="89"/>
      <c r="N748" s="274">
        <v>0</v>
      </c>
      <c r="O748" s="274">
        <v>550038.48</v>
      </c>
      <c r="P748" s="89" t="s">
        <v>670</v>
      </c>
    </row>
    <row r="749" spans="1:16" ht="51">
      <c r="A749" s="271" t="s">
        <v>556</v>
      </c>
      <c r="B749" s="89"/>
      <c r="C749" s="272" t="s">
        <v>616</v>
      </c>
      <c r="D749" s="84">
        <v>43493</v>
      </c>
      <c r="E749" s="85" t="s">
        <v>2167</v>
      </c>
      <c r="F749" s="85" t="s">
        <v>3</v>
      </c>
      <c r="G749" s="85">
        <v>1706904</v>
      </c>
      <c r="H749" s="89"/>
      <c r="I749" s="273" t="s">
        <v>3120</v>
      </c>
      <c r="J749" s="89"/>
      <c r="K749" s="89"/>
      <c r="L749" s="89"/>
      <c r="M749" s="89"/>
      <c r="N749" s="274">
        <v>0</v>
      </c>
      <c r="O749" s="274">
        <v>18.900000000000002</v>
      </c>
      <c r="P749" s="89" t="s">
        <v>670</v>
      </c>
    </row>
    <row r="750" spans="1:16" ht="51">
      <c r="A750" s="271" t="s">
        <v>556</v>
      </c>
      <c r="B750" s="89"/>
      <c r="C750" s="272" t="s">
        <v>616</v>
      </c>
      <c r="D750" s="84">
        <v>43493</v>
      </c>
      <c r="E750" s="85" t="s">
        <v>2168</v>
      </c>
      <c r="F750" s="85" t="s">
        <v>3</v>
      </c>
      <c r="G750" s="85">
        <v>1706903</v>
      </c>
      <c r="H750" s="89"/>
      <c r="I750" s="273" t="s">
        <v>3120</v>
      </c>
      <c r="J750" s="89"/>
      <c r="K750" s="89"/>
      <c r="L750" s="89"/>
      <c r="M750" s="89"/>
      <c r="N750" s="274">
        <v>0</v>
      </c>
      <c r="O750" s="274">
        <v>346.90000000000003</v>
      </c>
      <c r="P750" s="89" t="s">
        <v>670</v>
      </c>
    </row>
    <row r="751" spans="1:16" ht="51">
      <c r="A751" s="271" t="s">
        <v>556</v>
      </c>
      <c r="B751" s="89"/>
      <c r="C751" s="272" t="s">
        <v>616</v>
      </c>
      <c r="D751" s="84">
        <v>43493</v>
      </c>
      <c r="E751" s="85" t="s">
        <v>2169</v>
      </c>
      <c r="F751" s="85" t="s">
        <v>3</v>
      </c>
      <c r="G751" s="85">
        <v>1706902</v>
      </c>
      <c r="H751" s="89"/>
      <c r="I751" s="273" t="s">
        <v>3121</v>
      </c>
      <c r="J751" s="89"/>
      <c r="K751" s="89"/>
      <c r="L751" s="89"/>
      <c r="M751" s="89"/>
      <c r="N751" s="274">
        <v>0</v>
      </c>
      <c r="O751" s="274">
        <v>2200.2000000000003</v>
      </c>
      <c r="P751" s="89" t="s">
        <v>670</v>
      </c>
    </row>
    <row r="752" spans="1:16" ht="51">
      <c r="A752" s="271" t="s">
        <v>556</v>
      </c>
      <c r="B752" s="89"/>
      <c r="C752" s="272" t="s">
        <v>616</v>
      </c>
      <c r="D752" s="84">
        <v>43493</v>
      </c>
      <c r="E752" s="85" t="s">
        <v>2170</v>
      </c>
      <c r="F752" s="85" t="s">
        <v>3</v>
      </c>
      <c r="G752" s="85">
        <v>1706901</v>
      </c>
      <c r="H752" s="89"/>
      <c r="I752" s="273" t="s">
        <v>3122</v>
      </c>
      <c r="J752" s="89"/>
      <c r="K752" s="89"/>
      <c r="L752" s="89"/>
      <c r="M752" s="89"/>
      <c r="N752" s="274">
        <v>0</v>
      </c>
      <c r="O752" s="274">
        <v>247.9</v>
      </c>
      <c r="P752" s="89" t="s">
        <v>670</v>
      </c>
    </row>
    <row r="753" spans="1:16" ht="51">
      <c r="A753" s="271" t="s">
        <v>556</v>
      </c>
      <c r="B753" s="89"/>
      <c r="C753" s="272" t="s">
        <v>616</v>
      </c>
      <c r="D753" s="84">
        <v>43493</v>
      </c>
      <c r="E753" s="85" t="s">
        <v>2171</v>
      </c>
      <c r="F753" s="85" t="s">
        <v>3</v>
      </c>
      <c r="G753" s="85">
        <v>1706890</v>
      </c>
      <c r="H753" s="89"/>
      <c r="I753" s="273" t="s">
        <v>3123</v>
      </c>
      <c r="J753" s="89"/>
      <c r="K753" s="89"/>
      <c r="L753" s="89"/>
      <c r="M753" s="89"/>
      <c r="N753" s="274">
        <v>0</v>
      </c>
      <c r="O753" s="274">
        <v>1384.4</v>
      </c>
      <c r="P753" s="89" t="s">
        <v>670</v>
      </c>
    </row>
    <row r="754" spans="1:16" ht="51">
      <c r="A754" s="271" t="s">
        <v>556</v>
      </c>
      <c r="B754" s="89"/>
      <c r="C754" s="272" t="s">
        <v>616</v>
      </c>
      <c r="D754" s="84">
        <v>43493</v>
      </c>
      <c r="E754" s="85" t="s">
        <v>2172</v>
      </c>
      <c r="F754" s="85" t="s">
        <v>3</v>
      </c>
      <c r="G754" s="85">
        <v>1706889</v>
      </c>
      <c r="H754" s="89"/>
      <c r="I754" s="273" t="s">
        <v>3124</v>
      </c>
      <c r="J754" s="89"/>
      <c r="K754" s="89"/>
      <c r="L754" s="89"/>
      <c r="M754" s="89"/>
      <c r="N754" s="274">
        <v>0</v>
      </c>
      <c r="O754" s="274">
        <v>73.400000000000006</v>
      </c>
      <c r="P754" s="89" t="s">
        <v>670</v>
      </c>
    </row>
    <row r="755" spans="1:16" ht="51">
      <c r="A755" s="271">
        <v>16</v>
      </c>
      <c r="B755" s="89"/>
      <c r="C755" s="272" t="s">
        <v>43</v>
      </c>
      <c r="D755" s="84">
        <v>43493</v>
      </c>
      <c r="E755" s="85" t="s">
        <v>2173</v>
      </c>
      <c r="F755" s="85" t="s">
        <v>3</v>
      </c>
      <c r="G755" s="85">
        <v>1706841</v>
      </c>
      <c r="H755" s="89"/>
      <c r="I755" s="273" t="s">
        <v>3125</v>
      </c>
      <c r="J755" s="89"/>
      <c r="K755" s="89"/>
      <c r="L755" s="89"/>
      <c r="M755" s="89"/>
      <c r="N755" s="274">
        <v>0</v>
      </c>
      <c r="O755" s="274">
        <v>1</v>
      </c>
      <c r="P755" s="89" t="s">
        <v>670</v>
      </c>
    </row>
    <row r="756" spans="1:16" ht="51">
      <c r="A756" s="271" t="s">
        <v>565</v>
      </c>
      <c r="B756" s="89"/>
      <c r="C756" s="272" t="s">
        <v>615</v>
      </c>
      <c r="D756" s="84">
        <v>43493</v>
      </c>
      <c r="E756" s="85" t="s">
        <v>2174</v>
      </c>
      <c r="F756" s="85" t="s">
        <v>3</v>
      </c>
      <c r="G756" s="85">
        <v>1706827</v>
      </c>
      <c r="H756" s="89"/>
      <c r="I756" s="273" t="s">
        <v>3126</v>
      </c>
      <c r="J756" s="89"/>
      <c r="K756" s="89"/>
      <c r="L756" s="89"/>
      <c r="M756" s="89"/>
      <c r="N756" s="274">
        <v>0</v>
      </c>
      <c r="O756" s="274">
        <v>1283.3800000000001</v>
      </c>
      <c r="P756" s="89" t="s">
        <v>670</v>
      </c>
    </row>
    <row r="757" spans="1:16" ht="51">
      <c r="A757" s="271">
        <v>47</v>
      </c>
      <c r="B757" s="89"/>
      <c r="C757" s="272" t="s">
        <v>49</v>
      </c>
      <c r="D757" s="84">
        <v>43493</v>
      </c>
      <c r="E757" s="85" t="s">
        <v>2175</v>
      </c>
      <c r="F757" s="85" t="s">
        <v>3</v>
      </c>
      <c r="G757" s="85">
        <v>1706933</v>
      </c>
      <c r="H757" s="89"/>
      <c r="I757" s="273" t="s">
        <v>1424</v>
      </c>
      <c r="J757" s="89"/>
      <c r="K757" s="89"/>
      <c r="L757" s="89"/>
      <c r="M757" s="89"/>
      <c r="N757" s="274">
        <v>0</v>
      </c>
      <c r="O757" s="274">
        <v>30</v>
      </c>
      <c r="P757" s="89" t="s">
        <v>670</v>
      </c>
    </row>
    <row r="758" spans="1:16" ht="38.25">
      <c r="A758" s="271">
        <v>590</v>
      </c>
      <c r="B758" s="89"/>
      <c r="C758" s="272" t="s">
        <v>611</v>
      </c>
      <c r="D758" s="84">
        <v>43493</v>
      </c>
      <c r="E758" s="85" t="s">
        <v>2176</v>
      </c>
      <c r="F758" s="85" t="s">
        <v>3</v>
      </c>
      <c r="G758" s="85">
        <v>1706967</v>
      </c>
      <c r="H758" s="89"/>
      <c r="I758" s="273" t="s">
        <v>3127</v>
      </c>
      <c r="J758" s="89"/>
      <c r="K758" s="89"/>
      <c r="L758" s="89"/>
      <c r="M758" s="89"/>
      <c r="N758" s="274">
        <v>0</v>
      </c>
      <c r="O758" s="274">
        <v>9</v>
      </c>
      <c r="P758" s="89" t="s">
        <v>670</v>
      </c>
    </row>
    <row r="759" spans="1:16" ht="51">
      <c r="A759" s="271" t="s">
        <v>565</v>
      </c>
      <c r="B759" s="89"/>
      <c r="C759" s="272" t="s">
        <v>615</v>
      </c>
      <c r="D759" s="84">
        <v>43493</v>
      </c>
      <c r="E759" s="85" t="s">
        <v>2177</v>
      </c>
      <c r="F759" s="85" t="s">
        <v>3</v>
      </c>
      <c r="G759" s="85">
        <v>1707002</v>
      </c>
      <c r="H759" s="89"/>
      <c r="I759" s="273" t="s">
        <v>3128</v>
      </c>
      <c r="J759" s="89"/>
      <c r="K759" s="89"/>
      <c r="L759" s="89"/>
      <c r="M759" s="89"/>
      <c r="N759" s="274">
        <v>0</v>
      </c>
      <c r="O759" s="274">
        <v>1338.44</v>
      </c>
      <c r="P759" s="89" t="s">
        <v>670</v>
      </c>
    </row>
    <row r="760" spans="1:16" ht="51">
      <c r="A760" s="271">
        <v>514</v>
      </c>
      <c r="B760" s="89"/>
      <c r="C760" s="272" t="s">
        <v>172</v>
      </c>
      <c r="D760" s="84">
        <v>43493</v>
      </c>
      <c r="E760" s="85" t="s">
        <v>2178</v>
      </c>
      <c r="F760" s="85" t="s">
        <v>3</v>
      </c>
      <c r="G760" s="85">
        <v>1706769</v>
      </c>
      <c r="H760" s="89"/>
      <c r="I760" s="273" t="s">
        <v>3129</v>
      </c>
      <c r="J760" s="89"/>
      <c r="K760" s="89"/>
      <c r="L760" s="89"/>
      <c r="M760" s="89"/>
      <c r="N760" s="274">
        <v>0</v>
      </c>
      <c r="O760" s="274">
        <v>3000000</v>
      </c>
      <c r="P760" s="89" t="s">
        <v>670</v>
      </c>
    </row>
    <row r="761" spans="1:16" ht="51">
      <c r="A761" s="271" t="s">
        <v>565</v>
      </c>
      <c r="B761" s="89"/>
      <c r="C761" s="272" t="s">
        <v>615</v>
      </c>
      <c r="D761" s="84">
        <v>43493</v>
      </c>
      <c r="E761" s="85" t="s">
        <v>2179</v>
      </c>
      <c r="F761" s="85" t="s">
        <v>3</v>
      </c>
      <c r="G761" s="85">
        <v>1706809</v>
      </c>
      <c r="H761" s="89"/>
      <c r="I761" s="273" t="s">
        <v>3130</v>
      </c>
      <c r="J761" s="89"/>
      <c r="K761" s="89"/>
      <c r="L761" s="89"/>
      <c r="M761" s="89"/>
      <c r="N761" s="274">
        <v>0</v>
      </c>
      <c r="O761" s="274">
        <v>500</v>
      </c>
      <c r="P761" s="89" t="s">
        <v>670</v>
      </c>
    </row>
    <row r="762" spans="1:16" ht="51">
      <c r="A762" s="271">
        <v>78</v>
      </c>
      <c r="B762" s="89"/>
      <c r="C762" s="272" t="s">
        <v>674</v>
      </c>
      <c r="D762" s="84">
        <v>43493</v>
      </c>
      <c r="E762" s="85" t="s">
        <v>2180</v>
      </c>
      <c r="F762" s="85" t="s">
        <v>3</v>
      </c>
      <c r="G762" s="85">
        <v>1706810</v>
      </c>
      <c r="H762" s="89"/>
      <c r="I762" s="273" t="s">
        <v>3131</v>
      </c>
      <c r="J762" s="89"/>
      <c r="K762" s="89"/>
      <c r="L762" s="89"/>
      <c r="M762" s="89"/>
      <c r="N762" s="274">
        <v>0</v>
      </c>
      <c r="O762" s="274">
        <v>28014</v>
      </c>
      <c r="P762" s="89" t="s">
        <v>670</v>
      </c>
    </row>
    <row r="763" spans="1:16" ht="51">
      <c r="A763" s="271">
        <v>78</v>
      </c>
      <c r="B763" s="89"/>
      <c r="C763" s="272" t="s">
        <v>674</v>
      </c>
      <c r="D763" s="84">
        <v>43493</v>
      </c>
      <c r="E763" s="85" t="s">
        <v>2181</v>
      </c>
      <c r="F763" s="85" t="s">
        <v>3</v>
      </c>
      <c r="G763" s="85">
        <v>1706812</v>
      </c>
      <c r="H763" s="89"/>
      <c r="I763" s="273" t="s">
        <v>3132</v>
      </c>
      <c r="J763" s="89"/>
      <c r="K763" s="89"/>
      <c r="L763" s="89"/>
      <c r="M763" s="89"/>
      <c r="N763" s="274">
        <v>0</v>
      </c>
      <c r="O763" s="274">
        <v>9190.0400000000009</v>
      </c>
      <c r="P763" s="89" t="s">
        <v>670</v>
      </c>
    </row>
    <row r="764" spans="1:16" ht="51">
      <c r="A764" s="271">
        <v>155</v>
      </c>
      <c r="B764" s="89"/>
      <c r="C764" s="272" t="s">
        <v>85</v>
      </c>
      <c r="D764" s="84">
        <v>43493</v>
      </c>
      <c r="E764" s="85" t="s">
        <v>2182</v>
      </c>
      <c r="F764" s="85" t="s">
        <v>3</v>
      </c>
      <c r="G764" s="85">
        <v>1706789</v>
      </c>
      <c r="H764" s="89"/>
      <c r="I764" s="273" t="s">
        <v>3133</v>
      </c>
      <c r="J764" s="89"/>
      <c r="K764" s="89"/>
      <c r="L764" s="89"/>
      <c r="M764" s="89"/>
      <c r="N764" s="274">
        <v>0</v>
      </c>
      <c r="O764" s="274">
        <v>568</v>
      </c>
      <c r="P764" s="89" t="s">
        <v>670</v>
      </c>
    </row>
    <row r="765" spans="1:16" ht="51">
      <c r="A765" s="271" t="s">
        <v>565</v>
      </c>
      <c r="B765" s="89"/>
      <c r="C765" s="272" t="s">
        <v>615</v>
      </c>
      <c r="D765" s="84">
        <v>43493</v>
      </c>
      <c r="E765" s="85" t="s">
        <v>2183</v>
      </c>
      <c r="F765" s="85" t="s">
        <v>3</v>
      </c>
      <c r="G765" s="85">
        <v>1706786</v>
      </c>
      <c r="H765" s="89"/>
      <c r="I765" s="273" t="s">
        <v>3134</v>
      </c>
      <c r="J765" s="89"/>
      <c r="K765" s="89"/>
      <c r="L765" s="89"/>
      <c r="M765" s="89"/>
      <c r="N765" s="274">
        <v>0</v>
      </c>
      <c r="O765" s="274">
        <v>1187</v>
      </c>
      <c r="P765" s="89" t="s">
        <v>670</v>
      </c>
    </row>
    <row r="766" spans="1:16" ht="51">
      <c r="A766" s="271">
        <v>47</v>
      </c>
      <c r="B766" s="89"/>
      <c r="C766" s="272" t="s">
        <v>49</v>
      </c>
      <c r="D766" s="84">
        <v>43493</v>
      </c>
      <c r="E766" s="85" t="s">
        <v>2184</v>
      </c>
      <c r="F766" s="85" t="s">
        <v>3</v>
      </c>
      <c r="G766" s="85">
        <v>1706776</v>
      </c>
      <c r="H766" s="89"/>
      <c r="I766" s="273" t="s">
        <v>3135</v>
      </c>
      <c r="J766" s="89"/>
      <c r="K766" s="89"/>
      <c r="L766" s="89"/>
      <c r="M766" s="89"/>
      <c r="N766" s="274">
        <v>0</v>
      </c>
      <c r="O766" s="274">
        <v>55</v>
      </c>
      <c r="P766" s="89" t="s">
        <v>670</v>
      </c>
    </row>
    <row r="767" spans="1:16" ht="51">
      <c r="A767" s="271" t="s">
        <v>556</v>
      </c>
      <c r="B767" s="89"/>
      <c r="C767" s="272" t="s">
        <v>616</v>
      </c>
      <c r="D767" s="84">
        <v>43493</v>
      </c>
      <c r="E767" s="85" t="s">
        <v>2185</v>
      </c>
      <c r="F767" s="85" t="s">
        <v>3</v>
      </c>
      <c r="G767" s="85">
        <v>1706758</v>
      </c>
      <c r="H767" s="89"/>
      <c r="I767" s="273" t="s">
        <v>3136</v>
      </c>
      <c r="J767" s="89"/>
      <c r="K767" s="89"/>
      <c r="L767" s="89"/>
      <c r="M767" s="89"/>
      <c r="N767" s="274">
        <v>0</v>
      </c>
      <c r="O767" s="274">
        <v>239.9</v>
      </c>
      <c r="P767" s="89" t="s">
        <v>670</v>
      </c>
    </row>
    <row r="768" spans="1:16" ht="51">
      <c r="A768" s="271" t="s">
        <v>556</v>
      </c>
      <c r="B768" s="89"/>
      <c r="C768" s="272" t="s">
        <v>616</v>
      </c>
      <c r="D768" s="84">
        <v>43493</v>
      </c>
      <c r="E768" s="85" t="s">
        <v>2186</v>
      </c>
      <c r="F768" s="85" t="s">
        <v>3</v>
      </c>
      <c r="G768" s="85">
        <v>1706756</v>
      </c>
      <c r="H768" s="89"/>
      <c r="I768" s="273" t="s">
        <v>3137</v>
      </c>
      <c r="J768" s="89"/>
      <c r="K768" s="89"/>
      <c r="L768" s="89"/>
      <c r="M768" s="89"/>
      <c r="N768" s="274">
        <v>0</v>
      </c>
      <c r="O768" s="274">
        <v>54.5</v>
      </c>
      <c r="P768" s="89" t="s">
        <v>670</v>
      </c>
    </row>
    <row r="769" spans="1:16" ht="51">
      <c r="A769" s="271">
        <v>287</v>
      </c>
      <c r="B769" s="89"/>
      <c r="C769" s="272" t="s">
        <v>126</v>
      </c>
      <c r="D769" s="84">
        <v>43493</v>
      </c>
      <c r="E769" s="85" t="s">
        <v>2187</v>
      </c>
      <c r="F769" s="85" t="s">
        <v>3</v>
      </c>
      <c r="G769" s="85">
        <v>1706845</v>
      </c>
      <c r="H769" s="89"/>
      <c r="I769" s="273" t="s">
        <v>3138</v>
      </c>
      <c r="J769" s="89"/>
      <c r="K769" s="89"/>
      <c r="L769" s="89"/>
      <c r="M769" s="89"/>
      <c r="N769" s="274">
        <v>0</v>
      </c>
      <c r="O769" s="274">
        <v>186.20000000000002</v>
      </c>
      <c r="P769" s="89" t="s">
        <v>670</v>
      </c>
    </row>
    <row r="770" spans="1:16" ht="51">
      <c r="A770" s="271" t="s">
        <v>559</v>
      </c>
      <c r="B770" s="89"/>
      <c r="C770" s="272" t="s">
        <v>762</v>
      </c>
      <c r="D770" s="84">
        <v>43493</v>
      </c>
      <c r="E770" s="85" t="s">
        <v>2188</v>
      </c>
      <c r="F770" s="85" t="s">
        <v>671</v>
      </c>
      <c r="G770" s="85">
        <v>182958</v>
      </c>
      <c r="H770" s="89"/>
      <c r="I770" s="273" t="s">
        <v>3139</v>
      </c>
      <c r="J770" s="89"/>
      <c r="K770" s="89"/>
      <c r="L770" s="89"/>
      <c r="M770" s="89"/>
      <c r="N770" s="274">
        <v>0</v>
      </c>
      <c r="O770" s="274">
        <v>31134</v>
      </c>
      <c r="P770" s="89" t="s">
        <v>670</v>
      </c>
    </row>
    <row r="771" spans="1:16" ht="63.75">
      <c r="A771" s="271" t="s">
        <v>559</v>
      </c>
      <c r="B771" s="89"/>
      <c r="C771" s="272" t="s">
        <v>762</v>
      </c>
      <c r="D771" s="84">
        <v>43493</v>
      </c>
      <c r="E771" s="85" t="s">
        <v>2188</v>
      </c>
      <c r="F771" s="85" t="s">
        <v>671</v>
      </c>
      <c r="G771" s="85">
        <v>182954</v>
      </c>
      <c r="H771" s="89"/>
      <c r="I771" s="273" t="s">
        <v>3140</v>
      </c>
      <c r="J771" s="89"/>
      <c r="K771" s="89"/>
      <c r="L771" s="89"/>
      <c r="M771" s="89"/>
      <c r="N771" s="274">
        <v>0</v>
      </c>
      <c r="O771" s="274">
        <v>647937.66</v>
      </c>
      <c r="P771" s="89" t="s">
        <v>670</v>
      </c>
    </row>
    <row r="772" spans="1:16" ht="51">
      <c r="A772" s="271" t="s">
        <v>559</v>
      </c>
      <c r="B772" s="89"/>
      <c r="C772" s="272" t="s">
        <v>762</v>
      </c>
      <c r="D772" s="84">
        <v>43493</v>
      </c>
      <c r="E772" s="85" t="s">
        <v>2188</v>
      </c>
      <c r="F772" s="85" t="s">
        <v>671</v>
      </c>
      <c r="G772" s="85">
        <v>182956</v>
      </c>
      <c r="H772" s="89"/>
      <c r="I772" s="273" t="s">
        <v>3139</v>
      </c>
      <c r="J772" s="89"/>
      <c r="K772" s="89"/>
      <c r="L772" s="89"/>
      <c r="M772" s="89"/>
      <c r="N772" s="274">
        <v>0</v>
      </c>
      <c r="O772" s="274">
        <v>7759.37</v>
      </c>
      <c r="P772" s="89" t="s">
        <v>670</v>
      </c>
    </row>
    <row r="773" spans="1:16" ht="89.25">
      <c r="A773" s="271">
        <v>378</v>
      </c>
      <c r="B773" s="89"/>
      <c r="C773" s="272" t="s">
        <v>639</v>
      </c>
      <c r="D773" s="84">
        <v>43493</v>
      </c>
      <c r="E773" s="85" t="s">
        <v>2189</v>
      </c>
      <c r="F773" s="85" t="s">
        <v>15</v>
      </c>
      <c r="G773" s="85">
        <v>7109</v>
      </c>
      <c r="H773" s="89"/>
      <c r="I773" s="273" t="s">
        <v>3141</v>
      </c>
      <c r="J773" s="89"/>
      <c r="K773" s="89"/>
      <c r="L773" s="89"/>
      <c r="M773" s="89"/>
      <c r="N773" s="274">
        <v>319.12</v>
      </c>
      <c r="O773" s="274">
        <v>0</v>
      </c>
      <c r="P773" s="89" t="s">
        <v>670</v>
      </c>
    </row>
    <row r="774" spans="1:16" ht="76.5">
      <c r="A774" s="271">
        <v>513</v>
      </c>
      <c r="B774" s="89"/>
      <c r="C774" s="272" t="s">
        <v>171</v>
      </c>
      <c r="D774" s="84">
        <v>43493</v>
      </c>
      <c r="E774" s="85" t="s">
        <v>2190</v>
      </c>
      <c r="F774" s="85" t="s">
        <v>15</v>
      </c>
      <c r="G774" s="85">
        <v>948936</v>
      </c>
      <c r="H774" s="89"/>
      <c r="I774" s="273" t="s">
        <v>3142</v>
      </c>
      <c r="J774" s="89"/>
      <c r="K774" s="89"/>
      <c r="L774" s="89"/>
      <c r="M774" s="89"/>
      <c r="N774" s="274">
        <v>50</v>
      </c>
      <c r="O774" s="274">
        <v>0</v>
      </c>
      <c r="P774" s="89" t="s">
        <v>670</v>
      </c>
    </row>
    <row r="775" spans="1:16" ht="51">
      <c r="A775" s="271">
        <v>340</v>
      </c>
      <c r="B775" s="89"/>
      <c r="C775" s="272" t="s">
        <v>147</v>
      </c>
      <c r="D775" s="84">
        <v>43493</v>
      </c>
      <c r="E775" s="85" t="s">
        <v>2191</v>
      </c>
      <c r="F775" s="85" t="s">
        <v>6</v>
      </c>
      <c r="G775" s="85">
        <v>949062</v>
      </c>
      <c r="H775" s="89"/>
      <c r="I775" s="273" t="s">
        <v>3143</v>
      </c>
      <c r="J775" s="89"/>
      <c r="K775" s="89"/>
      <c r="L775" s="89"/>
      <c r="M775" s="89"/>
      <c r="N775" s="274">
        <v>0</v>
      </c>
      <c r="O775" s="274">
        <v>115646.91</v>
      </c>
      <c r="P775" s="89" t="s">
        <v>670</v>
      </c>
    </row>
    <row r="776" spans="1:16" ht="51">
      <c r="A776" s="271">
        <v>340</v>
      </c>
      <c r="B776" s="89"/>
      <c r="C776" s="272" t="s">
        <v>147</v>
      </c>
      <c r="D776" s="84">
        <v>43493</v>
      </c>
      <c r="E776" s="85" t="s">
        <v>2192</v>
      </c>
      <c r="F776" s="85" t="s">
        <v>15</v>
      </c>
      <c r="G776" s="85">
        <v>949063</v>
      </c>
      <c r="H776" s="89"/>
      <c r="I776" s="273" t="s">
        <v>3144</v>
      </c>
      <c r="J776" s="89"/>
      <c r="K776" s="89"/>
      <c r="L776" s="89"/>
      <c r="M776" s="89"/>
      <c r="N776" s="274">
        <v>50</v>
      </c>
      <c r="O776" s="274">
        <v>0</v>
      </c>
      <c r="P776" s="89" t="s">
        <v>670</v>
      </c>
    </row>
    <row r="777" spans="1:16" ht="63.75">
      <c r="A777" s="271" t="s">
        <v>559</v>
      </c>
      <c r="B777" s="89"/>
      <c r="C777" s="272" t="s">
        <v>762</v>
      </c>
      <c r="D777" s="84">
        <v>43493</v>
      </c>
      <c r="E777" s="85" t="s">
        <v>2193</v>
      </c>
      <c r="F777" s="85" t="s">
        <v>6</v>
      </c>
      <c r="G777" s="85">
        <v>1075308</v>
      </c>
      <c r="H777" s="89"/>
      <c r="I777" s="273" t="s">
        <v>3145</v>
      </c>
      <c r="J777" s="89"/>
      <c r="K777" s="89"/>
      <c r="L777" s="89"/>
      <c r="M777" s="89"/>
      <c r="N777" s="274">
        <v>0</v>
      </c>
      <c r="O777" s="274">
        <v>950</v>
      </c>
      <c r="P777" s="89" t="s">
        <v>670</v>
      </c>
    </row>
    <row r="778" spans="1:16" ht="102">
      <c r="A778" s="271">
        <v>86</v>
      </c>
      <c r="B778" s="89"/>
      <c r="C778" s="272" t="s">
        <v>56</v>
      </c>
      <c r="D778" s="84">
        <v>43493</v>
      </c>
      <c r="E778" s="85" t="s">
        <v>2194</v>
      </c>
      <c r="F778" s="85" t="s">
        <v>6</v>
      </c>
      <c r="G778" s="85">
        <v>945713</v>
      </c>
      <c r="H778" s="89"/>
      <c r="I778" s="273" t="s">
        <v>3146</v>
      </c>
      <c r="J778" s="89"/>
      <c r="K778" s="89"/>
      <c r="L778" s="89"/>
      <c r="M778" s="89"/>
      <c r="N778" s="274">
        <v>0</v>
      </c>
      <c r="O778" s="274">
        <v>768028.73</v>
      </c>
      <c r="P778" s="89" t="s">
        <v>670</v>
      </c>
    </row>
    <row r="779" spans="1:16" ht="63.75">
      <c r="A779" s="271">
        <v>190</v>
      </c>
      <c r="B779" s="89"/>
      <c r="C779" s="272" t="s">
        <v>92</v>
      </c>
      <c r="D779" s="84">
        <v>43494</v>
      </c>
      <c r="E779" s="85" t="s">
        <v>2195</v>
      </c>
      <c r="F779" s="85" t="s">
        <v>3</v>
      </c>
      <c r="G779" s="85">
        <v>1707396</v>
      </c>
      <c r="H779" s="89"/>
      <c r="I779" s="273" t="s">
        <v>3147</v>
      </c>
      <c r="J779" s="89"/>
      <c r="K779" s="89"/>
      <c r="L779" s="89"/>
      <c r="M779" s="89"/>
      <c r="N779" s="274">
        <v>0</v>
      </c>
      <c r="O779" s="274">
        <v>155</v>
      </c>
      <c r="P779" s="89" t="s">
        <v>670</v>
      </c>
    </row>
    <row r="780" spans="1:16" ht="63.75">
      <c r="A780" s="271">
        <v>190</v>
      </c>
      <c r="B780" s="89"/>
      <c r="C780" s="272" t="s">
        <v>92</v>
      </c>
      <c r="D780" s="84">
        <v>43494</v>
      </c>
      <c r="E780" s="85" t="s">
        <v>2196</v>
      </c>
      <c r="F780" s="85" t="s">
        <v>3</v>
      </c>
      <c r="G780" s="85">
        <v>1707392</v>
      </c>
      <c r="H780" s="89"/>
      <c r="I780" s="273" t="s">
        <v>3148</v>
      </c>
      <c r="J780" s="89"/>
      <c r="K780" s="89"/>
      <c r="L780" s="89"/>
      <c r="M780" s="89"/>
      <c r="N780" s="274">
        <v>0</v>
      </c>
      <c r="O780" s="274">
        <v>599</v>
      </c>
      <c r="P780" s="89" t="s">
        <v>670</v>
      </c>
    </row>
    <row r="781" spans="1:16" ht="63.75">
      <c r="A781" s="271">
        <v>190</v>
      </c>
      <c r="B781" s="89"/>
      <c r="C781" s="272" t="s">
        <v>92</v>
      </c>
      <c r="D781" s="84">
        <v>43494</v>
      </c>
      <c r="E781" s="85" t="s">
        <v>2197</v>
      </c>
      <c r="F781" s="85" t="s">
        <v>3</v>
      </c>
      <c r="G781" s="85">
        <v>1707391</v>
      </c>
      <c r="H781" s="89"/>
      <c r="I781" s="273" t="s">
        <v>3149</v>
      </c>
      <c r="J781" s="89"/>
      <c r="K781" s="89"/>
      <c r="L781" s="89"/>
      <c r="M781" s="89"/>
      <c r="N781" s="274">
        <v>0</v>
      </c>
      <c r="O781" s="274">
        <v>155</v>
      </c>
      <c r="P781" s="89" t="s">
        <v>670</v>
      </c>
    </row>
    <row r="782" spans="1:16" ht="51">
      <c r="A782" s="271">
        <v>190</v>
      </c>
      <c r="B782" s="89"/>
      <c r="C782" s="272" t="s">
        <v>92</v>
      </c>
      <c r="D782" s="84">
        <v>43494</v>
      </c>
      <c r="E782" s="85" t="s">
        <v>2198</v>
      </c>
      <c r="F782" s="85" t="s">
        <v>3</v>
      </c>
      <c r="G782" s="85">
        <v>1707389</v>
      </c>
      <c r="H782" s="89"/>
      <c r="I782" s="273" t="s">
        <v>3150</v>
      </c>
      <c r="J782" s="89"/>
      <c r="K782" s="89"/>
      <c r="L782" s="89"/>
      <c r="M782" s="89"/>
      <c r="N782" s="274">
        <v>0</v>
      </c>
      <c r="O782" s="274">
        <v>155</v>
      </c>
      <c r="P782" s="89" t="s">
        <v>670</v>
      </c>
    </row>
    <row r="783" spans="1:16" ht="51">
      <c r="A783" s="271" t="s">
        <v>556</v>
      </c>
      <c r="B783" s="89"/>
      <c r="C783" s="272" t="s">
        <v>616</v>
      </c>
      <c r="D783" s="84">
        <v>43494</v>
      </c>
      <c r="E783" s="85" t="s">
        <v>2199</v>
      </c>
      <c r="F783" s="85" t="s">
        <v>3</v>
      </c>
      <c r="G783" s="85">
        <v>1707374</v>
      </c>
      <c r="H783" s="89"/>
      <c r="I783" s="273" t="s">
        <v>3151</v>
      </c>
      <c r="J783" s="89"/>
      <c r="K783" s="89"/>
      <c r="L783" s="89"/>
      <c r="M783" s="89"/>
      <c r="N783" s="274">
        <v>0</v>
      </c>
      <c r="O783" s="274">
        <v>0.37</v>
      </c>
      <c r="P783" s="89" t="s">
        <v>670</v>
      </c>
    </row>
    <row r="784" spans="1:16" ht="51">
      <c r="A784" s="271">
        <v>378</v>
      </c>
      <c r="B784" s="89"/>
      <c r="C784" s="272" t="s">
        <v>639</v>
      </c>
      <c r="D784" s="84">
        <v>43494</v>
      </c>
      <c r="E784" s="85" t="s">
        <v>2200</v>
      </c>
      <c r="F784" s="85" t="s">
        <v>3</v>
      </c>
      <c r="G784" s="85">
        <v>1707332</v>
      </c>
      <c r="H784" s="89"/>
      <c r="I784" s="273" t="s">
        <v>3152</v>
      </c>
      <c r="J784" s="89"/>
      <c r="K784" s="89"/>
      <c r="L784" s="89"/>
      <c r="M784" s="89"/>
      <c r="N784" s="274">
        <v>0</v>
      </c>
      <c r="O784" s="274">
        <v>715.38</v>
      </c>
      <c r="P784" s="89" t="s">
        <v>670</v>
      </c>
    </row>
    <row r="785" spans="1:16" ht="51">
      <c r="A785" s="271">
        <v>378</v>
      </c>
      <c r="B785" s="89"/>
      <c r="C785" s="272" t="s">
        <v>639</v>
      </c>
      <c r="D785" s="84">
        <v>43494</v>
      </c>
      <c r="E785" s="85" t="s">
        <v>2201</v>
      </c>
      <c r="F785" s="85" t="s">
        <v>3</v>
      </c>
      <c r="G785" s="85">
        <v>1707331</v>
      </c>
      <c r="H785" s="89"/>
      <c r="I785" s="273" t="s">
        <v>3153</v>
      </c>
      <c r="J785" s="89"/>
      <c r="K785" s="89"/>
      <c r="L785" s="89"/>
      <c r="M785" s="89"/>
      <c r="N785" s="274">
        <v>0</v>
      </c>
      <c r="O785" s="274">
        <v>741.62</v>
      </c>
      <c r="P785" s="89" t="s">
        <v>670</v>
      </c>
    </row>
    <row r="786" spans="1:16" ht="63.75">
      <c r="A786" s="271">
        <v>190</v>
      </c>
      <c r="B786" s="89"/>
      <c r="C786" s="272" t="s">
        <v>92</v>
      </c>
      <c r="D786" s="84">
        <v>43494</v>
      </c>
      <c r="E786" s="85" t="s">
        <v>2202</v>
      </c>
      <c r="F786" s="85" t="s">
        <v>3</v>
      </c>
      <c r="G786" s="85">
        <v>1707397</v>
      </c>
      <c r="H786" s="89"/>
      <c r="I786" s="273" t="s">
        <v>3154</v>
      </c>
      <c r="J786" s="89"/>
      <c r="K786" s="89"/>
      <c r="L786" s="89"/>
      <c r="M786" s="89"/>
      <c r="N786" s="274">
        <v>0</v>
      </c>
      <c r="O786" s="274">
        <v>380</v>
      </c>
      <c r="P786" s="89" t="s">
        <v>670</v>
      </c>
    </row>
    <row r="787" spans="1:16" ht="51">
      <c r="A787" s="271" t="s">
        <v>565</v>
      </c>
      <c r="B787" s="89"/>
      <c r="C787" s="272" t="s">
        <v>615</v>
      </c>
      <c r="D787" s="84">
        <v>43494</v>
      </c>
      <c r="E787" s="85" t="s">
        <v>2203</v>
      </c>
      <c r="F787" s="85" t="s">
        <v>3</v>
      </c>
      <c r="G787" s="85">
        <v>1707408</v>
      </c>
      <c r="H787" s="89"/>
      <c r="I787" s="273" t="s">
        <v>3155</v>
      </c>
      <c r="J787" s="89"/>
      <c r="K787" s="89"/>
      <c r="L787" s="89"/>
      <c r="M787" s="89"/>
      <c r="N787" s="274">
        <v>0</v>
      </c>
      <c r="O787" s="274">
        <v>3469</v>
      </c>
      <c r="P787" s="89" t="s">
        <v>670</v>
      </c>
    </row>
    <row r="788" spans="1:16" ht="51">
      <c r="A788" s="271" t="s">
        <v>565</v>
      </c>
      <c r="B788" s="89"/>
      <c r="C788" s="272" t="s">
        <v>615</v>
      </c>
      <c r="D788" s="84">
        <v>43494</v>
      </c>
      <c r="E788" s="85" t="s">
        <v>2204</v>
      </c>
      <c r="F788" s="85" t="s">
        <v>3</v>
      </c>
      <c r="G788" s="85">
        <v>1707409</v>
      </c>
      <c r="H788" s="89"/>
      <c r="I788" s="273" t="s">
        <v>3156</v>
      </c>
      <c r="J788" s="89"/>
      <c r="K788" s="89"/>
      <c r="L788" s="89"/>
      <c r="M788" s="89"/>
      <c r="N788" s="274">
        <v>0</v>
      </c>
      <c r="O788" s="274">
        <v>301.63</v>
      </c>
      <c r="P788" s="89" t="s">
        <v>670</v>
      </c>
    </row>
    <row r="789" spans="1:16" ht="51">
      <c r="A789" s="271" t="s">
        <v>565</v>
      </c>
      <c r="B789" s="89"/>
      <c r="C789" s="272" t="s">
        <v>615</v>
      </c>
      <c r="D789" s="84">
        <v>43494</v>
      </c>
      <c r="E789" s="85" t="s">
        <v>2205</v>
      </c>
      <c r="F789" s="85" t="s">
        <v>3</v>
      </c>
      <c r="G789" s="85">
        <v>1707411</v>
      </c>
      <c r="H789" s="89"/>
      <c r="I789" s="273" t="s">
        <v>3157</v>
      </c>
      <c r="J789" s="89"/>
      <c r="K789" s="89"/>
      <c r="L789" s="89"/>
      <c r="M789" s="89"/>
      <c r="N789" s="274">
        <v>0</v>
      </c>
      <c r="O789" s="274">
        <v>4334.7</v>
      </c>
      <c r="P789" s="89" t="s">
        <v>670</v>
      </c>
    </row>
    <row r="790" spans="1:16" ht="51">
      <c r="A790" s="271" t="s">
        <v>565</v>
      </c>
      <c r="B790" s="89"/>
      <c r="C790" s="272" t="s">
        <v>615</v>
      </c>
      <c r="D790" s="84">
        <v>43494</v>
      </c>
      <c r="E790" s="85" t="s">
        <v>2206</v>
      </c>
      <c r="F790" s="85" t="s">
        <v>3</v>
      </c>
      <c r="G790" s="85">
        <v>1707414</v>
      </c>
      <c r="H790" s="89"/>
      <c r="I790" s="273" t="s">
        <v>3158</v>
      </c>
      <c r="J790" s="89"/>
      <c r="K790" s="89"/>
      <c r="L790" s="89"/>
      <c r="M790" s="89"/>
      <c r="N790" s="274">
        <v>0</v>
      </c>
      <c r="O790" s="274">
        <v>323.63</v>
      </c>
      <c r="P790" s="89" t="s">
        <v>670</v>
      </c>
    </row>
    <row r="791" spans="1:16" ht="51">
      <c r="A791" s="271" t="s">
        <v>565</v>
      </c>
      <c r="B791" s="89"/>
      <c r="C791" s="272" t="s">
        <v>615</v>
      </c>
      <c r="D791" s="84">
        <v>43494</v>
      </c>
      <c r="E791" s="85" t="s">
        <v>2207</v>
      </c>
      <c r="F791" s="85" t="s">
        <v>3</v>
      </c>
      <c r="G791" s="85">
        <v>1707415</v>
      </c>
      <c r="H791" s="89"/>
      <c r="I791" s="273" t="s">
        <v>3159</v>
      </c>
      <c r="J791" s="89"/>
      <c r="K791" s="89"/>
      <c r="L791" s="89"/>
      <c r="M791" s="89"/>
      <c r="N791" s="274">
        <v>0</v>
      </c>
      <c r="O791" s="274">
        <v>35</v>
      </c>
      <c r="P791" s="89" t="s">
        <v>670</v>
      </c>
    </row>
    <row r="792" spans="1:16" ht="51">
      <c r="A792" s="271" t="s">
        <v>565</v>
      </c>
      <c r="B792" s="89"/>
      <c r="C792" s="272" t="s">
        <v>615</v>
      </c>
      <c r="D792" s="84">
        <v>43494</v>
      </c>
      <c r="E792" s="85" t="s">
        <v>2208</v>
      </c>
      <c r="F792" s="85" t="s">
        <v>3</v>
      </c>
      <c r="G792" s="85">
        <v>1707464</v>
      </c>
      <c r="H792" s="89"/>
      <c r="I792" s="273" t="s">
        <v>3160</v>
      </c>
      <c r="J792" s="89"/>
      <c r="K792" s="89"/>
      <c r="L792" s="89"/>
      <c r="M792" s="89"/>
      <c r="N792" s="274">
        <v>0</v>
      </c>
      <c r="O792" s="274">
        <v>238.8</v>
      </c>
      <c r="P792" s="89" t="s">
        <v>670</v>
      </c>
    </row>
    <row r="793" spans="1:16" ht="51">
      <c r="A793" s="271">
        <v>86</v>
      </c>
      <c r="B793" s="89"/>
      <c r="C793" s="272" t="s">
        <v>56</v>
      </c>
      <c r="D793" s="84">
        <v>43494</v>
      </c>
      <c r="E793" s="85" t="s">
        <v>2209</v>
      </c>
      <c r="F793" s="85" t="s">
        <v>3</v>
      </c>
      <c r="G793" s="85">
        <v>1707201</v>
      </c>
      <c r="H793" s="89"/>
      <c r="I793" s="273" t="s">
        <v>3161</v>
      </c>
      <c r="J793" s="89"/>
      <c r="K793" s="89"/>
      <c r="L793" s="89"/>
      <c r="M793" s="89"/>
      <c r="N793" s="274">
        <v>0</v>
      </c>
      <c r="O793" s="274">
        <v>27840</v>
      </c>
      <c r="P793" s="89" t="s">
        <v>670</v>
      </c>
    </row>
    <row r="794" spans="1:16" ht="51">
      <c r="A794" s="271">
        <v>10</v>
      </c>
      <c r="B794" s="89"/>
      <c r="C794" s="272" t="s">
        <v>41</v>
      </c>
      <c r="D794" s="84">
        <v>43494</v>
      </c>
      <c r="E794" s="85" t="s">
        <v>2210</v>
      </c>
      <c r="F794" s="85" t="s">
        <v>3</v>
      </c>
      <c r="G794" s="85">
        <v>1707210</v>
      </c>
      <c r="H794" s="89"/>
      <c r="I794" s="273" t="s">
        <v>3162</v>
      </c>
      <c r="J794" s="89"/>
      <c r="K794" s="89"/>
      <c r="L794" s="89"/>
      <c r="M794" s="89"/>
      <c r="N794" s="274">
        <v>0</v>
      </c>
      <c r="O794" s="274">
        <v>4394</v>
      </c>
      <c r="P794" s="89" t="s">
        <v>670</v>
      </c>
    </row>
    <row r="795" spans="1:16" ht="63.75">
      <c r="A795" s="271" t="s">
        <v>556</v>
      </c>
      <c r="B795" s="89"/>
      <c r="C795" s="272" t="s">
        <v>616</v>
      </c>
      <c r="D795" s="84">
        <v>43494</v>
      </c>
      <c r="E795" s="85" t="s">
        <v>2211</v>
      </c>
      <c r="F795" s="85" t="s">
        <v>3</v>
      </c>
      <c r="G795" s="85">
        <v>1707258</v>
      </c>
      <c r="H795" s="89"/>
      <c r="I795" s="273" t="s">
        <v>3163</v>
      </c>
      <c r="J795" s="89"/>
      <c r="K795" s="89"/>
      <c r="L795" s="89"/>
      <c r="M795" s="89"/>
      <c r="N795" s="274">
        <v>0</v>
      </c>
      <c r="O795" s="274">
        <v>50813.840000000004</v>
      </c>
      <c r="P795" s="89" t="s">
        <v>670</v>
      </c>
    </row>
    <row r="796" spans="1:16" ht="63.75">
      <c r="A796" s="271">
        <v>163</v>
      </c>
      <c r="B796" s="89"/>
      <c r="C796" s="272" t="s">
        <v>88</v>
      </c>
      <c r="D796" s="84">
        <v>43494</v>
      </c>
      <c r="E796" s="85" t="s">
        <v>2212</v>
      </c>
      <c r="F796" s="85" t="s">
        <v>3</v>
      </c>
      <c r="G796" s="85">
        <v>1707259</v>
      </c>
      <c r="H796" s="89"/>
      <c r="I796" s="273" t="s">
        <v>3164</v>
      </c>
      <c r="J796" s="89"/>
      <c r="K796" s="89"/>
      <c r="L796" s="89"/>
      <c r="M796" s="89"/>
      <c r="N796" s="274">
        <v>0</v>
      </c>
      <c r="O796" s="274">
        <v>9141.93</v>
      </c>
      <c r="P796" s="89" t="s">
        <v>670</v>
      </c>
    </row>
    <row r="797" spans="1:16" ht="63.75">
      <c r="A797" s="271">
        <v>163</v>
      </c>
      <c r="B797" s="89"/>
      <c r="C797" s="272" t="s">
        <v>88</v>
      </c>
      <c r="D797" s="84">
        <v>43494</v>
      </c>
      <c r="E797" s="85" t="s">
        <v>2213</v>
      </c>
      <c r="F797" s="85" t="s">
        <v>3</v>
      </c>
      <c r="G797" s="85">
        <v>1707261</v>
      </c>
      <c r="H797" s="89"/>
      <c r="I797" s="273" t="s">
        <v>3165</v>
      </c>
      <c r="J797" s="89"/>
      <c r="K797" s="89"/>
      <c r="L797" s="89"/>
      <c r="M797" s="89"/>
      <c r="N797" s="274">
        <v>0</v>
      </c>
      <c r="O797" s="274">
        <v>1852.2</v>
      </c>
      <c r="P797" s="89" t="s">
        <v>670</v>
      </c>
    </row>
    <row r="798" spans="1:16" ht="51">
      <c r="A798" s="271" t="s">
        <v>556</v>
      </c>
      <c r="B798" s="89"/>
      <c r="C798" s="272" t="s">
        <v>616</v>
      </c>
      <c r="D798" s="84">
        <v>43494</v>
      </c>
      <c r="E798" s="85" t="s">
        <v>2214</v>
      </c>
      <c r="F798" s="85" t="s">
        <v>3</v>
      </c>
      <c r="G798" s="85">
        <v>1707309</v>
      </c>
      <c r="H798" s="89"/>
      <c r="I798" s="273" t="s">
        <v>3166</v>
      </c>
      <c r="J798" s="89"/>
      <c r="K798" s="89"/>
      <c r="L798" s="89"/>
      <c r="M798" s="89"/>
      <c r="N798" s="274">
        <v>0</v>
      </c>
      <c r="O798" s="274">
        <v>13477.62</v>
      </c>
      <c r="P798" s="89" t="s">
        <v>741</v>
      </c>
    </row>
    <row r="799" spans="1:16" ht="51">
      <c r="A799" s="271" t="s">
        <v>556</v>
      </c>
      <c r="B799" s="89"/>
      <c r="C799" s="272" t="s">
        <v>616</v>
      </c>
      <c r="D799" s="84">
        <v>43494</v>
      </c>
      <c r="E799" s="85" t="s">
        <v>2215</v>
      </c>
      <c r="F799" s="85" t="s">
        <v>3</v>
      </c>
      <c r="G799" s="85">
        <v>1707316</v>
      </c>
      <c r="H799" s="89"/>
      <c r="I799" s="273" t="s">
        <v>3167</v>
      </c>
      <c r="J799" s="89"/>
      <c r="K799" s="89"/>
      <c r="L799" s="89"/>
      <c r="M799" s="89"/>
      <c r="N799" s="274">
        <v>0</v>
      </c>
      <c r="O799" s="274">
        <v>5565.38</v>
      </c>
      <c r="P799" s="89" t="s">
        <v>670</v>
      </c>
    </row>
    <row r="800" spans="1:16" ht="51">
      <c r="A800" s="271" t="s">
        <v>556</v>
      </c>
      <c r="B800" s="89"/>
      <c r="C800" s="272" t="s">
        <v>616</v>
      </c>
      <c r="D800" s="84">
        <v>43494</v>
      </c>
      <c r="E800" s="85" t="s">
        <v>2216</v>
      </c>
      <c r="F800" s="85" t="s">
        <v>3</v>
      </c>
      <c r="G800" s="85">
        <v>1707321</v>
      </c>
      <c r="H800" s="89"/>
      <c r="I800" s="273" t="s">
        <v>3168</v>
      </c>
      <c r="J800" s="89"/>
      <c r="K800" s="89"/>
      <c r="L800" s="89"/>
      <c r="M800" s="89"/>
      <c r="N800" s="274">
        <v>0</v>
      </c>
      <c r="O800" s="274">
        <v>1953.5</v>
      </c>
      <c r="P800" s="89" t="s">
        <v>670</v>
      </c>
    </row>
    <row r="801" spans="1:16" ht="63.75">
      <c r="A801" s="271" t="s">
        <v>556</v>
      </c>
      <c r="B801" s="89"/>
      <c r="C801" s="272" t="s">
        <v>616</v>
      </c>
      <c r="D801" s="84">
        <v>43494</v>
      </c>
      <c r="E801" s="85" t="s">
        <v>2217</v>
      </c>
      <c r="F801" s="85" t="s">
        <v>3</v>
      </c>
      <c r="G801" s="85">
        <v>1707324</v>
      </c>
      <c r="H801" s="89"/>
      <c r="I801" s="273" t="s">
        <v>3169</v>
      </c>
      <c r="J801" s="89"/>
      <c r="K801" s="89"/>
      <c r="L801" s="89"/>
      <c r="M801" s="89"/>
      <c r="N801" s="274">
        <v>0</v>
      </c>
      <c r="O801" s="274">
        <v>15.05</v>
      </c>
      <c r="P801" s="89" t="s">
        <v>670</v>
      </c>
    </row>
    <row r="802" spans="1:16" ht="51">
      <c r="A802" s="271" t="s">
        <v>565</v>
      </c>
      <c r="B802" s="89"/>
      <c r="C802" s="272" t="s">
        <v>615</v>
      </c>
      <c r="D802" s="84">
        <v>43494</v>
      </c>
      <c r="E802" s="85" t="s">
        <v>2218</v>
      </c>
      <c r="F802" s="85" t="s">
        <v>3</v>
      </c>
      <c r="G802" s="85">
        <v>1707213</v>
      </c>
      <c r="H802" s="89"/>
      <c r="I802" s="273" t="s">
        <v>3170</v>
      </c>
      <c r="J802" s="89"/>
      <c r="K802" s="89"/>
      <c r="L802" s="89"/>
      <c r="M802" s="89"/>
      <c r="N802" s="274">
        <v>0</v>
      </c>
      <c r="O802" s="274">
        <v>877</v>
      </c>
      <c r="P802" s="89" t="s">
        <v>670</v>
      </c>
    </row>
    <row r="803" spans="1:16" ht="63.75">
      <c r="A803" s="271">
        <v>310</v>
      </c>
      <c r="B803" s="89"/>
      <c r="C803" s="272" t="s">
        <v>141</v>
      </c>
      <c r="D803" s="84">
        <v>43494</v>
      </c>
      <c r="E803" s="85" t="s">
        <v>2219</v>
      </c>
      <c r="F803" s="85" t="s">
        <v>3</v>
      </c>
      <c r="G803" s="85">
        <v>1707206</v>
      </c>
      <c r="H803" s="89"/>
      <c r="I803" s="273" t="s">
        <v>3171</v>
      </c>
      <c r="J803" s="89"/>
      <c r="K803" s="89"/>
      <c r="L803" s="89"/>
      <c r="M803" s="89"/>
      <c r="N803" s="274">
        <v>0</v>
      </c>
      <c r="O803" s="274">
        <v>443.8</v>
      </c>
      <c r="P803" s="89" t="s">
        <v>670</v>
      </c>
    </row>
    <row r="804" spans="1:16" ht="63.75">
      <c r="A804" s="271" t="s">
        <v>565</v>
      </c>
      <c r="B804" s="89"/>
      <c r="C804" s="272" t="s">
        <v>615</v>
      </c>
      <c r="D804" s="84">
        <v>43494</v>
      </c>
      <c r="E804" s="85" t="s">
        <v>2220</v>
      </c>
      <c r="F804" s="85" t="s">
        <v>3</v>
      </c>
      <c r="G804" s="85">
        <v>1707202</v>
      </c>
      <c r="H804" s="89"/>
      <c r="I804" s="273" t="s">
        <v>3172</v>
      </c>
      <c r="J804" s="89"/>
      <c r="K804" s="89"/>
      <c r="L804" s="89"/>
      <c r="M804" s="89"/>
      <c r="N804" s="274">
        <v>0</v>
      </c>
      <c r="O804" s="274">
        <v>343.5</v>
      </c>
      <c r="P804" s="89" t="s">
        <v>670</v>
      </c>
    </row>
    <row r="805" spans="1:16" ht="63.75">
      <c r="A805" s="271">
        <v>310</v>
      </c>
      <c r="B805" s="89"/>
      <c r="C805" s="272" t="s">
        <v>141</v>
      </c>
      <c r="D805" s="84">
        <v>43494</v>
      </c>
      <c r="E805" s="85" t="s">
        <v>2221</v>
      </c>
      <c r="F805" s="85" t="s">
        <v>3</v>
      </c>
      <c r="G805" s="85">
        <v>1707198</v>
      </c>
      <c r="H805" s="89"/>
      <c r="I805" s="273" t="s">
        <v>3173</v>
      </c>
      <c r="J805" s="89"/>
      <c r="K805" s="89"/>
      <c r="L805" s="89"/>
      <c r="M805" s="89"/>
      <c r="N805" s="274">
        <v>0</v>
      </c>
      <c r="O805" s="274">
        <v>5.2</v>
      </c>
      <c r="P805" s="89" t="s">
        <v>670</v>
      </c>
    </row>
    <row r="806" spans="1:16" ht="51">
      <c r="A806" s="271">
        <v>81</v>
      </c>
      <c r="B806" s="89"/>
      <c r="C806" s="272" t="s">
        <v>55</v>
      </c>
      <c r="D806" s="84">
        <v>43494</v>
      </c>
      <c r="E806" s="85" t="s">
        <v>2222</v>
      </c>
      <c r="F806" s="85" t="s">
        <v>3</v>
      </c>
      <c r="G806" s="85">
        <v>1707184</v>
      </c>
      <c r="H806" s="89"/>
      <c r="I806" s="273" t="s">
        <v>3174</v>
      </c>
      <c r="J806" s="89"/>
      <c r="K806" s="89"/>
      <c r="L806" s="89"/>
      <c r="M806" s="89"/>
      <c r="N806" s="274">
        <v>0</v>
      </c>
      <c r="O806" s="274">
        <v>144</v>
      </c>
      <c r="P806" s="89" t="s">
        <v>670</v>
      </c>
    </row>
    <row r="807" spans="1:16" ht="51">
      <c r="A807" s="271" t="s">
        <v>556</v>
      </c>
      <c r="B807" s="89"/>
      <c r="C807" s="272" t="s">
        <v>616</v>
      </c>
      <c r="D807" s="84">
        <v>43494</v>
      </c>
      <c r="E807" s="85" t="s">
        <v>2223</v>
      </c>
      <c r="F807" s="85" t="s">
        <v>3</v>
      </c>
      <c r="G807" s="85">
        <v>1707323</v>
      </c>
      <c r="H807" s="89"/>
      <c r="I807" s="273" t="s">
        <v>3175</v>
      </c>
      <c r="J807" s="89"/>
      <c r="K807" s="89"/>
      <c r="L807" s="89"/>
      <c r="M807" s="89"/>
      <c r="N807" s="274">
        <v>0</v>
      </c>
      <c r="O807" s="274">
        <v>12766.5</v>
      </c>
      <c r="P807" s="89" t="s">
        <v>670</v>
      </c>
    </row>
    <row r="808" spans="1:16" ht="89.25">
      <c r="A808" s="271">
        <v>10</v>
      </c>
      <c r="B808" s="89"/>
      <c r="C808" s="272" t="s">
        <v>41</v>
      </c>
      <c r="D808" s="84">
        <v>43494</v>
      </c>
      <c r="E808" s="85" t="s">
        <v>2224</v>
      </c>
      <c r="F808" s="85" t="s">
        <v>15</v>
      </c>
      <c r="G808" s="85">
        <v>7116</v>
      </c>
      <c r="H808" s="89"/>
      <c r="I808" s="273" t="s">
        <v>3176</v>
      </c>
      <c r="J808" s="89"/>
      <c r="K808" s="89"/>
      <c r="L808" s="89"/>
      <c r="M808" s="89"/>
      <c r="N808" s="274">
        <v>17671.34</v>
      </c>
      <c r="O808" s="274">
        <v>0</v>
      </c>
      <c r="P808" s="89" t="s">
        <v>12352</v>
      </c>
    </row>
    <row r="809" spans="1:16" ht="89.25">
      <c r="A809" s="271">
        <v>10</v>
      </c>
      <c r="B809" s="89"/>
      <c r="C809" s="272" t="s">
        <v>41</v>
      </c>
      <c r="D809" s="84">
        <v>43494</v>
      </c>
      <c r="E809" s="85" t="s">
        <v>2225</v>
      </c>
      <c r="F809" s="85" t="s">
        <v>15</v>
      </c>
      <c r="G809" s="85">
        <v>7114</v>
      </c>
      <c r="H809" s="89"/>
      <c r="I809" s="273" t="s">
        <v>3177</v>
      </c>
      <c r="J809" s="89"/>
      <c r="K809" s="89"/>
      <c r="L809" s="89"/>
      <c r="M809" s="89"/>
      <c r="N809" s="274">
        <v>30427.09</v>
      </c>
      <c r="O809" s="274">
        <v>0</v>
      </c>
      <c r="P809" s="89" t="s">
        <v>12352</v>
      </c>
    </row>
    <row r="810" spans="1:16" ht="51">
      <c r="A810" s="271">
        <v>117</v>
      </c>
      <c r="B810" s="89"/>
      <c r="C810" s="272" t="s">
        <v>62</v>
      </c>
      <c r="D810" s="84">
        <v>43494</v>
      </c>
      <c r="E810" s="85" t="s">
        <v>2226</v>
      </c>
      <c r="F810" s="85" t="s">
        <v>11</v>
      </c>
      <c r="G810" s="85">
        <v>945773</v>
      </c>
      <c r="H810" s="89"/>
      <c r="I810" s="273" t="s">
        <v>3178</v>
      </c>
      <c r="J810" s="89"/>
      <c r="K810" s="89"/>
      <c r="L810" s="89"/>
      <c r="M810" s="89"/>
      <c r="N810" s="274">
        <v>50</v>
      </c>
      <c r="O810" s="274">
        <v>0</v>
      </c>
      <c r="P810" s="89" t="s">
        <v>670</v>
      </c>
    </row>
    <row r="811" spans="1:16" ht="51">
      <c r="A811" s="271" t="s">
        <v>556</v>
      </c>
      <c r="B811" s="89"/>
      <c r="C811" s="272" t="s">
        <v>616</v>
      </c>
      <c r="D811" s="84">
        <v>43494</v>
      </c>
      <c r="E811" s="85" t="s">
        <v>2227</v>
      </c>
      <c r="F811" s="85" t="s">
        <v>11</v>
      </c>
      <c r="G811" s="85">
        <v>945794</v>
      </c>
      <c r="H811" s="89"/>
      <c r="I811" s="273" t="s">
        <v>3179</v>
      </c>
      <c r="J811" s="89"/>
      <c r="K811" s="89"/>
      <c r="L811" s="89"/>
      <c r="M811" s="89"/>
      <c r="N811" s="274">
        <v>50</v>
      </c>
      <c r="O811" s="274">
        <v>0</v>
      </c>
      <c r="P811" s="89" t="s">
        <v>670</v>
      </c>
    </row>
    <row r="812" spans="1:16" ht="63.75">
      <c r="A812" s="271" t="s">
        <v>559</v>
      </c>
      <c r="B812" s="89"/>
      <c r="C812" s="272" t="s">
        <v>762</v>
      </c>
      <c r="D812" s="84">
        <v>43494</v>
      </c>
      <c r="E812" s="85" t="s">
        <v>2228</v>
      </c>
      <c r="F812" s="85" t="s">
        <v>671</v>
      </c>
      <c r="G812" s="85">
        <v>182952</v>
      </c>
      <c r="H812" s="89"/>
      <c r="I812" s="273" t="s">
        <v>3140</v>
      </c>
      <c r="J812" s="89"/>
      <c r="K812" s="89"/>
      <c r="L812" s="89"/>
      <c r="M812" s="89"/>
      <c r="N812" s="274">
        <v>0</v>
      </c>
      <c r="O812" s="274">
        <v>2394688.4700000002</v>
      </c>
      <c r="P812" s="89" t="s">
        <v>670</v>
      </c>
    </row>
    <row r="813" spans="1:16" ht="89.25">
      <c r="A813" s="271">
        <v>52</v>
      </c>
      <c r="B813" s="89"/>
      <c r="C813" s="272" t="s">
        <v>51</v>
      </c>
      <c r="D813" s="84">
        <v>43494</v>
      </c>
      <c r="E813" s="85" t="s">
        <v>2229</v>
      </c>
      <c r="F813" s="85" t="s">
        <v>671</v>
      </c>
      <c r="G813" s="85">
        <v>182973</v>
      </c>
      <c r="H813" s="89"/>
      <c r="I813" s="273" t="s">
        <v>3180</v>
      </c>
      <c r="J813" s="89"/>
      <c r="K813" s="89"/>
      <c r="L813" s="89"/>
      <c r="M813" s="89"/>
      <c r="N813" s="274">
        <v>102262.5</v>
      </c>
      <c r="O813" s="274">
        <v>0</v>
      </c>
      <c r="P813" s="89" t="s">
        <v>670</v>
      </c>
    </row>
    <row r="814" spans="1:16" ht="89.25">
      <c r="A814" s="271">
        <v>594</v>
      </c>
      <c r="B814" s="89"/>
      <c r="C814" s="272" t="s">
        <v>98</v>
      </c>
      <c r="D814" s="84">
        <v>43494</v>
      </c>
      <c r="E814" s="85" t="s">
        <v>2230</v>
      </c>
      <c r="F814" s="85" t="s">
        <v>15</v>
      </c>
      <c r="G814" s="85">
        <v>7117</v>
      </c>
      <c r="H814" s="89"/>
      <c r="I814" s="273" t="s">
        <v>3181</v>
      </c>
      <c r="J814" s="89"/>
      <c r="K814" s="89"/>
      <c r="L814" s="89"/>
      <c r="M814" s="89"/>
      <c r="N814" s="274">
        <v>1477.29</v>
      </c>
      <c r="O814" s="274">
        <v>0</v>
      </c>
      <c r="P814" s="89" t="s">
        <v>670</v>
      </c>
    </row>
    <row r="815" spans="1:16" ht="63.75">
      <c r="A815" s="271">
        <v>287</v>
      </c>
      <c r="B815" s="89"/>
      <c r="C815" s="272" t="s">
        <v>126</v>
      </c>
      <c r="D815" s="84">
        <v>43494</v>
      </c>
      <c r="E815" s="85" t="s">
        <v>2231</v>
      </c>
      <c r="F815" s="85" t="s">
        <v>11</v>
      </c>
      <c r="G815" s="85">
        <v>950852</v>
      </c>
      <c r="H815" s="89"/>
      <c r="I815" s="273" t="s">
        <v>3182</v>
      </c>
      <c r="J815" s="89"/>
      <c r="K815" s="89"/>
      <c r="L815" s="89"/>
      <c r="M815" s="89"/>
      <c r="N815" s="274">
        <v>50</v>
      </c>
      <c r="O815" s="274">
        <v>0</v>
      </c>
      <c r="P815" s="89" t="s">
        <v>670</v>
      </c>
    </row>
    <row r="816" spans="1:16" ht="89.25">
      <c r="A816" s="271">
        <v>590</v>
      </c>
      <c r="B816" s="89"/>
      <c r="C816" s="272" t="s">
        <v>611</v>
      </c>
      <c r="D816" s="84">
        <v>43494</v>
      </c>
      <c r="E816" s="85" t="s">
        <v>2232</v>
      </c>
      <c r="F816" s="85" t="s">
        <v>11</v>
      </c>
      <c r="G816" s="85">
        <v>945834</v>
      </c>
      <c r="H816" s="89"/>
      <c r="I816" s="273" t="s">
        <v>3183</v>
      </c>
      <c r="J816" s="89"/>
      <c r="K816" s="89"/>
      <c r="L816" s="89"/>
      <c r="M816" s="89"/>
      <c r="N816" s="274">
        <v>6880.23</v>
      </c>
      <c r="O816" s="274">
        <v>0</v>
      </c>
      <c r="P816" s="89" t="s">
        <v>670</v>
      </c>
    </row>
    <row r="817" spans="1:16" ht="38.25">
      <c r="A817" s="271" t="s">
        <v>711</v>
      </c>
      <c r="B817" s="89"/>
      <c r="C817" s="272" t="s">
        <v>1414</v>
      </c>
      <c r="D817" s="84">
        <v>43494</v>
      </c>
      <c r="E817" s="85" t="s">
        <v>2233</v>
      </c>
      <c r="F817" s="85" t="s">
        <v>13</v>
      </c>
      <c r="G817" s="85">
        <v>391383</v>
      </c>
      <c r="H817" s="89"/>
      <c r="I817" s="273" t="s">
        <v>720</v>
      </c>
      <c r="J817" s="89"/>
      <c r="K817" s="89"/>
      <c r="L817" s="89"/>
      <c r="M817" s="89"/>
      <c r="N817" s="274">
        <v>17892836.199999999</v>
      </c>
      <c r="O817" s="274">
        <v>0</v>
      </c>
      <c r="P817" s="89" t="s">
        <v>670</v>
      </c>
    </row>
    <row r="818" spans="1:16" ht="38.25">
      <c r="A818" s="271" t="s">
        <v>711</v>
      </c>
      <c r="B818" s="89"/>
      <c r="C818" s="272" t="s">
        <v>1414</v>
      </c>
      <c r="D818" s="84">
        <v>43494</v>
      </c>
      <c r="E818" s="85" t="s">
        <v>2234</v>
      </c>
      <c r="F818" s="85" t="s">
        <v>13</v>
      </c>
      <c r="G818" s="85">
        <v>391385</v>
      </c>
      <c r="H818" s="89"/>
      <c r="I818" s="273" t="s">
        <v>720</v>
      </c>
      <c r="J818" s="89"/>
      <c r="K818" s="89"/>
      <c r="L818" s="89"/>
      <c r="M818" s="89"/>
      <c r="N818" s="274">
        <v>3291937.56</v>
      </c>
      <c r="O818" s="274">
        <v>0</v>
      </c>
      <c r="P818" s="89" t="s">
        <v>670</v>
      </c>
    </row>
    <row r="819" spans="1:16" ht="38.25">
      <c r="A819" s="271" t="s">
        <v>711</v>
      </c>
      <c r="B819" s="89"/>
      <c r="C819" s="272" t="s">
        <v>1414</v>
      </c>
      <c r="D819" s="84">
        <v>43494</v>
      </c>
      <c r="E819" s="85" t="s">
        <v>2235</v>
      </c>
      <c r="F819" s="85" t="s">
        <v>13</v>
      </c>
      <c r="G819" s="85">
        <v>391387</v>
      </c>
      <c r="H819" s="89"/>
      <c r="I819" s="273" t="s">
        <v>720</v>
      </c>
      <c r="J819" s="89"/>
      <c r="K819" s="89"/>
      <c r="L819" s="89"/>
      <c r="M819" s="89"/>
      <c r="N819" s="274">
        <v>3291937.56</v>
      </c>
      <c r="O819" s="274">
        <v>0</v>
      </c>
      <c r="P819" s="89" t="s">
        <v>670</v>
      </c>
    </row>
    <row r="820" spans="1:16" ht="38.25">
      <c r="A820" s="271" t="s">
        <v>711</v>
      </c>
      <c r="B820" s="89"/>
      <c r="C820" s="272" t="s">
        <v>1414</v>
      </c>
      <c r="D820" s="84">
        <v>43494</v>
      </c>
      <c r="E820" s="85" t="s">
        <v>2236</v>
      </c>
      <c r="F820" s="85" t="s">
        <v>13</v>
      </c>
      <c r="G820" s="85">
        <v>391389</v>
      </c>
      <c r="H820" s="89"/>
      <c r="I820" s="273" t="s">
        <v>720</v>
      </c>
      <c r="J820" s="89"/>
      <c r="K820" s="89"/>
      <c r="L820" s="89"/>
      <c r="M820" s="89"/>
      <c r="N820" s="274">
        <v>3291937.56</v>
      </c>
      <c r="O820" s="274">
        <v>0</v>
      </c>
      <c r="P820" s="89" t="s">
        <v>670</v>
      </c>
    </row>
    <row r="821" spans="1:16" ht="38.25">
      <c r="A821" s="271" t="s">
        <v>711</v>
      </c>
      <c r="B821" s="89"/>
      <c r="C821" s="272" t="s">
        <v>1414</v>
      </c>
      <c r="D821" s="84">
        <v>43494</v>
      </c>
      <c r="E821" s="85" t="s">
        <v>2237</v>
      </c>
      <c r="F821" s="85" t="s">
        <v>13</v>
      </c>
      <c r="G821" s="85">
        <v>391391</v>
      </c>
      <c r="H821" s="89"/>
      <c r="I821" s="273" t="s">
        <v>720</v>
      </c>
      <c r="J821" s="89"/>
      <c r="K821" s="89"/>
      <c r="L821" s="89"/>
      <c r="M821" s="89"/>
      <c r="N821" s="274">
        <v>3291937.56</v>
      </c>
      <c r="O821" s="274">
        <v>0</v>
      </c>
      <c r="P821" s="89" t="s">
        <v>670</v>
      </c>
    </row>
    <row r="822" spans="1:16" ht="38.25">
      <c r="A822" s="271" t="s">
        <v>711</v>
      </c>
      <c r="B822" s="89"/>
      <c r="C822" s="272" t="s">
        <v>1414</v>
      </c>
      <c r="D822" s="84">
        <v>43494</v>
      </c>
      <c r="E822" s="85" t="s">
        <v>2238</v>
      </c>
      <c r="F822" s="85" t="s">
        <v>13</v>
      </c>
      <c r="G822" s="85">
        <v>391393</v>
      </c>
      <c r="H822" s="89"/>
      <c r="I822" s="273" t="s">
        <v>720</v>
      </c>
      <c r="J822" s="89"/>
      <c r="K822" s="89"/>
      <c r="L822" s="89"/>
      <c r="M822" s="89"/>
      <c r="N822" s="274">
        <v>3291937.56</v>
      </c>
      <c r="O822" s="274">
        <v>0</v>
      </c>
      <c r="P822" s="89" t="s">
        <v>670</v>
      </c>
    </row>
    <row r="823" spans="1:16" ht="38.25">
      <c r="A823" s="271" t="s">
        <v>711</v>
      </c>
      <c r="B823" s="89"/>
      <c r="C823" s="272" t="s">
        <v>1414</v>
      </c>
      <c r="D823" s="84">
        <v>43494</v>
      </c>
      <c r="E823" s="85" t="s">
        <v>2239</v>
      </c>
      <c r="F823" s="85" t="s">
        <v>13</v>
      </c>
      <c r="G823" s="85">
        <v>391395</v>
      </c>
      <c r="H823" s="89"/>
      <c r="I823" s="273" t="s">
        <v>720</v>
      </c>
      <c r="J823" s="89"/>
      <c r="K823" s="89"/>
      <c r="L823" s="89"/>
      <c r="M823" s="89"/>
      <c r="N823" s="274">
        <v>1858266.71</v>
      </c>
      <c r="O823" s="274">
        <v>0</v>
      </c>
      <c r="P823" s="89" t="s">
        <v>670</v>
      </c>
    </row>
    <row r="824" spans="1:16" ht="38.25">
      <c r="A824" s="271" t="s">
        <v>711</v>
      </c>
      <c r="B824" s="89"/>
      <c r="C824" s="272" t="s">
        <v>1414</v>
      </c>
      <c r="D824" s="84">
        <v>43494</v>
      </c>
      <c r="E824" s="85" t="s">
        <v>2240</v>
      </c>
      <c r="F824" s="85" t="s">
        <v>13</v>
      </c>
      <c r="G824" s="85">
        <v>391397</v>
      </c>
      <c r="H824" s="89"/>
      <c r="I824" s="273" t="s">
        <v>720</v>
      </c>
      <c r="J824" s="89"/>
      <c r="K824" s="89"/>
      <c r="L824" s="89"/>
      <c r="M824" s="89"/>
      <c r="N824" s="274">
        <v>178033.6</v>
      </c>
      <c r="O824" s="274">
        <v>0</v>
      </c>
      <c r="P824" s="89" t="s">
        <v>670</v>
      </c>
    </row>
    <row r="825" spans="1:16" ht="38.25">
      <c r="A825" s="271" t="s">
        <v>711</v>
      </c>
      <c r="B825" s="89"/>
      <c r="C825" s="272" t="s">
        <v>1414</v>
      </c>
      <c r="D825" s="84">
        <v>43494</v>
      </c>
      <c r="E825" s="85" t="s">
        <v>2241</v>
      </c>
      <c r="F825" s="85" t="s">
        <v>13</v>
      </c>
      <c r="G825" s="85">
        <v>391399</v>
      </c>
      <c r="H825" s="89"/>
      <c r="I825" s="273" t="s">
        <v>720</v>
      </c>
      <c r="J825" s="89"/>
      <c r="K825" s="89"/>
      <c r="L825" s="89"/>
      <c r="M825" s="89"/>
      <c r="N825" s="274">
        <v>2894670.91</v>
      </c>
      <c r="O825" s="274">
        <v>0</v>
      </c>
      <c r="P825" s="89" t="s">
        <v>670</v>
      </c>
    </row>
    <row r="826" spans="1:16" ht="38.25">
      <c r="A826" s="271" t="s">
        <v>711</v>
      </c>
      <c r="B826" s="89"/>
      <c r="C826" s="272" t="s">
        <v>1414</v>
      </c>
      <c r="D826" s="84">
        <v>43494</v>
      </c>
      <c r="E826" s="85" t="s">
        <v>2242</v>
      </c>
      <c r="F826" s="85" t="s">
        <v>13</v>
      </c>
      <c r="G826" s="85">
        <v>391401</v>
      </c>
      <c r="H826" s="89"/>
      <c r="I826" s="273" t="s">
        <v>720</v>
      </c>
      <c r="J826" s="89"/>
      <c r="K826" s="89"/>
      <c r="L826" s="89"/>
      <c r="M826" s="89"/>
      <c r="N826" s="274">
        <v>668884.51</v>
      </c>
      <c r="O826" s="274">
        <v>0</v>
      </c>
      <c r="P826" s="89" t="s">
        <v>670</v>
      </c>
    </row>
    <row r="827" spans="1:16" ht="38.25">
      <c r="A827" s="271" t="s">
        <v>711</v>
      </c>
      <c r="B827" s="89"/>
      <c r="C827" s="272" t="s">
        <v>1414</v>
      </c>
      <c r="D827" s="84">
        <v>43494</v>
      </c>
      <c r="E827" s="85" t="s">
        <v>2243</v>
      </c>
      <c r="F827" s="85" t="s">
        <v>13</v>
      </c>
      <c r="G827" s="85">
        <v>391403</v>
      </c>
      <c r="H827" s="89"/>
      <c r="I827" s="273" t="s">
        <v>720</v>
      </c>
      <c r="J827" s="89"/>
      <c r="K827" s="89"/>
      <c r="L827" s="89"/>
      <c r="M827" s="89"/>
      <c r="N827" s="274">
        <v>5103947.84</v>
      </c>
      <c r="O827" s="274">
        <v>0</v>
      </c>
      <c r="P827" s="89" t="s">
        <v>670</v>
      </c>
    </row>
    <row r="828" spans="1:16" ht="38.25">
      <c r="A828" s="271" t="s">
        <v>711</v>
      </c>
      <c r="B828" s="89"/>
      <c r="C828" s="272" t="s">
        <v>1414</v>
      </c>
      <c r="D828" s="84">
        <v>43494</v>
      </c>
      <c r="E828" s="85" t="s">
        <v>2244</v>
      </c>
      <c r="F828" s="85" t="s">
        <v>13</v>
      </c>
      <c r="G828" s="85">
        <v>391405</v>
      </c>
      <c r="H828" s="89"/>
      <c r="I828" s="273" t="s">
        <v>720</v>
      </c>
      <c r="J828" s="89"/>
      <c r="K828" s="89"/>
      <c r="L828" s="89"/>
      <c r="M828" s="89"/>
      <c r="N828" s="274">
        <v>1837169.95</v>
      </c>
      <c r="O828" s="274">
        <v>0</v>
      </c>
      <c r="P828" s="89" t="s">
        <v>670</v>
      </c>
    </row>
    <row r="829" spans="1:16" ht="38.25">
      <c r="A829" s="271" t="s">
        <v>711</v>
      </c>
      <c r="B829" s="89"/>
      <c r="C829" s="272" t="s">
        <v>1414</v>
      </c>
      <c r="D829" s="84">
        <v>43494</v>
      </c>
      <c r="E829" s="85" t="s">
        <v>2245</v>
      </c>
      <c r="F829" s="85" t="s">
        <v>13</v>
      </c>
      <c r="G829" s="85">
        <v>391407</v>
      </c>
      <c r="H829" s="89"/>
      <c r="I829" s="273" t="s">
        <v>720</v>
      </c>
      <c r="J829" s="89"/>
      <c r="K829" s="89"/>
      <c r="L829" s="89"/>
      <c r="M829" s="89"/>
      <c r="N829" s="274">
        <v>7950553.6100000003</v>
      </c>
      <c r="O829" s="274">
        <v>0</v>
      </c>
      <c r="P829" s="89" t="s">
        <v>670</v>
      </c>
    </row>
    <row r="830" spans="1:16" ht="38.25">
      <c r="A830" s="271" t="s">
        <v>711</v>
      </c>
      <c r="B830" s="89"/>
      <c r="C830" s="272" t="s">
        <v>1414</v>
      </c>
      <c r="D830" s="84">
        <v>43494</v>
      </c>
      <c r="E830" s="85" t="s">
        <v>2246</v>
      </c>
      <c r="F830" s="85" t="s">
        <v>13</v>
      </c>
      <c r="G830" s="85">
        <v>391409</v>
      </c>
      <c r="H830" s="89"/>
      <c r="I830" s="273" t="s">
        <v>720</v>
      </c>
      <c r="J830" s="89"/>
      <c r="K830" s="89"/>
      <c r="L830" s="89"/>
      <c r="M830" s="89"/>
      <c r="N830" s="274">
        <v>488990.13</v>
      </c>
      <c r="O830" s="274">
        <v>0</v>
      </c>
      <c r="P830" s="89" t="s">
        <v>670</v>
      </c>
    </row>
    <row r="831" spans="1:16" ht="38.25">
      <c r="A831" s="271" t="s">
        <v>711</v>
      </c>
      <c r="B831" s="89"/>
      <c r="C831" s="272" t="s">
        <v>1414</v>
      </c>
      <c r="D831" s="84">
        <v>43494</v>
      </c>
      <c r="E831" s="85" t="s">
        <v>2247</v>
      </c>
      <c r="F831" s="85" t="s">
        <v>13</v>
      </c>
      <c r="G831" s="85">
        <v>391411</v>
      </c>
      <c r="H831" s="89"/>
      <c r="I831" s="273" t="s">
        <v>720</v>
      </c>
      <c r="J831" s="89"/>
      <c r="K831" s="89"/>
      <c r="L831" s="89"/>
      <c r="M831" s="89"/>
      <c r="N831" s="274">
        <v>1556271.33</v>
      </c>
      <c r="O831" s="274">
        <v>0</v>
      </c>
      <c r="P831" s="89" t="s">
        <v>670</v>
      </c>
    </row>
    <row r="832" spans="1:16" ht="38.25">
      <c r="A832" s="271" t="s">
        <v>711</v>
      </c>
      <c r="B832" s="89"/>
      <c r="C832" s="272" t="s">
        <v>1414</v>
      </c>
      <c r="D832" s="84">
        <v>43494</v>
      </c>
      <c r="E832" s="85" t="s">
        <v>2248</v>
      </c>
      <c r="F832" s="85" t="s">
        <v>13</v>
      </c>
      <c r="G832" s="85">
        <v>391413</v>
      </c>
      <c r="H832" s="89"/>
      <c r="I832" s="273" t="s">
        <v>720</v>
      </c>
      <c r="J832" s="89"/>
      <c r="K832" s="89"/>
      <c r="L832" s="89"/>
      <c r="M832" s="89"/>
      <c r="N832" s="274">
        <v>2799927.87</v>
      </c>
      <c r="O832" s="274">
        <v>0</v>
      </c>
      <c r="P832" s="89" t="s">
        <v>670</v>
      </c>
    </row>
    <row r="833" spans="1:16" ht="38.25">
      <c r="A833" s="271" t="s">
        <v>711</v>
      </c>
      <c r="B833" s="89"/>
      <c r="C833" s="272" t="s">
        <v>1414</v>
      </c>
      <c r="D833" s="84">
        <v>43494</v>
      </c>
      <c r="E833" s="85" t="s">
        <v>2249</v>
      </c>
      <c r="F833" s="85" t="s">
        <v>13</v>
      </c>
      <c r="G833" s="85">
        <v>391415</v>
      </c>
      <c r="H833" s="89"/>
      <c r="I833" s="273" t="s">
        <v>720</v>
      </c>
      <c r="J833" s="89"/>
      <c r="K833" s="89"/>
      <c r="L833" s="89"/>
      <c r="M833" s="89"/>
      <c r="N833" s="274">
        <v>2799927.87</v>
      </c>
      <c r="O833" s="274">
        <v>0</v>
      </c>
      <c r="P833" s="89" t="s">
        <v>670</v>
      </c>
    </row>
    <row r="834" spans="1:16" ht="38.25">
      <c r="A834" s="271" t="s">
        <v>711</v>
      </c>
      <c r="B834" s="89"/>
      <c r="C834" s="272" t="s">
        <v>1414</v>
      </c>
      <c r="D834" s="84">
        <v>43494</v>
      </c>
      <c r="E834" s="85" t="s">
        <v>2250</v>
      </c>
      <c r="F834" s="85" t="s">
        <v>13</v>
      </c>
      <c r="G834" s="85">
        <v>391417</v>
      </c>
      <c r="H834" s="89"/>
      <c r="I834" s="273" t="s">
        <v>720</v>
      </c>
      <c r="J834" s="89"/>
      <c r="K834" s="89"/>
      <c r="L834" s="89"/>
      <c r="M834" s="89"/>
      <c r="N834" s="274">
        <v>2799927.87</v>
      </c>
      <c r="O834" s="274">
        <v>0</v>
      </c>
      <c r="P834" s="89" t="s">
        <v>670</v>
      </c>
    </row>
    <row r="835" spans="1:16" ht="38.25">
      <c r="A835" s="271" t="s">
        <v>711</v>
      </c>
      <c r="B835" s="89"/>
      <c r="C835" s="272" t="s">
        <v>1414</v>
      </c>
      <c r="D835" s="84">
        <v>43494</v>
      </c>
      <c r="E835" s="85" t="s">
        <v>2251</v>
      </c>
      <c r="F835" s="85" t="s">
        <v>13</v>
      </c>
      <c r="G835" s="85">
        <v>391419</v>
      </c>
      <c r="H835" s="89"/>
      <c r="I835" s="273" t="s">
        <v>720</v>
      </c>
      <c r="J835" s="89"/>
      <c r="K835" s="89"/>
      <c r="L835" s="89"/>
      <c r="M835" s="89"/>
      <c r="N835" s="274">
        <v>2799927.87</v>
      </c>
      <c r="O835" s="274">
        <v>0</v>
      </c>
      <c r="P835" s="89" t="s">
        <v>670</v>
      </c>
    </row>
    <row r="836" spans="1:16" ht="38.25">
      <c r="A836" s="271" t="s">
        <v>711</v>
      </c>
      <c r="B836" s="89"/>
      <c r="C836" s="272" t="s">
        <v>1414</v>
      </c>
      <c r="D836" s="84">
        <v>43494</v>
      </c>
      <c r="E836" s="85" t="s">
        <v>2252</v>
      </c>
      <c r="F836" s="85" t="s">
        <v>13</v>
      </c>
      <c r="G836" s="85">
        <v>391421</v>
      </c>
      <c r="H836" s="89"/>
      <c r="I836" s="273" t="s">
        <v>720</v>
      </c>
      <c r="J836" s="89"/>
      <c r="K836" s="89"/>
      <c r="L836" s="89"/>
      <c r="M836" s="89"/>
      <c r="N836" s="274">
        <v>2799927.87</v>
      </c>
      <c r="O836" s="274">
        <v>0</v>
      </c>
      <c r="P836" s="89" t="s">
        <v>670</v>
      </c>
    </row>
    <row r="837" spans="1:16" ht="38.25">
      <c r="A837" s="271" t="s">
        <v>711</v>
      </c>
      <c r="B837" s="89"/>
      <c r="C837" s="272" t="s">
        <v>1414</v>
      </c>
      <c r="D837" s="84">
        <v>43494</v>
      </c>
      <c r="E837" s="85" t="s">
        <v>2253</v>
      </c>
      <c r="F837" s="85" t="s">
        <v>13</v>
      </c>
      <c r="G837" s="85">
        <v>391423</v>
      </c>
      <c r="H837" s="89"/>
      <c r="I837" s="273" t="s">
        <v>720</v>
      </c>
      <c r="J837" s="89"/>
      <c r="K837" s="89"/>
      <c r="L837" s="89"/>
      <c r="M837" s="89"/>
      <c r="N837" s="274">
        <v>7690330.7599999998</v>
      </c>
      <c r="O837" s="274">
        <v>0</v>
      </c>
      <c r="P837" s="89" t="s">
        <v>670</v>
      </c>
    </row>
    <row r="838" spans="1:16" ht="38.25">
      <c r="A838" s="271" t="s">
        <v>711</v>
      </c>
      <c r="B838" s="89"/>
      <c r="C838" s="272" t="s">
        <v>1414</v>
      </c>
      <c r="D838" s="84">
        <v>43494</v>
      </c>
      <c r="E838" s="85" t="s">
        <v>2254</v>
      </c>
      <c r="F838" s="85" t="s">
        <v>13</v>
      </c>
      <c r="G838" s="85">
        <v>391425</v>
      </c>
      <c r="H838" s="89"/>
      <c r="I838" s="273" t="s">
        <v>720</v>
      </c>
      <c r="J838" s="89"/>
      <c r="K838" s="89"/>
      <c r="L838" s="89"/>
      <c r="M838" s="89"/>
      <c r="N838" s="274">
        <v>7690330.7599999998</v>
      </c>
      <c r="O838" s="274">
        <v>0</v>
      </c>
      <c r="P838" s="89" t="s">
        <v>670</v>
      </c>
    </row>
    <row r="839" spans="1:16" ht="38.25">
      <c r="A839" s="271" t="s">
        <v>711</v>
      </c>
      <c r="B839" s="89"/>
      <c r="C839" s="272" t="s">
        <v>1414</v>
      </c>
      <c r="D839" s="84">
        <v>43494</v>
      </c>
      <c r="E839" s="85" t="s">
        <v>2255</v>
      </c>
      <c r="F839" s="85" t="s">
        <v>13</v>
      </c>
      <c r="G839" s="85">
        <v>391427</v>
      </c>
      <c r="H839" s="89"/>
      <c r="I839" s="273" t="s">
        <v>720</v>
      </c>
      <c r="J839" s="89"/>
      <c r="K839" s="89"/>
      <c r="L839" s="89"/>
      <c r="M839" s="89"/>
      <c r="N839" s="274">
        <v>7690330.7599999998</v>
      </c>
      <c r="O839" s="274">
        <v>0</v>
      </c>
      <c r="P839" s="89" t="s">
        <v>670</v>
      </c>
    </row>
    <row r="840" spans="1:16" ht="38.25">
      <c r="A840" s="271" t="s">
        <v>711</v>
      </c>
      <c r="B840" s="89"/>
      <c r="C840" s="272" t="s">
        <v>1414</v>
      </c>
      <c r="D840" s="84">
        <v>43494</v>
      </c>
      <c r="E840" s="85" t="s">
        <v>2256</v>
      </c>
      <c r="F840" s="85" t="s">
        <v>13</v>
      </c>
      <c r="G840" s="85">
        <v>391429</v>
      </c>
      <c r="H840" s="89"/>
      <c r="I840" s="273" t="s">
        <v>720</v>
      </c>
      <c r="J840" s="89"/>
      <c r="K840" s="89"/>
      <c r="L840" s="89"/>
      <c r="M840" s="89"/>
      <c r="N840" s="274">
        <v>7690330.7599999998</v>
      </c>
      <c r="O840" s="274">
        <v>0</v>
      </c>
      <c r="P840" s="89" t="s">
        <v>670</v>
      </c>
    </row>
    <row r="841" spans="1:16" ht="38.25">
      <c r="A841" s="271" t="s">
        <v>711</v>
      </c>
      <c r="B841" s="89"/>
      <c r="C841" s="272" t="s">
        <v>1414</v>
      </c>
      <c r="D841" s="84">
        <v>43494</v>
      </c>
      <c r="E841" s="85" t="s">
        <v>2257</v>
      </c>
      <c r="F841" s="85" t="s">
        <v>13</v>
      </c>
      <c r="G841" s="85">
        <v>391431</v>
      </c>
      <c r="H841" s="89"/>
      <c r="I841" s="273" t="s">
        <v>720</v>
      </c>
      <c r="J841" s="89"/>
      <c r="K841" s="89"/>
      <c r="L841" s="89"/>
      <c r="M841" s="89"/>
      <c r="N841" s="274">
        <v>7690330.7599999998</v>
      </c>
      <c r="O841" s="274">
        <v>0</v>
      </c>
      <c r="P841" s="89" t="s">
        <v>670</v>
      </c>
    </row>
    <row r="842" spans="1:16" ht="38.25">
      <c r="A842" s="271" t="s">
        <v>711</v>
      </c>
      <c r="B842" s="89"/>
      <c r="C842" s="272" t="s">
        <v>1414</v>
      </c>
      <c r="D842" s="84">
        <v>43494</v>
      </c>
      <c r="E842" s="85" t="s">
        <v>2258</v>
      </c>
      <c r="F842" s="85" t="s">
        <v>13</v>
      </c>
      <c r="G842" s="85">
        <v>391433</v>
      </c>
      <c r="H842" s="89"/>
      <c r="I842" s="273" t="s">
        <v>720</v>
      </c>
      <c r="J842" s="89"/>
      <c r="K842" s="89"/>
      <c r="L842" s="89"/>
      <c r="M842" s="89"/>
      <c r="N842" s="274">
        <v>6514498.7800000003</v>
      </c>
      <c r="O842" s="274">
        <v>0</v>
      </c>
      <c r="P842" s="89" t="s">
        <v>670</v>
      </c>
    </row>
    <row r="843" spans="1:16" ht="38.25">
      <c r="A843" s="271" t="s">
        <v>711</v>
      </c>
      <c r="B843" s="89"/>
      <c r="C843" s="272" t="s">
        <v>1414</v>
      </c>
      <c r="D843" s="84">
        <v>43494</v>
      </c>
      <c r="E843" s="85" t="s">
        <v>2259</v>
      </c>
      <c r="F843" s="85" t="s">
        <v>13</v>
      </c>
      <c r="G843" s="85">
        <v>391435</v>
      </c>
      <c r="H843" s="89"/>
      <c r="I843" s="273" t="s">
        <v>720</v>
      </c>
      <c r="J843" s="89"/>
      <c r="K843" s="89"/>
      <c r="L843" s="89"/>
      <c r="M843" s="89"/>
      <c r="N843" s="274">
        <v>6514498.7800000003</v>
      </c>
      <c r="O843" s="274">
        <v>0</v>
      </c>
      <c r="P843" s="89" t="s">
        <v>670</v>
      </c>
    </row>
    <row r="844" spans="1:16" ht="38.25">
      <c r="A844" s="271" t="s">
        <v>711</v>
      </c>
      <c r="B844" s="89"/>
      <c r="C844" s="272" t="s">
        <v>1414</v>
      </c>
      <c r="D844" s="84">
        <v>43494</v>
      </c>
      <c r="E844" s="85" t="s">
        <v>2260</v>
      </c>
      <c r="F844" s="85" t="s">
        <v>13</v>
      </c>
      <c r="G844" s="85">
        <v>391437</v>
      </c>
      <c r="H844" s="89"/>
      <c r="I844" s="273" t="s">
        <v>720</v>
      </c>
      <c r="J844" s="89"/>
      <c r="K844" s="89"/>
      <c r="L844" s="89"/>
      <c r="M844" s="89"/>
      <c r="N844" s="274">
        <v>6514498.7800000003</v>
      </c>
      <c r="O844" s="274">
        <v>0</v>
      </c>
      <c r="P844" s="89" t="s">
        <v>670</v>
      </c>
    </row>
    <row r="845" spans="1:16" ht="38.25">
      <c r="A845" s="271" t="s">
        <v>711</v>
      </c>
      <c r="B845" s="89"/>
      <c r="C845" s="272" t="s">
        <v>1414</v>
      </c>
      <c r="D845" s="84">
        <v>43494</v>
      </c>
      <c r="E845" s="85" t="s">
        <v>2261</v>
      </c>
      <c r="F845" s="85" t="s">
        <v>13</v>
      </c>
      <c r="G845" s="85">
        <v>391439</v>
      </c>
      <c r="H845" s="89"/>
      <c r="I845" s="273" t="s">
        <v>720</v>
      </c>
      <c r="J845" s="89"/>
      <c r="K845" s="89"/>
      <c r="L845" s="89"/>
      <c r="M845" s="89"/>
      <c r="N845" s="274">
        <v>6514498.7800000003</v>
      </c>
      <c r="O845" s="274">
        <v>0</v>
      </c>
      <c r="P845" s="89" t="s">
        <v>670</v>
      </c>
    </row>
    <row r="846" spans="1:16" ht="38.25">
      <c r="A846" s="271" t="s">
        <v>711</v>
      </c>
      <c r="B846" s="89"/>
      <c r="C846" s="272" t="s">
        <v>1414</v>
      </c>
      <c r="D846" s="84">
        <v>43494</v>
      </c>
      <c r="E846" s="85" t="s">
        <v>2262</v>
      </c>
      <c r="F846" s="85" t="s">
        <v>13</v>
      </c>
      <c r="G846" s="85">
        <v>391441</v>
      </c>
      <c r="H846" s="89"/>
      <c r="I846" s="273" t="s">
        <v>720</v>
      </c>
      <c r="J846" s="89"/>
      <c r="K846" s="89"/>
      <c r="L846" s="89"/>
      <c r="M846" s="89"/>
      <c r="N846" s="274">
        <v>6514498.7800000003</v>
      </c>
      <c r="O846" s="274">
        <v>0</v>
      </c>
      <c r="P846" s="89" t="s">
        <v>670</v>
      </c>
    </row>
    <row r="847" spans="1:16" ht="38.25">
      <c r="A847" s="271" t="s">
        <v>711</v>
      </c>
      <c r="B847" s="89"/>
      <c r="C847" s="272" t="s">
        <v>1414</v>
      </c>
      <c r="D847" s="84">
        <v>43494</v>
      </c>
      <c r="E847" s="85" t="s">
        <v>2263</v>
      </c>
      <c r="F847" s="85" t="s">
        <v>13</v>
      </c>
      <c r="G847" s="85">
        <v>391443</v>
      </c>
      <c r="H847" s="89"/>
      <c r="I847" s="273" t="s">
        <v>720</v>
      </c>
      <c r="J847" s="89"/>
      <c r="K847" s="89"/>
      <c r="L847" s="89"/>
      <c r="M847" s="89"/>
      <c r="N847" s="274">
        <v>17892836.199999999</v>
      </c>
      <c r="O847" s="274">
        <v>0</v>
      </c>
      <c r="P847" s="89" t="s">
        <v>670</v>
      </c>
    </row>
    <row r="848" spans="1:16" ht="38.25">
      <c r="A848" s="271" t="s">
        <v>711</v>
      </c>
      <c r="B848" s="89"/>
      <c r="C848" s="272" t="s">
        <v>1414</v>
      </c>
      <c r="D848" s="84">
        <v>43494</v>
      </c>
      <c r="E848" s="85" t="s">
        <v>2264</v>
      </c>
      <c r="F848" s="85" t="s">
        <v>13</v>
      </c>
      <c r="G848" s="85">
        <v>391445</v>
      </c>
      <c r="H848" s="89"/>
      <c r="I848" s="273" t="s">
        <v>720</v>
      </c>
      <c r="J848" s="89"/>
      <c r="K848" s="89"/>
      <c r="L848" s="89"/>
      <c r="M848" s="89"/>
      <c r="N848" s="274">
        <v>17892836.199999999</v>
      </c>
      <c r="O848" s="274">
        <v>0</v>
      </c>
      <c r="P848" s="89" t="s">
        <v>670</v>
      </c>
    </row>
    <row r="849" spans="1:16" ht="38.25">
      <c r="A849" s="271" t="s">
        <v>711</v>
      </c>
      <c r="B849" s="89"/>
      <c r="C849" s="272" t="s">
        <v>1414</v>
      </c>
      <c r="D849" s="84">
        <v>43494</v>
      </c>
      <c r="E849" s="85" t="s">
        <v>2265</v>
      </c>
      <c r="F849" s="85" t="s">
        <v>13</v>
      </c>
      <c r="G849" s="85">
        <v>391447</v>
      </c>
      <c r="H849" s="89"/>
      <c r="I849" s="273" t="s">
        <v>720</v>
      </c>
      <c r="J849" s="89"/>
      <c r="K849" s="89"/>
      <c r="L849" s="89"/>
      <c r="M849" s="89"/>
      <c r="N849" s="274">
        <v>17892836.199999999</v>
      </c>
      <c r="O849" s="274">
        <v>0</v>
      </c>
      <c r="P849" s="89" t="s">
        <v>670</v>
      </c>
    </row>
    <row r="850" spans="1:16" ht="38.25">
      <c r="A850" s="271" t="s">
        <v>711</v>
      </c>
      <c r="B850" s="89"/>
      <c r="C850" s="272" t="s">
        <v>1414</v>
      </c>
      <c r="D850" s="84">
        <v>43494</v>
      </c>
      <c r="E850" s="85" t="s">
        <v>2266</v>
      </c>
      <c r="F850" s="85" t="s">
        <v>13</v>
      </c>
      <c r="G850" s="85">
        <v>391449</v>
      </c>
      <c r="H850" s="89"/>
      <c r="I850" s="273" t="s">
        <v>720</v>
      </c>
      <c r="J850" s="89"/>
      <c r="K850" s="89"/>
      <c r="L850" s="89"/>
      <c r="M850" s="89"/>
      <c r="N850" s="274">
        <v>17892836.199999999</v>
      </c>
      <c r="O850" s="274">
        <v>0</v>
      </c>
      <c r="P850" s="89" t="s">
        <v>670</v>
      </c>
    </row>
    <row r="851" spans="1:16" ht="38.25">
      <c r="A851" s="271" t="s">
        <v>711</v>
      </c>
      <c r="B851" s="89"/>
      <c r="C851" s="272" t="s">
        <v>1414</v>
      </c>
      <c r="D851" s="84">
        <v>43494</v>
      </c>
      <c r="E851" s="85" t="s">
        <v>2267</v>
      </c>
      <c r="F851" s="85" t="s">
        <v>13</v>
      </c>
      <c r="G851" s="85">
        <v>391451</v>
      </c>
      <c r="H851" s="89"/>
      <c r="I851" s="273" t="s">
        <v>720</v>
      </c>
      <c r="J851" s="89"/>
      <c r="K851" s="89"/>
      <c r="L851" s="89"/>
      <c r="M851" s="89"/>
      <c r="N851" s="274">
        <v>4323567.2699999996</v>
      </c>
      <c r="O851" s="274">
        <v>0</v>
      </c>
      <c r="P851" s="89" t="s">
        <v>670</v>
      </c>
    </row>
    <row r="852" spans="1:16" ht="38.25">
      <c r="A852" s="271" t="s">
        <v>711</v>
      </c>
      <c r="B852" s="89"/>
      <c r="C852" s="272" t="s">
        <v>1414</v>
      </c>
      <c r="D852" s="84">
        <v>43494</v>
      </c>
      <c r="E852" s="85" t="s">
        <v>2268</v>
      </c>
      <c r="F852" s="85" t="s">
        <v>13</v>
      </c>
      <c r="G852" s="85">
        <v>391453</v>
      </c>
      <c r="H852" s="89"/>
      <c r="I852" s="273" t="s">
        <v>720</v>
      </c>
      <c r="J852" s="89"/>
      <c r="K852" s="89"/>
      <c r="L852" s="89"/>
      <c r="M852" s="89"/>
      <c r="N852" s="274">
        <v>6734934.2400000002</v>
      </c>
      <c r="O852" s="274">
        <v>0</v>
      </c>
      <c r="P852" s="89" t="s">
        <v>670</v>
      </c>
    </row>
    <row r="853" spans="1:16" ht="38.25">
      <c r="A853" s="271" t="s">
        <v>711</v>
      </c>
      <c r="B853" s="89"/>
      <c r="C853" s="272" t="s">
        <v>1414</v>
      </c>
      <c r="D853" s="84">
        <v>43494</v>
      </c>
      <c r="E853" s="85" t="s">
        <v>2269</v>
      </c>
      <c r="F853" s="85" t="s">
        <v>13</v>
      </c>
      <c r="G853" s="85">
        <v>391455</v>
      </c>
      <c r="H853" s="89"/>
      <c r="I853" s="273" t="s">
        <v>720</v>
      </c>
      <c r="J853" s="89"/>
      <c r="K853" s="89"/>
      <c r="L853" s="89"/>
      <c r="M853" s="89"/>
      <c r="N853" s="274">
        <v>414224.77</v>
      </c>
      <c r="O853" s="274">
        <v>0</v>
      </c>
      <c r="P853" s="89" t="s">
        <v>670</v>
      </c>
    </row>
    <row r="854" spans="1:16" ht="38.25">
      <c r="A854" s="271" t="s">
        <v>711</v>
      </c>
      <c r="B854" s="89"/>
      <c r="C854" s="272" t="s">
        <v>1414</v>
      </c>
      <c r="D854" s="84">
        <v>43494</v>
      </c>
      <c r="E854" s="85" t="s">
        <v>2270</v>
      </c>
      <c r="F854" s="85" t="s">
        <v>13</v>
      </c>
      <c r="G854" s="85">
        <v>391457</v>
      </c>
      <c r="H854" s="89"/>
      <c r="I854" s="273" t="s">
        <v>720</v>
      </c>
      <c r="J854" s="89"/>
      <c r="K854" s="89"/>
      <c r="L854" s="89"/>
      <c r="M854" s="89"/>
      <c r="N854" s="274">
        <v>1137717.01</v>
      </c>
      <c r="O854" s="274">
        <v>0</v>
      </c>
      <c r="P854" s="89" t="s">
        <v>670</v>
      </c>
    </row>
    <row r="855" spans="1:16" ht="38.25">
      <c r="A855" s="271" t="s">
        <v>711</v>
      </c>
      <c r="B855" s="89"/>
      <c r="C855" s="272" t="s">
        <v>1414</v>
      </c>
      <c r="D855" s="84">
        <v>43494</v>
      </c>
      <c r="E855" s="85" t="s">
        <v>2271</v>
      </c>
      <c r="F855" s="85" t="s">
        <v>13</v>
      </c>
      <c r="G855" s="85">
        <v>391459</v>
      </c>
      <c r="H855" s="89"/>
      <c r="I855" s="273" t="s">
        <v>720</v>
      </c>
      <c r="J855" s="89"/>
      <c r="K855" s="89"/>
      <c r="L855" s="89"/>
      <c r="M855" s="89"/>
      <c r="N855" s="274">
        <v>18498288.07</v>
      </c>
      <c r="O855" s="274">
        <v>0</v>
      </c>
      <c r="P855" s="89" t="s">
        <v>670</v>
      </c>
    </row>
    <row r="856" spans="1:16" ht="38.25">
      <c r="A856" s="271" t="s">
        <v>711</v>
      </c>
      <c r="B856" s="89"/>
      <c r="C856" s="272" t="s">
        <v>1414</v>
      </c>
      <c r="D856" s="84">
        <v>43494</v>
      </c>
      <c r="E856" s="85" t="s">
        <v>2272</v>
      </c>
      <c r="F856" s="85" t="s">
        <v>13</v>
      </c>
      <c r="G856" s="85">
        <v>391461</v>
      </c>
      <c r="H856" s="89"/>
      <c r="I856" s="273" t="s">
        <v>720</v>
      </c>
      <c r="J856" s="89"/>
      <c r="K856" s="89"/>
      <c r="L856" s="89"/>
      <c r="M856" s="89"/>
      <c r="N856" s="274">
        <v>4274481.9800000004</v>
      </c>
      <c r="O856" s="274">
        <v>0</v>
      </c>
      <c r="P856" s="89" t="s">
        <v>670</v>
      </c>
    </row>
    <row r="857" spans="1:16" ht="38.25">
      <c r="A857" s="271" t="s">
        <v>711</v>
      </c>
      <c r="B857" s="89"/>
      <c r="C857" s="272" t="s">
        <v>1414</v>
      </c>
      <c r="D857" s="84">
        <v>43494</v>
      </c>
      <c r="E857" s="85" t="s">
        <v>2273</v>
      </c>
      <c r="F857" s="85" t="s">
        <v>13</v>
      </c>
      <c r="G857" s="85">
        <v>391463</v>
      </c>
      <c r="H857" s="89"/>
      <c r="I857" s="273" t="s">
        <v>720</v>
      </c>
      <c r="J857" s="89"/>
      <c r="K857" s="89"/>
      <c r="L857" s="89"/>
      <c r="M857" s="89"/>
      <c r="N857" s="274">
        <v>11875185.34</v>
      </c>
      <c r="O857" s="274">
        <v>0</v>
      </c>
      <c r="P857" s="89" t="s">
        <v>670</v>
      </c>
    </row>
    <row r="858" spans="1:16" ht="38.25">
      <c r="A858" s="271" t="s">
        <v>711</v>
      </c>
      <c r="B858" s="89"/>
      <c r="C858" s="272" t="s">
        <v>1414</v>
      </c>
      <c r="D858" s="84">
        <v>43494</v>
      </c>
      <c r="E858" s="85" t="s">
        <v>2274</v>
      </c>
      <c r="F858" s="85" t="s">
        <v>13</v>
      </c>
      <c r="G858" s="85">
        <v>391465</v>
      </c>
      <c r="H858" s="89"/>
      <c r="I858" s="273" t="s">
        <v>720</v>
      </c>
      <c r="J858" s="89"/>
      <c r="K858" s="89"/>
      <c r="L858" s="89"/>
      <c r="M858" s="89"/>
      <c r="N858" s="274">
        <v>3403329.07</v>
      </c>
      <c r="O858" s="274">
        <v>0</v>
      </c>
      <c r="P858" s="89" t="s">
        <v>670</v>
      </c>
    </row>
    <row r="859" spans="1:16" ht="38.25">
      <c r="A859" s="271" t="s">
        <v>711</v>
      </c>
      <c r="B859" s="89"/>
      <c r="C859" s="272" t="s">
        <v>1414</v>
      </c>
      <c r="D859" s="84">
        <v>43494</v>
      </c>
      <c r="E859" s="85" t="s">
        <v>2275</v>
      </c>
      <c r="F859" s="85" t="s">
        <v>13</v>
      </c>
      <c r="G859" s="85">
        <v>391467</v>
      </c>
      <c r="H859" s="89"/>
      <c r="I859" s="273" t="s">
        <v>720</v>
      </c>
      <c r="J859" s="89"/>
      <c r="K859" s="89"/>
      <c r="L859" s="89"/>
      <c r="M859" s="89"/>
      <c r="N859" s="274">
        <v>786422.44</v>
      </c>
      <c r="O859" s="274">
        <v>0</v>
      </c>
      <c r="P859" s="89" t="s">
        <v>670</v>
      </c>
    </row>
    <row r="860" spans="1:16" ht="38.25">
      <c r="A860" s="271" t="s">
        <v>711</v>
      </c>
      <c r="B860" s="89"/>
      <c r="C860" s="272" t="s">
        <v>1414</v>
      </c>
      <c r="D860" s="84">
        <v>43494</v>
      </c>
      <c r="E860" s="85" t="s">
        <v>2276</v>
      </c>
      <c r="F860" s="85" t="s">
        <v>13</v>
      </c>
      <c r="G860" s="85">
        <v>391469</v>
      </c>
      <c r="H860" s="89"/>
      <c r="I860" s="273" t="s">
        <v>720</v>
      </c>
      <c r="J860" s="89"/>
      <c r="K860" s="89"/>
      <c r="L860" s="89"/>
      <c r="M860" s="89"/>
      <c r="N860" s="274">
        <v>209318.01</v>
      </c>
      <c r="O860" s="274">
        <v>0</v>
      </c>
      <c r="P860" s="89" t="s">
        <v>670</v>
      </c>
    </row>
    <row r="861" spans="1:16" ht="38.25">
      <c r="A861" s="271" t="s">
        <v>711</v>
      </c>
      <c r="B861" s="89"/>
      <c r="C861" s="272" t="s">
        <v>1414</v>
      </c>
      <c r="D861" s="84">
        <v>43494</v>
      </c>
      <c r="E861" s="85" t="s">
        <v>2277</v>
      </c>
      <c r="F861" s="85" t="s">
        <v>13</v>
      </c>
      <c r="G861" s="85">
        <v>391471</v>
      </c>
      <c r="H861" s="89"/>
      <c r="I861" s="273" t="s">
        <v>720</v>
      </c>
      <c r="J861" s="89"/>
      <c r="K861" s="89"/>
      <c r="L861" s="89"/>
      <c r="M861" s="89"/>
      <c r="N861" s="274">
        <v>2184805.59</v>
      </c>
      <c r="O861" s="274">
        <v>0</v>
      </c>
      <c r="P861" s="89" t="s">
        <v>670</v>
      </c>
    </row>
    <row r="862" spans="1:16" ht="38.25">
      <c r="A862" s="271" t="s">
        <v>711</v>
      </c>
      <c r="B862" s="89"/>
      <c r="C862" s="272" t="s">
        <v>1414</v>
      </c>
      <c r="D862" s="84">
        <v>43494</v>
      </c>
      <c r="E862" s="85" t="s">
        <v>2278</v>
      </c>
      <c r="F862" s="85" t="s">
        <v>13</v>
      </c>
      <c r="G862" s="85">
        <v>391473</v>
      </c>
      <c r="H862" s="89"/>
      <c r="I862" s="273" t="s">
        <v>720</v>
      </c>
      <c r="J862" s="89"/>
      <c r="K862" s="89"/>
      <c r="L862" s="89"/>
      <c r="M862" s="89"/>
      <c r="N862" s="274">
        <v>2621894.2599999998</v>
      </c>
      <c r="O862" s="274">
        <v>0</v>
      </c>
      <c r="P862" s="89" t="s">
        <v>670</v>
      </c>
    </row>
    <row r="863" spans="1:16" ht="38.25">
      <c r="A863" s="271" t="s">
        <v>711</v>
      </c>
      <c r="B863" s="89"/>
      <c r="C863" s="272" t="s">
        <v>1414</v>
      </c>
      <c r="D863" s="84">
        <v>43494</v>
      </c>
      <c r="E863" s="85" t="s">
        <v>2279</v>
      </c>
      <c r="F863" s="85" t="s">
        <v>13</v>
      </c>
      <c r="G863" s="85">
        <v>391475</v>
      </c>
      <c r="H863" s="89"/>
      <c r="I863" s="273" t="s">
        <v>720</v>
      </c>
      <c r="J863" s="89"/>
      <c r="K863" s="89"/>
      <c r="L863" s="89"/>
      <c r="M863" s="89"/>
      <c r="N863" s="274">
        <v>941661.16</v>
      </c>
      <c r="O863" s="274">
        <v>0</v>
      </c>
      <c r="P863" s="89" t="s">
        <v>670</v>
      </c>
    </row>
    <row r="864" spans="1:16" ht="38.25">
      <c r="A864" s="271" t="s">
        <v>711</v>
      </c>
      <c r="B864" s="89"/>
      <c r="C864" s="272" t="s">
        <v>1414</v>
      </c>
      <c r="D864" s="84">
        <v>43494</v>
      </c>
      <c r="E864" s="85" t="s">
        <v>2280</v>
      </c>
      <c r="F864" s="85" t="s">
        <v>13</v>
      </c>
      <c r="G864" s="85">
        <v>391477</v>
      </c>
      <c r="H864" s="89"/>
      <c r="I864" s="273" t="s">
        <v>720</v>
      </c>
      <c r="J864" s="89"/>
      <c r="K864" s="89"/>
      <c r="L864" s="89"/>
      <c r="M864" s="89"/>
      <c r="N864" s="274">
        <v>2131043.36</v>
      </c>
      <c r="O864" s="274">
        <v>0</v>
      </c>
      <c r="P864" s="89" t="s">
        <v>670</v>
      </c>
    </row>
    <row r="865" spans="1:16" ht="38.25">
      <c r="A865" s="271" t="s">
        <v>711</v>
      </c>
      <c r="B865" s="89"/>
      <c r="C865" s="272" t="s">
        <v>1414</v>
      </c>
      <c r="D865" s="84">
        <v>43494</v>
      </c>
      <c r="E865" s="85" t="s">
        <v>2281</v>
      </c>
      <c r="F865" s="85" t="s">
        <v>13</v>
      </c>
      <c r="G865" s="85">
        <v>391479</v>
      </c>
      <c r="H865" s="89"/>
      <c r="I865" s="273" t="s">
        <v>720</v>
      </c>
      <c r="J865" s="89"/>
      <c r="K865" s="89"/>
      <c r="L865" s="89"/>
      <c r="M865" s="89"/>
      <c r="N865" s="274">
        <v>7201340.6299999999</v>
      </c>
      <c r="O865" s="274">
        <v>0</v>
      </c>
      <c r="P865" s="89" t="s">
        <v>670</v>
      </c>
    </row>
    <row r="866" spans="1:16" ht="38.25">
      <c r="A866" s="271" t="s">
        <v>711</v>
      </c>
      <c r="B866" s="89"/>
      <c r="C866" s="272" t="s">
        <v>1414</v>
      </c>
      <c r="D866" s="84">
        <v>43494</v>
      </c>
      <c r="E866" s="85" t="s">
        <v>2282</v>
      </c>
      <c r="F866" s="85" t="s">
        <v>13</v>
      </c>
      <c r="G866" s="85">
        <v>391481</v>
      </c>
      <c r="H866" s="89"/>
      <c r="I866" s="273" t="s">
        <v>720</v>
      </c>
      <c r="J866" s="89"/>
      <c r="K866" s="89"/>
      <c r="L866" s="89"/>
      <c r="M866" s="89"/>
      <c r="N866" s="274">
        <v>16755119.189999999</v>
      </c>
      <c r="O866" s="274">
        <v>0</v>
      </c>
      <c r="P866" s="89" t="s">
        <v>670</v>
      </c>
    </row>
    <row r="867" spans="1:16" ht="38.25">
      <c r="A867" s="271" t="s">
        <v>711</v>
      </c>
      <c r="B867" s="89"/>
      <c r="C867" s="272" t="s">
        <v>1414</v>
      </c>
      <c r="D867" s="84">
        <v>43494</v>
      </c>
      <c r="E867" s="85" t="s">
        <v>2283</v>
      </c>
      <c r="F867" s="85" t="s">
        <v>13</v>
      </c>
      <c r="G867" s="85">
        <v>391483</v>
      </c>
      <c r="H867" s="89"/>
      <c r="I867" s="273" t="s">
        <v>720</v>
      </c>
      <c r="J867" s="89"/>
      <c r="K867" s="89"/>
      <c r="L867" s="89"/>
      <c r="M867" s="89"/>
      <c r="N867" s="274">
        <v>3082619.55</v>
      </c>
      <c r="O867" s="274">
        <v>0</v>
      </c>
      <c r="P867" s="89" t="s">
        <v>670</v>
      </c>
    </row>
    <row r="868" spans="1:16" ht="38.25">
      <c r="A868" s="271" t="s">
        <v>711</v>
      </c>
      <c r="B868" s="89"/>
      <c r="C868" s="272" t="s">
        <v>1414</v>
      </c>
      <c r="D868" s="84">
        <v>43494</v>
      </c>
      <c r="E868" s="85" t="s">
        <v>2284</v>
      </c>
      <c r="F868" s="85" t="s">
        <v>13</v>
      </c>
      <c r="G868" s="85">
        <v>391485</v>
      </c>
      <c r="H868" s="89"/>
      <c r="I868" s="273" t="s">
        <v>720</v>
      </c>
      <c r="J868" s="89"/>
      <c r="K868" s="89"/>
      <c r="L868" s="89"/>
      <c r="M868" s="89"/>
      <c r="N868" s="274">
        <v>26866143.850000001</v>
      </c>
      <c r="O868" s="274">
        <v>0</v>
      </c>
      <c r="P868" s="89" t="s">
        <v>670</v>
      </c>
    </row>
    <row r="869" spans="1:16" ht="38.25">
      <c r="A869" s="271" t="s">
        <v>711</v>
      </c>
      <c r="B869" s="89"/>
      <c r="C869" s="272" t="s">
        <v>1414</v>
      </c>
      <c r="D869" s="84">
        <v>43494</v>
      </c>
      <c r="E869" s="85" t="s">
        <v>2285</v>
      </c>
      <c r="F869" s="85" t="s">
        <v>13</v>
      </c>
      <c r="G869" s="85">
        <v>391487</v>
      </c>
      <c r="H869" s="89"/>
      <c r="I869" s="273" t="s">
        <v>720</v>
      </c>
      <c r="J869" s="89"/>
      <c r="K869" s="89"/>
      <c r="L869" s="89"/>
      <c r="M869" s="89"/>
      <c r="N869" s="274">
        <v>9183855.1799999997</v>
      </c>
      <c r="O869" s="274">
        <v>0</v>
      </c>
      <c r="P869" s="89" t="s">
        <v>670</v>
      </c>
    </row>
    <row r="870" spans="1:16" ht="38.25">
      <c r="A870" s="271" t="s">
        <v>711</v>
      </c>
      <c r="B870" s="89"/>
      <c r="C870" s="272" t="s">
        <v>1414</v>
      </c>
      <c r="D870" s="84">
        <v>43494</v>
      </c>
      <c r="E870" s="85" t="s">
        <v>2286</v>
      </c>
      <c r="F870" s="85" t="s">
        <v>13</v>
      </c>
      <c r="G870" s="85">
        <v>391489</v>
      </c>
      <c r="H870" s="89"/>
      <c r="I870" s="273" t="s">
        <v>720</v>
      </c>
      <c r="J870" s="89"/>
      <c r="K870" s="89"/>
      <c r="L870" s="89"/>
      <c r="M870" s="89"/>
      <c r="N870" s="274">
        <v>4459.21</v>
      </c>
      <c r="O870" s="274">
        <v>0</v>
      </c>
      <c r="P870" s="89" t="s">
        <v>670</v>
      </c>
    </row>
    <row r="871" spans="1:16" ht="38.25">
      <c r="A871" s="271" t="s">
        <v>711</v>
      </c>
      <c r="B871" s="89"/>
      <c r="C871" s="272" t="s">
        <v>1414</v>
      </c>
      <c r="D871" s="84">
        <v>43494</v>
      </c>
      <c r="E871" s="85" t="s">
        <v>2287</v>
      </c>
      <c r="F871" s="85" t="s">
        <v>13</v>
      </c>
      <c r="G871" s="85">
        <v>391491</v>
      </c>
      <c r="H871" s="89"/>
      <c r="I871" s="273" t="s">
        <v>720</v>
      </c>
      <c r="J871" s="89"/>
      <c r="K871" s="89"/>
      <c r="L871" s="89"/>
      <c r="M871" s="89"/>
      <c r="N871" s="274">
        <v>18666.2</v>
      </c>
      <c r="O871" s="274">
        <v>0</v>
      </c>
      <c r="P871" s="89" t="s">
        <v>670</v>
      </c>
    </row>
    <row r="872" spans="1:16" ht="38.25">
      <c r="A872" s="271" t="s">
        <v>711</v>
      </c>
      <c r="B872" s="89"/>
      <c r="C872" s="272" t="s">
        <v>1414</v>
      </c>
      <c r="D872" s="84">
        <v>43494</v>
      </c>
      <c r="E872" s="85" t="s">
        <v>2288</v>
      </c>
      <c r="F872" s="85" t="s">
        <v>13</v>
      </c>
      <c r="G872" s="85">
        <v>391493</v>
      </c>
      <c r="H872" s="89"/>
      <c r="I872" s="273" t="s">
        <v>720</v>
      </c>
      <c r="J872" s="89"/>
      <c r="K872" s="89"/>
      <c r="L872" s="89"/>
      <c r="M872" s="89"/>
      <c r="N872" s="274">
        <v>4378.3999999999996</v>
      </c>
      <c r="O872" s="274">
        <v>0</v>
      </c>
      <c r="P872" s="89" t="s">
        <v>670</v>
      </c>
    </row>
    <row r="873" spans="1:16" ht="38.25">
      <c r="A873" s="271" t="s">
        <v>711</v>
      </c>
      <c r="B873" s="89"/>
      <c r="C873" s="272" t="s">
        <v>1414</v>
      </c>
      <c r="D873" s="84">
        <v>43494</v>
      </c>
      <c r="E873" s="85" t="s">
        <v>2289</v>
      </c>
      <c r="F873" s="85" t="s">
        <v>13</v>
      </c>
      <c r="G873" s="85">
        <v>391495</v>
      </c>
      <c r="H873" s="89"/>
      <c r="I873" s="273" t="s">
        <v>720</v>
      </c>
      <c r="J873" s="89"/>
      <c r="K873" s="89"/>
      <c r="L873" s="89"/>
      <c r="M873" s="89"/>
      <c r="N873" s="274">
        <v>6597.06</v>
      </c>
      <c r="O873" s="274">
        <v>0</v>
      </c>
      <c r="P873" s="89" t="s">
        <v>670</v>
      </c>
    </row>
    <row r="874" spans="1:16" ht="38.25">
      <c r="A874" s="271" t="s">
        <v>711</v>
      </c>
      <c r="B874" s="89"/>
      <c r="C874" s="272" t="s">
        <v>1414</v>
      </c>
      <c r="D874" s="84">
        <v>43494</v>
      </c>
      <c r="E874" s="85" t="s">
        <v>2290</v>
      </c>
      <c r="F874" s="85" t="s">
        <v>13</v>
      </c>
      <c r="G874" s="85">
        <v>391497</v>
      </c>
      <c r="H874" s="89"/>
      <c r="I874" s="273" t="s">
        <v>720</v>
      </c>
      <c r="J874" s="89"/>
      <c r="K874" s="89"/>
      <c r="L874" s="89"/>
      <c r="M874" s="89"/>
      <c r="N874" s="274">
        <v>34026.29</v>
      </c>
      <c r="O874" s="274">
        <v>0</v>
      </c>
      <c r="P874" s="89" t="s">
        <v>670</v>
      </c>
    </row>
    <row r="875" spans="1:16" ht="38.25">
      <c r="A875" s="271" t="s">
        <v>711</v>
      </c>
      <c r="B875" s="89"/>
      <c r="C875" s="272" t="s">
        <v>1414</v>
      </c>
      <c r="D875" s="84">
        <v>43494</v>
      </c>
      <c r="E875" s="85" t="s">
        <v>2291</v>
      </c>
      <c r="F875" s="85" t="s">
        <v>13</v>
      </c>
      <c r="G875" s="85">
        <v>391499</v>
      </c>
      <c r="H875" s="89"/>
      <c r="I875" s="273" t="s">
        <v>720</v>
      </c>
      <c r="J875" s="89"/>
      <c r="K875" s="89"/>
      <c r="L875" s="89"/>
      <c r="M875" s="89"/>
      <c r="N875" s="274">
        <v>51268.9</v>
      </c>
      <c r="O875" s="274">
        <v>0</v>
      </c>
      <c r="P875" s="89" t="s">
        <v>670</v>
      </c>
    </row>
    <row r="876" spans="1:16" ht="38.25">
      <c r="A876" s="271" t="s">
        <v>711</v>
      </c>
      <c r="B876" s="89"/>
      <c r="C876" s="272" t="s">
        <v>1414</v>
      </c>
      <c r="D876" s="84">
        <v>43494</v>
      </c>
      <c r="E876" s="85" t="s">
        <v>2292</v>
      </c>
      <c r="F876" s="85" t="s">
        <v>13</v>
      </c>
      <c r="G876" s="85">
        <v>391501</v>
      </c>
      <c r="H876" s="89"/>
      <c r="I876" s="273" t="s">
        <v>720</v>
      </c>
      <c r="J876" s="89"/>
      <c r="K876" s="89"/>
      <c r="L876" s="89"/>
      <c r="M876" s="89"/>
      <c r="N876" s="274">
        <v>61225.71</v>
      </c>
      <c r="O876" s="274">
        <v>0</v>
      </c>
      <c r="P876" s="89" t="s">
        <v>670</v>
      </c>
    </row>
    <row r="877" spans="1:16" ht="38.25">
      <c r="A877" s="271" t="s">
        <v>711</v>
      </c>
      <c r="B877" s="89"/>
      <c r="C877" s="272" t="s">
        <v>1414</v>
      </c>
      <c r="D877" s="84">
        <v>43494</v>
      </c>
      <c r="E877" s="85" t="s">
        <v>2293</v>
      </c>
      <c r="F877" s="85" t="s">
        <v>13</v>
      </c>
      <c r="G877" s="85">
        <v>391503</v>
      </c>
      <c r="H877" s="89"/>
      <c r="I877" s="273" t="s">
        <v>720</v>
      </c>
      <c r="J877" s="89"/>
      <c r="K877" s="89"/>
      <c r="L877" s="89"/>
      <c r="M877" s="89"/>
      <c r="N877" s="274">
        <v>17479.28</v>
      </c>
      <c r="O877" s="274">
        <v>0</v>
      </c>
      <c r="P877" s="89" t="s">
        <v>670</v>
      </c>
    </row>
    <row r="878" spans="1:16" ht="38.25">
      <c r="A878" s="271" t="s">
        <v>711</v>
      </c>
      <c r="B878" s="89"/>
      <c r="C878" s="272" t="s">
        <v>1414</v>
      </c>
      <c r="D878" s="84">
        <v>43494</v>
      </c>
      <c r="E878" s="85" t="s">
        <v>2294</v>
      </c>
      <c r="F878" s="85" t="s">
        <v>13</v>
      </c>
      <c r="G878" s="85">
        <v>391505</v>
      </c>
      <c r="H878" s="89"/>
      <c r="I878" s="273" t="s">
        <v>720</v>
      </c>
      <c r="J878" s="89"/>
      <c r="K878" s="89"/>
      <c r="L878" s="89"/>
      <c r="M878" s="89"/>
      <c r="N878" s="274">
        <v>6277.72</v>
      </c>
      <c r="O878" s="274">
        <v>0</v>
      </c>
      <c r="P878" s="89" t="s">
        <v>670</v>
      </c>
    </row>
    <row r="879" spans="1:16" ht="38.25">
      <c r="A879" s="271" t="s">
        <v>711</v>
      </c>
      <c r="B879" s="89"/>
      <c r="C879" s="272" t="s">
        <v>1414</v>
      </c>
      <c r="D879" s="84">
        <v>43494</v>
      </c>
      <c r="E879" s="85" t="s">
        <v>2295</v>
      </c>
      <c r="F879" s="85" t="s">
        <v>13</v>
      </c>
      <c r="G879" s="85">
        <v>391507</v>
      </c>
      <c r="H879" s="89"/>
      <c r="I879" s="273" t="s">
        <v>720</v>
      </c>
      <c r="J879" s="89"/>
      <c r="K879" s="89"/>
      <c r="L879" s="89"/>
      <c r="M879" s="89"/>
      <c r="N879" s="274">
        <v>14206.92</v>
      </c>
      <c r="O879" s="274">
        <v>0</v>
      </c>
      <c r="P879" s="89" t="s">
        <v>670</v>
      </c>
    </row>
    <row r="880" spans="1:16" ht="38.25">
      <c r="A880" s="271" t="s">
        <v>711</v>
      </c>
      <c r="B880" s="89"/>
      <c r="C880" s="272" t="s">
        <v>1414</v>
      </c>
      <c r="D880" s="84">
        <v>43494</v>
      </c>
      <c r="E880" s="85" t="s">
        <v>2296</v>
      </c>
      <c r="F880" s="85" t="s">
        <v>13</v>
      </c>
      <c r="G880" s="85">
        <v>391509</v>
      </c>
      <c r="H880" s="89"/>
      <c r="I880" s="273" t="s">
        <v>720</v>
      </c>
      <c r="J880" s="89"/>
      <c r="K880" s="89"/>
      <c r="L880" s="89"/>
      <c r="M880" s="89"/>
      <c r="N880" s="274">
        <v>17242.54</v>
      </c>
      <c r="O880" s="274">
        <v>0</v>
      </c>
      <c r="P880" s="89" t="s">
        <v>670</v>
      </c>
    </row>
    <row r="881" spans="1:16" ht="38.25">
      <c r="A881" s="271" t="s">
        <v>711</v>
      </c>
      <c r="B881" s="89"/>
      <c r="C881" s="272" t="s">
        <v>1414</v>
      </c>
      <c r="D881" s="84">
        <v>43494</v>
      </c>
      <c r="E881" s="85" t="s">
        <v>2297</v>
      </c>
      <c r="F881" s="85" t="s">
        <v>13</v>
      </c>
      <c r="G881" s="85">
        <v>391511</v>
      </c>
      <c r="H881" s="89"/>
      <c r="I881" s="273" t="s">
        <v>720</v>
      </c>
      <c r="J881" s="89"/>
      <c r="K881" s="89"/>
      <c r="L881" s="89"/>
      <c r="M881" s="89"/>
      <c r="N881" s="274">
        <v>39021.050000000003</v>
      </c>
      <c r="O881" s="274">
        <v>0</v>
      </c>
      <c r="P881" s="89" t="s">
        <v>670</v>
      </c>
    </row>
    <row r="882" spans="1:16" ht="38.25">
      <c r="A882" s="271" t="s">
        <v>711</v>
      </c>
      <c r="B882" s="89"/>
      <c r="C882" s="272" t="s">
        <v>1414</v>
      </c>
      <c r="D882" s="84">
        <v>43494</v>
      </c>
      <c r="E882" s="85" t="s">
        <v>2298</v>
      </c>
      <c r="F882" s="85" t="s">
        <v>13</v>
      </c>
      <c r="G882" s="85">
        <v>391513</v>
      </c>
      <c r="H882" s="89"/>
      <c r="I882" s="273" t="s">
        <v>720</v>
      </c>
      <c r="J882" s="89"/>
      <c r="K882" s="89"/>
      <c r="L882" s="89"/>
      <c r="M882" s="89"/>
      <c r="N882" s="274">
        <v>48008.959999999999</v>
      </c>
      <c r="O882" s="274">
        <v>0</v>
      </c>
      <c r="P882" s="89" t="s">
        <v>670</v>
      </c>
    </row>
    <row r="883" spans="1:16" ht="38.25">
      <c r="A883" s="271" t="s">
        <v>711</v>
      </c>
      <c r="B883" s="89"/>
      <c r="C883" s="272" t="s">
        <v>1414</v>
      </c>
      <c r="D883" s="84">
        <v>43494</v>
      </c>
      <c r="E883" s="85" t="s">
        <v>2299</v>
      </c>
      <c r="F883" s="85" t="s">
        <v>13</v>
      </c>
      <c r="G883" s="85">
        <v>391516</v>
      </c>
      <c r="H883" s="89"/>
      <c r="I883" s="273" t="s">
        <v>720</v>
      </c>
      <c r="J883" s="89"/>
      <c r="K883" s="89"/>
      <c r="L883" s="89"/>
      <c r="M883" s="89"/>
      <c r="N883" s="274">
        <v>5853160.8200000003</v>
      </c>
      <c r="O883" s="274">
        <v>0</v>
      </c>
      <c r="P883" s="89" t="s">
        <v>670</v>
      </c>
    </row>
    <row r="884" spans="1:16" ht="38.25">
      <c r="A884" s="271" t="s">
        <v>711</v>
      </c>
      <c r="B884" s="89"/>
      <c r="C884" s="272" t="s">
        <v>1414</v>
      </c>
      <c r="D884" s="84">
        <v>43494</v>
      </c>
      <c r="E884" s="85" t="s">
        <v>2300</v>
      </c>
      <c r="F884" s="85" t="s">
        <v>13</v>
      </c>
      <c r="G884" s="85">
        <v>391518</v>
      </c>
      <c r="H884" s="89"/>
      <c r="I884" s="273" t="s">
        <v>720</v>
      </c>
      <c r="J884" s="89"/>
      <c r="K884" s="89"/>
      <c r="L884" s="89"/>
      <c r="M884" s="89"/>
      <c r="N884" s="274">
        <v>2586382.86</v>
      </c>
      <c r="O884" s="274">
        <v>0</v>
      </c>
      <c r="P884" s="89" t="s">
        <v>670</v>
      </c>
    </row>
    <row r="885" spans="1:16" ht="38.25">
      <c r="A885" s="271" t="s">
        <v>711</v>
      </c>
      <c r="B885" s="89"/>
      <c r="C885" s="272" t="s">
        <v>1414</v>
      </c>
      <c r="D885" s="84">
        <v>43494</v>
      </c>
      <c r="E885" s="85" t="s">
        <v>2301</v>
      </c>
      <c r="F885" s="85" t="s">
        <v>13</v>
      </c>
      <c r="G885" s="85">
        <v>391520</v>
      </c>
      <c r="H885" s="89"/>
      <c r="I885" s="273" t="s">
        <v>720</v>
      </c>
      <c r="J885" s="89"/>
      <c r="K885" s="89"/>
      <c r="L885" s="89"/>
      <c r="M885" s="89"/>
      <c r="N885" s="274">
        <v>4958227.51</v>
      </c>
      <c r="O885" s="274">
        <v>0</v>
      </c>
      <c r="P885" s="89" t="s">
        <v>670</v>
      </c>
    </row>
    <row r="886" spans="1:16" ht="38.25">
      <c r="A886" s="271" t="s">
        <v>711</v>
      </c>
      <c r="B886" s="89"/>
      <c r="C886" s="272" t="s">
        <v>1414</v>
      </c>
      <c r="D886" s="84">
        <v>43494</v>
      </c>
      <c r="E886" s="85" t="s">
        <v>2302</v>
      </c>
      <c r="F886" s="85" t="s">
        <v>13</v>
      </c>
      <c r="G886" s="85">
        <v>391522</v>
      </c>
      <c r="H886" s="89"/>
      <c r="I886" s="273" t="s">
        <v>720</v>
      </c>
      <c r="J886" s="89"/>
      <c r="K886" s="89"/>
      <c r="L886" s="89"/>
      <c r="M886" s="89"/>
      <c r="N886" s="274">
        <v>6100274</v>
      </c>
      <c r="O886" s="274">
        <v>0</v>
      </c>
      <c r="P886" s="89" t="s">
        <v>670</v>
      </c>
    </row>
    <row r="887" spans="1:16" ht="38.25">
      <c r="A887" s="271" t="s">
        <v>711</v>
      </c>
      <c r="B887" s="89"/>
      <c r="C887" s="272" t="s">
        <v>1414</v>
      </c>
      <c r="D887" s="84">
        <v>43494</v>
      </c>
      <c r="E887" s="85" t="s">
        <v>2303</v>
      </c>
      <c r="F887" s="85" t="s">
        <v>13</v>
      </c>
      <c r="G887" s="85">
        <v>391524</v>
      </c>
      <c r="H887" s="89"/>
      <c r="I887" s="273" t="s">
        <v>720</v>
      </c>
      <c r="J887" s="89"/>
      <c r="K887" s="89"/>
      <c r="L887" s="89"/>
      <c r="M887" s="89"/>
      <c r="N887" s="274">
        <v>2190931.5699999998</v>
      </c>
      <c r="O887" s="274">
        <v>0</v>
      </c>
      <c r="P887" s="89" t="s">
        <v>670</v>
      </c>
    </row>
    <row r="888" spans="1:16" ht="38.25">
      <c r="A888" s="271" t="s">
        <v>711</v>
      </c>
      <c r="B888" s="89"/>
      <c r="C888" s="272" t="s">
        <v>1414</v>
      </c>
      <c r="D888" s="84">
        <v>43494</v>
      </c>
      <c r="E888" s="85" t="s">
        <v>2304</v>
      </c>
      <c r="F888" s="85" t="s">
        <v>13</v>
      </c>
      <c r="G888" s="85">
        <v>391526</v>
      </c>
      <c r="H888" s="89"/>
      <c r="I888" s="273" t="s">
        <v>720</v>
      </c>
      <c r="J888" s="89"/>
      <c r="K888" s="89"/>
      <c r="L888" s="89"/>
      <c r="M888" s="89"/>
      <c r="N888" s="274">
        <v>6017650.8600000003</v>
      </c>
      <c r="O888" s="274">
        <v>0</v>
      </c>
      <c r="P888" s="89" t="s">
        <v>670</v>
      </c>
    </row>
    <row r="889" spans="1:16" ht="38.25">
      <c r="A889" s="271" t="s">
        <v>711</v>
      </c>
      <c r="B889" s="89"/>
      <c r="C889" s="272" t="s">
        <v>1414</v>
      </c>
      <c r="D889" s="84">
        <v>43494</v>
      </c>
      <c r="E889" s="85" t="s">
        <v>2305</v>
      </c>
      <c r="F889" s="85" t="s">
        <v>13</v>
      </c>
      <c r="G889" s="85">
        <v>391528</v>
      </c>
      <c r="H889" s="89"/>
      <c r="I889" s="273" t="s">
        <v>720</v>
      </c>
      <c r="J889" s="89"/>
      <c r="K889" s="89"/>
      <c r="L889" s="89"/>
      <c r="M889" s="89"/>
      <c r="N889" s="274">
        <v>13618354.210000001</v>
      </c>
      <c r="O889" s="274">
        <v>0</v>
      </c>
      <c r="P889" s="89" t="s">
        <v>670</v>
      </c>
    </row>
    <row r="890" spans="1:16" ht="38.25">
      <c r="A890" s="271" t="s">
        <v>711</v>
      </c>
      <c r="B890" s="89"/>
      <c r="C890" s="272" t="s">
        <v>1414</v>
      </c>
      <c r="D890" s="84">
        <v>43494</v>
      </c>
      <c r="E890" s="85" t="s">
        <v>2306</v>
      </c>
      <c r="F890" s="85" t="s">
        <v>13</v>
      </c>
      <c r="G890" s="85">
        <v>391530</v>
      </c>
      <c r="H890" s="89"/>
      <c r="I890" s="273" t="s">
        <v>720</v>
      </c>
      <c r="J890" s="89"/>
      <c r="K890" s="89"/>
      <c r="L890" s="89"/>
      <c r="M890" s="89"/>
      <c r="N890" s="274">
        <v>2505515.12</v>
      </c>
      <c r="O890" s="274">
        <v>0</v>
      </c>
      <c r="P890" s="89" t="s">
        <v>670</v>
      </c>
    </row>
    <row r="891" spans="1:16" ht="38.25">
      <c r="A891" s="271" t="s">
        <v>711</v>
      </c>
      <c r="B891" s="89"/>
      <c r="C891" s="272" t="s">
        <v>1414</v>
      </c>
      <c r="D891" s="84">
        <v>43494</v>
      </c>
      <c r="E891" s="85" t="s">
        <v>2307</v>
      </c>
      <c r="F891" s="85" t="s">
        <v>13</v>
      </c>
      <c r="G891" s="85">
        <v>391532</v>
      </c>
      <c r="H891" s="89"/>
      <c r="I891" s="273" t="s">
        <v>720</v>
      </c>
      <c r="J891" s="89"/>
      <c r="K891" s="89"/>
      <c r="L891" s="89"/>
      <c r="M891" s="89"/>
      <c r="N891" s="274">
        <v>1107131.97</v>
      </c>
      <c r="O891" s="274">
        <v>0</v>
      </c>
      <c r="P891" s="89" t="s">
        <v>670</v>
      </c>
    </row>
    <row r="892" spans="1:16" ht="38.25">
      <c r="A892" s="271" t="s">
        <v>711</v>
      </c>
      <c r="B892" s="89"/>
      <c r="C892" s="272" t="s">
        <v>1414</v>
      </c>
      <c r="D892" s="84">
        <v>43494</v>
      </c>
      <c r="E892" s="85" t="s">
        <v>2308</v>
      </c>
      <c r="F892" s="85" t="s">
        <v>13</v>
      </c>
      <c r="G892" s="85">
        <v>391534</v>
      </c>
      <c r="H892" s="89"/>
      <c r="I892" s="273" t="s">
        <v>720</v>
      </c>
      <c r="J892" s="89"/>
      <c r="K892" s="89"/>
      <c r="L892" s="89"/>
      <c r="M892" s="89"/>
      <c r="N892" s="274">
        <v>21367769.75</v>
      </c>
      <c r="O892" s="274">
        <v>0</v>
      </c>
      <c r="P892" s="89" t="s">
        <v>670</v>
      </c>
    </row>
    <row r="893" spans="1:16" ht="38.25">
      <c r="A893" s="271" t="s">
        <v>711</v>
      </c>
      <c r="B893" s="89"/>
      <c r="C893" s="272" t="s">
        <v>1414</v>
      </c>
      <c r="D893" s="84">
        <v>43494</v>
      </c>
      <c r="E893" s="85" t="s">
        <v>2309</v>
      </c>
      <c r="F893" s="85" t="s">
        <v>13</v>
      </c>
      <c r="G893" s="85">
        <v>391536</v>
      </c>
      <c r="H893" s="89"/>
      <c r="I893" s="273" t="s">
        <v>720</v>
      </c>
      <c r="J893" s="89"/>
      <c r="K893" s="89"/>
      <c r="L893" s="89"/>
      <c r="M893" s="89"/>
      <c r="N893" s="274">
        <v>20950822.719999999</v>
      </c>
      <c r="O893" s="274">
        <v>0</v>
      </c>
      <c r="P893" s="89" t="s">
        <v>670</v>
      </c>
    </row>
    <row r="894" spans="1:16" ht="38.25">
      <c r="A894" s="271" t="s">
        <v>711</v>
      </c>
      <c r="B894" s="89"/>
      <c r="C894" s="272" t="s">
        <v>1414</v>
      </c>
      <c r="D894" s="84">
        <v>43494</v>
      </c>
      <c r="E894" s="85" t="s">
        <v>2310</v>
      </c>
      <c r="F894" s="85" t="s">
        <v>13</v>
      </c>
      <c r="G894" s="85">
        <v>391538</v>
      </c>
      <c r="H894" s="89"/>
      <c r="I894" s="273" t="s">
        <v>720</v>
      </c>
      <c r="J894" s="89"/>
      <c r="K894" s="89"/>
      <c r="L894" s="89"/>
      <c r="M894" s="89"/>
      <c r="N894" s="274">
        <v>10347449.619999999</v>
      </c>
      <c r="O894" s="274">
        <v>0</v>
      </c>
      <c r="P894" s="89" t="s">
        <v>670</v>
      </c>
    </row>
    <row r="895" spans="1:16" ht="38.25">
      <c r="A895" s="271" t="s">
        <v>711</v>
      </c>
      <c r="B895" s="89"/>
      <c r="C895" s="272" t="s">
        <v>1414</v>
      </c>
      <c r="D895" s="84">
        <v>43494</v>
      </c>
      <c r="E895" s="85" t="s">
        <v>2311</v>
      </c>
      <c r="F895" s="85" t="s">
        <v>13</v>
      </c>
      <c r="G895" s="85">
        <v>391540</v>
      </c>
      <c r="H895" s="89"/>
      <c r="I895" s="273" t="s">
        <v>720</v>
      </c>
      <c r="J895" s="89"/>
      <c r="K895" s="89"/>
      <c r="L895" s="89"/>
      <c r="M895" s="89"/>
      <c r="N895" s="274">
        <v>124097658.76000001</v>
      </c>
      <c r="O895" s="274">
        <v>0</v>
      </c>
      <c r="P895" s="89" t="s">
        <v>670</v>
      </c>
    </row>
    <row r="896" spans="1:16" ht="38.25">
      <c r="A896" s="271" t="s">
        <v>711</v>
      </c>
      <c r="B896" s="89"/>
      <c r="C896" s="272" t="s">
        <v>1414</v>
      </c>
      <c r="D896" s="84">
        <v>43494</v>
      </c>
      <c r="E896" s="85" t="s">
        <v>2312</v>
      </c>
      <c r="F896" s="85" t="s">
        <v>13</v>
      </c>
      <c r="G896" s="85">
        <v>391542</v>
      </c>
      <c r="H896" s="89"/>
      <c r="I896" s="273" t="s">
        <v>720</v>
      </c>
      <c r="J896" s="89"/>
      <c r="K896" s="89"/>
      <c r="L896" s="89"/>
      <c r="M896" s="89"/>
      <c r="N896" s="274">
        <v>53337102.579999998</v>
      </c>
      <c r="O896" s="274">
        <v>0</v>
      </c>
      <c r="P896" s="89" t="s">
        <v>670</v>
      </c>
    </row>
    <row r="897" spans="1:16" ht="38.25">
      <c r="A897" s="271" t="s">
        <v>711</v>
      </c>
      <c r="B897" s="89"/>
      <c r="C897" s="272" t="s">
        <v>1414</v>
      </c>
      <c r="D897" s="84">
        <v>43494</v>
      </c>
      <c r="E897" s="85" t="s">
        <v>2313</v>
      </c>
      <c r="F897" s="85" t="s">
        <v>13</v>
      </c>
      <c r="G897" s="85">
        <v>391544</v>
      </c>
      <c r="H897" s="89"/>
      <c r="I897" s="273" t="s">
        <v>720</v>
      </c>
      <c r="J897" s="89"/>
      <c r="K897" s="89"/>
      <c r="L897" s="89"/>
      <c r="M897" s="89"/>
      <c r="N897" s="274">
        <v>12388.47</v>
      </c>
      <c r="O897" s="274">
        <v>0</v>
      </c>
      <c r="P897" s="89" t="s">
        <v>670</v>
      </c>
    </row>
    <row r="898" spans="1:16" ht="38.25">
      <c r="A898" s="271" t="s">
        <v>711</v>
      </c>
      <c r="B898" s="89"/>
      <c r="C898" s="272" t="s">
        <v>1414</v>
      </c>
      <c r="D898" s="84">
        <v>43494</v>
      </c>
      <c r="E898" s="85" t="s">
        <v>2314</v>
      </c>
      <c r="F898" s="85" t="s">
        <v>13</v>
      </c>
      <c r="G898" s="85">
        <v>391546</v>
      </c>
      <c r="H898" s="89"/>
      <c r="I898" s="273" t="s">
        <v>720</v>
      </c>
      <c r="J898" s="89"/>
      <c r="K898" s="89"/>
      <c r="L898" s="89"/>
      <c r="M898" s="89"/>
      <c r="N898" s="274">
        <v>19297.8</v>
      </c>
      <c r="O898" s="274">
        <v>0</v>
      </c>
      <c r="P898" s="89" t="s">
        <v>670</v>
      </c>
    </row>
    <row r="899" spans="1:16" ht="38.25">
      <c r="A899" s="271" t="s">
        <v>711</v>
      </c>
      <c r="B899" s="89"/>
      <c r="C899" s="272" t="s">
        <v>1414</v>
      </c>
      <c r="D899" s="84">
        <v>43494</v>
      </c>
      <c r="E899" s="85" t="s">
        <v>2315</v>
      </c>
      <c r="F899" s="85" t="s">
        <v>13</v>
      </c>
      <c r="G899" s="85">
        <v>391548</v>
      </c>
      <c r="H899" s="89"/>
      <c r="I899" s="273" t="s">
        <v>720</v>
      </c>
      <c r="J899" s="89"/>
      <c r="K899" s="89"/>
      <c r="L899" s="89"/>
      <c r="M899" s="89"/>
      <c r="N899" s="274">
        <v>1186.92</v>
      </c>
      <c r="O899" s="274">
        <v>0</v>
      </c>
      <c r="P899" s="89" t="s">
        <v>670</v>
      </c>
    </row>
    <row r="900" spans="1:16" ht="38.25">
      <c r="A900" s="271" t="s">
        <v>711</v>
      </c>
      <c r="B900" s="89"/>
      <c r="C900" s="272" t="s">
        <v>1414</v>
      </c>
      <c r="D900" s="84">
        <v>43494</v>
      </c>
      <c r="E900" s="85" t="s">
        <v>2316</v>
      </c>
      <c r="F900" s="85" t="s">
        <v>13</v>
      </c>
      <c r="G900" s="85">
        <v>391550</v>
      </c>
      <c r="H900" s="89"/>
      <c r="I900" s="273" t="s">
        <v>720</v>
      </c>
      <c r="J900" s="89"/>
      <c r="K900" s="89"/>
      <c r="L900" s="89"/>
      <c r="M900" s="89"/>
      <c r="N900" s="274">
        <v>18666.2</v>
      </c>
      <c r="O900" s="274">
        <v>0</v>
      </c>
      <c r="P900" s="89" t="s">
        <v>670</v>
      </c>
    </row>
    <row r="901" spans="1:16" ht="38.25">
      <c r="A901" s="271" t="s">
        <v>711</v>
      </c>
      <c r="B901" s="89"/>
      <c r="C901" s="272" t="s">
        <v>1414</v>
      </c>
      <c r="D901" s="84">
        <v>43494</v>
      </c>
      <c r="E901" s="85" t="s">
        <v>2317</v>
      </c>
      <c r="F901" s="85" t="s">
        <v>13</v>
      </c>
      <c r="G901" s="85">
        <v>391552</v>
      </c>
      <c r="H901" s="89"/>
      <c r="I901" s="273" t="s">
        <v>720</v>
      </c>
      <c r="J901" s="89"/>
      <c r="K901" s="89"/>
      <c r="L901" s="89"/>
      <c r="M901" s="89"/>
      <c r="N901" s="274">
        <v>18666.2</v>
      </c>
      <c r="O901" s="274">
        <v>0</v>
      </c>
      <c r="P901" s="89" t="s">
        <v>670</v>
      </c>
    </row>
    <row r="902" spans="1:16" ht="38.25">
      <c r="A902" s="271" t="s">
        <v>711</v>
      </c>
      <c r="B902" s="89"/>
      <c r="C902" s="272" t="s">
        <v>1414</v>
      </c>
      <c r="D902" s="84">
        <v>43494</v>
      </c>
      <c r="E902" s="85" t="s">
        <v>2318</v>
      </c>
      <c r="F902" s="85" t="s">
        <v>13</v>
      </c>
      <c r="G902" s="85">
        <v>391554</v>
      </c>
      <c r="H902" s="89"/>
      <c r="I902" s="273" t="s">
        <v>720</v>
      </c>
      <c r="J902" s="89"/>
      <c r="K902" s="89"/>
      <c r="L902" s="89"/>
      <c r="M902" s="89"/>
      <c r="N902" s="274">
        <v>18666.2</v>
      </c>
      <c r="O902" s="274">
        <v>0</v>
      </c>
      <c r="P902" s="89" t="s">
        <v>670</v>
      </c>
    </row>
    <row r="903" spans="1:16" ht="38.25">
      <c r="A903" s="271" t="s">
        <v>711</v>
      </c>
      <c r="B903" s="89"/>
      <c r="C903" s="272" t="s">
        <v>1414</v>
      </c>
      <c r="D903" s="84">
        <v>43494</v>
      </c>
      <c r="E903" s="85" t="s">
        <v>2319</v>
      </c>
      <c r="F903" s="85" t="s">
        <v>13</v>
      </c>
      <c r="G903" s="85">
        <v>391556</v>
      </c>
      <c r="H903" s="89"/>
      <c r="I903" s="273" t="s">
        <v>720</v>
      </c>
      <c r="J903" s="89"/>
      <c r="K903" s="89"/>
      <c r="L903" s="89"/>
      <c r="M903" s="89"/>
      <c r="N903" s="274">
        <v>18666.2</v>
      </c>
      <c r="O903" s="274">
        <v>0</v>
      </c>
      <c r="P903" s="89" t="s">
        <v>670</v>
      </c>
    </row>
    <row r="904" spans="1:16" ht="38.25">
      <c r="A904" s="271" t="s">
        <v>711</v>
      </c>
      <c r="B904" s="89"/>
      <c r="C904" s="272" t="s">
        <v>1414</v>
      </c>
      <c r="D904" s="84">
        <v>43494</v>
      </c>
      <c r="E904" s="85" t="s">
        <v>2320</v>
      </c>
      <c r="F904" s="85" t="s">
        <v>13</v>
      </c>
      <c r="G904" s="85">
        <v>391558</v>
      </c>
      <c r="H904" s="89"/>
      <c r="I904" s="273" t="s">
        <v>720</v>
      </c>
      <c r="J904" s="89"/>
      <c r="K904" s="89"/>
      <c r="L904" s="89"/>
      <c r="M904" s="89"/>
      <c r="N904" s="274">
        <v>355580.69</v>
      </c>
      <c r="O904" s="274">
        <v>0</v>
      </c>
      <c r="P904" s="89" t="s">
        <v>670</v>
      </c>
    </row>
    <row r="905" spans="1:16" ht="38.25">
      <c r="A905" s="271" t="s">
        <v>711</v>
      </c>
      <c r="B905" s="89"/>
      <c r="C905" s="272" t="s">
        <v>1414</v>
      </c>
      <c r="D905" s="84">
        <v>43494</v>
      </c>
      <c r="E905" s="85" t="s">
        <v>2321</v>
      </c>
      <c r="F905" s="85" t="s">
        <v>13</v>
      </c>
      <c r="G905" s="85">
        <v>391560</v>
      </c>
      <c r="H905" s="89"/>
      <c r="I905" s="273" t="s">
        <v>720</v>
      </c>
      <c r="J905" s="89"/>
      <c r="K905" s="89"/>
      <c r="L905" s="89"/>
      <c r="M905" s="89"/>
      <c r="N905" s="274">
        <v>6820.28</v>
      </c>
      <c r="O905" s="274">
        <v>0</v>
      </c>
      <c r="P905" s="89" t="s">
        <v>670</v>
      </c>
    </row>
    <row r="906" spans="1:16" ht="38.25">
      <c r="A906" s="271" t="s">
        <v>711</v>
      </c>
      <c r="B906" s="89"/>
      <c r="C906" s="272" t="s">
        <v>1414</v>
      </c>
      <c r="D906" s="84">
        <v>43494</v>
      </c>
      <c r="E906" s="85" t="s">
        <v>2322</v>
      </c>
      <c r="F906" s="85" t="s">
        <v>13</v>
      </c>
      <c r="G906" s="85">
        <v>391562</v>
      </c>
      <c r="H906" s="89"/>
      <c r="I906" s="273" t="s">
        <v>720</v>
      </c>
      <c r="J906" s="89"/>
      <c r="K906" s="89"/>
      <c r="L906" s="89"/>
      <c r="M906" s="89"/>
      <c r="N906" s="274">
        <v>419.49</v>
      </c>
      <c r="O906" s="274">
        <v>0</v>
      </c>
      <c r="P906" s="89" t="s">
        <v>670</v>
      </c>
    </row>
    <row r="907" spans="1:16" ht="38.25">
      <c r="A907" s="271" t="s">
        <v>711</v>
      </c>
      <c r="B907" s="89"/>
      <c r="C907" s="272" t="s">
        <v>1414</v>
      </c>
      <c r="D907" s="84">
        <v>43494</v>
      </c>
      <c r="E907" s="85" t="s">
        <v>2323</v>
      </c>
      <c r="F907" s="85" t="s">
        <v>13</v>
      </c>
      <c r="G907" s="85">
        <v>391564</v>
      </c>
      <c r="H907" s="89"/>
      <c r="I907" s="273" t="s">
        <v>720</v>
      </c>
      <c r="J907" s="89"/>
      <c r="K907" s="89"/>
      <c r="L907" s="89"/>
      <c r="M907" s="89"/>
      <c r="N907" s="274">
        <v>1576.02</v>
      </c>
      <c r="O907" s="274">
        <v>0</v>
      </c>
      <c r="P907" s="89" t="s">
        <v>670</v>
      </c>
    </row>
    <row r="908" spans="1:16" ht="38.25">
      <c r="A908" s="271" t="s">
        <v>711</v>
      </c>
      <c r="B908" s="89"/>
      <c r="C908" s="272" t="s">
        <v>1414</v>
      </c>
      <c r="D908" s="84">
        <v>43494</v>
      </c>
      <c r="E908" s="85" t="s">
        <v>2324</v>
      </c>
      <c r="F908" s="85" t="s">
        <v>13</v>
      </c>
      <c r="G908" s="85">
        <v>391566</v>
      </c>
      <c r="H908" s="89"/>
      <c r="I908" s="273" t="s">
        <v>720</v>
      </c>
      <c r="J908" s="89"/>
      <c r="K908" s="89"/>
      <c r="L908" s="89"/>
      <c r="M908" s="89"/>
      <c r="N908" s="274">
        <v>6597.06</v>
      </c>
      <c r="O908" s="274">
        <v>0</v>
      </c>
      <c r="P908" s="89" t="s">
        <v>670</v>
      </c>
    </row>
    <row r="909" spans="1:16" ht="38.25">
      <c r="A909" s="271" t="s">
        <v>711</v>
      </c>
      <c r="B909" s="89"/>
      <c r="C909" s="272" t="s">
        <v>1414</v>
      </c>
      <c r="D909" s="84">
        <v>43494</v>
      </c>
      <c r="E909" s="85" t="s">
        <v>2325</v>
      </c>
      <c r="F909" s="85" t="s">
        <v>13</v>
      </c>
      <c r="G909" s="85">
        <v>391568</v>
      </c>
      <c r="H909" s="89"/>
      <c r="I909" s="273" t="s">
        <v>720</v>
      </c>
      <c r="J909" s="89"/>
      <c r="K909" s="89"/>
      <c r="L909" s="89"/>
      <c r="M909" s="89"/>
      <c r="N909" s="274">
        <v>6597.06</v>
      </c>
      <c r="O909" s="274">
        <v>0</v>
      </c>
      <c r="P909" s="89" t="s">
        <v>670</v>
      </c>
    </row>
    <row r="910" spans="1:16" ht="38.25">
      <c r="A910" s="271" t="s">
        <v>711</v>
      </c>
      <c r="B910" s="89"/>
      <c r="C910" s="272" t="s">
        <v>1414</v>
      </c>
      <c r="D910" s="84">
        <v>43494</v>
      </c>
      <c r="E910" s="85" t="s">
        <v>2326</v>
      </c>
      <c r="F910" s="85" t="s">
        <v>13</v>
      </c>
      <c r="G910" s="85">
        <v>391570</v>
      </c>
      <c r="H910" s="89"/>
      <c r="I910" s="273" t="s">
        <v>720</v>
      </c>
      <c r="J910" s="89"/>
      <c r="K910" s="89"/>
      <c r="L910" s="89"/>
      <c r="M910" s="89"/>
      <c r="N910" s="274">
        <v>6597.06</v>
      </c>
      <c r="O910" s="274">
        <v>0</v>
      </c>
      <c r="P910" s="89" t="s">
        <v>670</v>
      </c>
    </row>
    <row r="911" spans="1:16" ht="38.25">
      <c r="A911" s="271" t="s">
        <v>711</v>
      </c>
      <c r="B911" s="89"/>
      <c r="C911" s="272" t="s">
        <v>1414</v>
      </c>
      <c r="D911" s="84">
        <v>43494</v>
      </c>
      <c r="E911" s="85" t="s">
        <v>2327</v>
      </c>
      <c r="F911" s="85" t="s">
        <v>13</v>
      </c>
      <c r="G911" s="85">
        <v>391572</v>
      </c>
      <c r="H911" s="89"/>
      <c r="I911" s="273" t="s">
        <v>720</v>
      </c>
      <c r="J911" s="89"/>
      <c r="K911" s="89"/>
      <c r="L911" s="89"/>
      <c r="M911" s="89"/>
      <c r="N911" s="274">
        <v>6597.06</v>
      </c>
      <c r="O911" s="274">
        <v>0</v>
      </c>
      <c r="P911" s="89" t="s">
        <v>670</v>
      </c>
    </row>
    <row r="912" spans="1:16" ht="38.25">
      <c r="A912" s="271" t="s">
        <v>711</v>
      </c>
      <c r="B912" s="89"/>
      <c r="C912" s="272" t="s">
        <v>1414</v>
      </c>
      <c r="D912" s="84">
        <v>43494</v>
      </c>
      <c r="E912" s="85" t="s">
        <v>2328</v>
      </c>
      <c r="F912" s="85" t="s">
        <v>13</v>
      </c>
      <c r="G912" s="85">
        <v>391574</v>
      </c>
      <c r="H912" s="89"/>
      <c r="I912" s="273" t="s">
        <v>720</v>
      </c>
      <c r="J912" s="89"/>
      <c r="K912" s="89"/>
      <c r="L912" s="89"/>
      <c r="M912" s="89"/>
      <c r="N912" s="274">
        <v>53003.72</v>
      </c>
      <c r="O912" s="274">
        <v>0</v>
      </c>
      <c r="P912" s="89" t="s">
        <v>670</v>
      </c>
    </row>
    <row r="913" spans="1:16" ht="38.25">
      <c r="A913" s="271" t="s">
        <v>711</v>
      </c>
      <c r="B913" s="89"/>
      <c r="C913" s="272" t="s">
        <v>1414</v>
      </c>
      <c r="D913" s="84">
        <v>43494</v>
      </c>
      <c r="E913" s="85" t="s">
        <v>2329</v>
      </c>
      <c r="F913" s="85" t="s">
        <v>13</v>
      </c>
      <c r="G913" s="85">
        <v>391576</v>
      </c>
      <c r="H913" s="89"/>
      <c r="I913" s="273" t="s">
        <v>720</v>
      </c>
      <c r="J913" s="89"/>
      <c r="K913" s="89"/>
      <c r="L913" s="89"/>
      <c r="M913" s="89"/>
      <c r="N913" s="274">
        <v>3259.94</v>
      </c>
      <c r="O913" s="274">
        <v>0</v>
      </c>
      <c r="P913" s="89" t="s">
        <v>670</v>
      </c>
    </row>
    <row r="914" spans="1:16" ht="38.25">
      <c r="A914" s="271" t="s">
        <v>711</v>
      </c>
      <c r="B914" s="89"/>
      <c r="C914" s="272" t="s">
        <v>1414</v>
      </c>
      <c r="D914" s="84">
        <v>43494</v>
      </c>
      <c r="E914" s="85" t="s">
        <v>2330</v>
      </c>
      <c r="F914" s="85" t="s">
        <v>13</v>
      </c>
      <c r="G914" s="85">
        <v>391578</v>
      </c>
      <c r="H914" s="89"/>
      <c r="I914" s="273" t="s">
        <v>720</v>
      </c>
      <c r="J914" s="89"/>
      <c r="K914" s="89"/>
      <c r="L914" s="89"/>
      <c r="M914" s="89"/>
      <c r="N914" s="274">
        <v>12247.78</v>
      </c>
      <c r="O914" s="274">
        <v>0</v>
      </c>
      <c r="P914" s="89" t="s">
        <v>670</v>
      </c>
    </row>
    <row r="915" spans="1:16" ht="38.25">
      <c r="A915" s="271" t="s">
        <v>711</v>
      </c>
      <c r="B915" s="89"/>
      <c r="C915" s="272" t="s">
        <v>1414</v>
      </c>
      <c r="D915" s="84">
        <v>43494</v>
      </c>
      <c r="E915" s="85" t="s">
        <v>2331</v>
      </c>
      <c r="F915" s="85" t="s">
        <v>13</v>
      </c>
      <c r="G915" s="85">
        <v>391580</v>
      </c>
      <c r="H915" s="89"/>
      <c r="I915" s="273" t="s">
        <v>720</v>
      </c>
      <c r="J915" s="89"/>
      <c r="K915" s="89"/>
      <c r="L915" s="89"/>
      <c r="M915" s="89"/>
      <c r="N915" s="274">
        <v>51268.9</v>
      </c>
      <c r="O915" s="274">
        <v>0</v>
      </c>
      <c r="P915" s="89" t="s">
        <v>670</v>
      </c>
    </row>
    <row r="916" spans="1:16" ht="38.25">
      <c r="A916" s="271" t="s">
        <v>711</v>
      </c>
      <c r="B916" s="89"/>
      <c r="C916" s="272" t="s">
        <v>1414</v>
      </c>
      <c r="D916" s="84">
        <v>43494</v>
      </c>
      <c r="E916" s="85" t="s">
        <v>2332</v>
      </c>
      <c r="F916" s="85" t="s">
        <v>13</v>
      </c>
      <c r="G916" s="85">
        <v>391582</v>
      </c>
      <c r="H916" s="89"/>
      <c r="I916" s="273" t="s">
        <v>720</v>
      </c>
      <c r="J916" s="89"/>
      <c r="K916" s="89"/>
      <c r="L916" s="89"/>
      <c r="M916" s="89"/>
      <c r="N916" s="274">
        <v>51268.9</v>
      </c>
      <c r="O916" s="274">
        <v>0</v>
      </c>
      <c r="P916" s="89" t="s">
        <v>670</v>
      </c>
    </row>
    <row r="917" spans="1:16" ht="38.25">
      <c r="A917" s="271" t="s">
        <v>711</v>
      </c>
      <c r="B917" s="89"/>
      <c r="C917" s="272" t="s">
        <v>1414</v>
      </c>
      <c r="D917" s="84">
        <v>43494</v>
      </c>
      <c r="E917" s="85" t="s">
        <v>2333</v>
      </c>
      <c r="F917" s="85" t="s">
        <v>13</v>
      </c>
      <c r="G917" s="85">
        <v>391584</v>
      </c>
      <c r="H917" s="89"/>
      <c r="I917" s="273" t="s">
        <v>720</v>
      </c>
      <c r="J917" s="89"/>
      <c r="K917" s="89"/>
      <c r="L917" s="89"/>
      <c r="M917" s="89"/>
      <c r="N917" s="274">
        <v>51268.9</v>
      </c>
      <c r="O917" s="274">
        <v>0</v>
      </c>
      <c r="P917" s="89" t="s">
        <v>670</v>
      </c>
    </row>
    <row r="918" spans="1:16" ht="38.25">
      <c r="A918" s="271" t="s">
        <v>711</v>
      </c>
      <c r="B918" s="89"/>
      <c r="C918" s="272" t="s">
        <v>1414</v>
      </c>
      <c r="D918" s="84">
        <v>43494</v>
      </c>
      <c r="E918" s="85" t="s">
        <v>2334</v>
      </c>
      <c r="F918" s="85" t="s">
        <v>13</v>
      </c>
      <c r="G918" s="85">
        <v>391586</v>
      </c>
      <c r="H918" s="89"/>
      <c r="I918" s="273" t="s">
        <v>720</v>
      </c>
      <c r="J918" s="89"/>
      <c r="K918" s="89"/>
      <c r="L918" s="89"/>
      <c r="M918" s="89"/>
      <c r="N918" s="274">
        <v>51268.9</v>
      </c>
      <c r="O918" s="274">
        <v>0</v>
      </c>
      <c r="P918" s="89" t="s">
        <v>670</v>
      </c>
    </row>
    <row r="919" spans="1:16" ht="38.25">
      <c r="A919" s="271" t="s">
        <v>711</v>
      </c>
      <c r="B919" s="89"/>
      <c r="C919" s="272" t="s">
        <v>1414</v>
      </c>
      <c r="D919" s="84">
        <v>43494</v>
      </c>
      <c r="E919" s="85" t="s">
        <v>2335</v>
      </c>
      <c r="F919" s="85" t="s">
        <v>13</v>
      </c>
      <c r="G919" s="85">
        <v>391588</v>
      </c>
      <c r="H919" s="89"/>
      <c r="I919" s="273" t="s">
        <v>720</v>
      </c>
      <c r="J919" s="89"/>
      <c r="K919" s="89"/>
      <c r="L919" s="89"/>
      <c r="M919" s="89"/>
      <c r="N919" s="274">
        <v>5021.04</v>
      </c>
      <c r="O919" s="274">
        <v>0</v>
      </c>
      <c r="P919" s="89" t="s">
        <v>670</v>
      </c>
    </row>
    <row r="920" spans="1:16" ht="38.25">
      <c r="A920" s="271" t="s">
        <v>711</v>
      </c>
      <c r="B920" s="89"/>
      <c r="C920" s="272" t="s">
        <v>1414</v>
      </c>
      <c r="D920" s="84">
        <v>43494</v>
      </c>
      <c r="E920" s="85" t="s">
        <v>2336</v>
      </c>
      <c r="F920" s="85" t="s">
        <v>13</v>
      </c>
      <c r="G920" s="85">
        <v>391590</v>
      </c>
      <c r="H920" s="89"/>
      <c r="I920" s="273" t="s">
        <v>720</v>
      </c>
      <c r="J920" s="89"/>
      <c r="K920" s="89"/>
      <c r="L920" s="89"/>
      <c r="M920" s="89"/>
      <c r="N920" s="274">
        <v>6177.57</v>
      </c>
      <c r="O920" s="274">
        <v>0</v>
      </c>
      <c r="P920" s="89" t="s">
        <v>670</v>
      </c>
    </row>
    <row r="921" spans="1:16" ht="38.25">
      <c r="A921" s="271" t="s">
        <v>711</v>
      </c>
      <c r="B921" s="89"/>
      <c r="C921" s="272" t="s">
        <v>1414</v>
      </c>
      <c r="D921" s="84">
        <v>43494</v>
      </c>
      <c r="E921" s="85" t="s">
        <v>2337</v>
      </c>
      <c r="F921" s="85" t="s">
        <v>13</v>
      </c>
      <c r="G921" s="85">
        <v>391592</v>
      </c>
      <c r="H921" s="89"/>
      <c r="I921" s="273" t="s">
        <v>720</v>
      </c>
      <c r="J921" s="89"/>
      <c r="K921" s="89"/>
      <c r="L921" s="89"/>
      <c r="M921" s="89"/>
      <c r="N921" s="274">
        <v>2218.73</v>
      </c>
      <c r="O921" s="274">
        <v>0</v>
      </c>
      <c r="P921" s="89" t="s">
        <v>670</v>
      </c>
    </row>
    <row r="922" spans="1:16" ht="51">
      <c r="A922" s="271">
        <v>117</v>
      </c>
      <c r="B922" s="89"/>
      <c r="C922" s="272" t="s">
        <v>62</v>
      </c>
      <c r="D922" s="84">
        <v>43494</v>
      </c>
      <c r="E922" s="85" t="s">
        <v>2338</v>
      </c>
      <c r="F922" s="85" t="s">
        <v>11</v>
      </c>
      <c r="G922" s="85">
        <v>945861</v>
      </c>
      <c r="H922" s="89"/>
      <c r="I922" s="273" t="s">
        <v>3184</v>
      </c>
      <c r="J922" s="89"/>
      <c r="K922" s="89"/>
      <c r="L922" s="89"/>
      <c r="M922" s="89"/>
      <c r="N922" s="274">
        <v>50</v>
      </c>
      <c r="O922" s="274">
        <v>0</v>
      </c>
      <c r="P922" s="89" t="s">
        <v>670</v>
      </c>
    </row>
    <row r="923" spans="1:16" ht="63.75">
      <c r="A923" s="271" t="s">
        <v>556</v>
      </c>
      <c r="B923" s="89"/>
      <c r="C923" s="272" t="s">
        <v>616</v>
      </c>
      <c r="D923" s="84">
        <v>43494</v>
      </c>
      <c r="E923" s="85" t="s">
        <v>2339</v>
      </c>
      <c r="F923" s="85" t="s">
        <v>11</v>
      </c>
      <c r="G923" s="85">
        <v>945868</v>
      </c>
      <c r="H923" s="89"/>
      <c r="I923" s="273" t="s">
        <v>752</v>
      </c>
      <c r="J923" s="89"/>
      <c r="K923" s="89"/>
      <c r="L923" s="89"/>
      <c r="M923" s="89"/>
      <c r="N923" s="274">
        <v>50</v>
      </c>
      <c r="O923" s="274">
        <v>0</v>
      </c>
      <c r="P923" s="89" t="s">
        <v>670</v>
      </c>
    </row>
    <row r="924" spans="1:16" ht="51">
      <c r="A924" s="271" t="s">
        <v>565</v>
      </c>
      <c r="B924" s="89"/>
      <c r="C924" s="272" t="s">
        <v>615</v>
      </c>
      <c r="D924" s="84">
        <v>43495</v>
      </c>
      <c r="E924" s="85" t="s">
        <v>2340</v>
      </c>
      <c r="F924" s="85" t="s">
        <v>3</v>
      </c>
      <c r="G924" s="85">
        <v>1707815</v>
      </c>
      <c r="H924" s="89"/>
      <c r="I924" s="273" t="s">
        <v>3185</v>
      </c>
      <c r="J924" s="89"/>
      <c r="K924" s="89"/>
      <c r="L924" s="89"/>
      <c r="M924" s="89"/>
      <c r="N924" s="274">
        <v>0</v>
      </c>
      <c r="O924" s="274">
        <v>3.27</v>
      </c>
      <c r="P924" s="89" t="s">
        <v>670</v>
      </c>
    </row>
    <row r="925" spans="1:16" ht="51">
      <c r="A925" s="271" t="s">
        <v>556</v>
      </c>
      <c r="B925" s="89"/>
      <c r="C925" s="272" t="s">
        <v>616</v>
      </c>
      <c r="D925" s="84">
        <v>43495</v>
      </c>
      <c r="E925" s="85" t="s">
        <v>2341</v>
      </c>
      <c r="F925" s="85" t="s">
        <v>3</v>
      </c>
      <c r="G925" s="85">
        <v>1707801</v>
      </c>
      <c r="H925" s="89"/>
      <c r="I925" s="273" t="s">
        <v>3186</v>
      </c>
      <c r="J925" s="89"/>
      <c r="K925" s="89"/>
      <c r="L925" s="89"/>
      <c r="M925" s="89"/>
      <c r="N925" s="274">
        <v>0</v>
      </c>
      <c r="O925" s="274">
        <v>7724</v>
      </c>
      <c r="P925" s="89" t="s">
        <v>670</v>
      </c>
    </row>
    <row r="926" spans="1:16" ht="51">
      <c r="A926" s="271" t="s">
        <v>556</v>
      </c>
      <c r="B926" s="89"/>
      <c r="C926" s="272" t="s">
        <v>616</v>
      </c>
      <c r="D926" s="84">
        <v>43495</v>
      </c>
      <c r="E926" s="85" t="s">
        <v>2342</v>
      </c>
      <c r="F926" s="85" t="s">
        <v>3</v>
      </c>
      <c r="G926" s="85">
        <v>1707757</v>
      </c>
      <c r="H926" s="89"/>
      <c r="I926" s="273" t="s">
        <v>3187</v>
      </c>
      <c r="J926" s="89"/>
      <c r="K926" s="89"/>
      <c r="L926" s="89"/>
      <c r="M926" s="89"/>
      <c r="N926" s="274">
        <v>0</v>
      </c>
      <c r="O926" s="274">
        <v>46.5</v>
      </c>
      <c r="P926" s="89" t="s">
        <v>670</v>
      </c>
    </row>
    <row r="927" spans="1:16" ht="38.25">
      <c r="A927" s="271">
        <v>373</v>
      </c>
      <c r="B927" s="89"/>
      <c r="C927" s="272" t="s">
        <v>636</v>
      </c>
      <c r="D927" s="84">
        <v>43495</v>
      </c>
      <c r="E927" s="85" t="s">
        <v>2343</v>
      </c>
      <c r="F927" s="85" t="s">
        <v>3</v>
      </c>
      <c r="G927" s="85">
        <v>1707717</v>
      </c>
      <c r="H927" s="89"/>
      <c r="I927" s="273" t="s">
        <v>3188</v>
      </c>
      <c r="J927" s="89"/>
      <c r="K927" s="89"/>
      <c r="L927" s="89"/>
      <c r="M927" s="89"/>
      <c r="N927" s="274">
        <v>0</v>
      </c>
      <c r="O927" s="274">
        <v>0.75</v>
      </c>
      <c r="P927" s="89" t="s">
        <v>670</v>
      </c>
    </row>
    <row r="928" spans="1:16" ht="51">
      <c r="A928" s="271" t="s">
        <v>565</v>
      </c>
      <c r="B928" s="89"/>
      <c r="C928" s="272" t="s">
        <v>615</v>
      </c>
      <c r="D928" s="84">
        <v>43495</v>
      </c>
      <c r="E928" s="85" t="s">
        <v>2344</v>
      </c>
      <c r="F928" s="85" t="s">
        <v>3</v>
      </c>
      <c r="G928" s="85">
        <v>1707712</v>
      </c>
      <c r="H928" s="89"/>
      <c r="I928" s="273" t="s">
        <v>3189</v>
      </c>
      <c r="J928" s="89"/>
      <c r="K928" s="89"/>
      <c r="L928" s="89"/>
      <c r="M928" s="89"/>
      <c r="N928" s="274">
        <v>0</v>
      </c>
      <c r="O928" s="274">
        <v>5000</v>
      </c>
      <c r="P928" s="89" t="s">
        <v>670</v>
      </c>
    </row>
    <row r="929" spans="1:16" ht="51">
      <c r="A929" s="271">
        <v>342</v>
      </c>
      <c r="B929" s="89"/>
      <c r="C929" s="272" t="s">
        <v>148</v>
      </c>
      <c r="D929" s="84">
        <v>43495</v>
      </c>
      <c r="E929" s="85" t="s">
        <v>2345</v>
      </c>
      <c r="F929" s="85" t="s">
        <v>3</v>
      </c>
      <c r="G929" s="85">
        <v>1707848</v>
      </c>
      <c r="H929" s="89"/>
      <c r="I929" s="273" t="s">
        <v>3190</v>
      </c>
      <c r="J929" s="89"/>
      <c r="K929" s="89"/>
      <c r="L929" s="89"/>
      <c r="M929" s="89"/>
      <c r="N929" s="274">
        <v>0</v>
      </c>
      <c r="O929" s="274">
        <v>889.2</v>
      </c>
      <c r="P929" s="89" t="s">
        <v>670</v>
      </c>
    </row>
    <row r="930" spans="1:16" ht="51">
      <c r="A930" s="271">
        <v>592</v>
      </c>
      <c r="B930" s="89"/>
      <c r="C930" s="272" t="s">
        <v>645</v>
      </c>
      <c r="D930" s="84">
        <v>43495</v>
      </c>
      <c r="E930" s="85" t="s">
        <v>2346</v>
      </c>
      <c r="F930" s="85" t="s">
        <v>3</v>
      </c>
      <c r="G930" s="85">
        <v>1707901</v>
      </c>
      <c r="H930" s="89"/>
      <c r="I930" s="273" t="s">
        <v>3191</v>
      </c>
      <c r="J930" s="89"/>
      <c r="K930" s="89"/>
      <c r="L930" s="89"/>
      <c r="M930" s="89"/>
      <c r="N930" s="274">
        <v>0</v>
      </c>
      <c r="O930" s="274">
        <v>7581</v>
      </c>
      <c r="P930" s="89" t="s">
        <v>670</v>
      </c>
    </row>
    <row r="931" spans="1:16" ht="51">
      <c r="A931" s="271">
        <v>526</v>
      </c>
      <c r="B931" s="89"/>
      <c r="C931" s="272" t="s">
        <v>610</v>
      </c>
      <c r="D931" s="84">
        <v>43495</v>
      </c>
      <c r="E931" s="85" t="s">
        <v>2347</v>
      </c>
      <c r="F931" s="85" t="s">
        <v>3</v>
      </c>
      <c r="G931" s="85">
        <v>1707930</v>
      </c>
      <c r="H931" s="89"/>
      <c r="I931" s="273" t="s">
        <v>3192</v>
      </c>
      <c r="J931" s="89"/>
      <c r="K931" s="89"/>
      <c r="L931" s="89"/>
      <c r="M931" s="89"/>
      <c r="N931" s="274">
        <v>0</v>
      </c>
      <c r="O931" s="274">
        <v>30</v>
      </c>
      <c r="P931" s="89" t="s">
        <v>670</v>
      </c>
    </row>
    <row r="932" spans="1:16" ht="63.75">
      <c r="A932" s="271" t="s">
        <v>556</v>
      </c>
      <c r="B932" s="89"/>
      <c r="C932" s="272" t="s">
        <v>616</v>
      </c>
      <c r="D932" s="84">
        <v>43495</v>
      </c>
      <c r="E932" s="85" t="s">
        <v>2348</v>
      </c>
      <c r="F932" s="85" t="s">
        <v>3</v>
      </c>
      <c r="G932" s="85">
        <v>1707622</v>
      </c>
      <c r="H932" s="89"/>
      <c r="I932" s="273" t="s">
        <v>3193</v>
      </c>
      <c r="J932" s="89"/>
      <c r="K932" s="89"/>
      <c r="L932" s="89"/>
      <c r="M932" s="89"/>
      <c r="N932" s="274">
        <v>0</v>
      </c>
      <c r="O932" s="274">
        <v>558303.25</v>
      </c>
      <c r="P932" s="89" t="s">
        <v>670</v>
      </c>
    </row>
    <row r="933" spans="1:16" ht="63.75">
      <c r="A933" s="271">
        <v>86</v>
      </c>
      <c r="B933" s="89"/>
      <c r="C933" s="272" t="s">
        <v>56</v>
      </c>
      <c r="D933" s="84">
        <v>43495</v>
      </c>
      <c r="E933" s="85" t="s">
        <v>2349</v>
      </c>
      <c r="F933" s="85" t="s">
        <v>3</v>
      </c>
      <c r="G933" s="85">
        <v>1707641</v>
      </c>
      <c r="H933" s="89"/>
      <c r="I933" s="273" t="s">
        <v>3194</v>
      </c>
      <c r="J933" s="89"/>
      <c r="K933" s="89"/>
      <c r="L933" s="89"/>
      <c r="M933" s="89"/>
      <c r="N933" s="274">
        <v>0</v>
      </c>
      <c r="O933" s="274">
        <v>74689.97</v>
      </c>
      <c r="P933" s="89" t="s">
        <v>670</v>
      </c>
    </row>
    <row r="934" spans="1:16" ht="63.75">
      <c r="A934" s="271" t="s">
        <v>565</v>
      </c>
      <c r="B934" s="89"/>
      <c r="C934" s="272" t="s">
        <v>615</v>
      </c>
      <c r="D934" s="84">
        <v>43495</v>
      </c>
      <c r="E934" s="85" t="s">
        <v>2350</v>
      </c>
      <c r="F934" s="85" t="s">
        <v>3</v>
      </c>
      <c r="G934" s="85">
        <v>1707643</v>
      </c>
      <c r="H934" s="89"/>
      <c r="I934" s="273" t="s">
        <v>3195</v>
      </c>
      <c r="J934" s="89"/>
      <c r="K934" s="89"/>
      <c r="L934" s="89"/>
      <c r="M934" s="89"/>
      <c r="N934" s="274">
        <v>0</v>
      </c>
      <c r="O934" s="274">
        <v>1680.6000000000001</v>
      </c>
      <c r="P934" s="89" t="s">
        <v>670</v>
      </c>
    </row>
    <row r="935" spans="1:16" ht="51">
      <c r="A935" s="271">
        <v>78</v>
      </c>
      <c r="B935" s="89"/>
      <c r="C935" s="272" t="s">
        <v>674</v>
      </c>
      <c r="D935" s="84">
        <v>43495</v>
      </c>
      <c r="E935" s="85" t="s">
        <v>2351</v>
      </c>
      <c r="F935" s="85" t="s">
        <v>3</v>
      </c>
      <c r="G935" s="85">
        <v>1707655</v>
      </c>
      <c r="H935" s="89"/>
      <c r="I935" s="273" t="s">
        <v>3196</v>
      </c>
      <c r="J935" s="89"/>
      <c r="K935" s="89"/>
      <c r="L935" s="89"/>
      <c r="M935" s="89"/>
      <c r="N935" s="274">
        <v>0</v>
      </c>
      <c r="O935" s="274">
        <v>4746.72</v>
      </c>
      <c r="P935" s="89" t="s">
        <v>670</v>
      </c>
    </row>
    <row r="936" spans="1:16" ht="51">
      <c r="A936" s="271" t="s">
        <v>565</v>
      </c>
      <c r="B936" s="89"/>
      <c r="C936" s="272" t="s">
        <v>615</v>
      </c>
      <c r="D936" s="84">
        <v>43495</v>
      </c>
      <c r="E936" s="85" t="s">
        <v>2352</v>
      </c>
      <c r="F936" s="85" t="s">
        <v>3</v>
      </c>
      <c r="G936" s="85">
        <v>1707659</v>
      </c>
      <c r="H936" s="89"/>
      <c r="I936" s="273" t="s">
        <v>3197</v>
      </c>
      <c r="J936" s="89"/>
      <c r="K936" s="89"/>
      <c r="L936" s="89"/>
      <c r="M936" s="89"/>
      <c r="N936" s="274">
        <v>0</v>
      </c>
      <c r="O936" s="274">
        <v>300</v>
      </c>
      <c r="P936" s="89" t="s">
        <v>670</v>
      </c>
    </row>
    <row r="937" spans="1:16" ht="63.75">
      <c r="A937" s="271">
        <v>86</v>
      </c>
      <c r="B937" s="89"/>
      <c r="C937" s="272" t="s">
        <v>56</v>
      </c>
      <c r="D937" s="84">
        <v>43495</v>
      </c>
      <c r="E937" s="85" t="s">
        <v>2353</v>
      </c>
      <c r="F937" s="85" t="s">
        <v>3</v>
      </c>
      <c r="G937" s="85">
        <v>1707676</v>
      </c>
      <c r="H937" s="89"/>
      <c r="I937" s="273" t="s">
        <v>3198</v>
      </c>
      <c r="J937" s="89"/>
      <c r="K937" s="89"/>
      <c r="L937" s="89"/>
      <c r="M937" s="89"/>
      <c r="N937" s="274">
        <v>0</v>
      </c>
      <c r="O937" s="274">
        <v>250000</v>
      </c>
      <c r="P937" s="89" t="s">
        <v>670</v>
      </c>
    </row>
    <row r="938" spans="1:16" ht="51">
      <c r="A938" s="271">
        <v>119</v>
      </c>
      <c r="B938" s="89"/>
      <c r="C938" s="272" t="s">
        <v>63</v>
      </c>
      <c r="D938" s="84">
        <v>43495</v>
      </c>
      <c r="E938" s="85" t="s">
        <v>2354</v>
      </c>
      <c r="F938" s="85" t="s">
        <v>3</v>
      </c>
      <c r="G938" s="85">
        <v>1707703</v>
      </c>
      <c r="H938" s="89"/>
      <c r="I938" s="273" t="s">
        <v>3199</v>
      </c>
      <c r="J938" s="89"/>
      <c r="K938" s="89"/>
      <c r="L938" s="89"/>
      <c r="M938" s="89"/>
      <c r="N938" s="274">
        <v>0</v>
      </c>
      <c r="O938" s="274">
        <v>15659.42</v>
      </c>
      <c r="P938" s="89" t="s">
        <v>670</v>
      </c>
    </row>
    <row r="939" spans="1:16" ht="63.75">
      <c r="A939" s="271" t="s">
        <v>556</v>
      </c>
      <c r="B939" s="89"/>
      <c r="C939" s="272" t="s">
        <v>616</v>
      </c>
      <c r="D939" s="84">
        <v>43495</v>
      </c>
      <c r="E939" s="85" t="s">
        <v>2355</v>
      </c>
      <c r="F939" s="85" t="s">
        <v>3</v>
      </c>
      <c r="G939" s="85">
        <v>1707713</v>
      </c>
      <c r="H939" s="89"/>
      <c r="I939" s="273" t="s">
        <v>3200</v>
      </c>
      <c r="J939" s="89"/>
      <c r="K939" s="89"/>
      <c r="L939" s="89"/>
      <c r="M939" s="89"/>
      <c r="N939" s="274">
        <v>0</v>
      </c>
      <c r="O939" s="274">
        <v>2368.14</v>
      </c>
      <c r="P939" s="89" t="s">
        <v>670</v>
      </c>
    </row>
    <row r="940" spans="1:16" ht="76.5">
      <c r="A940" s="271" t="s">
        <v>556</v>
      </c>
      <c r="B940" s="89"/>
      <c r="C940" s="272" t="s">
        <v>616</v>
      </c>
      <c r="D940" s="84">
        <v>43495</v>
      </c>
      <c r="E940" s="85" t="s">
        <v>2356</v>
      </c>
      <c r="F940" s="85" t="s">
        <v>3</v>
      </c>
      <c r="G940" s="85">
        <v>1707715</v>
      </c>
      <c r="H940" s="89"/>
      <c r="I940" s="273" t="s">
        <v>3201</v>
      </c>
      <c r="J940" s="89"/>
      <c r="K940" s="89"/>
      <c r="L940" s="89"/>
      <c r="M940" s="89"/>
      <c r="N940" s="274">
        <v>0</v>
      </c>
      <c r="O940" s="274">
        <v>140</v>
      </c>
      <c r="P940" s="89" t="s">
        <v>670</v>
      </c>
    </row>
    <row r="941" spans="1:16" ht="51">
      <c r="A941" s="271">
        <v>20</v>
      </c>
      <c r="B941" s="89"/>
      <c r="C941" s="272" t="s">
        <v>44</v>
      </c>
      <c r="D941" s="84">
        <v>43495</v>
      </c>
      <c r="E941" s="85" t="s">
        <v>2357</v>
      </c>
      <c r="F941" s="85" t="s">
        <v>3</v>
      </c>
      <c r="G941" s="85">
        <v>1707668</v>
      </c>
      <c r="H941" s="89"/>
      <c r="I941" s="273" t="s">
        <v>3202</v>
      </c>
      <c r="J941" s="89"/>
      <c r="K941" s="89"/>
      <c r="L941" s="89"/>
      <c r="M941" s="89"/>
      <c r="N941" s="274">
        <v>0</v>
      </c>
      <c r="O941" s="274">
        <v>333.8</v>
      </c>
      <c r="P941" s="89" t="s">
        <v>670</v>
      </c>
    </row>
    <row r="942" spans="1:16" ht="51">
      <c r="A942" s="271">
        <v>20</v>
      </c>
      <c r="B942" s="89"/>
      <c r="C942" s="272" t="s">
        <v>44</v>
      </c>
      <c r="D942" s="84">
        <v>43495</v>
      </c>
      <c r="E942" s="85" t="s">
        <v>2358</v>
      </c>
      <c r="F942" s="85" t="s">
        <v>3</v>
      </c>
      <c r="G942" s="85">
        <v>1707667</v>
      </c>
      <c r="H942" s="89"/>
      <c r="I942" s="273" t="s">
        <v>3203</v>
      </c>
      <c r="J942" s="89"/>
      <c r="K942" s="89"/>
      <c r="L942" s="89"/>
      <c r="M942" s="89"/>
      <c r="N942" s="274">
        <v>0</v>
      </c>
      <c r="O942" s="274">
        <v>4.5</v>
      </c>
      <c r="P942" s="89" t="s">
        <v>670</v>
      </c>
    </row>
    <row r="943" spans="1:16" ht="51">
      <c r="A943" s="271">
        <v>682</v>
      </c>
      <c r="B943" s="89"/>
      <c r="C943" s="272" t="s">
        <v>1373</v>
      </c>
      <c r="D943" s="84">
        <v>43495</v>
      </c>
      <c r="E943" s="85" t="s">
        <v>2359</v>
      </c>
      <c r="F943" s="85" t="s">
        <v>3</v>
      </c>
      <c r="G943" s="85">
        <v>1707731</v>
      </c>
      <c r="H943" s="89"/>
      <c r="I943" s="273" t="s">
        <v>3204</v>
      </c>
      <c r="J943" s="89"/>
      <c r="K943" s="89"/>
      <c r="L943" s="89"/>
      <c r="M943" s="89"/>
      <c r="N943" s="274">
        <v>0</v>
      </c>
      <c r="O943" s="274">
        <v>100</v>
      </c>
      <c r="P943" s="89" t="s">
        <v>670</v>
      </c>
    </row>
    <row r="944" spans="1:16" ht="63.75">
      <c r="A944" s="271" t="s">
        <v>556</v>
      </c>
      <c r="B944" s="89"/>
      <c r="C944" s="272" t="s">
        <v>616</v>
      </c>
      <c r="D944" s="84">
        <v>43495</v>
      </c>
      <c r="E944" s="85" t="s">
        <v>2360</v>
      </c>
      <c r="F944" s="85" t="s">
        <v>3</v>
      </c>
      <c r="G944" s="85">
        <v>1707728</v>
      </c>
      <c r="H944" s="89"/>
      <c r="I944" s="273" t="s">
        <v>3205</v>
      </c>
      <c r="J944" s="89"/>
      <c r="K944" s="89"/>
      <c r="L944" s="89"/>
      <c r="M944" s="89"/>
      <c r="N944" s="274">
        <v>0</v>
      </c>
      <c r="O944" s="274">
        <v>4691.6500000000005</v>
      </c>
      <c r="P944" s="89" t="s">
        <v>670</v>
      </c>
    </row>
    <row r="945" spans="1:16" ht="63.75">
      <c r="A945" s="271">
        <v>682</v>
      </c>
      <c r="B945" s="89"/>
      <c r="C945" s="272" t="s">
        <v>1373</v>
      </c>
      <c r="D945" s="84">
        <v>43495</v>
      </c>
      <c r="E945" s="85" t="s">
        <v>2361</v>
      </c>
      <c r="F945" s="85" t="s">
        <v>3</v>
      </c>
      <c r="G945" s="85">
        <v>1707724</v>
      </c>
      <c r="H945" s="89"/>
      <c r="I945" s="273" t="s">
        <v>3206</v>
      </c>
      <c r="J945" s="89"/>
      <c r="K945" s="89"/>
      <c r="L945" s="89"/>
      <c r="M945" s="89"/>
      <c r="N945" s="274">
        <v>0</v>
      </c>
      <c r="O945" s="274">
        <v>400</v>
      </c>
      <c r="P945" s="89" t="s">
        <v>670</v>
      </c>
    </row>
    <row r="946" spans="1:16" ht="76.5">
      <c r="A946" s="271">
        <v>35</v>
      </c>
      <c r="B946" s="89"/>
      <c r="C946" s="272" t="s">
        <v>46</v>
      </c>
      <c r="D946" s="84">
        <v>43495</v>
      </c>
      <c r="E946" s="85" t="s">
        <v>2362</v>
      </c>
      <c r="F946" s="85" t="s">
        <v>671</v>
      </c>
      <c r="G946" s="85">
        <v>182978</v>
      </c>
      <c r="H946" s="89"/>
      <c r="I946" s="273" t="s">
        <v>3207</v>
      </c>
      <c r="J946" s="89"/>
      <c r="K946" s="89"/>
      <c r="L946" s="89"/>
      <c r="M946" s="89"/>
      <c r="N946" s="274">
        <v>0</v>
      </c>
      <c r="O946" s="274">
        <v>10129.030000000001</v>
      </c>
      <c r="P946" s="89" t="s">
        <v>670</v>
      </c>
    </row>
    <row r="947" spans="1:16" ht="76.5">
      <c r="A947" s="271">
        <v>35</v>
      </c>
      <c r="B947" s="89"/>
      <c r="C947" s="272" t="s">
        <v>46</v>
      </c>
      <c r="D947" s="84">
        <v>43495</v>
      </c>
      <c r="E947" s="85" t="s">
        <v>2362</v>
      </c>
      <c r="F947" s="85" t="s">
        <v>671</v>
      </c>
      <c r="G947" s="85">
        <v>182977</v>
      </c>
      <c r="H947" s="89"/>
      <c r="I947" s="273" t="s">
        <v>3208</v>
      </c>
      <c r="J947" s="89"/>
      <c r="K947" s="89"/>
      <c r="L947" s="89"/>
      <c r="M947" s="89"/>
      <c r="N947" s="274">
        <v>0</v>
      </c>
      <c r="O947" s="274">
        <v>4647.0600000000004</v>
      </c>
      <c r="P947" s="89" t="s">
        <v>670</v>
      </c>
    </row>
    <row r="948" spans="1:16" ht="51">
      <c r="A948" s="271">
        <v>35</v>
      </c>
      <c r="B948" s="89"/>
      <c r="C948" s="272" t="s">
        <v>46</v>
      </c>
      <c r="D948" s="84">
        <v>43495</v>
      </c>
      <c r="E948" s="85" t="s">
        <v>2362</v>
      </c>
      <c r="F948" s="85" t="s">
        <v>671</v>
      </c>
      <c r="G948" s="85">
        <v>182981</v>
      </c>
      <c r="H948" s="89"/>
      <c r="I948" s="273" t="s">
        <v>3209</v>
      </c>
      <c r="J948" s="89"/>
      <c r="K948" s="89"/>
      <c r="L948" s="89"/>
      <c r="M948" s="89"/>
      <c r="N948" s="274">
        <v>0</v>
      </c>
      <c r="O948" s="274">
        <v>299601.02</v>
      </c>
      <c r="P948" s="89" t="s">
        <v>670</v>
      </c>
    </row>
    <row r="949" spans="1:16" ht="76.5">
      <c r="A949" s="271">
        <v>35</v>
      </c>
      <c r="B949" s="89"/>
      <c r="C949" s="272" t="s">
        <v>46</v>
      </c>
      <c r="D949" s="84">
        <v>43495</v>
      </c>
      <c r="E949" s="85" t="s">
        <v>2362</v>
      </c>
      <c r="F949" s="85" t="s">
        <v>671</v>
      </c>
      <c r="G949" s="85">
        <v>182980</v>
      </c>
      <c r="H949" s="89"/>
      <c r="I949" s="273" t="s">
        <v>3210</v>
      </c>
      <c r="J949" s="89"/>
      <c r="K949" s="89"/>
      <c r="L949" s="89"/>
      <c r="M949" s="89"/>
      <c r="N949" s="274">
        <v>0</v>
      </c>
      <c r="O949" s="274">
        <v>147808.87</v>
      </c>
      <c r="P949" s="89" t="s">
        <v>670</v>
      </c>
    </row>
    <row r="950" spans="1:16" ht="76.5">
      <c r="A950" s="271">
        <v>35</v>
      </c>
      <c r="B950" s="89"/>
      <c r="C950" s="272" t="s">
        <v>46</v>
      </c>
      <c r="D950" s="84">
        <v>43495</v>
      </c>
      <c r="E950" s="85" t="s">
        <v>2362</v>
      </c>
      <c r="F950" s="85" t="s">
        <v>671</v>
      </c>
      <c r="G950" s="85">
        <v>182979</v>
      </c>
      <c r="H950" s="89"/>
      <c r="I950" s="273" t="s">
        <v>3211</v>
      </c>
      <c r="J950" s="89"/>
      <c r="K950" s="89"/>
      <c r="L950" s="89"/>
      <c r="M950" s="89"/>
      <c r="N950" s="274">
        <v>0</v>
      </c>
      <c r="O950" s="274">
        <v>116279.76</v>
      </c>
      <c r="P950" s="89" t="s">
        <v>670</v>
      </c>
    </row>
    <row r="951" spans="1:16" ht="63.75">
      <c r="A951" s="271">
        <v>35</v>
      </c>
      <c r="B951" s="89"/>
      <c r="C951" s="272" t="s">
        <v>46</v>
      </c>
      <c r="D951" s="84">
        <v>43495</v>
      </c>
      <c r="E951" s="85" t="s">
        <v>2362</v>
      </c>
      <c r="F951" s="85" t="s">
        <v>671</v>
      </c>
      <c r="G951" s="85">
        <v>182982</v>
      </c>
      <c r="H951" s="89"/>
      <c r="I951" s="273" t="s">
        <v>3212</v>
      </c>
      <c r="J951" s="89"/>
      <c r="K951" s="89"/>
      <c r="L951" s="89"/>
      <c r="M951" s="89"/>
      <c r="N951" s="274">
        <v>0</v>
      </c>
      <c r="O951" s="274">
        <v>18710.09</v>
      </c>
      <c r="P951" s="89" t="s">
        <v>670</v>
      </c>
    </row>
    <row r="952" spans="1:16" ht="51">
      <c r="A952" s="271">
        <v>117</v>
      </c>
      <c r="B952" s="89"/>
      <c r="C952" s="272" t="s">
        <v>62</v>
      </c>
      <c r="D952" s="84">
        <v>43495</v>
      </c>
      <c r="E952" s="85" t="s">
        <v>2363</v>
      </c>
      <c r="F952" s="85" t="s">
        <v>11</v>
      </c>
      <c r="G952" s="85">
        <v>945969</v>
      </c>
      <c r="H952" s="89"/>
      <c r="I952" s="273" t="s">
        <v>3213</v>
      </c>
      <c r="J952" s="89"/>
      <c r="K952" s="89"/>
      <c r="L952" s="89"/>
      <c r="M952" s="89"/>
      <c r="N952" s="274">
        <v>50</v>
      </c>
      <c r="O952" s="274">
        <v>0</v>
      </c>
      <c r="P952" s="89" t="s">
        <v>670</v>
      </c>
    </row>
    <row r="953" spans="1:16" ht="89.25">
      <c r="A953" s="271">
        <v>313</v>
      </c>
      <c r="B953" s="89"/>
      <c r="C953" s="272" t="s">
        <v>144</v>
      </c>
      <c r="D953" s="84">
        <v>43495</v>
      </c>
      <c r="E953" s="85" t="s">
        <v>2364</v>
      </c>
      <c r="F953" s="85" t="s">
        <v>15</v>
      </c>
      <c r="G953" s="85">
        <v>7127</v>
      </c>
      <c r="H953" s="89"/>
      <c r="I953" s="273" t="s">
        <v>3214</v>
      </c>
      <c r="J953" s="89"/>
      <c r="K953" s="89"/>
      <c r="L953" s="89"/>
      <c r="M953" s="89"/>
      <c r="N953" s="274">
        <v>283.72000000000003</v>
      </c>
      <c r="O953" s="274">
        <v>0</v>
      </c>
      <c r="P953" s="89" t="s">
        <v>670</v>
      </c>
    </row>
    <row r="954" spans="1:16" ht="89.25">
      <c r="A954" s="271">
        <v>576</v>
      </c>
      <c r="B954" s="89"/>
      <c r="C954" s="272" t="s">
        <v>1369</v>
      </c>
      <c r="D954" s="84">
        <v>43495</v>
      </c>
      <c r="E954" s="85" t="s">
        <v>2365</v>
      </c>
      <c r="F954" s="85" t="s">
        <v>15</v>
      </c>
      <c r="G954" s="85">
        <v>7125</v>
      </c>
      <c r="H954" s="89"/>
      <c r="I954" s="273" t="s">
        <v>3215</v>
      </c>
      <c r="J954" s="89"/>
      <c r="K954" s="89"/>
      <c r="L954" s="89"/>
      <c r="M954" s="89"/>
      <c r="N954" s="274">
        <v>578.70000000000005</v>
      </c>
      <c r="O954" s="274">
        <v>0</v>
      </c>
      <c r="P954" s="89" t="s">
        <v>670</v>
      </c>
    </row>
    <row r="955" spans="1:16" ht="51">
      <c r="A955" s="271">
        <v>340</v>
      </c>
      <c r="B955" s="89"/>
      <c r="C955" s="272" t="s">
        <v>147</v>
      </c>
      <c r="D955" s="84">
        <v>43495</v>
      </c>
      <c r="E955" s="85" t="s">
        <v>2366</v>
      </c>
      <c r="F955" s="85" t="s">
        <v>6</v>
      </c>
      <c r="G955" s="85">
        <v>952330</v>
      </c>
      <c r="H955" s="89"/>
      <c r="I955" s="273" t="s">
        <v>3216</v>
      </c>
      <c r="J955" s="89"/>
      <c r="K955" s="89"/>
      <c r="L955" s="89"/>
      <c r="M955" s="89"/>
      <c r="N955" s="274">
        <v>0</v>
      </c>
      <c r="O955" s="274">
        <v>42453.93</v>
      </c>
      <c r="P955" s="89" t="s">
        <v>670</v>
      </c>
    </row>
    <row r="956" spans="1:16" ht="51">
      <c r="A956" s="271">
        <v>340</v>
      </c>
      <c r="B956" s="89"/>
      <c r="C956" s="272" t="s">
        <v>147</v>
      </c>
      <c r="D956" s="84">
        <v>43495</v>
      </c>
      <c r="E956" s="85" t="s">
        <v>2367</v>
      </c>
      <c r="F956" s="85" t="s">
        <v>15</v>
      </c>
      <c r="G956" s="85">
        <v>952331</v>
      </c>
      <c r="H956" s="89"/>
      <c r="I956" s="273" t="s">
        <v>3217</v>
      </c>
      <c r="J956" s="89"/>
      <c r="K956" s="89"/>
      <c r="L956" s="89"/>
      <c r="M956" s="89"/>
      <c r="N956" s="274">
        <v>50</v>
      </c>
      <c r="O956" s="274">
        <v>0</v>
      </c>
      <c r="P956" s="89" t="s">
        <v>670</v>
      </c>
    </row>
    <row r="957" spans="1:16" ht="51">
      <c r="A957" s="271" t="s">
        <v>556</v>
      </c>
      <c r="B957" s="89"/>
      <c r="C957" s="272" t="s">
        <v>616</v>
      </c>
      <c r="D957" s="84">
        <v>43496</v>
      </c>
      <c r="E957" s="85" t="s">
        <v>2368</v>
      </c>
      <c r="F957" s="85" t="s">
        <v>3</v>
      </c>
      <c r="G957" s="85">
        <v>1708230</v>
      </c>
      <c r="H957" s="89"/>
      <c r="I957" s="273" t="s">
        <v>3218</v>
      </c>
      <c r="J957" s="89"/>
      <c r="K957" s="89"/>
      <c r="L957" s="89"/>
      <c r="M957" s="89"/>
      <c r="N957" s="274">
        <v>0</v>
      </c>
      <c r="O957" s="274">
        <v>43.18</v>
      </c>
      <c r="P957" s="89" t="s">
        <v>670</v>
      </c>
    </row>
    <row r="958" spans="1:16" ht="51">
      <c r="A958" s="271">
        <v>526</v>
      </c>
      <c r="B958" s="89"/>
      <c r="C958" s="272" t="s">
        <v>610</v>
      </c>
      <c r="D958" s="84">
        <v>43496</v>
      </c>
      <c r="E958" s="85" t="s">
        <v>2369</v>
      </c>
      <c r="F958" s="85" t="s">
        <v>3</v>
      </c>
      <c r="G958" s="85">
        <v>1708229</v>
      </c>
      <c r="H958" s="89"/>
      <c r="I958" s="273" t="s">
        <v>3219</v>
      </c>
      <c r="J958" s="89"/>
      <c r="K958" s="89"/>
      <c r="L958" s="89"/>
      <c r="M958" s="89"/>
      <c r="N958" s="274">
        <v>0</v>
      </c>
      <c r="O958" s="274">
        <v>110</v>
      </c>
      <c r="P958" s="89" t="s">
        <v>670</v>
      </c>
    </row>
    <row r="959" spans="1:16" ht="51">
      <c r="A959" s="271" t="s">
        <v>556</v>
      </c>
      <c r="B959" s="89"/>
      <c r="C959" s="272" t="s">
        <v>616</v>
      </c>
      <c r="D959" s="84">
        <v>43496</v>
      </c>
      <c r="E959" s="85" t="s">
        <v>2370</v>
      </c>
      <c r="F959" s="85" t="s">
        <v>3</v>
      </c>
      <c r="G959" s="85">
        <v>1708228</v>
      </c>
      <c r="H959" s="89"/>
      <c r="I959" s="273" t="s">
        <v>3220</v>
      </c>
      <c r="J959" s="89"/>
      <c r="K959" s="89"/>
      <c r="L959" s="89"/>
      <c r="M959" s="89"/>
      <c r="N959" s="274">
        <v>0</v>
      </c>
      <c r="O959" s="274">
        <v>10</v>
      </c>
      <c r="P959" s="89" t="s">
        <v>670</v>
      </c>
    </row>
    <row r="960" spans="1:16" ht="63.75">
      <c r="A960" s="271" t="s">
        <v>556</v>
      </c>
      <c r="B960" s="89"/>
      <c r="C960" s="272" t="s">
        <v>616</v>
      </c>
      <c r="D960" s="84">
        <v>43496</v>
      </c>
      <c r="E960" s="85" t="s">
        <v>2371</v>
      </c>
      <c r="F960" s="85" t="s">
        <v>3</v>
      </c>
      <c r="G960" s="85">
        <v>1708227</v>
      </c>
      <c r="H960" s="89"/>
      <c r="I960" s="273" t="s">
        <v>3221</v>
      </c>
      <c r="J960" s="89"/>
      <c r="K960" s="89"/>
      <c r="L960" s="89"/>
      <c r="M960" s="89"/>
      <c r="N960" s="274">
        <v>0</v>
      </c>
      <c r="O960" s="274">
        <v>2.5</v>
      </c>
      <c r="P960" s="89" t="s">
        <v>670</v>
      </c>
    </row>
    <row r="961" spans="1:16" ht="63.75">
      <c r="A961" s="271" t="s">
        <v>556</v>
      </c>
      <c r="B961" s="89"/>
      <c r="C961" s="272" t="s">
        <v>616</v>
      </c>
      <c r="D961" s="84">
        <v>43496</v>
      </c>
      <c r="E961" s="85" t="s">
        <v>2372</v>
      </c>
      <c r="F961" s="85" t="s">
        <v>3</v>
      </c>
      <c r="G961" s="85">
        <v>1708207</v>
      </c>
      <c r="H961" s="89"/>
      <c r="I961" s="273" t="s">
        <v>3222</v>
      </c>
      <c r="J961" s="89"/>
      <c r="K961" s="89"/>
      <c r="L961" s="89"/>
      <c r="M961" s="89"/>
      <c r="N961" s="274">
        <v>0</v>
      </c>
      <c r="O961" s="274">
        <v>109.53</v>
      </c>
      <c r="P961" s="89" t="s">
        <v>670</v>
      </c>
    </row>
    <row r="962" spans="1:16" ht="38.25">
      <c r="A962" s="271">
        <v>15</v>
      </c>
      <c r="B962" s="89"/>
      <c r="C962" s="272" t="s">
        <v>42</v>
      </c>
      <c r="D962" s="84">
        <v>43496</v>
      </c>
      <c r="E962" s="85" t="s">
        <v>2373</v>
      </c>
      <c r="F962" s="85" t="s">
        <v>3</v>
      </c>
      <c r="G962" s="85">
        <v>1708202</v>
      </c>
      <c r="H962" s="89"/>
      <c r="I962" s="273" t="s">
        <v>3223</v>
      </c>
      <c r="J962" s="89"/>
      <c r="K962" s="89"/>
      <c r="L962" s="89"/>
      <c r="M962" s="89"/>
      <c r="N962" s="274">
        <v>0</v>
      </c>
      <c r="O962" s="274">
        <v>34565.03</v>
      </c>
      <c r="P962" s="89" t="s">
        <v>670</v>
      </c>
    </row>
    <row r="963" spans="1:16" ht="51">
      <c r="A963" s="271">
        <v>155</v>
      </c>
      <c r="B963" s="89"/>
      <c r="C963" s="272" t="s">
        <v>85</v>
      </c>
      <c r="D963" s="84">
        <v>43496</v>
      </c>
      <c r="E963" s="85" t="s">
        <v>2374</v>
      </c>
      <c r="F963" s="85" t="s">
        <v>3</v>
      </c>
      <c r="G963" s="85">
        <v>1708200</v>
      </c>
      <c r="H963" s="89"/>
      <c r="I963" s="273" t="s">
        <v>3224</v>
      </c>
      <c r="J963" s="89"/>
      <c r="K963" s="89"/>
      <c r="L963" s="89"/>
      <c r="M963" s="89"/>
      <c r="N963" s="274">
        <v>0</v>
      </c>
      <c r="O963" s="274">
        <v>8260</v>
      </c>
      <c r="P963" s="89" t="s">
        <v>670</v>
      </c>
    </row>
    <row r="964" spans="1:16" ht="63.75">
      <c r="A964" s="271">
        <v>78</v>
      </c>
      <c r="B964" s="89"/>
      <c r="C964" s="272" t="s">
        <v>674</v>
      </c>
      <c r="D964" s="84">
        <v>43496</v>
      </c>
      <c r="E964" s="85" t="s">
        <v>2375</v>
      </c>
      <c r="F964" s="85" t="s">
        <v>3</v>
      </c>
      <c r="G964" s="85">
        <v>1708197</v>
      </c>
      <c r="H964" s="89"/>
      <c r="I964" s="273" t="s">
        <v>3225</v>
      </c>
      <c r="J964" s="89"/>
      <c r="K964" s="89"/>
      <c r="L964" s="89"/>
      <c r="M964" s="89"/>
      <c r="N964" s="274">
        <v>0</v>
      </c>
      <c r="O964" s="274">
        <v>7561.6</v>
      </c>
      <c r="P964" s="89" t="s">
        <v>670</v>
      </c>
    </row>
    <row r="965" spans="1:16" ht="38.25">
      <c r="A965" s="271">
        <v>20</v>
      </c>
      <c r="B965" s="89"/>
      <c r="C965" s="272" t="s">
        <v>44</v>
      </c>
      <c r="D965" s="84">
        <v>43496</v>
      </c>
      <c r="E965" s="85" t="s">
        <v>2376</v>
      </c>
      <c r="F965" s="85" t="s">
        <v>3</v>
      </c>
      <c r="G965" s="85">
        <v>1708180</v>
      </c>
      <c r="H965" s="89"/>
      <c r="I965" s="273" t="s">
        <v>3226</v>
      </c>
      <c r="J965" s="89"/>
      <c r="K965" s="89"/>
      <c r="L965" s="89"/>
      <c r="M965" s="89"/>
      <c r="N965" s="274">
        <v>0</v>
      </c>
      <c r="O965" s="274">
        <v>6</v>
      </c>
      <c r="P965" s="89" t="s">
        <v>670</v>
      </c>
    </row>
    <row r="966" spans="1:16" ht="51">
      <c r="A966" s="271" t="s">
        <v>556</v>
      </c>
      <c r="B966" s="89"/>
      <c r="C966" s="272" t="s">
        <v>616</v>
      </c>
      <c r="D966" s="84">
        <v>43496</v>
      </c>
      <c r="E966" s="85" t="s">
        <v>2377</v>
      </c>
      <c r="F966" s="85" t="s">
        <v>3</v>
      </c>
      <c r="G966" s="85">
        <v>1708179</v>
      </c>
      <c r="H966" s="89"/>
      <c r="I966" s="273" t="s">
        <v>3227</v>
      </c>
      <c r="J966" s="89"/>
      <c r="K966" s="89"/>
      <c r="L966" s="89"/>
      <c r="M966" s="89"/>
      <c r="N966" s="274">
        <v>0</v>
      </c>
      <c r="O966" s="274">
        <v>6</v>
      </c>
      <c r="P966" s="89" t="s">
        <v>670</v>
      </c>
    </row>
    <row r="967" spans="1:16" ht="51">
      <c r="A967" s="271" t="s">
        <v>556</v>
      </c>
      <c r="B967" s="89"/>
      <c r="C967" s="272" t="s">
        <v>616</v>
      </c>
      <c r="D967" s="84">
        <v>43496</v>
      </c>
      <c r="E967" s="85" t="s">
        <v>2378</v>
      </c>
      <c r="F967" s="85" t="s">
        <v>3</v>
      </c>
      <c r="G967" s="85">
        <v>1708177</v>
      </c>
      <c r="H967" s="89"/>
      <c r="I967" s="273" t="s">
        <v>3227</v>
      </c>
      <c r="J967" s="89"/>
      <c r="K967" s="89"/>
      <c r="L967" s="89"/>
      <c r="M967" s="89"/>
      <c r="N967" s="274">
        <v>0</v>
      </c>
      <c r="O967" s="274">
        <v>6</v>
      </c>
      <c r="P967" s="89" t="s">
        <v>670</v>
      </c>
    </row>
    <row r="968" spans="1:16" ht="51">
      <c r="A968" s="271" t="s">
        <v>565</v>
      </c>
      <c r="B968" s="89"/>
      <c r="C968" s="272" t="s">
        <v>615</v>
      </c>
      <c r="D968" s="84">
        <v>43496</v>
      </c>
      <c r="E968" s="85" t="s">
        <v>2379</v>
      </c>
      <c r="F968" s="85" t="s">
        <v>3</v>
      </c>
      <c r="G968" s="85">
        <v>1708231</v>
      </c>
      <c r="H968" s="89"/>
      <c r="I968" s="273" t="s">
        <v>740</v>
      </c>
      <c r="J968" s="89"/>
      <c r="K968" s="89"/>
      <c r="L968" s="89"/>
      <c r="M968" s="89"/>
      <c r="N968" s="274">
        <v>0</v>
      </c>
      <c r="O968" s="274">
        <v>1500</v>
      </c>
      <c r="P968" s="89" t="s">
        <v>670</v>
      </c>
    </row>
    <row r="969" spans="1:16" ht="38.25">
      <c r="A969" s="271">
        <v>526</v>
      </c>
      <c r="B969" s="89"/>
      <c r="C969" s="272" t="s">
        <v>610</v>
      </c>
      <c r="D969" s="84">
        <v>43496</v>
      </c>
      <c r="E969" s="85" t="s">
        <v>2380</v>
      </c>
      <c r="F969" s="85" t="s">
        <v>3</v>
      </c>
      <c r="G969" s="85">
        <v>1708256</v>
      </c>
      <c r="H969" s="89"/>
      <c r="I969" s="273" t="s">
        <v>3228</v>
      </c>
      <c r="J969" s="89"/>
      <c r="K969" s="89"/>
      <c r="L969" s="89"/>
      <c r="M969" s="89"/>
      <c r="N969" s="274">
        <v>0</v>
      </c>
      <c r="O969" s="274">
        <v>110</v>
      </c>
      <c r="P969" s="89" t="s">
        <v>670</v>
      </c>
    </row>
    <row r="970" spans="1:16" ht="51">
      <c r="A970" s="271" t="s">
        <v>565</v>
      </c>
      <c r="B970" s="89"/>
      <c r="C970" s="272" t="s">
        <v>615</v>
      </c>
      <c r="D970" s="84">
        <v>43496</v>
      </c>
      <c r="E970" s="85" t="s">
        <v>2381</v>
      </c>
      <c r="F970" s="85" t="s">
        <v>3</v>
      </c>
      <c r="G970" s="85">
        <v>1708258</v>
      </c>
      <c r="H970" s="89"/>
      <c r="I970" s="273" t="s">
        <v>724</v>
      </c>
      <c r="J970" s="89"/>
      <c r="K970" s="89"/>
      <c r="L970" s="89"/>
      <c r="M970" s="89"/>
      <c r="N970" s="274">
        <v>0</v>
      </c>
      <c r="O970" s="274">
        <v>674.64</v>
      </c>
      <c r="P970" s="89" t="s">
        <v>670</v>
      </c>
    </row>
    <row r="971" spans="1:16" ht="51">
      <c r="A971" s="271">
        <v>670</v>
      </c>
      <c r="B971" s="89"/>
      <c r="C971" s="272" t="s">
        <v>190</v>
      </c>
      <c r="D971" s="84">
        <v>43496</v>
      </c>
      <c r="E971" s="85" t="s">
        <v>2382</v>
      </c>
      <c r="F971" s="85" t="s">
        <v>3</v>
      </c>
      <c r="G971" s="85">
        <v>1708340</v>
      </c>
      <c r="H971" s="89"/>
      <c r="I971" s="273" t="s">
        <v>3229</v>
      </c>
      <c r="J971" s="89"/>
      <c r="K971" s="89"/>
      <c r="L971" s="89"/>
      <c r="M971" s="89"/>
      <c r="N971" s="274">
        <v>0</v>
      </c>
      <c r="O971" s="274">
        <v>571.61</v>
      </c>
      <c r="P971" s="89" t="s">
        <v>670</v>
      </c>
    </row>
    <row r="972" spans="1:16" ht="63.75">
      <c r="A972" s="271">
        <v>221</v>
      </c>
      <c r="B972" s="89"/>
      <c r="C972" s="272" t="s">
        <v>102</v>
      </c>
      <c r="D972" s="84">
        <v>43496</v>
      </c>
      <c r="E972" s="85" t="s">
        <v>2383</v>
      </c>
      <c r="F972" s="85" t="s">
        <v>3</v>
      </c>
      <c r="G972" s="85">
        <v>1708361</v>
      </c>
      <c r="H972" s="89"/>
      <c r="I972" s="273" t="s">
        <v>3230</v>
      </c>
      <c r="J972" s="89"/>
      <c r="K972" s="89"/>
      <c r="L972" s="89"/>
      <c r="M972" s="89"/>
      <c r="N972" s="274">
        <v>0</v>
      </c>
      <c r="O972" s="274">
        <v>738</v>
      </c>
      <c r="P972" s="89" t="s">
        <v>670</v>
      </c>
    </row>
    <row r="973" spans="1:16" ht="38.25">
      <c r="A973" s="271">
        <v>212</v>
      </c>
      <c r="B973" s="89"/>
      <c r="C973" s="272" t="s">
        <v>100</v>
      </c>
      <c r="D973" s="84">
        <v>43496</v>
      </c>
      <c r="E973" s="85" t="s">
        <v>2384</v>
      </c>
      <c r="F973" s="85" t="s">
        <v>3</v>
      </c>
      <c r="G973" s="85">
        <v>1708437</v>
      </c>
      <c r="H973" s="89"/>
      <c r="I973" s="273" t="s">
        <v>3231</v>
      </c>
      <c r="J973" s="89"/>
      <c r="K973" s="89"/>
      <c r="L973" s="89"/>
      <c r="M973" s="89"/>
      <c r="N973" s="274">
        <v>0</v>
      </c>
      <c r="O973" s="274">
        <v>2919</v>
      </c>
      <c r="P973" s="89" t="s">
        <v>670</v>
      </c>
    </row>
    <row r="974" spans="1:16" ht="51">
      <c r="A974" s="271" t="s">
        <v>565</v>
      </c>
      <c r="B974" s="89"/>
      <c r="C974" s="272" t="s">
        <v>615</v>
      </c>
      <c r="D974" s="84">
        <v>43496</v>
      </c>
      <c r="E974" s="85" t="s">
        <v>2385</v>
      </c>
      <c r="F974" s="85" t="s">
        <v>3</v>
      </c>
      <c r="G974" s="85">
        <v>1708142</v>
      </c>
      <c r="H974" s="89"/>
      <c r="I974" s="273" t="s">
        <v>3232</v>
      </c>
      <c r="J974" s="89"/>
      <c r="K974" s="89"/>
      <c r="L974" s="89"/>
      <c r="M974" s="89"/>
      <c r="N974" s="274">
        <v>0</v>
      </c>
      <c r="O974" s="274">
        <v>3254830.68</v>
      </c>
      <c r="P974" s="89" t="s">
        <v>670</v>
      </c>
    </row>
    <row r="975" spans="1:16" ht="63.75">
      <c r="A975" s="271">
        <v>682</v>
      </c>
      <c r="B975" s="89"/>
      <c r="C975" s="272" t="s">
        <v>1373</v>
      </c>
      <c r="D975" s="84">
        <v>43496</v>
      </c>
      <c r="E975" s="85" t="s">
        <v>2386</v>
      </c>
      <c r="F975" s="85" t="s">
        <v>3</v>
      </c>
      <c r="G975" s="85">
        <v>1708176</v>
      </c>
      <c r="H975" s="89"/>
      <c r="I975" s="273" t="s">
        <v>3233</v>
      </c>
      <c r="J975" s="89"/>
      <c r="K975" s="89"/>
      <c r="L975" s="89"/>
      <c r="M975" s="89"/>
      <c r="N975" s="274">
        <v>0</v>
      </c>
      <c r="O975" s="274">
        <v>834.76</v>
      </c>
      <c r="P975" s="89" t="s">
        <v>670</v>
      </c>
    </row>
    <row r="976" spans="1:16" ht="51">
      <c r="A976" s="271" t="s">
        <v>565</v>
      </c>
      <c r="B976" s="89"/>
      <c r="C976" s="272" t="s">
        <v>615</v>
      </c>
      <c r="D976" s="84">
        <v>43496</v>
      </c>
      <c r="E976" s="85" t="s">
        <v>2387</v>
      </c>
      <c r="F976" s="85" t="s">
        <v>3</v>
      </c>
      <c r="G976" s="85">
        <v>1708164</v>
      </c>
      <c r="H976" s="89"/>
      <c r="I976" s="273" t="s">
        <v>3234</v>
      </c>
      <c r="J976" s="89"/>
      <c r="K976" s="89"/>
      <c r="L976" s="89"/>
      <c r="M976" s="89"/>
      <c r="N976" s="274">
        <v>0</v>
      </c>
      <c r="O976" s="274">
        <v>1741</v>
      </c>
      <c r="P976" s="89" t="s">
        <v>670</v>
      </c>
    </row>
    <row r="977" spans="1:16" ht="51">
      <c r="A977" s="271">
        <v>592</v>
      </c>
      <c r="B977" s="89"/>
      <c r="C977" s="272" t="s">
        <v>645</v>
      </c>
      <c r="D977" s="84">
        <v>43496</v>
      </c>
      <c r="E977" s="85" t="s">
        <v>2388</v>
      </c>
      <c r="F977" s="85" t="s">
        <v>3</v>
      </c>
      <c r="G977" s="85">
        <v>1708162</v>
      </c>
      <c r="H977" s="89"/>
      <c r="I977" s="273" t="s">
        <v>3235</v>
      </c>
      <c r="J977" s="89"/>
      <c r="K977" s="89"/>
      <c r="L977" s="89"/>
      <c r="M977" s="89"/>
      <c r="N977" s="274">
        <v>0</v>
      </c>
      <c r="O977" s="274">
        <v>4.2</v>
      </c>
      <c r="P977" s="89" t="s">
        <v>670</v>
      </c>
    </row>
    <row r="978" spans="1:16" ht="51">
      <c r="A978" s="271">
        <v>591</v>
      </c>
      <c r="B978" s="89"/>
      <c r="C978" s="272" t="s">
        <v>1370</v>
      </c>
      <c r="D978" s="84">
        <v>43496</v>
      </c>
      <c r="E978" s="85" t="s">
        <v>2389</v>
      </c>
      <c r="F978" s="85" t="s">
        <v>3</v>
      </c>
      <c r="G978" s="85">
        <v>1708148</v>
      </c>
      <c r="H978" s="89"/>
      <c r="I978" s="273" t="s">
        <v>3236</v>
      </c>
      <c r="J978" s="89"/>
      <c r="K978" s="89"/>
      <c r="L978" s="89"/>
      <c r="M978" s="89"/>
      <c r="N978" s="274">
        <v>0</v>
      </c>
      <c r="O978" s="274">
        <v>1461.41</v>
      </c>
      <c r="P978" s="89" t="s">
        <v>670</v>
      </c>
    </row>
    <row r="979" spans="1:16" ht="38.25">
      <c r="A979" s="271" t="s">
        <v>565</v>
      </c>
      <c r="B979" s="89"/>
      <c r="C979" s="272" t="s">
        <v>615</v>
      </c>
      <c r="D979" s="84">
        <v>43496</v>
      </c>
      <c r="E979" s="85" t="s">
        <v>2390</v>
      </c>
      <c r="F979" s="85" t="s">
        <v>3</v>
      </c>
      <c r="G979" s="85">
        <v>1708119</v>
      </c>
      <c r="H979" s="89"/>
      <c r="I979" s="273" t="s">
        <v>3237</v>
      </c>
      <c r="J979" s="89"/>
      <c r="K979" s="89"/>
      <c r="L979" s="89"/>
      <c r="M979" s="89"/>
      <c r="N979" s="274">
        <v>0</v>
      </c>
      <c r="O979" s="274">
        <v>4061.2400000000002</v>
      </c>
      <c r="P979" s="89" t="s">
        <v>670</v>
      </c>
    </row>
    <row r="980" spans="1:16" ht="51">
      <c r="A980" s="271" t="s">
        <v>556</v>
      </c>
      <c r="B980" s="89"/>
      <c r="C980" s="272" t="s">
        <v>616</v>
      </c>
      <c r="D980" s="84">
        <v>43496</v>
      </c>
      <c r="E980" s="85" t="s">
        <v>2391</v>
      </c>
      <c r="F980" s="85" t="s">
        <v>3</v>
      </c>
      <c r="G980" s="85">
        <v>1708100</v>
      </c>
      <c r="H980" s="89"/>
      <c r="I980" s="273" t="s">
        <v>3238</v>
      </c>
      <c r="J980" s="89"/>
      <c r="K980" s="89"/>
      <c r="L980" s="89"/>
      <c r="M980" s="89"/>
      <c r="N980" s="274">
        <v>0</v>
      </c>
      <c r="O980" s="274">
        <v>4.5</v>
      </c>
      <c r="P980" s="89" t="s">
        <v>670</v>
      </c>
    </row>
    <row r="981" spans="1:16" ht="63.75">
      <c r="A981" s="271" t="s">
        <v>565</v>
      </c>
      <c r="B981" s="89"/>
      <c r="C981" s="272" t="s">
        <v>615</v>
      </c>
      <c r="D981" s="84">
        <v>43496</v>
      </c>
      <c r="E981" s="85" t="s">
        <v>2392</v>
      </c>
      <c r="F981" s="85" t="s">
        <v>3</v>
      </c>
      <c r="G981" s="85">
        <v>1708097</v>
      </c>
      <c r="H981" s="89"/>
      <c r="I981" s="273" t="s">
        <v>3239</v>
      </c>
      <c r="J981" s="89"/>
      <c r="K981" s="89"/>
      <c r="L981" s="89"/>
      <c r="M981" s="89"/>
      <c r="N981" s="274">
        <v>0</v>
      </c>
      <c r="O981" s="274">
        <v>192.1</v>
      </c>
      <c r="P981" s="89" t="s">
        <v>670</v>
      </c>
    </row>
    <row r="982" spans="1:16" ht="51">
      <c r="A982" s="271" t="s">
        <v>556</v>
      </c>
      <c r="B982" s="89"/>
      <c r="C982" s="272" t="s">
        <v>616</v>
      </c>
      <c r="D982" s="84">
        <v>43496</v>
      </c>
      <c r="E982" s="85" t="s">
        <v>2393</v>
      </c>
      <c r="F982" s="85" t="s">
        <v>3</v>
      </c>
      <c r="G982" s="85">
        <v>1708076</v>
      </c>
      <c r="H982" s="89"/>
      <c r="I982" s="273" t="s">
        <v>3240</v>
      </c>
      <c r="J982" s="89"/>
      <c r="K982" s="89"/>
      <c r="L982" s="89"/>
      <c r="M982" s="89"/>
      <c r="N982" s="274">
        <v>0</v>
      </c>
      <c r="O982" s="274">
        <v>865.19</v>
      </c>
      <c r="P982" s="89" t="s">
        <v>670</v>
      </c>
    </row>
    <row r="983" spans="1:16" ht="51">
      <c r="A983" s="271" t="s">
        <v>556</v>
      </c>
      <c r="B983" s="89"/>
      <c r="C983" s="272" t="s">
        <v>616</v>
      </c>
      <c r="D983" s="84">
        <v>43496</v>
      </c>
      <c r="E983" s="85" t="s">
        <v>2394</v>
      </c>
      <c r="F983" s="85" t="s">
        <v>3</v>
      </c>
      <c r="G983" s="85">
        <v>1708075</v>
      </c>
      <c r="H983" s="89"/>
      <c r="I983" s="273" t="s">
        <v>3241</v>
      </c>
      <c r="J983" s="89"/>
      <c r="K983" s="89"/>
      <c r="L983" s="89"/>
      <c r="M983" s="89"/>
      <c r="N983" s="274">
        <v>0</v>
      </c>
      <c r="O983" s="274">
        <v>301.5</v>
      </c>
      <c r="P983" s="89" t="s">
        <v>670</v>
      </c>
    </row>
    <row r="984" spans="1:16" ht="63.75">
      <c r="A984" s="271">
        <v>86</v>
      </c>
      <c r="B984" s="89"/>
      <c r="C984" s="272" t="s">
        <v>56</v>
      </c>
      <c r="D984" s="84">
        <v>43496</v>
      </c>
      <c r="E984" s="85" t="s">
        <v>2395</v>
      </c>
      <c r="F984" s="85" t="s">
        <v>3</v>
      </c>
      <c r="G984" s="85">
        <v>1708215</v>
      </c>
      <c r="H984" s="89"/>
      <c r="I984" s="273" t="s">
        <v>3242</v>
      </c>
      <c r="J984" s="89"/>
      <c r="K984" s="89"/>
      <c r="L984" s="89"/>
      <c r="M984" s="89"/>
      <c r="N984" s="274">
        <v>0</v>
      </c>
      <c r="O984" s="274">
        <v>93386.22</v>
      </c>
      <c r="P984" s="89" t="s">
        <v>670</v>
      </c>
    </row>
    <row r="985" spans="1:16" ht="76.5">
      <c r="A985" s="271" t="s">
        <v>559</v>
      </c>
      <c r="B985" s="89"/>
      <c r="C985" s="272" t="s">
        <v>762</v>
      </c>
      <c r="D985" s="84">
        <v>43496</v>
      </c>
      <c r="E985" s="85" t="s">
        <v>2396</v>
      </c>
      <c r="F985" s="85" t="s">
        <v>671</v>
      </c>
      <c r="G985" s="85">
        <v>183211</v>
      </c>
      <c r="H985" s="89"/>
      <c r="I985" s="273" t="s">
        <v>3243</v>
      </c>
      <c r="J985" s="89"/>
      <c r="K985" s="89"/>
      <c r="L985" s="89"/>
      <c r="M985" s="89"/>
      <c r="N985" s="274">
        <v>11700</v>
      </c>
      <c r="O985" s="274">
        <v>0</v>
      </c>
      <c r="P985" s="89" t="s">
        <v>670</v>
      </c>
    </row>
    <row r="986" spans="1:16" ht="76.5">
      <c r="A986" s="271" t="s">
        <v>559</v>
      </c>
      <c r="B986" s="89"/>
      <c r="C986" s="272" t="s">
        <v>762</v>
      </c>
      <c r="D986" s="84">
        <v>43496</v>
      </c>
      <c r="E986" s="85" t="s">
        <v>2396</v>
      </c>
      <c r="F986" s="85" t="s">
        <v>671</v>
      </c>
      <c r="G986" s="85">
        <v>183199</v>
      </c>
      <c r="H986" s="89"/>
      <c r="I986" s="273" t="s">
        <v>3244</v>
      </c>
      <c r="J986" s="89"/>
      <c r="K986" s="89"/>
      <c r="L986" s="89"/>
      <c r="M986" s="89"/>
      <c r="N986" s="274">
        <v>23278.5</v>
      </c>
      <c r="O986" s="274">
        <v>0</v>
      </c>
      <c r="P986" s="89" t="s">
        <v>670</v>
      </c>
    </row>
    <row r="987" spans="1:16" ht="76.5">
      <c r="A987" s="271" t="s">
        <v>559</v>
      </c>
      <c r="B987" s="89"/>
      <c r="C987" s="272" t="s">
        <v>762</v>
      </c>
      <c r="D987" s="84">
        <v>43496</v>
      </c>
      <c r="E987" s="85" t="s">
        <v>2396</v>
      </c>
      <c r="F987" s="85" t="s">
        <v>671</v>
      </c>
      <c r="G987" s="85">
        <v>183196</v>
      </c>
      <c r="H987" s="89"/>
      <c r="I987" s="273" t="s">
        <v>3245</v>
      </c>
      <c r="J987" s="89"/>
      <c r="K987" s="89"/>
      <c r="L987" s="89"/>
      <c r="M987" s="89"/>
      <c r="N987" s="274">
        <v>14158</v>
      </c>
      <c r="O987" s="274">
        <v>0</v>
      </c>
      <c r="P987" s="89" t="s">
        <v>670</v>
      </c>
    </row>
    <row r="988" spans="1:16" ht="76.5">
      <c r="A988" s="271" t="s">
        <v>559</v>
      </c>
      <c r="B988" s="89"/>
      <c r="C988" s="272" t="s">
        <v>762</v>
      </c>
      <c r="D988" s="84">
        <v>43496</v>
      </c>
      <c r="E988" s="85" t="s">
        <v>2396</v>
      </c>
      <c r="F988" s="85" t="s">
        <v>671</v>
      </c>
      <c r="G988" s="85">
        <v>183202</v>
      </c>
      <c r="H988" s="89"/>
      <c r="I988" s="273" t="s">
        <v>3246</v>
      </c>
      <c r="J988" s="89"/>
      <c r="K988" s="89"/>
      <c r="L988" s="89"/>
      <c r="M988" s="89"/>
      <c r="N988" s="274">
        <v>13613</v>
      </c>
      <c r="O988" s="274">
        <v>0</v>
      </c>
      <c r="P988" s="89" t="s">
        <v>670</v>
      </c>
    </row>
    <row r="989" spans="1:16" ht="76.5">
      <c r="A989" s="271" t="s">
        <v>559</v>
      </c>
      <c r="B989" s="89"/>
      <c r="C989" s="272" t="s">
        <v>762</v>
      </c>
      <c r="D989" s="84">
        <v>43496</v>
      </c>
      <c r="E989" s="85" t="s">
        <v>2396</v>
      </c>
      <c r="F989" s="85" t="s">
        <v>671</v>
      </c>
      <c r="G989" s="85">
        <v>183194</v>
      </c>
      <c r="H989" s="89"/>
      <c r="I989" s="273" t="s">
        <v>3247</v>
      </c>
      <c r="J989" s="89"/>
      <c r="K989" s="89"/>
      <c r="L989" s="89"/>
      <c r="M989" s="89"/>
      <c r="N989" s="274">
        <v>242450.5</v>
      </c>
      <c r="O989" s="274">
        <v>0</v>
      </c>
      <c r="P989" s="89" t="s">
        <v>670</v>
      </c>
    </row>
    <row r="990" spans="1:16" ht="76.5">
      <c r="A990" s="271" t="s">
        <v>559</v>
      </c>
      <c r="B990" s="89"/>
      <c r="C990" s="272" t="s">
        <v>762</v>
      </c>
      <c r="D990" s="84">
        <v>43496</v>
      </c>
      <c r="E990" s="85" t="s">
        <v>2396</v>
      </c>
      <c r="F990" s="85" t="s">
        <v>671</v>
      </c>
      <c r="G990" s="85">
        <v>183203</v>
      </c>
      <c r="H990" s="89"/>
      <c r="I990" s="273" t="s">
        <v>3248</v>
      </c>
      <c r="J990" s="89"/>
      <c r="K990" s="89"/>
      <c r="L990" s="89"/>
      <c r="M990" s="89"/>
      <c r="N990" s="274">
        <v>21100.5</v>
      </c>
      <c r="O990" s="274">
        <v>0</v>
      </c>
      <c r="P990" s="89" t="s">
        <v>670</v>
      </c>
    </row>
    <row r="991" spans="1:16" ht="76.5">
      <c r="A991" s="271" t="s">
        <v>559</v>
      </c>
      <c r="B991" s="89"/>
      <c r="C991" s="272" t="s">
        <v>762</v>
      </c>
      <c r="D991" s="84">
        <v>43496</v>
      </c>
      <c r="E991" s="85" t="s">
        <v>2396</v>
      </c>
      <c r="F991" s="85" t="s">
        <v>671</v>
      </c>
      <c r="G991" s="85">
        <v>183192</v>
      </c>
      <c r="H991" s="89"/>
      <c r="I991" s="273" t="s">
        <v>3249</v>
      </c>
      <c r="J991" s="89"/>
      <c r="K991" s="89"/>
      <c r="L991" s="89"/>
      <c r="M991" s="89"/>
      <c r="N991" s="274">
        <v>112308.5</v>
      </c>
      <c r="O991" s="274">
        <v>0</v>
      </c>
      <c r="P991" s="89" t="s">
        <v>670</v>
      </c>
    </row>
    <row r="992" spans="1:16" ht="76.5">
      <c r="A992" s="271" t="s">
        <v>559</v>
      </c>
      <c r="B992" s="89"/>
      <c r="C992" s="272" t="s">
        <v>762</v>
      </c>
      <c r="D992" s="84">
        <v>43496</v>
      </c>
      <c r="E992" s="85" t="s">
        <v>2396</v>
      </c>
      <c r="F992" s="85" t="s">
        <v>671</v>
      </c>
      <c r="G992" s="85">
        <v>183216</v>
      </c>
      <c r="H992" s="89"/>
      <c r="I992" s="273" t="s">
        <v>3250</v>
      </c>
      <c r="J992" s="89"/>
      <c r="K992" s="89"/>
      <c r="L992" s="89"/>
      <c r="M992" s="89"/>
      <c r="N992" s="274">
        <v>11707.5</v>
      </c>
      <c r="O992" s="274">
        <v>0</v>
      </c>
      <c r="P992" s="89" t="s">
        <v>670</v>
      </c>
    </row>
    <row r="993" spans="1:16" ht="76.5">
      <c r="A993" s="271" t="s">
        <v>559</v>
      </c>
      <c r="B993" s="89"/>
      <c r="C993" s="272" t="s">
        <v>762</v>
      </c>
      <c r="D993" s="84">
        <v>43496</v>
      </c>
      <c r="E993" s="85" t="s">
        <v>2396</v>
      </c>
      <c r="F993" s="85" t="s">
        <v>671</v>
      </c>
      <c r="G993" s="85">
        <v>183191</v>
      </c>
      <c r="H993" s="89"/>
      <c r="I993" s="273" t="s">
        <v>3251</v>
      </c>
      <c r="J993" s="89"/>
      <c r="K993" s="89"/>
      <c r="L993" s="89"/>
      <c r="M993" s="89"/>
      <c r="N993" s="274">
        <v>17550</v>
      </c>
      <c r="O993" s="274">
        <v>0</v>
      </c>
      <c r="P993" s="89" t="s">
        <v>670</v>
      </c>
    </row>
    <row r="994" spans="1:16" ht="76.5">
      <c r="A994" s="271" t="s">
        <v>559</v>
      </c>
      <c r="B994" s="89"/>
      <c r="C994" s="272" t="s">
        <v>762</v>
      </c>
      <c r="D994" s="84">
        <v>43496</v>
      </c>
      <c r="E994" s="85" t="s">
        <v>2396</v>
      </c>
      <c r="F994" s="85" t="s">
        <v>671</v>
      </c>
      <c r="G994" s="85">
        <v>183205</v>
      </c>
      <c r="H994" s="89"/>
      <c r="I994" s="273" t="s">
        <v>3252</v>
      </c>
      <c r="J994" s="89"/>
      <c r="K994" s="89"/>
      <c r="L994" s="89"/>
      <c r="M994" s="89"/>
      <c r="N994" s="274">
        <v>18450</v>
      </c>
      <c r="O994" s="274">
        <v>0</v>
      </c>
      <c r="P994" s="89" t="s">
        <v>670</v>
      </c>
    </row>
    <row r="995" spans="1:16" ht="76.5">
      <c r="A995" s="271" t="s">
        <v>559</v>
      </c>
      <c r="B995" s="89"/>
      <c r="C995" s="272" t="s">
        <v>762</v>
      </c>
      <c r="D995" s="84">
        <v>43496</v>
      </c>
      <c r="E995" s="85" t="s">
        <v>2396</v>
      </c>
      <c r="F995" s="85" t="s">
        <v>671</v>
      </c>
      <c r="G995" s="85">
        <v>183187</v>
      </c>
      <c r="H995" s="89"/>
      <c r="I995" s="273" t="s">
        <v>3253</v>
      </c>
      <c r="J995" s="89"/>
      <c r="K995" s="89"/>
      <c r="L995" s="89"/>
      <c r="M995" s="89"/>
      <c r="N995" s="274">
        <v>10800</v>
      </c>
      <c r="O995" s="274">
        <v>0</v>
      </c>
      <c r="P995" s="89" t="s">
        <v>670</v>
      </c>
    </row>
    <row r="996" spans="1:16" ht="76.5">
      <c r="A996" s="271" t="s">
        <v>559</v>
      </c>
      <c r="B996" s="89"/>
      <c r="C996" s="272" t="s">
        <v>762</v>
      </c>
      <c r="D996" s="84">
        <v>43496</v>
      </c>
      <c r="E996" s="85" t="s">
        <v>2396</v>
      </c>
      <c r="F996" s="85" t="s">
        <v>671</v>
      </c>
      <c r="G996" s="85">
        <v>183214</v>
      </c>
      <c r="H996" s="89"/>
      <c r="I996" s="273" t="s">
        <v>3254</v>
      </c>
      <c r="J996" s="89"/>
      <c r="K996" s="89"/>
      <c r="L996" s="89"/>
      <c r="M996" s="89"/>
      <c r="N996" s="274">
        <v>9000</v>
      </c>
      <c r="O996" s="274">
        <v>0</v>
      </c>
      <c r="P996" s="89" t="s">
        <v>670</v>
      </c>
    </row>
    <row r="997" spans="1:16" ht="76.5">
      <c r="A997" s="271" t="s">
        <v>559</v>
      </c>
      <c r="B997" s="89"/>
      <c r="C997" s="272" t="s">
        <v>762</v>
      </c>
      <c r="D997" s="84">
        <v>43496</v>
      </c>
      <c r="E997" s="85" t="s">
        <v>2396</v>
      </c>
      <c r="F997" s="85" t="s">
        <v>671</v>
      </c>
      <c r="G997" s="85">
        <v>183182</v>
      </c>
      <c r="H997" s="89"/>
      <c r="I997" s="273" t="s">
        <v>3255</v>
      </c>
      <c r="J997" s="89"/>
      <c r="K997" s="89"/>
      <c r="L997" s="89"/>
      <c r="M997" s="89"/>
      <c r="N997" s="274">
        <v>7623</v>
      </c>
      <c r="O997" s="274">
        <v>0</v>
      </c>
      <c r="P997" s="89" t="s">
        <v>670</v>
      </c>
    </row>
    <row r="998" spans="1:16" ht="76.5">
      <c r="A998" s="271" t="s">
        <v>559</v>
      </c>
      <c r="B998" s="89"/>
      <c r="C998" s="272" t="s">
        <v>762</v>
      </c>
      <c r="D998" s="84">
        <v>43496</v>
      </c>
      <c r="E998" s="85" t="s">
        <v>2396</v>
      </c>
      <c r="F998" s="85" t="s">
        <v>671</v>
      </c>
      <c r="G998" s="85">
        <v>183207</v>
      </c>
      <c r="H998" s="89"/>
      <c r="I998" s="273" t="s">
        <v>3256</v>
      </c>
      <c r="J998" s="89"/>
      <c r="K998" s="89"/>
      <c r="L998" s="89"/>
      <c r="M998" s="89"/>
      <c r="N998" s="274">
        <v>15300</v>
      </c>
      <c r="O998" s="274">
        <v>0</v>
      </c>
      <c r="P998" s="89" t="s">
        <v>670</v>
      </c>
    </row>
    <row r="999" spans="1:16" ht="76.5">
      <c r="A999" s="271" t="s">
        <v>559</v>
      </c>
      <c r="B999" s="89"/>
      <c r="C999" s="272" t="s">
        <v>762</v>
      </c>
      <c r="D999" s="84">
        <v>43496</v>
      </c>
      <c r="E999" s="85" t="s">
        <v>2396</v>
      </c>
      <c r="F999" s="85" t="s">
        <v>671</v>
      </c>
      <c r="G999" s="85">
        <v>183179</v>
      </c>
      <c r="H999" s="89"/>
      <c r="I999" s="273" t="s">
        <v>3257</v>
      </c>
      <c r="J999" s="89"/>
      <c r="K999" s="89"/>
      <c r="L999" s="89"/>
      <c r="M999" s="89"/>
      <c r="N999" s="274">
        <v>3150</v>
      </c>
      <c r="O999" s="274">
        <v>0</v>
      </c>
      <c r="P999" s="89" t="s">
        <v>670</v>
      </c>
    </row>
    <row r="1000" spans="1:16" ht="76.5">
      <c r="A1000" s="271" t="s">
        <v>559</v>
      </c>
      <c r="B1000" s="89"/>
      <c r="C1000" s="272" t="s">
        <v>762</v>
      </c>
      <c r="D1000" s="84">
        <v>43496</v>
      </c>
      <c r="E1000" s="85" t="s">
        <v>2396</v>
      </c>
      <c r="F1000" s="85" t="s">
        <v>671</v>
      </c>
      <c r="G1000" s="85">
        <v>183212</v>
      </c>
      <c r="H1000" s="89"/>
      <c r="I1000" s="273" t="s">
        <v>3258</v>
      </c>
      <c r="J1000" s="89"/>
      <c r="K1000" s="89"/>
      <c r="L1000" s="89"/>
      <c r="M1000" s="89"/>
      <c r="N1000" s="274">
        <v>19467</v>
      </c>
      <c r="O1000" s="274">
        <v>0</v>
      </c>
      <c r="P1000" s="89" t="s">
        <v>670</v>
      </c>
    </row>
    <row r="1001" spans="1:16" ht="76.5">
      <c r="A1001" s="271" t="s">
        <v>559</v>
      </c>
      <c r="B1001" s="89"/>
      <c r="C1001" s="272" t="s">
        <v>762</v>
      </c>
      <c r="D1001" s="84">
        <v>43496</v>
      </c>
      <c r="E1001" s="85" t="s">
        <v>2396</v>
      </c>
      <c r="F1001" s="85" t="s">
        <v>671</v>
      </c>
      <c r="G1001" s="85">
        <v>183222</v>
      </c>
      <c r="H1001" s="89"/>
      <c r="I1001" s="273" t="s">
        <v>3259</v>
      </c>
      <c r="J1001" s="89"/>
      <c r="K1001" s="89"/>
      <c r="L1001" s="89"/>
      <c r="M1001" s="89"/>
      <c r="N1001" s="274">
        <v>31950</v>
      </c>
      <c r="O1001" s="274">
        <v>0</v>
      </c>
      <c r="P1001" s="89" t="s">
        <v>670</v>
      </c>
    </row>
    <row r="1002" spans="1:16" ht="76.5">
      <c r="A1002" s="271" t="s">
        <v>559</v>
      </c>
      <c r="B1002" s="89"/>
      <c r="C1002" s="272" t="s">
        <v>762</v>
      </c>
      <c r="D1002" s="84">
        <v>43496</v>
      </c>
      <c r="E1002" s="85" t="s">
        <v>2396</v>
      </c>
      <c r="F1002" s="85" t="s">
        <v>671</v>
      </c>
      <c r="G1002" s="85">
        <v>183208</v>
      </c>
      <c r="H1002" s="89"/>
      <c r="I1002" s="273" t="s">
        <v>3260</v>
      </c>
      <c r="J1002" s="89"/>
      <c r="K1002" s="89"/>
      <c r="L1002" s="89"/>
      <c r="M1002" s="89"/>
      <c r="N1002" s="274">
        <v>12600</v>
      </c>
      <c r="O1002" s="274">
        <v>0</v>
      </c>
      <c r="P1002" s="89" t="s">
        <v>670</v>
      </c>
    </row>
    <row r="1003" spans="1:16" ht="76.5">
      <c r="A1003" s="271" t="s">
        <v>559</v>
      </c>
      <c r="B1003" s="89"/>
      <c r="C1003" s="272" t="s">
        <v>762</v>
      </c>
      <c r="D1003" s="84">
        <v>43496</v>
      </c>
      <c r="E1003" s="85" t="s">
        <v>2396</v>
      </c>
      <c r="F1003" s="85" t="s">
        <v>671</v>
      </c>
      <c r="G1003" s="85">
        <v>183220</v>
      </c>
      <c r="H1003" s="89"/>
      <c r="I1003" s="273" t="s">
        <v>3261</v>
      </c>
      <c r="J1003" s="89"/>
      <c r="K1003" s="89"/>
      <c r="L1003" s="89"/>
      <c r="M1003" s="89"/>
      <c r="N1003" s="274">
        <v>3000</v>
      </c>
      <c r="O1003" s="274">
        <v>0</v>
      </c>
      <c r="P1003" s="89" t="s">
        <v>670</v>
      </c>
    </row>
    <row r="1004" spans="1:16" ht="63.75">
      <c r="A1004" s="271">
        <v>10</v>
      </c>
      <c r="B1004" s="89"/>
      <c r="C1004" s="272" t="s">
        <v>41</v>
      </c>
      <c r="D1004" s="84">
        <v>43496</v>
      </c>
      <c r="E1004" s="85" t="s">
        <v>2397</v>
      </c>
      <c r="F1004" s="85" t="s">
        <v>6</v>
      </c>
      <c r="G1004" s="85">
        <v>952789</v>
      </c>
      <c r="H1004" s="89"/>
      <c r="I1004" s="273" t="s">
        <v>3262</v>
      </c>
      <c r="J1004" s="89"/>
      <c r="K1004" s="89"/>
      <c r="L1004" s="89"/>
      <c r="M1004" s="89"/>
      <c r="N1004" s="274">
        <v>0</v>
      </c>
      <c r="O1004" s="274">
        <v>106508.29</v>
      </c>
      <c r="P1004" s="89" t="s">
        <v>670</v>
      </c>
    </row>
    <row r="1005" spans="1:16" ht="89.25">
      <c r="A1005" s="271">
        <v>35</v>
      </c>
      <c r="B1005" s="89"/>
      <c r="C1005" s="272" t="s">
        <v>46</v>
      </c>
      <c r="D1005" s="84">
        <v>43496</v>
      </c>
      <c r="E1005" s="85" t="s">
        <v>2398</v>
      </c>
      <c r="F1005" s="85" t="s">
        <v>671</v>
      </c>
      <c r="G1005" s="85">
        <v>183064</v>
      </c>
      <c r="H1005" s="89"/>
      <c r="I1005" s="273" t="s">
        <v>3263</v>
      </c>
      <c r="J1005" s="89"/>
      <c r="K1005" s="89"/>
      <c r="L1005" s="89"/>
      <c r="M1005" s="89"/>
      <c r="N1005" s="274">
        <v>0</v>
      </c>
      <c r="O1005" s="274">
        <v>1085880</v>
      </c>
      <c r="P1005" s="89" t="s">
        <v>670</v>
      </c>
    </row>
    <row r="1006" spans="1:16" ht="76.5">
      <c r="A1006" s="271">
        <v>670</v>
      </c>
      <c r="B1006" s="89"/>
      <c r="C1006" s="272" t="s">
        <v>190</v>
      </c>
      <c r="D1006" s="84">
        <v>43496</v>
      </c>
      <c r="E1006" s="85" t="s">
        <v>2399</v>
      </c>
      <c r="F1006" s="85" t="s">
        <v>6</v>
      </c>
      <c r="G1006" s="85">
        <v>1077155</v>
      </c>
      <c r="H1006" s="89"/>
      <c r="I1006" s="273" t="s">
        <v>3264</v>
      </c>
      <c r="J1006" s="89"/>
      <c r="K1006" s="89"/>
      <c r="L1006" s="89"/>
      <c r="M1006" s="89"/>
      <c r="N1006" s="274">
        <v>0</v>
      </c>
      <c r="O1006" s="274">
        <v>198613.2</v>
      </c>
      <c r="P1006" s="89" t="s">
        <v>670</v>
      </c>
    </row>
    <row r="1007" spans="1:16" ht="63.75">
      <c r="A1007" s="271" t="s">
        <v>559</v>
      </c>
      <c r="B1007" s="89"/>
      <c r="C1007" s="272" t="s">
        <v>762</v>
      </c>
      <c r="D1007" s="84">
        <v>43496</v>
      </c>
      <c r="E1007" s="85" t="s">
        <v>2400</v>
      </c>
      <c r="F1007" s="85" t="s">
        <v>6</v>
      </c>
      <c r="G1007" s="85">
        <v>1077277</v>
      </c>
      <c r="H1007" s="89"/>
      <c r="I1007" s="273" t="s">
        <v>3265</v>
      </c>
      <c r="J1007" s="89"/>
      <c r="K1007" s="89"/>
      <c r="L1007" s="89"/>
      <c r="M1007" s="89"/>
      <c r="N1007" s="274">
        <v>0</v>
      </c>
      <c r="O1007" s="274">
        <v>978516.67</v>
      </c>
      <c r="P1007" s="89" t="s">
        <v>670</v>
      </c>
    </row>
    <row r="1008" spans="1:16" ht="63.75">
      <c r="A1008" s="271" t="s">
        <v>559</v>
      </c>
      <c r="B1008" s="89"/>
      <c r="C1008" s="272" t="s">
        <v>762</v>
      </c>
      <c r="D1008" s="84">
        <v>43496</v>
      </c>
      <c r="E1008" s="85" t="s">
        <v>2401</v>
      </c>
      <c r="F1008" s="85" t="s">
        <v>6</v>
      </c>
      <c r="G1008" s="85">
        <v>1077278</v>
      </c>
      <c r="H1008" s="89"/>
      <c r="I1008" s="273" t="s">
        <v>3266</v>
      </c>
      <c r="J1008" s="89"/>
      <c r="K1008" s="89"/>
      <c r="L1008" s="89"/>
      <c r="M1008" s="89"/>
      <c r="N1008" s="274">
        <v>0</v>
      </c>
      <c r="O1008" s="274">
        <v>213461.42</v>
      </c>
      <c r="P1008" s="89" t="s">
        <v>670</v>
      </c>
    </row>
    <row r="1009" spans="1:16" ht="51">
      <c r="A1009" s="271" t="s">
        <v>559</v>
      </c>
      <c r="B1009" s="89"/>
      <c r="C1009" s="272" t="s">
        <v>762</v>
      </c>
      <c r="D1009" s="84">
        <v>43496</v>
      </c>
      <c r="E1009" s="85" t="s">
        <v>2402</v>
      </c>
      <c r="F1009" s="85" t="s">
        <v>6</v>
      </c>
      <c r="G1009" s="85">
        <v>1077279</v>
      </c>
      <c r="H1009" s="89"/>
      <c r="I1009" s="273" t="s">
        <v>3267</v>
      </c>
      <c r="J1009" s="89"/>
      <c r="K1009" s="89"/>
      <c r="L1009" s="89"/>
      <c r="M1009" s="89"/>
      <c r="N1009" s="274">
        <v>0</v>
      </c>
      <c r="O1009" s="274">
        <v>140470.92000000001</v>
      </c>
      <c r="P1009" s="89" t="s">
        <v>670</v>
      </c>
    </row>
    <row r="1010" spans="1:16" ht="51">
      <c r="A1010" s="271" t="s">
        <v>565</v>
      </c>
      <c r="B1010" s="89"/>
      <c r="C1010" s="272" t="s">
        <v>615</v>
      </c>
      <c r="D1010" s="84">
        <v>43496</v>
      </c>
      <c r="E1010" s="85" t="s">
        <v>2403</v>
      </c>
      <c r="F1010" s="85" t="s">
        <v>6</v>
      </c>
      <c r="G1010" s="85">
        <v>1077283</v>
      </c>
      <c r="H1010" s="89"/>
      <c r="I1010" s="273" t="s">
        <v>3268</v>
      </c>
      <c r="J1010" s="89"/>
      <c r="K1010" s="89"/>
      <c r="L1010" s="89"/>
      <c r="M1010" s="89"/>
      <c r="N1010" s="274">
        <v>0</v>
      </c>
      <c r="O1010" s="274">
        <v>357358</v>
      </c>
      <c r="P1010" s="89" t="s">
        <v>670</v>
      </c>
    </row>
    <row r="1011" spans="1:16" ht="51">
      <c r="A1011" s="271" t="s">
        <v>559</v>
      </c>
      <c r="B1011" s="89"/>
      <c r="C1011" s="272" t="s">
        <v>762</v>
      </c>
      <c r="D1011" s="84">
        <v>43496</v>
      </c>
      <c r="E1011" s="85" t="s">
        <v>2404</v>
      </c>
      <c r="F1011" s="85" t="s">
        <v>6</v>
      </c>
      <c r="G1011" s="85">
        <v>1077285</v>
      </c>
      <c r="H1011" s="89"/>
      <c r="I1011" s="273" t="s">
        <v>3269</v>
      </c>
      <c r="J1011" s="89"/>
      <c r="K1011" s="89"/>
      <c r="L1011" s="89"/>
      <c r="M1011" s="89"/>
      <c r="N1011" s="274">
        <v>0</v>
      </c>
      <c r="O1011" s="274">
        <v>290290.27</v>
      </c>
      <c r="P1011" s="89" t="s">
        <v>670</v>
      </c>
    </row>
    <row r="1012" spans="1:16" ht="63.75">
      <c r="A1012" s="271" t="s">
        <v>559</v>
      </c>
      <c r="B1012" s="89"/>
      <c r="C1012" s="272" t="s">
        <v>762</v>
      </c>
      <c r="D1012" s="84">
        <v>43496</v>
      </c>
      <c r="E1012" s="85" t="s">
        <v>2405</v>
      </c>
      <c r="F1012" s="85" t="s">
        <v>6</v>
      </c>
      <c r="G1012" s="85">
        <v>1077287</v>
      </c>
      <c r="H1012" s="89"/>
      <c r="I1012" s="273" t="s">
        <v>3270</v>
      </c>
      <c r="J1012" s="89"/>
      <c r="K1012" s="89"/>
      <c r="L1012" s="89"/>
      <c r="M1012" s="89"/>
      <c r="N1012" s="274">
        <v>0</v>
      </c>
      <c r="O1012" s="274">
        <v>602649.59999999998</v>
      </c>
      <c r="P1012" s="89" t="s">
        <v>670</v>
      </c>
    </row>
    <row r="1013" spans="1:16" ht="63.75">
      <c r="A1013" s="271">
        <v>46</v>
      </c>
      <c r="B1013" s="89"/>
      <c r="C1013" s="272" t="s">
        <v>48</v>
      </c>
      <c r="D1013" s="84">
        <v>43496</v>
      </c>
      <c r="E1013" s="85" t="s">
        <v>2406</v>
      </c>
      <c r="F1013" s="85" t="s">
        <v>6</v>
      </c>
      <c r="G1013" s="85">
        <v>1077353</v>
      </c>
      <c r="H1013" s="89"/>
      <c r="I1013" s="273" t="s">
        <v>3271</v>
      </c>
      <c r="J1013" s="89"/>
      <c r="K1013" s="89"/>
      <c r="L1013" s="89"/>
      <c r="M1013" s="89"/>
      <c r="N1013" s="274">
        <v>0</v>
      </c>
      <c r="O1013" s="274">
        <v>11385</v>
      </c>
      <c r="P1013" s="89" t="s">
        <v>670</v>
      </c>
    </row>
    <row r="1014" spans="1:16" ht="63.75">
      <c r="A1014" s="271">
        <v>650</v>
      </c>
      <c r="B1014" s="89"/>
      <c r="C1014" s="272" t="s">
        <v>187</v>
      </c>
      <c r="D1014" s="84">
        <v>43496</v>
      </c>
      <c r="E1014" s="85" t="s">
        <v>2407</v>
      </c>
      <c r="F1014" s="85" t="s">
        <v>6</v>
      </c>
      <c r="G1014" s="85">
        <v>1077356</v>
      </c>
      <c r="H1014" s="89"/>
      <c r="I1014" s="273" t="s">
        <v>3272</v>
      </c>
      <c r="J1014" s="89"/>
      <c r="K1014" s="89"/>
      <c r="L1014" s="89"/>
      <c r="M1014" s="89"/>
      <c r="N1014" s="274">
        <v>0</v>
      </c>
      <c r="O1014" s="274">
        <v>5134</v>
      </c>
      <c r="P1014" s="89" t="s">
        <v>670</v>
      </c>
    </row>
    <row r="1015" spans="1:16" ht="63.75">
      <c r="A1015" s="271">
        <v>212</v>
      </c>
      <c r="B1015" s="89"/>
      <c r="C1015" s="272" t="s">
        <v>100</v>
      </c>
      <c r="D1015" s="84">
        <v>43496</v>
      </c>
      <c r="E1015" s="85" t="s">
        <v>2408</v>
      </c>
      <c r="F1015" s="85" t="s">
        <v>6</v>
      </c>
      <c r="G1015" s="85">
        <v>1077358</v>
      </c>
      <c r="H1015" s="89"/>
      <c r="I1015" s="273" t="s">
        <v>3273</v>
      </c>
      <c r="J1015" s="89"/>
      <c r="K1015" s="89"/>
      <c r="L1015" s="89"/>
      <c r="M1015" s="89"/>
      <c r="N1015" s="274">
        <v>0</v>
      </c>
      <c r="O1015" s="274">
        <v>3876</v>
      </c>
      <c r="P1015" s="89" t="s">
        <v>670</v>
      </c>
    </row>
    <row r="1016" spans="1:16" ht="76.5">
      <c r="A1016" s="271" t="s">
        <v>559</v>
      </c>
      <c r="B1016" s="89"/>
      <c r="C1016" s="272" t="s">
        <v>762</v>
      </c>
      <c r="D1016" s="84">
        <v>43496</v>
      </c>
      <c r="E1016" s="85" t="s">
        <v>2409</v>
      </c>
      <c r="F1016" s="85" t="s">
        <v>671</v>
      </c>
      <c r="G1016" s="85">
        <v>183231</v>
      </c>
      <c r="H1016" s="89"/>
      <c r="I1016" s="273" t="s">
        <v>3274</v>
      </c>
      <c r="J1016" s="89"/>
      <c r="K1016" s="89"/>
      <c r="L1016" s="89"/>
      <c r="M1016" s="89"/>
      <c r="N1016" s="274">
        <v>14400</v>
      </c>
      <c r="O1016" s="274">
        <v>0</v>
      </c>
      <c r="P1016" s="89" t="s">
        <v>670</v>
      </c>
    </row>
    <row r="1017" spans="1:16" ht="76.5">
      <c r="A1017" s="271" t="s">
        <v>559</v>
      </c>
      <c r="B1017" s="89"/>
      <c r="C1017" s="272" t="s">
        <v>762</v>
      </c>
      <c r="D1017" s="84">
        <v>43496</v>
      </c>
      <c r="E1017" s="85" t="s">
        <v>2409</v>
      </c>
      <c r="F1017" s="85" t="s">
        <v>671</v>
      </c>
      <c r="G1017" s="85">
        <v>183266</v>
      </c>
      <c r="H1017" s="89"/>
      <c r="I1017" s="273" t="s">
        <v>3275</v>
      </c>
      <c r="J1017" s="89"/>
      <c r="K1017" s="89"/>
      <c r="L1017" s="89"/>
      <c r="M1017" s="89"/>
      <c r="N1017" s="274">
        <v>11299</v>
      </c>
      <c r="O1017" s="274">
        <v>0</v>
      </c>
      <c r="P1017" s="89" t="s">
        <v>670</v>
      </c>
    </row>
    <row r="1018" spans="1:16" ht="76.5">
      <c r="A1018" s="271" t="s">
        <v>559</v>
      </c>
      <c r="B1018" s="89"/>
      <c r="C1018" s="272" t="s">
        <v>762</v>
      </c>
      <c r="D1018" s="84">
        <v>43496</v>
      </c>
      <c r="E1018" s="85" t="s">
        <v>2409</v>
      </c>
      <c r="F1018" s="85" t="s">
        <v>671</v>
      </c>
      <c r="G1018" s="85">
        <v>183237</v>
      </c>
      <c r="H1018" s="89"/>
      <c r="I1018" s="273" t="s">
        <v>3276</v>
      </c>
      <c r="J1018" s="89"/>
      <c r="K1018" s="89"/>
      <c r="L1018" s="89"/>
      <c r="M1018" s="89"/>
      <c r="N1018" s="274">
        <v>9450</v>
      </c>
      <c r="O1018" s="274">
        <v>0</v>
      </c>
      <c r="P1018" s="89" t="s">
        <v>670</v>
      </c>
    </row>
    <row r="1019" spans="1:16" ht="76.5">
      <c r="A1019" s="271" t="s">
        <v>559</v>
      </c>
      <c r="B1019" s="89"/>
      <c r="C1019" s="272" t="s">
        <v>762</v>
      </c>
      <c r="D1019" s="84">
        <v>43496</v>
      </c>
      <c r="E1019" s="85" t="s">
        <v>2409</v>
      </c>
      <c r="F1019" s="85" t="s">
        <v>671</v>
      </c>
      <c r="G1019" s="85">
        <v>183258</v>
      </c>
      <c r="H1019" s="89"/>
      <c r="I1019" s="273" t="s">
        <v>3277</v>
      </c>
      <c r="J1019" s="89"/>
      <c r="K1019" s="89"/>
      <c r="L1019" s="89"/>
      <c r="M1019" s="89"/>
      <c r="N1019" s="274">
        <v>13613</v>
      </c>
      <c r="O1019" s="274">
        <v>0</v>
      </c>
      <c r="P1019" s="89" t="s">
        <v>670</v>
      </c>
    </row>
    <row r="1020" spans="1:16" ht="76.5">
      <c r="A1020" s="271" t="s">
        <v>559</v>
      </c>
      <c r="B1020" s="89"/>
      <c r="C1020" s="272" t="s">
        <v>762</v>
      </c>
      <c r="D1020" s="84">
        <v>43496</v>
      </c>
      <c r="E1020" s="85" t="s">
        <v>2409</v>
      </c>
      <c r="F1020" s="85" t="s">
        <v>671</v>
      </c>
      <c r="G1020" s="85">
        <v>183245</v>
      </c>
      <c r="H1020" s="89"/>
      <c r="I1020" s="273" t="s">
        <v>3278</v>
      </c>
      <c r="J1020" s="89"/>
      <c r="K1020" s="89"/>
      <c r="L1020" s="89"/>
      <c r="M1020" s="89"/>
      <c r="N1020" s="274">
        <v>12150</v>
      </c>
      <c r="O1020" s="274">
        <v>0</v>
      </c>
      <c r="P1020" s="89" t="s">
        <v>670</v>
      </c>
    </row>
    <row r="1021" spans="1:16" ht="76.5">
      <c r="A1021" s="271" t="s">
        <v>559</v>
      </c>
      <c r="B1021" s="89"/>
      <c r="C1021" s="272" t="s">
        <v>762</v>
      </c>
      <c r="D1021" s="84">
        <v>43496</v>
      </c>
      <c r="E1021" s="85" t="s">
        <v>2409</v>
      </c>
      <c r="F1021" s="85" t="s">
        <v>671</v>
      </c>
      <c r="G1021" s="85">
        <v>183252</v>
      </c>
      <c r="H1021" s="89"/>
      <c r="I1021" s="273" t="s">
        <v>3279</v>
      </c>
      <c r="J1021" s="89"/>
      <c r="K1021" s="89"/>
      <c r="L1021" s="89"/>
      <c r="M1021" s="89"/>
      <c r="N1021" s="274">
        <v>12524</v>
      </c>
      <c r="O1021" s="274">
        <v>0</v>
      </c>
      <c r="P1021" s="89" t="s">
        <v>670</v>
      </c>
    </row>
    <row r="1022" spans="1:16" ht="76.5">
      <c r="A1022" s="271" t="s">
        <v>559</v>
      </c>
      <c r="B1022" s="89"/>
      <c r="C1022" s="272" t="s">
        <v>762</v>
      </c>
      <c r="D1022" s="84">
        <v>43496</v>
      </c>
      <c r="E1022" s="85" t="s">
        <v>2409</v>
      </c>
      <c r="F1022" s="85" t="s">
        <v>671</v>
      </c>
      <c r="G1022" s="85">
        <v>183217</v>
      </c>
      <c r="H1022" s="89"/>
      <c r="I1022" s="273" t="s">
        <v>3280</v>
      </c>
      <c r="J1022" s="89"/>
      <c r="K1022" s="89"/>
      <c r="L1022" s="89"/>
      <c r="M1022" s="89"/>
      <c r="N1022" s="274">
        <v>12600</v>
      </c>
      <c r="O1022" s="274">
        <v>0</v>
      </c>
      <c r="P1022" s="89" t="s">
        <v>670</v>
      </c>
    </row>
    <row r="1023" spans="1:16" ht="76.5">
      <c r="A1023" s="271" t="s">
        <v>559</v>
      </c>
      <c r="B1023" s="89"/>
      <c r="C1023" s="272" t="s">
        <v>762</v>
      </c>
      <c r="D1023" s="84">
        <v>43496</v>
      </c>
      <c r="E1023" s="85" t="s">
        <v>2409</v>
      </c>
      <c r="F1023" s="85" t="s">
        <v>671</v>
      </c>
      <c r="G1023" s="85">
        <v>183249</v>
      </c>
      <c r="H1023" s="89"/>
      <c r="I1023" s="273" t="s">
        <v>3281</v>
      </c>
      <c r="J1023" s="89"/>
      <c r="K1023" s="89"/>
      <c r="L1023" s="89"/>
      <c r="M1023" s="89"/>
      <c r="N1023" s="274">
        <v>13749.5</v>
      </c>
      <c r="O1023" s="274">
        <v>0</v>
      </c>
      <c r="P1023" s="89" t="s">
        <v>670</v>
      </c>
    </row>
    <row r="1024" spans="1:16" ht="76.5">
      <c r="A1024" s="271" t="s">
        <v>559</v>
      </c>
      <c r="B1024" s="89"/>
      <c r="C1024" s="272" t="s">
        <v>762</v>
      </c>
      <c r="D1024" s="84">
        <v>43496</v>
      </c>
      <c r="E1024" s="85" t="s">
        <v>2409</v>
      </c>
      <c r="F1024" s="85" t="s">
        <v>671</v>
      </c>
      <c r="G1024" s="85">
        <v>183227</v>
      </c>
      <c r="H1024" s="89"/>
      <c r="I1024" s="273" t="s">
        <v>3282</v>
      </c>
      <c r="J1024" s="89"/>
      <c r="K1024" s="89"/>
      <c r="L1024" s="89"/>
      <c r="M1024" s="89"/>
      <c r="N1024" s="274">
        <v>25875</v>
      </c>
      <c r="O1024" s="274">
        <v>0</v>
      </c>
      <c r="P1024" s="89" t="s">
        <v>670</v>
      </c>
    </row>
    <row r="1025" spans="1:16" ht="76.5">
      <c r="A1025" s="271" t="s">
        <v>559</v>
      </c>
      <c r="B1025" s="89"/>
      <c r="C1025" s="272" t="s">
        <v>762</v>
      </c>
      <c r="D1025" s="84">
        <v>43496</v>
      </c>
      <c r="E1025" s="85" t="s">
        <v>2409</v>
      </c>
      <c r="F1025" s="85" t="s">
        <v>671</v>
      </c>
      <c r="G1025" s="85">
        <v>183273</v>
      </c>
      <c r="H1025" s="89"/>
      <c r="I1025" s="273" t="s">
        <v>3283</v>
      </c>
      <c r="J1025" s="89"/>
      <c r="K1025" s="89"/>
      <c r="L1025" s="89"/>
      <c r="M1025" s="89"/>
      <c r="N1025" s="274">
        <v>5400</v>
      </c>
      <c r="O1025" s="274">
        <v>0</v>
      </c>
      <c r="P1025" s="89" t="s">
        <v>670</v>
      </c>
    </row>
    <row r="1026" spans="1:16" ht="76.5">
      <c r="A1026" s="271" t="s">
        <v>559</v>
      </c>
      <c r="B1026" s="89"/>
      <c r="C1026" s="272" t="s">
        <v>762</v>
      </c>
      <c r="D1026" s="84">
        <v>43496</v>
      </c>
      <c r="E1026" s="85" t="s">
        <v>2409</v>
      </c>
      <c r="F1026" s="85" t="s">
        <v>671</v>
      </c>
      <c r="G1026" s="85">
        <v>183226</v>
      </c>
      <c r="H1026" s="89"/>
      <c r="I1026" s="273" t="s">
        <v>3284</v>
      </c>
      <c r="J1026" s="89"/>
      <c r="K1026" s="89"/>
      <c r="L1026" s="89"/>
      <c r="M1026" s="89"/>
      <c r="N1026" s="274">
        <v>16200</v>
      </c>
      <c r="O1026" s="274">
        <v>0</v>
      </c>
      <c r="P1026" s="89" t="s">
        <v>670</v>
      </c>
    </row>
    <row r="1027" spans="1:16" ht="76.5">
      <c r="A1027" s="271" t="s">
        <v>559</v>
      </c>
      <c r="B1027" s="89"/>
      <c r="C1027" s="272" t="s">
        <v>762</v>
      </c>
      <c r="D1027" s="84">
        <v>43496</v>
      </c>
      <c r="E1027" s="85" t="s">
        <v>2409</v>
      </c>
      <c r="F1027" s="85" t="s">
        <v>671</v>
      </c>
      <c r="G1027" s="85">
        <v>183276</v>
      </c>
      <c r="H1027" s="89"/>
      <c r="I1027" s="273" t="s">
        <v>3285</v>
      </c>
      <c r="J1027" s="89"/>
      <c r="K1027" s="89"/>
      <c r="L1027" s="89"/>
      <c r="M1027" s="89"/>
      <c r="N1027" s="274">
        <v>15246.5</v>
      </c>
      <c r="O1027" s="274">
        <v>0</v>
      </c>
      <c r="P1027" s="89" t="s">
        <v>670</v>
      </c>
    </row>
    <row r="1028" spans="1:16" ht="76.5">
      <c r="A1028" s="271" t="s">
        <v>559</v>
      </c>
      <c r="B1028" s="89"/>
      <c r="C1028" s="272" t="s">
        <v>762</v>
      </c>
      <c r="D1028" s="84">
        <v>43496</v>
      </c>
      <c r="E1028" s="85" t="s">
        <v>2409</v>
      </c>
      <c r="F1028" s="85" t="s">
        <v>671</v>
      </c>
      <c r="G1028" s="85">
        <v>183225</v>
      </c>
      <c r="H1028" s="89"/>
      <c r="I1028" s="273" t="s">
        <v>3286</v>
      </c>
      <c r="J1028" s="89"/>
      <c r="K1028" s="89"/>
      <c r="L1028" s="89"/>
      <c r="M1028" s="89"/>
      <c r="N1028" s="274">
        <v>11250</v>
      </c>
      <c r="O1028" s="274">
        <v>0</v>
      </c>
      <c r="P1028" s="89" t="s">
        <v>670</v>
      </c>
    </row>
    <row r="1029" spans="1:16" ht="76.5">
      <c r="A1029" s="271" t="s">
        <v>559</v>
      </c>
      <c r="B1029" s="89"/>
      <c r="C1029" s="272" t="s">
        <v>762</v>
      </c>
      <c r="D1029" s="84">
        <v>43496</v>
      </c>
      <c r="E1029" s="85" t="s">
        <v>2409</v>
      </c>
      <c r="F1029" s="85" t="s">
        <v>671</v>
      </c>
      <c r="G1029" s="85">
        <v>183277</v>
      </c>
      <c r="H1029" s="89"/>
      <c r="I1029" s="273" t="s">
        <v>3287</v>
      </c>
      <c r="J1029" s="89"/>
      <c r="K1029" s="89"/>
      <c r="L1029" s="89"/>
      <c r="M1029" s="89"/>
      <c r="N1029" s="274">
        <v>13950</v>
      </c>
      <c r="O1029" s="274">
        <v>0</v>
      </c>
      <c r="P1029" s="89" t="s">
        <v>670</v>
      </c>
    </row>
    <row r="1030" spans="1:16" ht="76.5">
      <c r="A1030" s="271" t="s">
        <v>559</v>
      </c>
      <c r="B1030" s="89"/>
      <c r="C1030" s="272" t="s">
        <v>762</v>
      </c>
      <c r="D1030" s="84">
        <v>43496</v>
      </c>
      <c r="E1030" s="85" t="s">
        <v>2409</v>
      </c>
      <c r="F1030" s="85" t="s">
        <v>671</v>
      </c>
      <c r="G1030" s="85">
        <v>183223</v>
      </c>
      <c r="H1030" s="89"/>
      <c r="I1030" s="273" t="s">
        <v>3288</v>
      </c>
      <c r="J1030" s="89"/>
      <c r="K1030" s="89"/>
      <c r="L1030" s="89"/>
      <c r="M1030" s="89"/>
      <c r="N1030" s="274">
        <v>15075</v>
      </c>
      <c r="O1030" s="274">
        <v>0</v>
      </c>
      <c r="P1030" s="89" t="s">
        <v>670</v>
      </c>
    </row>
    <row r="1031" spans="1:16" ht="76.5">
      <c r="A1031" s="271" t="s">
        <v>559</v>
      </c>
      <c r="B1031" s="89"/>
      <c r="C1031" s="272" t="s">
        <v>762</v>
      </c>
      <c r="D1031" s="84">
        <v>43496</v>
      </c>
      <c r="E1031" s="85" t="s">
        <v>2409</v>
      </c>
      <c r="F1031" s="85" t="s">
        <v>671</v>
      </c>
      <c r="G1031" s="85">
        <v>183270</v>
      </c>
      <c r="H1031" s="89"/>
      <c r="I1031" s="273" t="s">
        <v>3289</v>
      </c>
      <c r="J1031" s="89"/>
      <c r="K1031" s="89"/>
      <c r="L1031" s="89"/>
      <c r="M1031" s="89"/>
      <c r="N1031" s="274">
        <v>19875</v>
      </c>
      <c r="O1031" s="274">
        <v>0</v>
      </c>
      <c r="P1031" s="89" t="s">
        <v>670</v>
      </c>
    </row>
    <row r="1032" spans="1:16" ht="76.5">
      <c r="A1032" s="271" t="s">
        <v>559</v>
      </c>
      <c r="B1032" s="89"/>
      <c r="C1032" s="272" t="s">
        <v>762</v>
      </c>
      <c r="D1032" s="84">
        <v>43496</v>
      </c>
      <c r="E1032" s="85" t="s">
        <v>2409</v>
      </c>
      <c r="F1032" s="85" t="s">
        <v>671</v>
      </c>
      <c r="G1032" s="85">
        <v>183228</v>
      </c>
      <c r="H1032" s="89"/>
      <c r="I1032" s="273" t="s">
        <v>3290</v>
      </c>
      <c r="J1032" s="89"/>
      <c r="K1032" s="89"/>
      <c r="L1032" s="89"/>
      <c r="M1032" s="89"/>
      <c r="N1032" s="274">
        <v>13950</v>
      </c>
      <c r="O1032" s="274">
        <v>0</v>
      </c>
      <c r="P1032" s="89" t="s">
        <v>670</v>
      </c>
    </row>
    <row r="1033" spans="1:16" ht="76.5">
      <c r="A1033" s="271" t="s">
        <v>559</v>
      </c>
      <c r="B1033" s="89"/>
      <c r="C1033" s="272" t="s">
        <v>762</v>
      </c>
      <c r="D1033" s="84">
        <v>43496</v>
      </c>
      <c r="E1033" s="85" t="s">
        <v>2409</v>
      </c>
      <c r="F1033" s="85" t="s">
        <v>671</v>
      </c>
      <c r="G1033" s="85">
        <v>183262</v>
      </c>
      <c r="H1033" s="89"/>
      <c r="I1033" s="273" t="s">
        <v>3291</v>
      </c>
      <c r="J1033" s="89"/>
      <c r="K1033" s="89"/>
      <c r="L1033" s="89"/>
      <c r="M1033" s="89"/>
      <c r="N1033" s="274">
        <v>11163</v>
      </c>
      <c r="O1033" s="274">
        <v>0</v>
      </c>
      <c r="P1033" s="89" t="s">
        <v>670</v>
      </c>
    </row>
    <row r="1034" spans="1:16" ht="76.5">
      <c r="A1034" s="271" t="s">
        <v>559</v>
      </c>
      <c r="B1034" s="89"/>
      <c r="C1034" s="272" t="s">
        <v>762</v>
      </c>
      <c r="D1034" s="84">
        <v>43496</v>
      </c>
      <c r="E1034" s="85" t="s">
        <v>2410</v>
      </c>
      <c r="F1034" s="85" t="s">
        <v>671</v>
      </c>
      <c r="G1034" s="85">
        <v>183201</v>
      </c>
      <c r="H1034" s="89"/>
      <c r="I1034" s="273" t="s">
        <v>3292</v>
      </c>
      <c r="J1034" s="89"/>
      <c r="K1034" s="89"/>
      <c r="L1034" s="89"/>
      <c r="M1034" s="89"/>
      <c r="N1034" s="274">
        <v>10350</v>
      </c>
      <c r="O1034" s="274">
        <v>0</v>
      </c>
      <c r="P1034" s="89" t="s">
        <v>670</v>
      </c>
    </row>
    <row r="1035" spans="1:16" ht="76.5">
      <c r="A1035" s="271" t="s">
        <v>559</v>
      </c>
      <c r="B1035" s="89"/>
      <c r="C1035" s="272" t="s">
        <v>762</v>
      </c>
      <c r="D1035" s="84">
        <v>43496</v>
      </c>
      <c r="E1035" s="85" t="s">
        <v>2410</v>
      </c>
      <c r="F1035" s="85" t="s">
        <v>671</v>
      </c>
      <c r="G1035" s="85">
        <v>183300</v>
      </c>
      <c r="H1035" s="89"/>
      <c r="I1035" s="273" t="s">
        <v>3293</v>
      </c>
      <c r="J1035" s="89"/>
      <c r="K1035" s="89"/>
      <c r="L1035" s="89"/>
      <c r="M1035" s="89"/>
      <c r="N1035" s="274">
        <v>10800</v>
      </c>
      <c r="O1035" s="274">
        <v>0</v>
      </c>
      <c r="P1035" s="89" t="s">
        <v>670</v>
      </c>
    </row>
    <row r="1036" spans="1:16" ht="76.5">
      <c r="A1036" s="271" t="s">
        <v>559</v>
      </c>
      <c r="B1036" s="89"/>
      <c r="C1036" s="272" t="s">
        <v>762</v>
      </c>
      <c r="D1036" s="84">
        <v>43496</v>
      </c>
      <c r="E1036" s="85" t="s">
        <v>2410</v>
      </c>
      <c r="F1036" s="85" t="s">
        <v>671</v>
      </c>
      <c r="G1036" s="85">
        <v>183210</v>
      </c>
      <c r="H1036" s="89"/>
      <c r="I1036" s="273" t="s">
        <v>3294</v>
      </c>
      <c r="J1036" s="89"/>
      <c r="K1036" s="89"/>
      <c r="L1036" s="89"/>
      <c r="M1036" s="89"/>
      <c r="N1036" s="274">
        <v>16063.5</v>
      </c>
      <c r="O1036" s="274">
        <v>0</v>
      </c>
      <c r="P1036" s="89" t="s">
        <v>670</v>
      </c>
    </row>
    <row r="1037" spans="1:16" ht="76.5">
      <c r="A1037" s="271" t="s">
        <v>559</v>
      </c>
      <c r="B1037" s="89"/>
      <c r="C1037" s="272" t="s">
        <v>762</v>
      </c>
      <c r="D1037" s="84">
        <v>43496</v>
      </c>
      <c r="E1037" s="85" t="s">
        <v>2410</v>
      </c>
      <c r="F1037" s="85" t="s">
        <v>671</v>
      </c>
      <c r="G1037" s="85">
        <v>183215</v>
      </c>
      <c r="H1037" s="89"/>
      <c r="I1037" s="273" t="s">
        <v>3295</v>
      </c>
      <c r="J1037" s="89"/>
      <c r="K1037" s="89"/>
      <c r="L1037" s="89"/>
      <c r="M1037" s="89"/>
      <c r="N1037" s="274">
        <v>10350</v>
      </c>
      <c r="O1037" s="274">
        <v>0</v>
      </c>
      <c r="P1037" s="89" t="s">
        <v>670</v>
      </c>
    </row>
    <row r="1038" spans="1:16" ht="76.5">
      <c r="A1038" s="271" t="s">
        <v>559</v>
      </c>
      <c r="B1038" s="89"/>
      <c r="C1038" s="272" t="s">
        <v>762</v>
      </c>
      <c r="D1038" s="84">
        <v>43496</v>
      </c>
      <c r="E1038" s="85" t="s">
        <v>2410</v>
      </c>
      <c r="F1038" s="85" t="s">
        <v>671</v>
      </c>
      <c r="G1038" s="85">
        <v>183254</v>
      </c>
      <c r="H1038" s="89"/>
      <c r="I1038" s="273" t="s">
        <v>3296</v>
      </c>
      <c r="J1038" s="89"/>
      <c r="K1038" s="89"/>
      <c r="L1038" s="89"/>
      <c r="M1038" s="89"/>
      <c r="N1038" s="274">
        <v>19500</v>
      </c>
      <c r="O1038" s="274">
        <v>0</v>
      </c>
      <c r="P1038" s="89" t="s">
        <v>670</v>
      </c>
    </row>
    <row r="1039" spans="1:16" ht="76.5">
      <c r="A1039" s="271" t="s">
        <v>559</v>
      </c>
      <c r="B1039" s="89"/>
      <c r="C1039" s="272" t="s">
        <v>762</v>
      </c>
      <c r="D1039" s="84">
        <v>43496</v>
      </c>
      <c r="E1039" s="85" t="s">
        <v>2410</v>
      </c>
      <c r="F1039" s="85" t="s">
        <v>671</v>
      </c>
      <c r="G1039" s="85">
        <v>183280</v>
      </c>
      <c r="H1039" s="89"/>
      <c r="I1039" s="273" t="s">
        <v>3297</v>
      </c>
      <c r="J1039" s="89"/>
      <c r="K1039" s="89"/>
      <c r="L1039" s="89"/>
      <c r="M1039" s="89"/>
      <c r="N1039" s="274">
        <v>110130.5</v>
      </c>
      <c r="O1039" s="274">
        <v>0</v>
      </c>
      <c r="P1039" s="89" t="s">
        <v>670</v>
      </c>
    </row>
    <row r="1040" spans="1:16" ht="76.5">
      <c r="A1040" s="271" t="s">
        <v>559</v>
      </c>
      <c r="B1040" s="89"/>
      <c r="C1040" s="272" t="s">
        <v>762</v>
      </c>
      <c r="D1040" s="84">
        <v>43496</v>
      </c>
      <c r="E1040" s="85" t="s">
        <v>2410</v>
      </c>
      <c r="F1040" s="85" t="s">
        <v>671</v>
      </c>
      <c r="G1040" s="85">
        <v>183200</v>
      </c>
      <c r="H1040" s="89"/>
      <c r="I1040" s="273" t="s">
        <v>3298</v>
      </c>
      <c r="J1040" s="89"/>
      <c r="K1040" s="89"/>
      <c r="L1040" s="89"/>
      <c r="M1040" s="89"/>
      <c r="N1040" s="274">
        <v>21000</v>
      </c>
      <c r="O1040" s="274">
        <v>0</v>
      </c>
      <c r="P1040" s="89" t="s">
        <v>670</v>
      </c>
    </row>
    <row r="1041" spans="1:16" ht="76.5">
      <c r="A1041" s="271" t="s">
        <v>559</v>
      </c>
      <c r="B1041" s="89"/>
      <c r="C1041" s="272" t="s">
        <v>762</v>
      </c>
      <c r="D1041" s="84">
        <v>43496</v>
      </c>
      <c r="E1041" s="85" t="s">
        <v>2410</v>
      </c>
      <c r="F1041" s="85" t="s">
        <v>671</v>
      </c>
      <c r="G1041" s="85">
        <v>183283</v>
      </c>
      <c r="H1041" s="89"/>
      <c r="I1041" s="273" t="s">
        <v>3299</v>
      </c>
      <c r="J1041" s="89"/>
      <c r="K1041" s="89"/>
      <c r="L1041" s="89"/>
      <c r="M1041" s="89"/>
      <c r="N1041" s="274">
        <v>9000</v>
      </c>
      <c r="O1041" s="274">
        <v>0</v>
      </c>
      <c r="P1041" s="89" t="s">
        <v>670</v>
      </c>
    </row>
    <row r="1042" spans="1:16" ht="76.5">
      <c r="A1042" s="271" t="s">
        <v>559</v>
      </c>
      <c r="B1042" s="89"/>
      <c r="C1042" s="272" t="s">
        <v>762</v>
      </c>
      <c r="D1042" s="84">
        <v>43496</v>
      </c>
      <c r="E1042" s="85" t="s">
        <v>2410</v>
      </c>
      <c r="F1042" s="85" t="s">
        <v>671</v>
      </c>
      <c r="G1042" s="85">
        <v>183197</v>
      </c>
      <c r="H1042" s="89"/>
      <c r="I1042" s="273" t="s">
        <v>3300</v>
      </c>
      <c r="J1042" s="89"/>
      <c r="K1042" s="89"/>
      <c r="L1042" s="89"/>
      <c r="M1042" s="89"/>
      <c r="N1042" s="274">
        <v>12660</v>
      </c>
      <c r="O1042" s="274">
        <v>0</v>
      </c>
      <c r="P1042" s="89" t="s">
        <v>670</v>
      </c>
    </row>
    <row r="1043" spans="1:16" ht="76.5">
      <c r="A1043" s="271" t="s">
        <v>559</v>
      </c>
      <c r="B1043" s="89"/>
      <c r="C1043" s="272" t="s">
        <v>762</v>
      </c>
      <c r="D1043" s="84">
        <v>43496</v>
      </c>
      <c r="E1043" s="85" t="s">
        <v>2410</v>
      </c>
      <c r="F1043" s="85" t="s">
        <v>671</v>
      </c>
      <c r="G1043" s="85">
        <v>183195</v>
      </c>
      <c r="H1043" s="89"/>
      <c r="I1043" s="273" t="s">
        <v>3301</v>
      </c>
      <c r="J1043" s="89"/>
      <c r="K1043" s="89"/>
      <c r="L1043" s="89"/>
      <c r="M1043" s="89"/>
      <c r="N1043" s="274">
        <v>13205</v>
      </c>
      <c r="O1043" s="274">
        <v>0</v>
      </c>
      <c r="P1043" s="89" t="s">
        <v>670</v>
      </c>
    </row>
    <row r="1044" spans="1:16" ht="76.5">
      <c r="A1044" s="271" t="s">
        <v>559</v>
      </c>
      <c r="B1044" s="89"/>
      <c r="C1044" s="272" t="s">
        <v>762</v>
      </c>
      <c r="D1044" s="84">
        <v>43496</v>
      </c>
      <c r="E1044" s="85" t="s">
        <v>2410</v>
      </c>
      <c r="F1044" s="85" t="s">
        <v>671</v>
      </c>
      <c r="G1044" s="85">
        <v>183301</v>
      </c>
      <c r="H1044" s="89"/>
      <c r="I1044" s="273" t="s">
        <v>3302</v>
      </c>
      <c r="J1044" s="89"/>
      <c r="K1044" s="89"/>
      <c r="L1044" s="89"/>
      <c r="M1044" s="89"/>
      <c r="N1044" s="274">
        <v>35258</v>
      </c>
      <c r="O1044" s="274">
        <v>0</v>
      </c>
      <c r="P1044" s="89" t="s">
        <v>670</v>
      </c>
    </row>
    <row r="1045" spans="1:16" ht="76.5">
      <c r="A1045" s="271" t="s">
        <v>559</v>
      </c>
      <c r="B1045" s="89"/>
      <c r="C1045" s="272" t="s">
        <v>762</v>
      </c>
      <c r="D1045" s="84">
        <v>43496</v>
      </c>
      <c r="E1045" s="85" t="s">
        <v>2410</v>
      </c>
      <c r="F1045" s="85" t="s">
        <v>671</v>
      </c>
      <c r="G1045" s="85">
        <v>183184</v>
      </c>
      <c r="H1045" s="89"/>
      <c r="I1045" s="273" t="s">
        <v>3303</v>
      </c>
      <c r="J1045" s="89"/>
      <c r="K1045" s="89"/>
      <c r="L1045" s="89"/>
      <c r="M1045" s="89"/>
      <c r="N1045" s="274">
        <v>15383</v>
      </c>
      <c r="O1045" s="274">
        <v>0</v>
      </c>
      <c r="P1045" s="89" t="s">
        <v>670</v>
      </c>
    </row>
    <row r="1046" spans="1:16" ht="76.5">
      <c r="A1046" s="271" t="s">
        <v>559</v>
      </c>
      <c r="B1046" s="89"/>
      <c r="C1046" s="272" t="s">
        <v>762</v>
      </c>
      <c r="D1046" s="84">
        <v>43496</v>
      </c>
      <c r="E1046" s="85" t="s">
        <v>2410</v>
      </c>
      <c r="F1046" s="85" t="s">
        <v>671</v>
      </c>
      <c r="G1046" s="85">
        <v>183306</v>
      </c>
      <c r="H1046" s="89"/>
      <c r="I1046" s="273" t="s">
        <v>3304</v>
      </c>
      <c r="J1046" s="89"/>
      <c r="K1046" s="89"/>
      <c r="L1046" s="89"/>
      <c r="M1046" s="89"/>
      <c r="N1046" s="274">
        <v>12524</v>
      </c>
      <c r="O1046" s="274">
        <v>0</v>
      </c>
      <c r="P1046" s="89" t="s">
        <v>670</v>
      </c>
    </row>
    <row r="1047" spans="1:16" ht="76.5">
      <c r="A1047" s="271" t="s">
        <v>559</v>
      </c>
      <c r="B1047" s="89"/>
      <c r="C1047" s="272" t="s">
        <v>762</v>
      </c>
      <c r="D1047" s="84">
        <v>43496</v>
      </c>
      <c r="E1047" s="85" t="s">
        <v>2410</v>
      </c>
      <c r="F1047" s="85" t="s">
        <v>671</v>
      </c>
      <c r="G1047" s="85">
        <v>183296</v>
      </c>
      <c r="H1047" s="89"/>
      <c r="I1047" s="273" t="s">
        <v>3305</v>
      </c>
      <c r="J1047" s="89"/>
      <c r="K1047" s="89"/>
      <c r="L1047" s="89"/>
      <c r="M1047" s="89"/>
      <c r="N1047" s="274">
        <v>17100</v>
      </c>
      <c r="O1047" s="274">
        <v>0</v>
      </c>
      <c r="P1047" s="89" t="s">
        <v>670</v>
      </c>
    </row>
    <row r="1048" spans="1:16" ht="76.5">
      <c r="A1048" s="271" t="s">
        <v>559</v>
      </c>
      <c r="B1048" s="89"/>
      <c r="C1048" s="272" t="s">
        <v>762</v>
      </c>
      <c r="D1048" s="84">
        <v>43496</v>
      </c>
      <c r="E1048" s="85" t="s">
        <v>2410</v>
      </c>
      <c r="F1048" s="85" t="s">
        <v>671</v>
      </c>
      <c r="G1048" s="85">
        <v>183308</v>
      </c>
      <c r="H1048" s="89"/>
      <c r="I1048" s="273" t="s">
        <v>3306</v>
      </c>
      <c r="J1048" s="89"/>
      <c r="K1048" s="89"/>
      <c r="L1048" s="89"/>
      <c r="M1048" s="89"/>
      <c r="N1048" s="274">
        <v>17775</v>
      </c>
      <c r="O1048" s="274">
        <v>0</v>
      </c>
      <c r="P1048" s="89" t="s">
        <v>670</v>
      </c>
    </row>
    <row r="1049" spans="1:16" ht="76.5">
      <c r="A1049" s="271" t="s">
        <v>559</v>
      </c>
      <c r="B1049" s="89"/>
      <c r="C1049" s="272" t="s">
        <v>762</v>
      </c>
      <c r="D1049" s="84">
        <v>43496</v>
      </c>
      <c r="E1049" s="85" t="s">
        <v>2410</v>
      </c>
      <c r="F1049" s="85" t="s">
        <v>671</v>
      </c>
      <c r="G1049" s="85">
        <v>183241</v>
      </c>
      <c r="H1049" s="89"/>
      <c r="I1049" s="273" t="s">
        <v>3307</v>
      </c>
      <c r="J1049" s="89"/>
      <c r="K1049" s="89"/>
      <c r="L1049" s="89"/>
      <c r="M1049" s="89"/>
      <c r="N1049" s="274">
        <v>12000</v>
      </c>
      <c r="O1049" s="274">
        <v>0</v>
      </c>
      <c r="P1049" s="89" t="s">
        <v>670</v>
      </c>
    </row>
    <row r="1050" spans="1:16" ht="76.5">
      <c r="A1050" s="271" t="s">
        <v>559</v>
      </c>
      <c r="B1050" s="89"/>
      <c r="C1050" s="272" t="s">
        <v>762</v>
      </c>
      <c r="D1050" s="84">
        <v>43496</v>
      </c>
      <c r="E1050" s="85" t="s">
        <v>2410</v>
      </c>
      <c r="F1050" s="85" t="s">
        <v>671</v>
      </c>
      <c r="G1050" s="85">
        <v>183311</v>
      </c>
      <c r="H1050" s="89"/>
      <c r="I1050" s="273" t="s">
        <v>3308</v>
      </c>
      <c r="J1050" s="89"/>
      <c r="K1050" s="89"/>
      <c r="L1050" s="89"/>
      <c r="M1050" s="89"/>
      <c r="N1050" s="274">
        <v>18242</v>
      </c>
      <c r="O1050" s="274">
        <v>0</v>
      </c>
      <c r="P1050" s="89" t="s">
        <v>670</v>
      </c>
    </row>
    <row r="1051" spans="1:16" ht="76.5">
      <c r="A1051" s="271" t="s">
        <v>559</v>
      </c>
      <c r="B1051" s="89"/>
      <c r="C1051" s="272" t="s">
        <v>762</v>
      </c>
      <c r="D1051" s="84">
        <v>43496</v>
      </c>
      <c r="E1051" s="85" t="s">
        <v>2410</v>
      </c>
      <c r="F1051" s="85" t="s">
        <v>671</v>
      </c>
      <c r="G1051" s="85">
        <v>183204</v>
      </c>
      <c r="H1051" s="89"/>
      <c r="I1051" s="273" t="s">
        <v>3309</v>
      </c>
      <c r="J1051" s="89"/>
      <c r="K1051" s="89"/>
      <c r="L1051" s="89"/>
      <c r="M1051" s="89"/>
      <c r="N1051" s="274">
        <v>14850</v>
      </c>
      <c r="O1051" s="274">
        <v>0</v>
      </c>
      <c r="P1051" s="89" t="s">
        <v>670</v>
      </c>
    </row>
    <row r="1052" spans="1:16" ht="76.5">
      <c r="A1052" s="271" t="s">
        <v>559</v>
      </c>
      <c r="B1052" s="89"/>
      <c r="C1052" s="272" t="s">
        <v>762</v>
      </c>
      <c r="D1052" s="84">
        <v>43496</v>
      </c>
      <c r="E1052" s="85" t="s">
        <v>2410</v>
      </c>
      <c r="F1052" s="85" t="s">
        <v>671</v>
      </c>
      <c r="G1052" s="85">
        <v>183313</v>
      </c>
      <c r="H1052" s="89"/>
      <c r="I1052" s="273" t="s">
        <v>3310</v>
      </c>
      <c r="J1052" s="89"/>
      <c r="K1052" s="89"/>
      <c r="L1052" s="89"/>
      <c r="M1052" s="89"/>
      <c r="N1052" s="274">
        <v>3150</v>
      </c>
      <c r="O1052" s="274">
        <v>0</v>
      </c>
      <c r="P1052" s="89" t="s">
        <v>670</v>
      </c>
    </row>
    <row r="1053" spans="1:16" ht="76.5">
      <c r="A1053" s="271" t="s">
        <v>559</v>
      </c>
      <c r="B1053" s="89"/>
      <c r="C1053" s="272" t="s">
        <v>762</v>
      </c>
      <c r="D1053" s="84">
        <v>43496</v>
      </c>
      <c r="E1053" s="85" t="s">
        <v>2410</v>
      </c>
      <c r="F1053" s="85" t="s">
        <v>671</v>
      </c>
      <c r="G1053" s="85">
        <v>183295</v>
      </c>
      <c r="H1053" s="89"/>
      <c r="I1053" s="273" t="s">
        <v>3311</v>
      </c>
      <c r="J1053" s="89"/>
      <c r="K1053" s="89"/>
      <c r="L1053" s="89"/>
      <c r="M1053" s="89"/>
      <c r="N1053" s="274">
        <v>61804</v>
      </c>
      <c r="O1053" s="274">
        <v>0</v>
      </c>
      <c r="P1053" s="89" t="s">
        <v>670</v>
      </c>
    </row>
    <row r="1054" spans="1:16" ht="76.5">
      <c r="A1054" s="271" t="s">
        <v>559</v>
      </c>
      <c r="B1054" s="89"/>
      <c r="C1054" s="272" t="s">
        <v>762</v>
      </c>
      <c r="D1054" s="84">
        <v>43496</v>
      </c>
      <c r="E1054" s="85" t="s">
        <v>2410</v>
      </c>
      <c r="F1054" s="85" t="s">
        <v>671</v>
      </c>
      <c r="G1054" s="85">
        <v>183206</v>
      </c>
      <c r="H1054" s="89"/>
      <c r="I1054" s="273" t="s">
        <v>3312</v>
      </c>
      <c r="J1054" s="89"/>
      <c r="K1054" s="89"/>
      <c r="L1054" s="89"/>
      <c r="M1054" s="89"/>
      <c r="N1054" s="274">
        <v>4500</v>
      </c>
      <c r="O1054" s="274">
        <v>0</v>
      </c>
      <c r="P1054" s="89" t="s">
        <v>670</v>
      </c>
    </row>
    <row r="1055" spans="1:16" ht="76.5">
      <c r="A1055" s="271" t="s">
        <v>559</v>
      </c>
      <c r="B1055" s="89"/>
      <c r="C1055" s="272" t="s">
        <v>762</v>
      </c>
      <c r="D1055" s="84">
        <v>43496</v>
      </c>
      <c r="E1055" s="85" t="s">
        <v>2410</v>
      </c>
      <c r="F1055" s="85" t="s">
        <v>671</v>
      </c>
      <c r="G1055" s="85">
        <v>183235</v>
      </c>
      <c r="H1055" s="89"/>
      <c r="I1055" s="273" t="s">
        <v>3313</v>
      </c>
      <c r="J1055" s="89"/>
      <c r="K1055" s="89"/>
      <c r="L1055" s="89"/>
      <c r="M1055" s="89"/>
      <c r="N1055" s="274">
        <v>12252</v>
      </c>
      <c r="O1055" s="274">
        <v>0</v>
      </c>
      <c r="P1055" s="89" t="s">
        <v>670</v>
      </c>
    </row>
    <row r="1056" spans="1:16" ht="76.5">
      <c r="A1056" s="271" t="s">
        <v>559</v>
      </c>
      <c r="B1056" s="89"/>
      <c r="C1056" s="272" t="s">
        <v>762</v>
      </c>
      <c r="D1056" s="84">
        <v>43496</v>
      </c>
      <c r="E1056" s="85" t="s">
        <v>2410</v>
      </c>
      <c r="F1056" s="85" t="s">
        <v>671</v>
      </c>
      <c r="G1056" s="85">
        <v>183213</v>
      </c>
      <c r="H1056" s="89"/>
      <c r="I1056" s="273" t="s">
        <v>3314</v>
      </c>
      <c r="J1056" s="89"/>
      <c r="K1056" s="89"/>
      <c r="L1056" s="89"/>
      <c r="M1056" s="89"/>
      <c r="N1056" s="274">
        <v>9000</v>
      </c>
      <c r="O1056" s="274">
        <v>0</v>
      </c>
      <c r="P1056" s="89" t="s">
        <v>670</v>
      </c>
    </row>
    <row r="1057" spans="1:16" ht="76.5">
      <c r="A1057" s="271" t="s">
        <v>559</v>
      </c>
      <c r="B1057" s="89"/>
      <c r="C1057" s="272" t="s">
        <v>762</v>
      </c>
      <c r="D1057" s="84">
        <v>43496</v>
      </c>
      <c r="E1057" s="85" t="s">
        <v>2410</v>
      </c>
      <c r="F1057" s="85" t="s">
        <v>671</v>
      </c>
      <c r="G1057" s="85">
        <v>183248</v>
      </c>
      <c r="H1057" s="89"/>
      <c r="I1057" s="273" t="s">
        <v>3315</v>
      </c>
      <c r="J1057" s="89"/>
      <c r="K1057" s="89"/>
      <c r="L1057" s="89"/>
      <c r="M1057" s="89"/>
      <c r="N1057" s="274">
        <v>11299</v>
      </c>
      <c r="O1057" s="274">
        <v>0</v>
      </c>
      <c r="P1057" s="89" t="s">
        <v>670</v>
      </c>
    </row>
    <row r="1058" spans="1:16" ht="76.5">
      <c r="A1058" s="271" t="s">
        <v>559</v>
      </c>
      <c r="B1058" s="89"/>
      <c r="C1058" s="272" t="s">
        <v>762</v>
      </c>
      <c r="D1058" s="84">
        <v>43496</v>
      </c>
      <c r="E1058" s="85" t="s">
        <v>2410</v>
      </c>
      <c r="F1058" s="85" t="s">
        <v>671</v>
      </c>
      <c r="G1058" s="85">
        <v>183290</v>
      </c>
      <c r="H1058" s="89"/>
      <c r="I1058" s="273" t="s">
        <v>3316</v>
      </c>
      <c r="J1058" s="89"/>
      <c r="K1058" s="89"/>
      <c r="L1058" s="89"/>
      <c r="M1058" s="89"/>
      <c r="N1058" s="274">
        <v>10074</v>
      </c>
      <c r="O1058" s="274">
        <v>0</v>
      </c>
      <c r="P1058" s="89" t="s">
        <v>670</v>
      </c>
    </row>
    <row r="1059" spans="1:16" ht="76.5">
      <c r="A1059" s="271" t="s">
        <v>559</v>
      </c>
      <c r="B1059" s="89"/>
      <c r="C1059" s="272" t="s">
        <v>762</v>
      </c>
      <c r="D1059" s="84">
        <v>43496</v>
      </c>
      <c r="E1059" s="85" t="s">
        <v>2410</v>
      </c>
      <c r="F1059" s="85" t="s">
        <v>671</v>
      </c>
      <c r="G1059" s="85">
        <v>183229</v>
      </c>
      <c r="H1059" s="89"/>
      <c r="I1059" s="273" t="s">
        <v>3317</v>
      </c>
      <c r="J1059" s="89"/>
      <c r="K1059" s="89"/>
      <c r="L1059" s="89"/>
      <c r="M1059" s="89"/>
      <c r="N1059" s="274">
        <v>4050</v>
      </c>
      <c r="O1059" s="274">
        <v>0</v>
      </c>
      <c r="P1059" s="89" t="s">
        <v>670</v>
      </c>
    </row>
    <row r="1060" spans="1:16" ht="76.5">
      <c r="A1060" s="271" t="s">
        <v>559</v>
      </c>
      <c r="B1060" s="89"/>
      <c r="C1060" s="272" t="s">
        <v>762</v>
      </c>
      <c r="D1060" s="84">
        <v>43496</v>
      </c>
      <c r="E1060" s="85" t="s">
        <v>2410</v>
      </c>
      <c r="F1060" s="85" t="s">
        <v>671</v>
      </c>
      <c r="G1060" s="85">
        <v>183286</v>
      </c>
      <c r="H1060" s="89"/>
      <c r="I1060" s="273" t="s">
        <v>3318</v>
      </c>
      <c r="J1060" s="89"/>
      <c r="K1060" s="89"/>
      <c r="L1060" s="89"/>
      <c r="M1060" s="89"/>
      <c r="N1060" s="274">
        <v>3600</v>
      </c>
      <c r="O1060" s="274">
        <v>0</v>
      </c>
      <c r="P1060" s="89" t="s">
        <v>670</v>
      </c>
    </row>
    <row r="1061" spans="1:16" ht="76.5">
      <c r="A1061" s="271" t="s">
        <v>559</v>
      </c>
      <c r="B1061" s="89"/>
      <c r="C1061" s="272" t="s">
        <v>762</v>
      </c>
      <c r="D1061" s="84">
        <v>43496</v>
      </c>
      <c r="E1061" s="85" t="s">
        <v>2410</v>
      </c>
      <c r="F1061" s="85" t="s">
        <v>671</v>
      </c>
      <c r="G1061" s="85">
        <v>183209</v>
      </c>
      <c r="H1061" s="89"/>
      <c r="I1061" s="273" t="s">
        <v>3319</v>
      </c>
      <c r="J1061" s="89"/>
      <c r="K1061" s="89"/>
      <c r="L1061" s="89"/>
      <c r="M1061" s="89"/>
      <c r="N1061" s="274">
        <v>34033</v>
      </c>
      <c r="O1061" s="274">
        <v>0</v>
      </c>
      <c r="P1061" s="89" t="s">
        <v>670</v>
      </c>
    </row>
    <row r="1062" spans="1:16" ht="76.5">
      <c r="A1062" s="271" t="s">
        <v>559</v>
      </c>
      <c r="B1062" s="89"/>
      <c r="C1062" s="272" t="s">
        <v>762</v>
      </c>
      <c r="D1062" s="84">
        <v>43496</v>
      </c>
      <c r="E1062" s="85" t="s">
        <v>2410</v>
      </c>
      <c r="F1062" s="85" t="s">
        <v>671</v>
      </c>
      <c r="G1062" s="85">
        <v>183242</v>
      </c>
      <c r="H1062" s="89"/>
      <c r="I1062" s="273" t="s">
        <v>3320</v>
      </c>
      <c r="J1062" s="89"/>
      <c r="K1062" s="89"/>
      <c r="L1062" s="89"/>
      <c r="M1062" s="89"/>
      <c r="N1062" s="274">
        <v>9450</v>
      </c>
      <c r="O1062" s="274">
        <v>0</v>
      </c>
      <c r="P1062" s="89" t="s">
        <v>670</v>
      </c>
    </row>
    <row r="1063" spans="1:16" ht="76.5">
      <c r="A1063" s="271" t="s">
        <v>559</v>
      </c>
      <c r="B1063" s="89"/>
      <c r="C1063" s="272" t="s">
        <v>762</v>
      </c>
      <c r="D1063" s="84">
        <v>43496</v>
      </c>
      <c r="E1063" s="85" t="s">
        <v>2410</v>
      </c>
      <c r="F1063" s="85" t="s">
        <v>671</v>
      </c>
      <c r="G1063" s="85">
        <v>183193</v>
      </c>
      <c r="H1063" s="89"/>
      <c r="I1063" s="273" t="s">
        <v>3321</v>
      </c>
      <c r="J1063" s="89"/>
      <c r="K1063" s="89"/>
      <c r="L1063" s="89"/>
      <c r="M1063" s="89"/>
      <c r="N1063" s="274">
        <v>35666.5</v>
      </c>
      <c r="O1063" s="274">
        <v>0</v>
      </c>
      <c r="P1063" s="89" t="s">
        <v>670</v>
      </c>
    </row>
    <row r="1064" spans="1:16" ht="76.5">
      <c r="A1064" s="271" t="s">
        <v>559</v>
      </c>
      <c r="B1064" s="89"/>
      <c r="C1064" s="272" t="s">
        <v>762</v>
      </c>
      <c r="D1064" s="84">
        <v>43496</v>
      </c>
      <c r="E1064" s="85" t="s">
        <v>2410</v>
      </c>
      <c r="F1064" s="85" t="s">
        <v>671</v>
      </c>
      <c r="G1064" s="85">
        <v>183244</v>
      </c>
      <c r="H1064" s="89"/>
      <c r="I1064" s="273" t="s">
        <v>3322</v>
      </c>
      <c r="J1064" s="89"/>
      <c r="K1064" s="89"/>
      <c r="L1064" s="89"/>
      <c r="M1064" s="89"/>
      <c r="N1064" s="274">
        <v>18450</v>
      </c>
      <c r="O1064" s="274">
        <v>0</v>
      </c>
      <c r="P1064" s="89" t="s">
        <v>670</v>
      </c>
    </row>
    <row r="1065" spans="1:16" ht="76.5">
      <c r="A1065" s="271" t="s">
        <v>559</v>
      </c>
      <c r="B1065" s="89"/>
      <c r="C1065" s="272" t="s">
        <v>762</v>
      </c>
      <c r="D1065" s="84">
        <v>43496</v>
      </c>
      <c r="E1065" s="85" t="s">
        <v>2410</v>
      </c>
      <c r="F1065" s="85" t="s">
        <v>671</v>
      </c>
      <c r="G1065" s="85">
        <v>183264</v>
      </c>
      <c r="H1065" s="89"/>
      <c r="I1065" s="273" t="s">
        <v>3323</v>
      </c>
      <c r="J1065" s="89"/>
      <c r="K1065" s="89"/>
      <c r="L1065" s="89"/>
      <c r="M1065" s="89"/>
      <c r="N1065" s="274">
        <v>9450</v>
      </c>
      <c r="O1065" s="274">
        <v>0</v>
      </c>
      <c r="P1065" s="89" t="s">
        <v>670</v>
      </c>
    </row>
    <row r="1066" spans="1:16" ht="76.5">
      <c r="A1066" s="271" t="s">
        <v>559</v>
      </c>
      <c r="B1066" s="89"/>
      <c r="C1066" s="272" t="s">
        <v>762</v>
      </c>
      <c r="D1066" s="84">
        <v>43496</v>
      </c>
      <c r="E1066" s="85" t="s">
        <v>2410</v>
      </c>
      <c r="F1066" s="85" t="s">
        <v>671</v>
      </c>
      <c r="G1066" s="85">
        <v>183190</v>
      </c>
      <c r="H1066" s="89"/>
      <c r="I1066" s="273" t="s">
        <v>3324</v>
      </c>
      <c r="J1066" s="89"/>
      <c r="K1066" s="89"/>
      <c r="L1066" s="89"/>
      <c r="M1066" s="89"/>
      <c r="N1066" s="274">
        <v>10500</v>
      </c>
      <c r="O1066" s="274">
        <v>0</v>
      </c>
      <c r="P1066" s="89" t="s">
        <v>670</v>
      </c>
    </row>
    <row r="1067" spans="1:16" ht="76.5">
      <c r="A1067" s="271" t="s">
        <v>559</v>
      </c>
      <c r="B1067" s="89"/>
      <c r="C1067" s="272" t="s">
        <v>762</v>
      </c>
      <c r="D1067" s="84">
        <v>43496</v>
      </c>
      <c r="E1067" s="85" t="s">
        <v>2410</v>
      </c>
      <c r="F1067" s="85" t="s">
        <v>671</v>
      </c>
      <c r="G1067" s="85">
        <v>183221</v>
      </c>
      <c r="H1067" s="89"/>
      <c r="I1067" s="273" t="s">
        <v>3325</v>
      </c>
      <c r="J1067" s="89"/>
      <c r="K1067" s="89"/>
      <c r="L1067" s="89"/>
      <c r="M1067" s="89"/>
      <c r="N1067" s="274">
        <v>5850</v>
      </c>
      <c r="O1067" s="274">
        <v>0</v>
      </c>
      <c r="P1067" s="89" t="s">
        <v>670</v>
      </c>
    </row>
    <row r="1068" spans="1:16" ht="38.25">
      <c r="A1068" s="271" t="s">
        <v>565</v>
      </c>
      <c r="B1068" s="89"/>
      <c r="C1068" s="272" t="s">
        <v>615</v>
      </c>
      <c r="D1068" s="84">
        <v>43496</v>
      </c>
      <c r="E1068" s="85" t="s">
        <v>2411</v>
      </c>
      <c r="F1068" s="85" t="s">
        <v>6</v>
      </c>
      <c r="G1068" s="85">
        <v>1077547</v>
      </c>
      <c r="H1068" s="89"/>
      <c r="I1068" s="273" t="s">
        <v>3326</v>
      </c>
      <c r="J1068" s="89"/>
      <c r="K1068" s="89"/>
      <c r="L1068" s="89"/>
      <c r="M1068" s="89"/>
      <c r="N1068" s="274">
        <v>0</v>
      </c>
      <c r="O1068" s="274">
        <v>5130.66</v>
      </c>
      <c r="P1068" s="89" t="s">
        <v>670</v>
      </c>
    </row>
    <row r="1069" spans="1:16" ht="89.25">
      <c r="A1069" s="271">
        <v>293</v>
      </c>
      <c r="B1069" s="89"/>
      <c r="C1069" s="272" t="s">
        <v>131</v>
      </c>
      <c r="D1069" s="84">
        <v>43496</v>
      </c>
      <c r="E1069" s="85" t="s">
        <v>2412</v>
      </c>
      <c r="F1069" s="85" t="s">
        <v>6</v>
      </c>
      <c r="G1069" s="85">
        <v>946044</v>
      </c>
      <c r="H1069" s="89"/>
      <c r="I1069" s="273" t="s">
        <v>3327</v>
      </c>
      <c r="J1069" s="89"/>
      <c r="K1069" s="89"/>
      <c r="L1069" s="89"/>
      <c r="M1069" s="89"/>
      <c r="N1069" s="274">
        <v>0</v>
      </c>
      <c r="O1069" s="274">
        <v>14533549</v>
      </c>
      <c r="P1069" s="89" t="s">
        <v>670</v>
      </c>
    </row>
    <row r="1070" spans="1:16" ht="51">
      <c r="A1070" s="271">
        <v>117</v>
      </c>
      <c r="B1070" s="89"/>
      <c r="C1070" s="272" t="s">
        <v>62</v>
      </c>
      <c r="D1070" s="84">
        <v>43496</v>
      </c>
      <c r="E1070" s="85" t="s">
        <v>2413</v>
      </c>
      <c r="F1070" s="85" t="s">
        <v>11</v>
      </c>
      <c r="G1070" s="85">
        <v>946199</v>
      </c>
      <c r="H1070" s="89"/>
      <c r="I1070" s="273" t="s">
        <v>3328</v>
      </c>
      <c r="J1070" s="89"/>
      <c r="K1070" s="89"/>
      <c r="L1070" s="89"/>
      <c r="M1070" s="89"/>
      <c r="N1070" s="274">
        <v>50</v>
      </c>
      <c r="O1070" s="274">
        <v>0</v>
      </c>
      <c r="P1070" s="89" t="s">
        <v>670</v>
      </c>
    </row>
    <row r="1071" spans="1:16" ht="76.5">
      <c r="A1071" s="271" t="s">
        <v>559</v>
      </c>
      <c r="B1071" s="89"/>
      <c r="C1071" s="272" t="s">
        <v>762</v>
      </c>
      <c r="D1071" s="84">
        <v>43496</v>
      </c>
      <c r="E1071" s="85" t="s">
        <v>2410</v>
      </c>
      <c r="F1071" s="85" t="s">
        <v>671</v>
      </c>
      <c r="G1071" s="85">
        <v>183494</v>
      </c>
      <c r="H1071" s="89"/>
      <c r="I1071" s="273" t="s">
        <v>3329</v>
      </c>
      <c r="J1071" s="89"/>
      <c r="K1071" s="89"/>
      <c r="L1071" s="89"/>
      <c r="M1071" s="89"/>
      <c r="N1071" s="274">
        <v>296631</v>
      </c>
      <c r="O1071" s="274">
        <v>0</v>
      </c>
      <c r="P1071" s="89" t="s">
        <v>670</v>
      </c>
    </row>
    <row r="1072" spans="1:16" ht="76.5">
      <c r="A1072" s="271" t="s">
        <v>559</v>
      </c>
      <c r="B1072" s="89"/>
      <c r="C1072" s="272" t="s">
        <v>762</v>
      </c>
      <c r="D1072" s="84">
        <v>43496</v>
      </c>
      <c r="E1072" s="85" t="s">
        <v>2410</v>
      </c>
      <c r="F1072" s="85" t="s">
        <v>671</v>
      </c>
      <c r="G1072" s="85">
        <v>183493</v>
      </c>
      <c r="H1072" s="89"/>
      <c r="I1072" s="273" t="s">
        <v>3330</v>
      </c>
      <c r="J1072" s="89"/>
      <c r="K1072" s="89"/>
      <c r="L1072" s="89"/>
      <c r="M1072" s="89"/>
      <c r="N1072" s="274">
        <v>5850</v>
      </c>
      <c r="O1072" s="274">
        <v>0</v>
      </c>
      <c r="P1072" s="89" t="s">
        <v>670</v>
      </c>
    </row>
    <row r="1073" spans="1:16" ht="76.5">
      <c r="A1073" s="271" t="s">
        <v>559</v>
      </c>
      <c r="B1073" s="89"/>
      <c r="C1073" s="272" t="s">
        <v>762</v>
      </c>
      <c r="D1073" s="84">
        <v>43496</v>
      </c>
      <c r="E1073" s="85" t="s">
        <v>2410</v>
      </c>
      <c r="F1073" s="85" t="s">
        <v>671</v>
      </c>
      <c r="G1073" s="85">
        <v>183492</v>
      </c>
      <c r="H1073" s="89"/>
      <c r="I1073" s="273" t="s">
        <v>3331</v>
      </c>
      <c r="J1073" s="89"/>
      <c r="K1073" s="89"/>
      <c r="L1073" s="89"/>
      <c r="M1073" s="89"/>
      <c r="N1073" s="274">
        <v>900</v>
      </c>
      <c r="O1073" s="274">
        <v>0</v>
      </c>
      <c r="P1073" s="89" t="s">
        <v>670</v>
      </c>
    </row>
    <row r="1074" spans="1:16" ht="76.5">
      <c r="A1074" s="271" t="s">
        <v>559</v>
      </c>
      <c r="B1074" s="89"/>
      <c r="C1074" s="272" t="s">
        <v>762</v>
      </c>
      <c r="D1074" s="84">
        <v>43496</v>
      </c>
      <c r="E1074" s="85" t="s">
        <v>2410</v>
      </c>
      <c r="F1074" s="85" t="s">
        <v>671</v>
      </c>
      <c r="G1074" s="85">
        <v>183465</v>
      </c>
      <c r="H1074" s="89"/>
      <c r="I1074" s="273" t="s">
        <v>3332</v>
      </c>
      <c r="J1074" s="89"/>
      <c r="K1074" s="89"/>
      <c r="L1074" s="89"/>
      <c r="M1074" s="89"/>
      <c r="N1074" s="274">
        <v>348905.5</v>
      </c>
      <c r="O1074" s="274">
        <v>0</v>
      </c>
      <c r="P1074" s="89" t="s">
        <v>670</v>
      </c>
    </row>
    <row r="1075" spans="1:16" ht="76.5">
      <c r="A1075" s="271" t="s">
        <v>559</v>
      </c>
      <c r="B1075" s="89"/>
      <c r="C1075" s="272" t="s">
        <v>762</v>
      </c>
      <c r="D1075" s="84">
        <v>43496</v>
      </c>
      <c r="E1075" s="85" t="s">
        <v>2410</v>
      </c>
      <c r="F1075" s="85" t="s">
        <v>671</v>
      </c>
      <c r="G1075" s="85">
        <v>183482</v>
      </c>
      <c r="H1075" s="89"/>
      <c r="I1075" s="273" t="s">
        <v>3333</v>
      </c>
      <c r="J1075" s="89"/>
      <c r="K1075" s="89"/>
      <c r="L1075" s="89"/>
      <c r="M1075" s="89"/>
      <c r="N1075" s="274">
        <v>3600</v>
      </c>
      <c r="O1075" s="274">
        <v>0</v>
      </c>
      <c r="P1075" s="89" t="s">
        <v>670</v>
      </c>
    </row>
    <row r="1076" spans="1:16" ht="76.5">
      <c r="A1076" s="271" t="s">
        <v>559</v>
      </c>
      <c r="B1076" s="89"/>
      <c r="C1076" s="272" t="s">
        <v>762</v>
      </c>
      <c r="D1076" s="84">
        <v>43496</v>
      </c>
      <c r="E1076" s="85" t="s">
        <v>2410</v>
      </c>
      <c r="F1076" s="85" t="s">
        <v>671</v>
      </c>
      <c r="G1076" s="85">
        <v>183464</v>
      </c>
      <c r="H1076" s="89"/>
      <c r="I1076" s="273" t="s">
        <v>3334</v>
      </c>
      <c r="J1076" s="89"/>
      <c r="K1076" s="89"/>
      <c r="L1076" s="89"/>
      <c r="M1076" s="89"/>
      <c r="N1076" s="274">
        <v>12150</v>
      </c>
      <c r="O1076" s="274">
        <v>0</v>
      </c>
      <c r="P1076" s="89" t="s">
        <v>670</v>
      </c>
    </row>
    <row r="1077" spans="1:16" ht="76.5">
      <c r="A1077" s="271" t="s">
        <v>559</v>
      </c>
      <c r="B1077" s="89"/>
      <c r="C1077" s="272" t="s">
        <v>762</v>
      </c>
      <c r="D1077" s="84">
        <v>43496</v>
      </c>
      <c r="E1077" s="85" t="s">
        <v>2410</v>
      </c>
      <c r="F1077" s="85" t="s">
        <v>671</v>
      </c>
      <c r="G1077" s="85">
        <v>183478</v>
      </c>
      <c r="H1077" s="89"/>
      <c r="I1077" s="273" t="s">
        <v>3335</v>
      </c>
      <c r="J1077" s="89"/>
      <c r="K1077" s="89"/>
      <c r="L1077" s="89"/>
      <c r="M1077" s="89"/>
      <c r="N1077" s="274">
        <v>12388</v>
      </c>
      <c r="O1077" s="274">
        <v>0</v>
      </c>
      <c r="P1077" s="89" t="s">
        <v>670</v>
      </c>
    </row>
    <row r="1078" spans="1:16" ht="76.5">
      <c r="A1078" s="271" t="s">
        <v>559</v>
      </c>
      <c r="B1078" s="89"/>
      <c r="C1078" s="272" t="s">
        <v>762</v>
      </c>
      <c r="D1078" s="84">
        <v>43496</v>
      </c>
      <c r="E1078" s="85" t="s">
        <v>2410</v>
      </c>
      <c r="F1078" s="85" t="s">
        <v>671</v>
      </c>
      <c r="G1078" s="85">
        <v>183477</v>
      </c>
      <c r="H1078" s="89"/>
      <c r="I1078" s="273" t="s">
        <v>3336</v>
      </c>
      <c r="J1078" s="89"/>
      <c r="K1078" s="89"/>
      <c r="L1078" s="89"/>
      <c r="M1078" s="89"/>
      <c r="N1078" s="274">
        <v>11250</v>
      </c>
      <c r="O1078" s="274">
        <v>0</v>
      </c>
      <c r="P1078" s="89" t="s">
        <v>670</v>
      </c>
    </row>
    <row r="1079" spans="1:16" ht="76.5">
      <c r="A1079" s="271" t="s">
        <v>559</v>
      </c>
      <c r="B1079" s="89"/>
      <c r="C1079" s="272" t="s">
        <v>762</v>
      </c>
      <c r="D1079" s="84">
        <v>43496</v>
      </c>
      <c r="E1079" s="85" t="s">
        <v>2410</v>
      </c>
      <c r="F1079" s="85" t="s">
        <v>671</v>
      </c>
      <c r="G1079" s="85">
        <v>183479</v>
      </c>
      <c r="H1079" s="89"/>
      <c r="I1079" s="273" t="s">
        <v>3337</v>
      </c>
      <c r="J1079" s="89"/>
      <c r="K1079" s="89"/>
      <c r="L1079" s="89"/>
      <c r="M1079" s="89"/>
      <c r="N1079" s="274">
        <v>18242</v>
      </c>
      <c r="O1079" s="274">
        <v>0</v>
      </c>
      <c r="P1079" s="89" t="s">
        <v>670</v>
      </c>
    </row>
    <row r="1080" spans="1:16" ht="76.5">
      <c r="A1080" s="271" t="s">
        <v>559</v>
      </c>
      <c r="B1080" s="89"/>
      <c r="C1080" s="272" t="s">
        <v>762</v>
      </c>
      <c r="D1080" s="84">
        <v>43496</v>
      </c>
      <c r="E1080" s="85" t="s">
        <v>2410</v>
      </c>
      <c r="F1080" s="85" t="s">
        <v>671</v>
      </c>
      <c r="G1080" s="85">
        <v>183476</v>
      </c>
      <c r="H1080" s="89"/>
      <c r="I1080" s="273" t="s">
        <v>3338</v>
      </c>
      <c r="J1080" s="89"/>
      <c r="K1080" s="89"/>
      <c r="L1080" s="89"/>
      <c r="M1080" s="89"/>
      <c r="N1080" s="274">
        <v>10073.5</v>
      </c>
      <c r="O1080" s="274">
        <v>0</v>
      </c>
      <c r="P1080" s="89" t="s">
        <v>670</v>
      </c>
    </row>
    <row r="1081" spans="1:16" ht="76.5">
      <c r="A1081" s="271" t="s">
        <v>559</v>
      </c>
      <c r="B1081" s="89"/>
      <c r="C1081" s="272" t="s">
        <v>762</v>
      </c>
      <c r="D1081" s="84">
        <v>43496</v>
      </c>
      <c r="E1081" s="85" t="s">
        <v>2410</v>
      </c>
      <c r="F1081" s="85" t="s">
        <v>671</v>
      </c>
      <c r="G1081" s="85">
        <v>183480</v>
      </c>
      <c r="H1081" s="89"/>
      <c r="I1081" s="273" t="s">
        <v>3339</v>
      </c>
      <c r="J1081" s="89"/>
      <c r="K1081" s="89"/>
      <c r="L1081" s="89"/>
      <c r="M1081" s="89"/>
      <c r="N1081" s="274">
        <v>18514</v>
      </c>
      <c r="O1081" s="274">
        <v>0</v>
      </c>
      <c r="P1081" s="89" t="s">
        <v>670</v>
      </c>
    </row>
    <row r="1082" spans="1:16" ht="76.5">
      <c r="A1082" s="271" t="s">
        <v>559</v>
      </c>
      <c r="B1082" s="89"/>
      <c r="C1082" s="272" t="s">
        <v>762</v>
      </c>
      <c r="D1082" s="84">
        <v>43496</v>
      </c>
      <c r="E1082" s="85" t="s">
        <v>2410</v>
      </c>
      <c r="F1082" s="85" t="s">
        <v>671</v>
      </c>
      <c r="G1082" s="85">
        <v>183475</v>
      </c>
      <c r="H1082" s="89"/>
      <c r="I1082" s="273" t="s">
        <v>3340</v>
      </c>
      <c r="J1082" s="89"/>
      <c r="K1082" s="89"/>
      <c r="L1082" s="89"/>
      <c r="M1082" s="89"/>
      <c r="N1082" s="274">
        <v>12375</v>
      </c>
      <c r="O1082" s="274">
        <v>0</v>
      </c>
      <c r="P1082" s="89" t="s">
        <v>670</v>
      </c>
    </row>
    <row r="1083" spans="1:16" ht="76.5">
      <c r="A1083" s="271" t="s">
        <v>559</v>
      </c>
      <c r="B1083" s="89"/>
      <c r="C1083" s="272" t="s">
        <v>762</v>
      </c>
      <c r="D1083" s="84">
        <v>43496</v>
      </c>
      <c r="E1083" s="85" t="s">
        <v>2410</v>
      </c>
      <c r="F1083" s="85" t="s">
        <v>671</v>
      </c>
      <c r="G1083" s="85">
        <v>183481</v>
      </c>
      <c r="H1083" s="89"/>
      <c r="I1083" s="273" t="s">
        <v>3341</v>
      </c>
      <c r="J1083" s="89"/>
      <c r="K1083" s="89"/>
      <c r="L1083" s="89"/>
      <c r="M1083" s="89"/>
      <c r="N1083" s="274">
        <v>16650</v>
      </c>
      <c r="O1083" s="274">
        <v>0</v>
      </c>
      <c r="P1083" s="89" t="s">
        <v>670</v>
      </c>
    </row>
    <row r="1084" spans="1:16" ht="76.5">
      <c r="A1084" s="271" t="s">
        <v>559</v>
      </c>
      <c r="B1084" s="89"/>
      <c r="C1084" s="272" t="s">
        <v>762</v>
      </c>
      <c r="D1084" s="84">
        <v>43496</v>
      </c>
      <c r="E1084" s="85" t="s">
        <v>2410</v>
      </c>
      <c r="F1084" s="85" t="s">
        <v>671</v>
      </c>
      <c r="G1084" s="85">
        <v>183474</v>
      </c>
      <c r="H1084" s="89"/>
      <c r="I1084" s="273" t="s">
        <v>3342</v>
      </c>
      <c r="J1084" s="89"/>
      <c r="K1084" s="89"/>
      <c r="L1084" s="89"/>
      <c r="M1084" s="89"/>
      <c r="N1084" s="274">
        <v>23006</v>
      </c>
      <c r="O1084" s="274">
        <v>0</v>
      </c>
      <c r="P1084" s="89" t="s">
        <v>670</v>
      </c>
    </row>
    <row r="1085" spans="1:16" ht="76.5">
      <c r="A1085" s="271" t="s">
        <v>559</v>
      </c>
      <c r="B1085" s="89"/>
      <c r="C1085" s="272" t="s">
        <v>762</v>
      </c>
      <c r="D1085" s="84">
        <v>43496</v>
      </c>
      <c r="E1085" s="85" t="s">
        <v>2410</v>
      </c>
      <c r="F1085" s="85" t="s">
        <v>671</v>
      </c>
      <c r="G1085" s="85">
        <v>183491</v>
      </c>
      <c r="H1085" s="89"/>
      <c r="I1085" s="273" t="s">
        <v>3343</v>
      </c>
      <c r="J1085" s="89"/>
      <c r="K1085" s="89"/>
      <c r="L1085" s="89"/>
      <c r="M1085" s="89"/>
      <c r="N1085" s="274">
        <v>16064</v>
      </c>
      <c r="O1085" s="274">
        <v>0</v>
      </c>
      <c r="P1085" s="89" t="s">
        <v>670</v>
      </c>
    </row>
    <row r="1086" spans="1:16" ht="76.5">
      <c r="A1086" s="271" t="s">
        <v>559</v>
      </c>
      <c r="B1086" s="89"/>
      <c r="C1086" s="272" t="s">
        <v>762</v>
      </c>
      <c r="D1086" s="84">
        <v>43496</v>
      </c>
      <c r="E1086" s="85" t="s">
        <v>2410</v>
      </c>
      <c r="F1086" s="85" t="s">
        <v>671</v>
      </c>
      <c r="G1086" s="85">
        <v>183473</v>
      </c>
      <c r="H1086" s="89"/>
      <c r="I1086" s="273" t="s">
        <v>3318</v>
      </c>
      <c r="J1086" s="89"/>
      <c r="K1086" s="89"/>
      <c r="L1086" s="89"/>
      <c r="M1086" s="89"/>
      <c r="N1086" s="274">
        <v>12600</v>
      </c>
      <c r="O1086" s="274">
        <v>0</v>
      </c>
      <c r="P1086" s="89" t="s">
        <v>670</v>
      </c>
    </row>
    <row r="1087" spans="1:16" ht="76.5">
      <c r="A1087" s="271" t="s">
        <v>559</v>
      </c>
      <c r="B1087" s="89"/>
      <c r="C1087" s="272" t="s">
        <v>762</v>
      </c>
      <c r="D1087" s="84">
        <v>43496</v>
      </c>
      <c r="E1087" s="85" t="s">
        <v>2410</v>
      </c>
      <c r="F1087" s="85" t="s">
        <v>671</v>
      </c>
      <c r="G1087" s="85">
        <v>183483</v>
      </c>
      <c r="H1087" s="89"/>
      <c r="I1087" s="273" t="s">
        <v>3344</v>
      </c>
      <c r="J1087" s="89"/>
      <c r="K1087" s="89"/>
      <c r="L1087" s="89"/>
      <c r="M1087" s="89"/>
      <c r="N1087" s="274">
        <v>19500</v>
      </c>
      <c r="O1087" s="274">
        <v>0</v>
      </c>
      <c r="P1087" s="89" t="s">
        <v>670</v>
      </c>
    </row>
    <row r="1088" spans="1:16" ht="76.5">
      <c r="A1088" s="271" t="s">
        <v>559</v>
      </c>
      <c r="B1088" s="89"/>
      <c r="C1088" s="272" t="s">
        <v>762</v>
      </c>
      <c r="D1088" s="84">
        <v>43496</v>
      </c>
      <c r="E1088" s="85" t="s">
        <v>2410</v>
      </c>
      <c r="F1088" s="85" t="s">
        <v>671</v>
      </c>
      <c r="G1088" s="85">
        <v>183472</v>
      </c>
      <c r="H1088" s="89"/>
      <c r="I1088" s="273" t="s">
        <v>3345</v>
      </c>
      <c r="J1088" s="89"/>
      <c r="K1088" s="89"/>
      <c r="L1088" s="89"/>
      <c r="M1088" s="89"/>
      <c r="N1088" s="274">
        <v>10482</v>
      </c>
      <c r="O1088" s="274">
        <v>0</v>
      </c>
      <c r="P1088" s="89" t="s">
        <v>670</v>
      </c>
    </row>
    <row r="1089" spans="1:16" ht="76.5">
      <c r="A1089" s="271" t="s">
        <v>559</v>
      </c>
      <c r="B1089" s="89"/>
      <c r="C1089" s="272" t="s">
        <v>762</v>
      </c>
      <c r="D1089" s="84">
        <v>43496</v>
      </c>
      <c r="E1089" s="85" t="s">
        <v>2410</v>
      </c>
      <c r="F1089" s="85" t="s">
        <v>671</v>
      </c>
      <c r="G1089" s="85">
        <v>183484</v>
      </c>
      <c r="H1089" s="89"/>
      <c r="I1089" s="273" t="s">
        <v>3346</v>
      </c>
      <c r="J1089" s="89"/>
      <c r="K1089" s="89"/>
      <c r="L1089" s="89"/>
      <c r="M1089" s="89"/>
      <c r="N1089" s="274">
        <v>23006</v>
      </c>
      <c r="O1089" s="274">
        <v>0</v>
      </c>
      <c r="P1089" s="89" t="s">
        <v>670</v>
      </c>
    </row>
    <row r="1090" spans="1:16" ht="76.5">
      <c r="A1090" s="271" t="s">
        <v>559</v>
      </c>
      <c r="B1090" s="89"/>
      <c r="C1090" s="272" t="s">
        <v>762</v>
      </c>
      <c r="D1090" s="84">
        <v>43496</v>
      </c>
      <c r="E1090" s="85" t="s">
        <v>2410</v>
      </c>
      <c r="F1090" s="85" t="s">
        <v>671</v>
      </c>
      <c r="G1090" s="85">
        <v>183471</v>
      </c>
      <c r="H1090" s="89"/>
      <c r="I1090" s="273" t="s">
        <v>3347</v>
      </c>
      <c r="J1090" s="89"/>
      <c r="K1090" s="89"/>
      <c r="L1090" s="89"/>
      <c r="M1090" s="89"/>
      <c r="N1090" s="274">
        <v>22189.5</v>
      </c>
      <c r="O1090" s="274">
        <v>0</v>
      </c>
      <c r="P1090" s="89" t="s">
        <v>670</v>
      </c>
    </row>
    <row r="1091" spans="1:16" ht="76.5">
      <c r="A1091" s="271" t="s">
        <v>559</v>
      </c>
      <c r="B1091" s="89"/>
      <c r="C1091" s="272" t="s">
        <v>762</v>
      </c>
      <c r="D1091" s="84">
        <v>43496</v>
      </c>
      <c r="E1091" s="85" t="s">
        <v>2410</v>
      </c>
      <c r="F1091" s="85" t="s">
        <v>671</v>
      </c>
      <c r="G1091" s="85">
        <v>183485</v>
      </c>
      <c r="H1091" s="89"/>
      <c r="I1091" s="273" t="s">
        <v>3348</v>
      </c>
      <c r="J1091" s="89"/>
      <c r="K1091" s="89"/>
      <c r="L1091" s="89"/>
      <c r="M1091" s="89"/>
      <c r="N1091" s="274">
        <v>7650</v>
      </c>
      <c r="O1091" s="274">
        <v>0</v>
      </c>
      <c r="P1091" s="89" t="s">
        <v>670</v>
      </c>
    </row>
    <row r="1092" spans="1:16" ht="76.5">
      <c r="A1092" s="271" t="s">
        <v>559</v>
      </c>
      <c r="B1092" s="89"/>
      <c r="C1092" s="272" t="s">
        <v>762</v>
      </c>
      <c r="D1092" s="84">
        <v>43496</v>
      </c>
      <c r="E1092" s="85" t="s">
        <v>2410</v>
      </c>
      <c r="F1092" s="85" t="s">
        <v>671</v>
      </c>
      <c r="G1092" s="85">
        <v>183470</v>
      </c>
      <c r="H1092" s="89"/>
      <c r="I1092" s="273" t="s">
        <v>3349</v>
      </c>
      <c r="J1092" s="89"/>
      <c r="K1092" s="89"/>
      <c r="L1092" s="89"/>
      <c r="M1092" s="89"/>
      <c r="N1092" s="274">
        <v>33216</v>
      </c>
      <c r="O1092" s="274">
        <v>0</v>
      </c>
      <c r="P1092" s="89" t="s">
        <v>670</v>
      </c>
    </row>
    <row r="1093" spans="1:16" ht="76.5">
      <c r="A1093" s="271" t="s">
        <v>559</v>
      </c>
      <c r="B1093" s="89"/>
      <c r="C1093" s="272" t="s">
        <v>762</v>
      </c>
      <c r="D1093" s="84">
        <v>43496</v>
      </c>
      <c r="E1093" s="85" t="s">
        <v>2410</v>
      </c>
      <c r="F1093" s="85" t="s">
        <v>671</v>
      </c>
      <c r="G1093" s="85">
        <v>183486</v>
      </c>
      <c r="H1093" s="89"/>
      <c r="I1093" s="273" t="s">
        <v>3350</v>
      </c>
      <c r="J1093" s="89"/>
      <c r="K1093" s="89"/>
      <c r="L1093" s="89"/>
      <c r="M1093" s="89"/>
      <c r="N1093" s="274">
        <v>14850</v>
      </c>
      <c r="O1093" s="274">
        <v>0</v>
      </c>
      <c r="P1093" s="89" t="s">
        <v>670</v>
      </c>
    </row>
    <row r="1094" spans="1:16" ht="76.5">
      <c r="A1094" s="271" t="s">
        <v>559</v>
      </c>
      <c r="B1094" s="89"/>
      <c r="C1094" s="272" t="s">
        <v>762</v>
      </c>
      <c r="D1094" s="84">
        <v>43496</v>
      </c>
      <c r="E1094" s="85" t="s">
        <v>2410</v>
      </c>
      <c r="F1094" s="85" t="s">
        <v>671</v>
      </c>
      <c r="G1094" s="85">
        <v>183469</v>
      </c>
      <c r="H1094" s="89"/>
      <c r="I1094" s="273" t="s">
        <v>3351</v>
      </c>
      <c r="J1094" s="89"/>
      <c r="K1094" s="89"/>
      <c r="L1094" s="89"/>
      <c r="M1094" s="89"/>
      <c r="N1094" s="274">
        <v>20025</v>
      </c>
      <c r="O1094" s="274">
        <v>0</v>
      </c>
      <c r="P1094" s="89" t="s">
        <v>670</v>
      </c>
    </row>
    <row r="1095" spans="1:16" ht="76.5">
      <c r="A1095" s="271" t="s">
        <v>559</v>
      </c>
      <c r="B1095" s="89"/>
      <c r="C1095" s="272" t="s">
        <v>762</v>
      </c>
      <c r="D1095" s="84">
        <v>43496</v>
      </c>
      <c r="E1095" s="85" t="s">
        <v>2410</v>
      </c>
      <c r="F1095" s="85" t="s">
        <v>671</v>
      </c>
      <c r="G1095" s="85">
        <v>183487</v>
      </c>
      <c r="H1095" s="89"/>
      <c r="I1095" s="273" t="s">
        <v>3352</v>
      </c>
      <c r="J1095" s="89"/>
      <c r="K1095" s="89"/>
      <c r="L1095" s="89"/>
      <c r="M1095" s="89"/>
      <c r="N1095" s="274">
        <v>15000</v>
      </c>
      <c r="O1095" s="274">
        <v>0</v>
      </c>
      <c r="P1095" s="89" t="s">
        <v>670</v>
      </c>
    </row>
    <row r="1096" spans="1:16" ht="76.5">
      <c r="A1096" s="271" t="s">
        <v>559</v>
      </c>
      <c r="B1096" s="89"/>
      <c r="C1096" s="272" t="s">
        <v>762</v>
      </c>
      <c r="D1096" s="84">
        <v>43496</v>
      </c>
      <c r="E1096" s="85" t="s">
        <v>2410</v>
      </c>
      <c r="F1096" s="85" t="s">
        <v>671</v>
      </c>
      <c r="G1096" s="85">
        <v>183468</v>
      </c>
      <c r="H1096" s="89"/>
      <c r="I1096" s="273" t="s">
        <v>3353</v>
      </c>
      <c r="J1096" s="89"/>
      <c r="K1096" s="89"/>
      <c r="L1096" s="89"/>
      <c r="M1096" s="89"/>
      <c r="N1096" s="274">
        <v>14974.5</v>
      </c>
      <c r="O1096" s="274">
        <v>0</v>
      </c>
      <c r="P1096" s="89" t="s">
        <v>670</v>
      </c>
    </row>
    <row r="1097" spans="1:16" ht="76.5">
      <c r="A1097" s="271" t="s">
        <v>559</v>
      </c>
      <c r="B1097" s="89"/>
      <c r="C1097" s="272" t="s">
        <v>762</v>
      </c>
      <c r="D1097" s="84">
        <v>43496</v>
      </c>
      <c r="E1097" s="85" t="s">
        <v>2410</v>
      </c>
      <c r="F1097" s="85" t="s">
        <v>671</v>
      </c>
      <c r="G1097" s="85">
        <v>183488</v>
      </c>
      <c r="H1097" s="89"/>
      <c r="I1097" s="273" t="s">
        <v>3354</v>
      </c>
      <c r="J1097" s="89"/>
      <c r="K1097" s="89"/>
      <c r="L1097" s="89"/>
      <c r="M1097" s="89"/>
      <c r="N1097" s="274">
        <v>12000</v>
      </c>
      <c r="O1097" s="274">
        <v>0</v>
      </c>
      <c r="P1097" s="89" t="s">
        <v>670</v>
      </c>
    </row>
    <row r="1098" spans="1:16" ht="89.25">
      <c r="A1098" s="271">
        <v>594</v>
      </c>
      <c r="B1098" s="89"/>
      <c r="C1098" s="272" t="s">
        <v>98</v>
      </c>
      <c r="D1098" s="84">
        <v>43496</v>
      </c>
      <c r="E1098" s="85" t="s">
        <v>2414</v>
      </c>
      <c r="F1098" s="85" t="s">
        <v>15</v>
      </c>
      <c r="G1098" s="85">
        <v>7136</v>
      </c>
      <c r="H1098" s="89"/>
      <c r="I1098" s="273" t="s">
        <v>3355</v>
      </c>
      <c r="J1098" s="89"/>
      <c r="K1098" s="89"/>
      <c r="L1098" s="89"/>
      <c r="M1098" s="89"/>
      <c r="N1098" s="274">
        <v>533.49</v>
      </c>
      <c r="O1098" s="274">
        <v>0</v>
      </c>
      <c r="P1098" s="89" t="s">
        <v>670</v>
      </c>
    </row>
    <row r="1099" spans="1:16" ht="89.25">
      <c r="A1099" s="271">
        <v>594</v>
      </c>
      <c r="B1099" s="89"/>
      <c r="C1099" s="272" t="s">
        <v>98</v>
      </c>
      <c r="D1099" s="84">
        <v>43496</v>
      </c>
      <c r="E1099" s="85" t="s">
        <v>2415</v>
      </c>
      <c r="F1099" s="85" t="s">
        <v>15</v>
      </c>
      <c r="G1099" s="85">
        <v>7135</v>
      </c>
      <c r="H1099" s="89"/>
      <c r="I1099" s="273" t="s">
        <v>3356</v>
      </c>
      <c r="J1099" s="89"/>
      <c r="K1099" s="89"/>
      <c r="L1099" s="89"/>
      <c r="M1099" s="89"/>
      <c r="N1099" s="274">
        <v>1721.23</v>
      </c>
      <c r="O1099" s="274">
        <v>0</v>
      </c>
      <c r="P1099" s="89" t="s">
        <v>670</v>
      </c>
    </row>
    <row r="1100" spans="1:16" ht="76.5">
      <c r="A1100" s="271" t="s">
        <v>559</v>
      </c>
      <c r="B1100" s="89"/>
      <c r="C1100" s="272" t="s">
        <v>762</v>
      </c>
      <c r="D1100" s="84">
        <v>43496</v>
      </c>
      <c r="E1100" s="85" t="s">
        <v>2410</v>
      </c>
      <c r="F1100" s="85" t="s">
        <v>671</v>
      </c>
      <c r="G1100" s="85">
        <v>183440</v>
      </c>
      <c r="H1100" s="89"/>
      <c r="I1100" s="273" t="s">
        <v>3357</v>
      </c>
      <c r="J1100" s="89"/>
      <c r="K1100" s="89"/>
      <c r="L1100" s="89"/>
      <c r="M1100" s="89"/>
      <c r="N1100" s="274">
        <v>37500</v>
      </c>
      <c r="O1100" s="274">
        <v>0</v>
      </c>
      <c r="P1100" s="89" t="s">
        <v>670</v>
      </c>
    </row>
    <row r="1101" spans="1:16" ht="76.5">
      <c r="A1101" s="271" t="s">
        <v>559</v>
      </c>
      <c r="B1101" s="89"/>
      <c r="C1101" s="272" t="s">
        <v>762</v>
      </c>
      <c r="D1101" s="84">
        <v>43496</v>
      </c>
      <c r="E1101" s="85" t="s">
        <v>2410</v>
      </c>
      <c r="F1101" s="85" t="s">
        <v>671</v>
      </c>
      <c r="G1101" s="85">
        <v>183461</v>
      </c>
      <c r="H1101" s="89"/>
      <c r="I1101" s="273" t="s">
        <v>3358</v>
      </c>
      <c r="J1101" s="89"/>
      <c r="K1101" s="89"/>
      <c r="L1101" s="89"/>
      <c r="M1101" s="89"/>
      <c r="N1101" s="274">
        <v>2250</v>
      </c>
      <c r="O1101" s="274">
        <v>0</v>
      </c>
      <c r="P1101" s="89" t="s">
        <v>670</v>
      </c>
    </row>
    <row r="1102" spans="1:16" ht="76.5">
      <c r="A1102" s="271" t="s">
        <v>559</v>
      </c>
      <c r="B1102" s="89"/>
      <c r="C1102" s="272" t="s">
        <v>762</v>
      </c>
      <c r="D1102" s="84">
        <v>43496</v>
      </c>
      <c r="E1102" s="85" t="s">
        <v>2410</v>
      </c>
      <c r="F1102" s="85" t="s">
        <v>671</v>
      </c>
      <c r="G1102" s="85">
        <v>183430</v>
      </c>
      <c r="H1102" s="89"/>
      <c r="I1102" s="273" t="s">
        <v>3359</v>
      </c>
      <c r="J1102" s="89"/>
      <c r="K1102" s="89"/>
      <c r="L1102" s="89"/>
      <c r="M1102" s="89"/>
      <c r="N1102" s="274">
        <v>11250</v>
      </c>
      <c r="O1102" s="274">
        <v>0</v>
      </c>
      <c r="P1102" s="89" t="s">
        <v>670</v>
      </c>
    </row>
    <row r="1103" spans="1:16" ht="76.5">
      <c r="A1103" s="271" t="s">
        <v>559</v>
      </c>
      <c r="B1103" s="89"/>
      <c r="C1103" s="272" t="s">
        <v>762</v>
      </c>
      <c r="D1103" s="84">
        <v>43496</v>
      </c>
      <c r="E1103" s="85" t="s">
        <v>2410</v>
      </c>
      <c r="F1103" s="85" t="s">
        <v>671</v>
      </c>
      <c r="G1103" s="85">
        <v>183429</v>
      </c>
      <c r="H1103" s="89"/>
      <c r="I1103" s="273" t="s">
        <v>3360</v>
      </c>
      <c r="J1103" s="89"/>
      <c r="K1103" s="89"/>
      <c r="L1103" s="89"/>
      <c r="M1103" s="89"/>
      <c r="N1103" s="274">
        <v>9000</v>
      </c>
      <c r="O1103" s="274">
        <v>0</v>
      </c>
      <c r="P1103" s="89" t="s">
        <v>670</v>
      </c>
    </row>
    <row r="1104" spans="1:16" ht="76.5">
      <c r="A1104" s="271" t="s">
        <v>559</v>
      </c>
      <c r="B1104" s="89"/>
      <c r="C1104" s="272" t="s">
        <v>762</v>
      </c>
      <c r="D1104" s="84">
        <v>43496</v>
      </c>
      <c r="E1104" s="85" t="s">
        <v>2410</v>
      </c>
      <c r="F1104" s="85" t="s">
        <v>671</v>
      </c>
      <c r="G1104" s="85">
        <v>183431</v>
      </c>
      <c r="H1104" s="89"/>
      <c r="I1104" s="273" t="s">
        <v>3361</v>
      </c>
      <c r="J1104" s="89"/>
      <c r="K1104" s="89"/>
      <c r="L1104" s="89"/>
      <c r="M1104" s="89"/>
      <c r="N1104" s="274">
        <v>17425</v>
      </c>
      <c r="O1104" s="274">
        <v>0</v>
      </c>
      <c r="P1104" s="89" t="s">
        <v>670</v>
      </c>
    </row>
    <row r="1105" spans="1:16" ht="76.5">
      <c r="A1105" s="271" t="s">
        <v>559</v>
      </c>
      <c r="B1105" s="89"/>
      <c r="C1105" s="272" t="s">
        <v>762</v>
      </c>
      <c r="D1105" s="84">
        <v>43496</v>
      </c>
      <c r="E1105" s="85" t="s">
        <v>2410</v>
      </c>
      <c r="F1105" s="85" t="s">
        <v>671</v>
      </c>
      <c r="G1105" s="85">
        <v>183428</v>
      </c>
      <c r="H1105" s="89"/>
      <c r="I1105" s="273" t="s">
        <v>3362</v>
      </c>
      <c r="J1105" s="89"/>
      <c r="K1105" s="89"/>
      <c r="L1105" s="89"/>
      <c r="M1105" s="89"/>
      <c r="N1105" s="274">
        <v>7623</v>
      </c>
      <c r="O1105" s="274">
        <v>0</v>
      </c>
      <c r="P1105" s="89" t="s">
        <v>670</v>
      </c>
    </row>
    <row r="1106" spans="1:16" ht="76.5">
      <c r="A1106" s="271" t="s">
        <v>559</v>
      </c>
      <c r="B1106" s="89"/>
      <c r="C1106" s="272" t="s">
        <v>762</v>
      </c>
      <c r="D1106" s="84">
        <v>43496</v>
      </c>
      <c r="E1106" s="85" t="s">
        <v>2410</v>
      </c>
      <c r="F1106" s="85" t="s">
        <v>671</v>
      </c>
      <c r="G1106" s="85">
        <v>183432</v>
      </c>
      <c r="H1106" s="89"/>
      <c r="I1106" s="273" t="s">
        <v>3363</v>
      </c>
      <c r="J1106" s="89"/>
      <c r="K1106" s="89"/>
      <c r="L1106" s="89"/>
      <c r="M1106" s="89"/>
      <c r="N1106" s="274">
        <v>3150</v>
      </c>
      <c r="O1106" s="274">
        <v>0</v>
      </c>
      <c r="P1106" s="89" t="s">
        <v>670</v>
      </c>
    </row>
    <row r="1107" spans="1:16" ht="76.5">
      <c r="A1107" s="271" t="s">
        <v>559</v>
      </c>
      <c r="B1107" s="89"/>
      <c r="C1107" s="272" t="s">
        <v>762</v>
      </c>
      <c r="D1107" s="84">
        <v>43496</v>
      </c>
      <c r="E1107" s="85" t="s">
        <v>2410</v>
      </c>
      <c r="F1107" s="85" t="s">
        <v>671</v>
      </c>
      <c r="G1107" s="85">
        <v>183427</v>
      </c>
      <c r="H1107" s="89"/>
      <c r="I1107" s="273" t="s">
        <v>3364</v>
      </c>
      <c r="J1107" s="89"/>
      <c r="K1107" s="89"/>
      <c r="L1107" s="89"/>
      <c r="M1107" s="89"/>
      <c r="N1107" s="274">
        <v>7200</v>
      </c>
      <c r="O1107" s="274">
        <v>0</v>
      </c>
      <c r="P1107" s="89" t="s">
        <v>670</v>
      </c>
    </row>
    <row r="1108" spans="1:16" ht="76.5">
      <c r="A1108" s="271" t="s">
        <v>559</v>
      </c>
      <c r="B1108" s="89"/>
      <c r="C1108" s="272" t="s">
        <v>762</v>
      </c>
      <c r="D1108" s="84">
        <v>43496</v>
      </c>
      <c r="E1108" s="85" t="s">
        <v>2410</v>
      </c>
      <c r="F1108" s="85" t="s">
        <v>671</v>
      </c>
      <c r="G1108" s="85">
        <v>183433</v>
      </c>
      <c r="H1108" s="89"/>
      <c r="I1108" s="273" t="s">
        <v>3365</v>
      </c>
      <c r="J1108" s="89"/>
      <c r="K1108" s="89"/>
      <c r="L1108" s="89"/>
      <c r="M1108" s="89"/>
      <c r="N1108" s="274">
        <v>31500</v>
      </c>
      <c r="O1108" s="274">
        <v>0</v>
      </c>
      <c r="P1108" s="89" t="s">
        <v>670</v>
      </c>
    </row>
    <row r="1109" spans="1:16" ht="76.5">
      <c r="A1109" s="271" t="s">
        <v>559</v>
      </c>
      <c r="B1109" s="89"/>
      <c r="C1109" s="272" t="s">
        <v>762</v>
      </c>
      <c r="D1109" s="84">
        <v>43496</v>
      </c>
      <c r="E1109" s="85" t="s">
        <v>2410</v>
      </c>
      <c r="F1109" s="85" t="s">
        <v>671</v>
      </c>
      <c r="G1109" s="85">
        <v>183426</v>
      </c>
      <c r="H1109" s="89"/>
      <c r="I1109" s="273" t="s">
        <v>3366</v>
      </c>
      <c r="J1109" s="89"/>
      <c r="K1109" s="89"/>
      <c r="L1109" s="89"/>
      <c r="M1109" s="89"/>
      <c r="N1109" s="274">
        <v>16500</v>
      </c>
      <c r="O1109" s="274">
        <v>0</v>
      </c>
      <c r="P1109" s="89" t="s">
        <v>670</v>
      </c>
    </row>
    <row r="1110" spans="1:16" ht="76.5">
      <c r="A1110" s="271" t="s">
        <v>559</v>
      </c>
      <c r="B1110" s="89"/>
      <c r="C1110" s="272" t="s">
        <v>762</v>
      </c>
      <c r="D1110" s="84">
        <v>43496</v>
      </c>
      <c r="E1110" s="85" t="s">
        <v>2410</v>
      </c>
      <c r="F1110" s="85" t="s">
        <v>671</v>
      </c>
      <c r="G1110" s="85">
        <v>183434</v>
      </c>
      <c r="H1110" s="89"/>
      <c r="I1110" s="273" t="s">
        <v>3367</v>
      </c>
      <c r="J1110" s="89"/>
      <c r="K1110" s="89"/>
      <c r="L1110" s="89"/>
      <c r="M1110" s="89"/>
      <c r="N1110" s="274">
        <v>14850</v>
      </c>
      <c r="O1110" s="274">
        <v>0</v>
      </c>
      <c r="P1110" s="89" t="s">
        <v>670</v>
      </c>
    </row>
    <row r="1111" spans="1:16" ht="76.5">
      <c r="A1111" s="271" t="s">
        <v>559</v>
      </c>
      <c r="B1111" s="89"/>
      <c r="C1111" s="272" t="s">
        <v>762</v>
      </c>
      <c r="D1111" s="84">
        <v>43496</v>
      </c>
      <c r="E1111" s="85" t="s">
        <v>2410</v>
      </c>
      <c r="F1111" s="85" t="s">
        <v>671</v>
      </c>
      <c r="G1111" s="85">
        <v>183460</v>
      </c>
      <c r="H1111" s="89"/>
      <c r="I1111" s="273" t="s">
        <v>3368</v>
      </c>
      <c r="J1111" s="89"/>
      <c r="K1111" s="89"/>
      <c r="L1111" s="89"/>
      <c r="M1111" s="89"/>
      <c r="N1111" s="274">
        <v>16200</v>
      </c>
      <c r="O1111" s="274">
        <v>0</v>
      </c>
      <c r="P1111" s="89" t="s">
        <v>670</v>
      </c>
    </row>
    <row r="1112" spans="1:16" ht="76.5">
      <c r="A1112" s="271" t="s">
        <v>559</v>
      </c>
      <c r="B1112" s="89"/>
      <c r="C1112" s="272" t="s">
        <v>762</v>
      </c>
      <c r="D1112" s="84">
        <v>43496</v>
      </c>
      <c r="E1112" s="85" t="s">
        <v>2410</v>
      </c>
      <c r="F1112" s="85" t="s">
        <v>671</v>
      </c>
      <c r="G1112" s="85">
        <v>183425</v>
      </c>
      <c r="H1112" s="89"/>
      <c r="I1112" s="273" t="s">
        <v>3369</v>
      </c>
      <c r="J1112" s="89"/>
      <c r="K1112" s="89"/>
      <c r="L1112" s="89"/>
      <c r="M1112" s="89"/>
      <c r="N1112" s="274">
        <v>7079</v>
      </c>
      <c r="O1112" s="274">
        <v>0</v>
      </c>
      <c r="P1112" s="89" t="s">
        <v>670</v>
      </c>
    </row>
    <row r="1113" spans="1:16" ht="76.5">
      <c r="A1113" s="271" t="s">
        <v>559</v>
      </c>
      <c r="B1113" s="89"/>
      <c r="C1113" s="272" t="s">
        <v>762</v>
      </c>
      <c r="D1113" s="84">
        <v>43496</v>
      </c>
      <c r="E1113" s="85" t="s">
        <v>2410</v>
      </c>
      <c r="F1113" s="85" t="s">
        <v>671</v>
      </c>
      <c r="G1113" s="85">
        <v>183459</v>
      </c>
      <c r="H1113" s="89"/>
      <c r="I1113" s="273" t="s">
        <v>3370</v>
      </c>
      <c r="J1113" s="89"/>
      <c r="K1113" s="89"/>
      <c r="L1113" s="89"/>
      <c r="M1113" s="89"/>
      <c r="N1113" s="274">
        <v>26954</v>
      </c>
      <c r="O1113" s="274">
        <v>0</v>
      </c>
      <c r="P1113" s="89" t="s">
        <v>670</v>
      </c>
    </row>
    <row r="1114" spans="1:16" ht="76.5">
      <c r="A1114" s="271" t="s">
        <v>559</v>
      </c>
      <c r="B1114" s="89"/>
      <c r="C1114" s="272" t="s">
        <v>762</v>
      </c>
      <c r="D1114" s="84">
        <v>43496</v>
      </c>
      <c r="E1114" s="85" t="s">
        <v>2410</v>
      </c>
      <c r="F1114" s="85" t="s">
        <v>671</v>
      </c>
      <c r="G1114" s="85">
        <v>183435</v>
      </c>
      <c r="H1114" s="89"/>
      <c r="I1114" s="273" t="s">
        <v>3371</v>
      </c>
      <c r="J1114" s="89"/>
      <c r="K1114" s="89"/>
      <c r="L1114" s="89"/>
      <c r="M1114" s="89"/>
      <c r="N1114" s="274">
        <v>13050</v>
      </c>
      <c r="O1114" s="274">
        <v>0</v>
      </c>
      <c r="P1114" s="89" t="s">
        <v>670</v>
      </c>
    </row>
    <row r="1115" spans="1:16" ht="76.5">
      <c r="A1115" s="271" t="s">
        <v>559</v>
      </c>
      <c r="B1115" s="89"/>
      <c r="C1115" s="272" t="s">
        <v>762</v>
      </c>
      <c r="D1115" s="84">
        <v>43496</v>
      </c>
      <c r="E1115" s="85" t="s">
        <v>2410</v>
      </c>
      <c r="F1115" s="85" t="s">
        <v>671</v>
      </c>
      <c r="G1115" s="85">
        <v>183424</v>
      </c>
      <c r="H1115" s="89"/>
      <c r="I1115" s="273" t="s">
        <v>3372</v>
      </c>
      <c r="J1115" s="89"/>
      <c r="K1115" s="89"/>
      <c r="L1115" s="89"/>
      <c r="M1115" s="89"/>
      <c r="N1115" s="274">
        <v>19500</v>
      </c>
      <c r="O1115" s="274">
        <v>0</v>
      </c>
      <c r="P1115" s="89" t="s">
        <v>670</v>
      </c>
    </row>
    <row r="1116" spans="1:16" ht="76.5">
      <c r="A1116" s="271" t="s">
        <v>559</v>
      </c>
      <c r="B1116" s="89"/>
      <c r="C1116" s="272" t="s">
        <v>762</v>
      </c>
      <c r="D1116" s="84">
        <v>43496</v>
      </c>
      <c r="E1116" s="85" t="s">
        <v>2410</v>
      </c>
      <c r="F1116" s="85" t="s">
        <v>671</v>
      </c>
      <c r="G1116" s="85">
        <v>183436</v>
      </c>
      <c r="H1116" s="89"/>
      <c r="I1116" s="273" t="s">
        <v>3373</v>
      </c>
      <c r="J1116" s="89"/>
      <c r="K1116" s="89"/>
      <c r="L1116" s="89"/>
      <c r="M1116" s="89"/>
      <c r="N1116" s="274">
        <v>458627</v>
      </c>
      <c r="O1116" s="274">
        <v>0</v>
      </c>
      <c r="P1116" s="89" t="s">
        <v>670</v>
      </c>
    </row>
    <row r="1117" spans="1:16" ht="76.5">
      <c r="A1117" s="271" t="s">
        <v>559</v>
      </c>
      <c r="B1117" s="89"/>
      <c r="C1117" s="272" t="s">
        <v>762</v>
      </c>
      <c r="D1117" s="84">
        <v>43496</v>
      </c>
      <c r="E1117" s="85" t="s">
        <v>2410</v>
      </c>
      <c r="F1117" s="85" t="s">
        <v>671</v>
      </c>
      <c r="G1117" s="85">
        <v>183439</v>
      </c>
      <c r="H1117" s="89"/>
      <c r="I1117" s="273" t="s">
        <v>3374</v>
      </c>
      <c r="J1117" s="89"/>
      <c r="K1117" s="89"/>
      <c r="L1117" s="89"/>
      <c r="M1117" s="89"/>
      <c r="N1117" s="274">
        <v>1800</v>
      </c>
      <c r="O1117" s="274">
        <v>0</v>
      </c>
      <c r="P1117" s="89" t="s">
        <v>670</v>
      </c>
    </row>
    <row r="1118" spans="1:16" ht="76.5">
      <c r="A1118" s="271" t="s">
        <v>559</v>
      </c>
      <c r="B1118" s="89"/>
      <c r="C1118" s="272" t="s">
        <v>762</v>
      </c>
      <c r="D1118" s="84">
        <v>43496</v>
      </c>
      <c r="E1118" s="85" t="s">
        <v>2410</v>
      </c>
      <c r="F1118" s="85" t="s">
        <v>671</v>
      </c>
      <c r="G1118" s="85">
        <v>183458</v>
      </c>
      <c r="H1118" s="89"/>
      <c r="I1118" s="273" t="s">
        <v>3375</v>
      </c>
      <c r="J1118" s="89"/>
      <c r="K1118" s="89"/>
      <c r="L1118" s="89"/>
      <c r="M1118" s="89"/>
      <c r="N1118" s="274">
        <v>6000</v>
      </c>
      <c r="O1118" s="274">
        <v>0</v>
      </c>
      <c r="P1118" s="89" t="s">
        <v>670</v>
      </c>
    </row>
    <row r="1119" spans="1:16" ht="76.5">
      <c r="A1119" s="271" t="s">
        <v>559</v>
      </c>
      <c r="B1119" s="89"/>
      <c r="C1119" s="272" t="s">
        <v>762</v>
      </c>
      <c r="D1119" s="84">
        <v>43496</v>
      </c>
      <c r="E1119" s="85" t="s">
        <v>2410</v>
      </c>
      <c r="F1119" s="85" t="s">
        <v>671</v>
      </c>
      <c r="G1119" s="85">
        <v>183457</v>
      </c>
      <c r="H1119" s="89"/>
      <c r="I1119" s="273" t="s">
        <v>3376</v>
      </c>
      <c r="J1119" s="89"/>
      <c r="K1119" s="89"/>
      <c r="L1119" s="89"/>
      <c r="M1119" s="89"/>
      <c r="N1119" s="274">
        <v>450</v>
      </c>
      <c r="O1119" s="274">
        <v>0</v>
      </c>
      <c r="P1119" s="89" t="s">
        <v>670</v>
      </c>
    </row>
    <row r="1120" spans="1:16" ht="76.5">
      <c r="A1120" s="271" t="s">
        <v>559</v>
      </c>
      <c r="B1120" s="89"/>
      <c r="C1120" s="272" t="s">
        <v>762</v>
      </c>
      <c r="D1120" s="84">
        <v>43496</v>
      </c>
      <c r="E1120" s="85" t="s">
        <v>2410</v>
      </c>
      <c r="F1120" s="85" t="s">
        <v>671</v>
      </c>
      <c r="G1120" s="85">
        <v>183456</v>
      </c>
      <c r="H1120" s="89"/>
      <c r="I1120" s="273" t="s">
        <v>3377</v>
      </c>
      <c r="J1120" s="89"/>
      <c r="K1120" s="89"/>
      <c r="L1120" s="89"/>
      <c r="M1120" s="89"/>
      <c r="N1120" s="274">
        <v>11979.5</v>
      </c>
      <c r="O1120" s="274">
        <v>0</v>
      </c>
      <c r="P1120" s="89" t="s">
        <v>670</v>
      </c>
    </row>
    <row r="1121" spans="1:16" ht="76.5">
      <c r="A1121" s="271" t="s">
        <v>559</v>
      </c>
      <c r="B1121" s="89"/>
      <c r="C1121" s="272" t="s">
        <v>762</v>
      </c>
      <c r="D1121" s="84">
        <v>43496</v>
      </c>
      <c r="E1121" s="85" t="s">
        <v>2410</v>
      </c>
      <c r="F1121" s="85" t="s">
        <v>671</v>
      </c>
      <c r="G1121" s="85">
        <v>183455</v>
      </c>
      <c r="H1121" s="89"/>
      <c r="I1121" s="273" t="s">
        <v>3378</v>
      </c>
      <c r="J1121" s="89"/>
      <c r="K1121" s="89"/>
      <c r="L1121" s="89"/>
      <c r="M1121" s="89"/>
      <c r="N1121" s="274">
        <v>19350</v>
      </c>
      <c r="O1121" s="274">
        <v>0</v>
      </c>
      <c r="P1121" s="89" t="s">
        <v>670</v>
      </c>
    </row>
    <row r="1122" spans="1:16" ht="76.5">
      <c r="A1122" s="271" t="s">
        <v>559</v>
      </c>
      <c r="B1122" s="89"/>
      <c r="C1122" s="272" t="s">
        <v>762</v>
      </c>
      <c r="D1122" s="84">
        <v>43496</v>
      </c>
      <c r="E1122" s="85" t="s">
        <v>2410</v>
      </c>
      <c r="F1122" s="85" t="s">
        <v>671</v>
      </c>
      <c r="G1122" s="85">
        <v>183454</v>
      </c>
      <c r="H1122" s="89"/>
      <c r="I1122" s="273" t="s">
        <v>3379</v>
      </c>
      <c r="J1122" s="89"/>
      <c r="K1122" s="89"/>
      <c r="L1122" s="89"/>
      <c r="M1122" s="89"/>
      <c r="N1122" s="274">
        <v>15000</v>
      </c>
      <c r="O1122" s="274">
        <v>0</v>
      </c>
      <c r="P1122" s="89" t="s">
        <v>670</v>
      </c>
    </row>
    <row r="1123" spans="1:16" ht="76.5">
      <c r="A1123" s="271" t="s">
        <v>559</v>
      </c>
      <c r="B1123" s="89"/>
      <c r="C1123" s="272" t="s">
        <v>762</v>
      </c>
      <c r="D1123" s="84">
        <v>43496</v>
      </c>
      <c r="E1123" s="85" t="s">
        <v>2410</v>
      </c>
      <c r="F1123" s="85" t="s">
        <v>671</v>
      </c>
      <c r="G1123" s="85">
        <v>183453</v>
      </c>
      <c r="H1123" s="89"/>
      <c r="I1123" s="273" t="s">
        <v>3380</v>
      </c>
      <c r="J1123" s="89"/>
      <c r="K1123" s="89"/>
      <c r="L1123" s="89"/>
      <c r="M1123" s="89"/>
      <c r="N1123" s="274">
        <v>6750</v>
      </c>
      <c r="O1123" s="274">
        <v>0</v>
      </c>
      <c r="P1123" s="89" t="s">
        <v>670</v>
      </c>
    </row>
    <row r="1124" spans="1:16" ht="76.5">
      <c r="A1124" s="271" t="s">
        <v>559</v>
      </c>
      <c r="B1124" s="89"/>
      <c r="C1124" s="272" t="s">
        <v>762</v>
      </c>
      <c r="D1124" s="84">
        <v>43496</v>
      </c>
      <c r="E1124" s="85" t="s">
        <v>2410</v>
      </c>
      <c r="F1124" s="85" t="s">
        <v>671</v>
      </c>
      <c r="G1124" s="85">
        <v>183452</v>
      </c>
      <c r="H1124" s="89"/>
      <c r="I1124" s="273" t="s">
        <v>3381</v>
      </c>
      <c r="J1124" s="89"/>
      <c r="K1124" s="89"/>
      <c r="L1124" s="89"/>
      <c r="M1124" s="89"/>
      <c r="N1124" s="274">
        <v>11250</v>
      </c>
      <c r="O1124" s="274">
        <v>0</v>
      </c>
      <c r="P1124" s="89" t="s">
        <v>670</v>
      </c>
    </row>
    <row r="1125" spans="1:16" ht="76.5">
      <c r="A1125" s="271" t="s">
        <v>559</v>
      </c>
      <c r="B1125" s="89"/>
      <c r="C1125" s="272" t="s">
        <v>762</v>
      </c>
      <c r="D1125" s="84">
        <v>43496</v>
      </c>
      <c r="E1125" s="85" t="s">
        <v>2410</v>
      </c>
      <c r="F1125" s="85" t="s">
        <v>671</v>
      </c>
      <c r="G1125" s="85">
        <v>183451</v>
      </c>
      <c r="H1125" s="89"/>
      <c r="I1125" s="273" t="s">
        <v>3382</v>
      </c>
      <c r="J1125" s="89"/>
      <c r="K1125" s="89"/>
      <c r="L1125" s="89"/>
      <c r="M1125" s="89"/>
      <c r="N1125" s="274">
        <v>3600</v>
      </c>
      <c r="O1125" s="274">
        <v>0</v>
      </c>
      <c r="P1125" s="89" t="s">
        <v>670</v>
      </c>
    </row>
    <row r="1126" spans="1:16" ht="76.5">
      <c r="A1126" s="271" t="s">
        <v>559</v>
      </c>
      <c r="B1126" s="89"/>
      <c r="C1126" s="272" t="s">
        <v>762</v>
      </c>
      <c r="D1126" s="84">
        <v>43496</v>
      </c>
      <c r="E1126" s="85" t="s">
        <v>2410</v>
      </c>
      <c r="F1126" s="85" t="s">
        <v>671</v>
      </c>
      <c r="G1126" s="85">
        <v>183450</v>
      </c>
      <c r="H1126" s="89"/>
      <c r="I1126" s="273" t="s">
        <v>3383</v>
      </c>
      <c r="J1126" s="89"/>
      <c r="K1126" s="89"/>
      <c r="L1126" s="89"/>
      <c r="M1126" s="89"/>
      <c r="N1126" s="274">
        <v>16200</v>
      </c>
      <c r="O1126" s="274">
        <v>0</v>
      </c>
      <c r="P1126" s="89" t="s">
        <v>670</v>
      </c>
    </row>
    <row r="1127" spans="1:16" ht="76.5">
      <c r="A1127" s="271" t="s">
        <v>559</v>
      </c>
      <c r="B1127" s="89"/>
      <c r="C1127" s="272" t="s">
        <v>762</v>
      </c>
      <c r="D1127" s="84">
        <v>43496</v>
      </c>
      <c r="E1127" s="85" t="s">
        <v>2410</v>
      </c>
      <c r="F1127" s="85" t="s">
        <v>671</v>
      </c>
      <c r="G1127" s="85">
        <v>183449</v>
      </c>
      <c r="H1127" s="89"/>
      <c r="I1127" s="273" t="s">
        <v>3384</v>
      </c>
      <c r="J1127" s="89"/>
      <c r="K1127" s="89"/>
      <c r="L1127" s="89"/>
      <c r="M1127" s="89"/>
      <c r="N1127" s="274">
        <v>5173</v>
      </c>
      <c r="O1127" s="274">
        <v>0</v>
      </c>
      <c r="P1127" s="89" t="s">
        <v>670</v>
      </c>
    </row>
    <row r="1128" spans="1:16" ht="76.5">
      <c r="A1128" s="271" t="s">
        <v>559</v>
      </c>
      <c r="B1128" s="89"/>
      <c r="C1128" s="272" t="s">
        <v>762</v>
      </c>
      <c r="D1128" s="84">
        <v>43496</v>
      </c>
      <c r="E1128" s="85" t="s">
        <v>2410</v>
      </c>
      <c r="F1128" s="85" t="s">
        <v>671</v>
      </c>
      <c r="G1128" s="85">
        <v>183448</v>
      </c>
      <c r="H1128" s="89"/>
      <c r="I1128" s="273" t="s">
        <v>3385</v>
      </c>
      <c r="J1128" s="89"/>
      <c r="K1128" s="89"/>
      <c r="L1128" s="89"/>
      <c r="M1128" s="89"/>
      <c r="N1128" s="274">
        <v>12150</v>
      </c>
      <c r="O1128" s="274">
        <v>0</v>
      </c>
      <c r="P1128" s="89" t="s">
        <v>670</v>
      </c>
    </row>
    <row r="1129" spans="1:16" ht="76.5">
      <c r="A1129" s="271" t="s">
        <v>559</v>
      </c>
      <c r="B1129" s="89"/>
      <c r="C1129" s="272" t="s">
        <v>762</v>
      </c>
      <c r="D1129" s="84">
        <v>43496</v>
      </c>
      <c r="E1129" s="85" t="s">
        <v>2410</v>
      </c>
      <c r="F1129" s="85" t="s">
        <v>671</v>
      </c>
      <c r="G1129" s="85">
        <v>183447</v>
      </c>
      <c r="H1129" s="89"/>
      <c r="I1129" s="273" t="s">
        <v>3386</v>
      </c>
      <c r="J1129" s="89"/>
      <c r="K1129" s="89"/>
      <c r="L1129" s="89"/>
      <c r="M1129" s="89"/>
      <c r="N1129" s="274">
        <v>6300</v>
      </c>
      <c r="O1129" s="274">
        <v>0</v>
      </c>
      <c r="P1129" s="89" t="s">
        <v>670</v>
      </c>
    </row>
    <row r="1130" spans="1:16" ht="76.5">
      <c r="A1130" s="271" t="s">
        <v>559</v>
      </c>
      <c r="B1130" s="89"/>
      <c r="C1130" s="272" t="s">
        <v>762</v>
      </c>
      <c r="D1130" s="84">
        <v>43496</v>
      </c>
      <c r="E1130" s="85" t="s">
        <v>2410</v>
      </c>
      <c r="F1130" s="85" t="s">
        <v>671</v>
      </c>
      <c r="G1130" s="85">
        <v>183446</v>
      </c>
      <c r="H1130" s="89"/>
      <c r="I1130" s="273" t="s">
        <v>3387</v>
      </c>
      <c r="J1130" s="89"/>
      <c r="K1130" s="89"/>
      <c r="L1130" s="89"/>
      <c r="M1130" s="89"/>
      <c r="N1130" s="274">
        <v>15000</v>
      </c>
      <c r="O1130" s="274">
        <v>0</v>
      </c>
      <c r="P1130" s="89" t="s">
        <v>670</v>
      </c>
    </row>
    <row r="1131" spans="1:16" ht="76.5">
      <c r="A1131" s="271" t="s">
        <v>559</v>
      </c>
      <c r="B1131" s="89"/>
      <c r="C1131" s="272" t="s">
        <v>762</v>
      </c>
      <c r="D1131" s="84">
        <v>43496</v>
      </c>
      <c r="E1131" s="85" t="s">
        <v>2410</v>
      </c>
      <c r="F1131" s="85" t="s">
        <v>671</v>
      </c>
      <c r="G1131" s="85">
        <v>183445</v>
      </c>
      <c r="H1131" s="89"/>
      <c r="I1131" s="273" t="s">
        <v>3388</v>
      </c>
      <c r="J1131" s="89"/>
      <c r="K1131" s="89"/>
      <c r="L1131" s="89"/>
      <c r="M1131" s="89"/>
      <c r="N1131" s="274">
        <v>10350</v>
      </c>
      <c r="O1131" s="274">
        <v>0</v>
      </c>
      <c r="P1131" s="89" t="s">
        <v>670</v>
      </c>
    </row>
    <row r="1132" spans="1:16" ht="76.5">
      <c r="A1132" s="271" t="s">
        <v>559</v>
      </c>
      <c r="B1132" s="89"/>
      <c r="C1132" s="272" t="s">
        <v>762</v>
      </c>
      <c r="D1132" s="84">
        <v>43496</v>
      </c>
      <c r="E1132" s="85" t="s">
        <v>2410</v>
      </c>
      <c r="F1132" s="85" t="s">
        <v>671</v>
      </c>
      <c r="G1132" s="85">
        <v>183444</v>
      </c>
      <c r="H1132" s="89"/>
      <c r="I1132" s="273" t="s">
        <v>3389</v>
      </c>
      <c r="J1132" s="89"/>
      <c r="K1132" s="89"/>
      <c r="L1132" s="89"/>
      <c r="M1132" s="89"/>
      <c r="N1132" s="274">
        <v>14850</v>
      </c>
      <c r="O1132" s="274">
        <v>0</v>
      </c>
      <c r="P1132" s="89" t="s">
        <v>670</v>
      </c>
    </row>
    <row r="1133" spans="1:16" ht="76.5">
      <c r="A1133" s="271" t="s">
        <v>559</v>
      </c>
      <c r="B1133" s="89"/>
      <c r="C1133" s="272" t="s">
        <v>762</v>
      </c>
      <c r="D1133" s="84">
        <v>43496</v>
      </c>
      <c r="E1133" s="85" t="s">
        <v>2410</v>
      </c>
      <c r="F1133" s="85" t="s">
        <v>671</v>
      </c>
      <c r="G1133" s="85">
        <v>183462</v>
      </c>
      <c r="H1133" s="89"/>
      <c r="I1133" s="273" t="s">
        <v>3390</v>
      </c>
      <c r="J1133" s="89"/>
      <c r="K1133" s="89"/>
      <c r="L1133" s="89"/>
      <c r="M1133" s="89"/>
      <c r="N1133" s="274">
        <v>17697</v>
      </c>
      <c r="O1133" s="274">
        <v>0</v>
      </c>
      <c r="P1133" s="89" t="s">
        <v>670</v>
      </c>
    </row>
    <row r="1134" spans="1:16" ht="76.5">
      <c r="A1134" s="271" t="s">
        <v>559</v>
      </c>
      <c r="B1134" s="89"/>
      <c r="C1134" s="272" t="s">
        <v>762</v>
      </c>
      <c r="D1134" s="84">
        <v>43496</v>
      </c>
      <c r="E1134" s="85" t="s">
        <v>2410</v>
      </c>
      <c r="F1134" s="85" t="s">
        <v>671</v>
      </c>
      <c r="G1134" s="85">
        <v>183438</v>
      </c>
      <c r="H1134" s="89"/>
      <c r="I1134" s="273" t="s">
        <v>3391</v>
      </c>
      <c r="J1134" s="89"/>
      <c r="K1134" s="89"/>
      <c r="L1134" s="89"/>
      <c r="M1134" s="89"/>
      <c r="N1134" s="274">
        <v>13950</v>
      </c>
      <c r="O1134" s="274">
        <v>0</v>
      </c>
      <c r="P1134" s="89" t="s">
        <v>670</v>
      </c>
    </row>
    <row r="1135" spans="1:16" ht="76.5">
      <c r="A1135" s="271" t="s">
        <v>559</v>
      </c>
      <c r="B1135" s="89"/>
      <c r="C1135" s="272" t="s">
        <v>762</v>
      </c>
      <c r="D1135" s="84">
        <v>43496</v>
      </c>
      <c r="E1135" s="85" t="s">
        <v>2410</v>
      </c>
      <c r="F1135" s="85" t="s">
        <v>671</v>
      </c>
      <c r="G1135" s="85">
        <v>183463</v>
      </c>
      <c r="H1135" s="89"/>
      <c r="I1135" s="273" t="s">
        <v>3392</v>
      </c>
      <c r="J1135" s="89"/>
      <c r="K1135" s="89"/>
      <c r="L1135" s="89"/>
      <c r="M1135" s="89"/>
      <c r="N1135" s="274">
        <v>9000</v>
      </c>
      <c r="O1135" s="274">
        <v>0</v>
      </c>
      <c r="P1135" s="89" t="s">
        <v>670</v>
      </c>
    </row>
    <row r="1136" spans="1:16" ht="76.5">
      <c r="A1136" s="271" t="s">
        <v>559</v>
      </c>
      <c r="B1136" s="89"/>
      <c r="C1136" s="272" t="s">
        <v>762</v>
      </c>
      <c r="D1136" s="84">
        <v>43496</v>
      </c>
      <c r="E1136" s="85" t="s">
        <v>2410</v>
      </c>
      <c r="F1136" s="85" t="s">
        <v>671</v>
      </c>
      <c r="G1136" s="85">
        <v>183443</v>
      </c>
      <c r="H1136" s="89"/>
      <c r="I1136" s="273" t="s">
        <v>3393</v>
      </c>
      <c r="J1136" s="89"/>
      <c r="K1136" s="89"/>
      <c r="L1136" s="89"/>
      <c r="M1136" s="89"/>
      <c r="N1136" s="274">
        <v>12000</v>
      </c>
      <c r="O1136" s="274">
        <v>0</v>
      </c>
      <c r="P1136" s="89" t="s">
        <v>670</v>
      </c>
    </row>
    <row r="1137" spans="1:16" ht="76.5">
      <c r="A1137" s="271" t="s">
        <v>559</v>
      </c>
      <c r="B1137" s="89"/>
      <c r="C1137" s="272" t="s">
        <v>762</v>
      </c>
      <c r="D1137" s="84">
        <v>43496</v>
      </c>
      <c r="E1137" s="85" t="s">
        <v>2410</v>
      </c>
      <c r="F1137" s="85" t="s">
        <v>671</v>
      </c>
      <c r="G1137" s="85">
        <v>183437</v>
      </c>
      <c r="H1137" s="89"/>
      <c r="I1137" s="273" t="s">
        <v>3394</v>
      </c>
      <c r="J1137" s="89"/>
      <c r="K1137" s="89"/>
      <c r="L1137" s="89"/>
      <c r="M1137" s="89"/>
      <c r="N1137" s="274">
        <v>3000</v>
      </c>
      <c r="O1137" s="274">
        <v>0</v>
      </c>
      <c r="P1137" s="89" t="s">
        <v>670</v>
      </c>
    </row>
    <row r="1138" spans="1:16" ht="76.5">
      <c r="A1138" s="271" t="s">
        <v>559</v>
      </c>
      <c r="B1138" s="89"/>
      <c r="C1138" s="272" t="s">
        <v>762</v>
      </c>
      <c r="D1138" s="84">
        <v>43496</v>
      </c>
      <c r="E1138" s="85" t="s">
        <v>2410</v>
      </c>
      <c r="F1138" s="85" t="s">
        <v>671</v>
      </c>
      <c r="G1138" s="85">
        <v>183442</v>
      </c>
      <c r="H1138" s="89"/>
      <c r="I1138" s="273" t="s">
        <v>3395</v>
      </c>
      <c r="J1138" s="89"/>
      <c r="K1138" s="89"/>
      <c r="L1138" s="89"/>
      <c r="M1138" s="89"/>
      <c r="N1138" s="274">
        <v>3600</v>
      </c>
      <c r="O1138" s="274">
        <v>0</v>
      </c>
      <c r="P1138" s="89" t="s">
        <v>670</v>
      </c>
    </row>
    <row r="1139" spans="1:16" ht="76.5">
      <c r="A1139" s="271" t="s">
        <v>559</v>
      </c>
      <c r="B1139" s="89"/>
      <c r="C1139" s="272" t="s">
        <v>762</v>
      </c>
      <c r="D1139" s="84">
        <v>43496</v>
      </c>
      <c r="E1139" s="85" t="s">
        <v>2410</v>
      </c>
      <c r="F1139" s="85" t="s">
        <v>671</v>
      </c>
      <c r="G1139" s="85">
        <v>183441</v>
      </c>
      <c r="H1139" s="89"/>
      <c r="I1139" s="273" t="s">
        <v>3396</v>
      </c>
      <c r="J1139" s="89"/>
      <c r="K1139" s="89"/>
      <c r="L1139" s="89"/>
      <c r="M1139" s="89"/>
      <c r="N1139" s="274">
        <v>35122</v>
      </c>
      <c r="O1139" s="274">
        <v>0</v>
      </c>
      <c r="P1139" s="89" t="s">
        <v>670</v>
      </c>
    </row>
    <row r="1140" spans="1:16" ht="76.5">
      <c r="A1140" s="271" t="s">
        <v>559</v>
      </c>
      <c r="B1140" s="89"/>
      <c r="C1140" s="272" t="s">
        <v>762</v>
      </c>
      <c r="D1140" s="84">
        <v>43496</v>
      </c>
      <c r="E1140" s="85" t="s">
        <v>2410</v>
      </c>
      <c r="F1140" s="85" t="s">
        <v>671</v>
      </c>
      <c r="G1140" s="85">
        <v>183467</v>
      </c>
      <c r="H1140" s="89"/>
      <c r="I1140" s="273" t="s">
        <v>3397</v>
      </c>
      <c r="J1140" s="89"/>
      <c r="K1140" s="89"/>
      <c r="L1140" s="89"/>
      <c r="M1140" s="89"/>
      <c r="N1140" s="274">
        <v>89574.5</v>
      </c>
      <c r="O1140" s="274">
        <v>0</v>
      </c>
      <c r="P1140" s="89" t="s">
        <v>670</v>
      </c>
    </row>
    <row r="1141" spans="1:16" ht="76.5">
      <c r="A1141" s="271" t="s">
        <v>559</v>
      </c>
      <c r="B1141" s="89"/>
      <c r="C1141" s="272" t="s">
        <v>762</v>
      </c>
      <c r="D1141" s="84">
        <v>43496</v>
      </c>
      <c r="E1141" s="85" t="s">
        <v>2410</v>
      </c>
      <c r="F1141" s="85" t="s">
        <v>671</v>
      </c>
      <c r="G1141" s="85">
        <v>183489</v>
      </c>
      <c r="H1141" s="89"/>
      <c r="I1141" s="273" t="s">
        <v>3398</v>
      </c>
      <c r="J1141" s="89"/>
      <c r="K1141" s="89"/>
      <c r="L1141" s="89"/>
      <c r="M1141" s="89"/>
      <c r="N1141" s="274">
        <v>15300</v>
      </c>
      <c r="O1141" s="274">
        <v>0</v>
      </c>
      <c r="P1141" s="89" t="s">
        <v>670</v>
      </c>
    </row>
    <row r="1142" spans="1:16" ht="76.5">
      <c r="A1142" s="271" t="s">
        <v>559</v>
      </c>
      <c r="B1142" s="89"/>
      <c r="C1142" s="272" t="s">
        <v>762</v>
      </c>
      <c r="D1142" s="84">
        <v>43496</v>
      </c>
      <c r="E1142" s="85" t="s">
        <v>2410</v>
      </c>
      <c r="F1142" s="85" t="s">
        <v>671</v>
      </c>
      <c r="G1142" s="85">
        <v>183466</v>
      </c>
      <c r="H1142" s="89"/>
      <c r="I1142" s="273" t="s">
        <v>3399</v>
      </c>
      <c r="J1142" s="89"/>
      <c r="K1142" s="89"/>
      <c r="L1142" s="89"/>
      <c r="M1142" s="89"/>
      <c r="N1142" s="274">
        <v>67249</v>
      </c>
      <c r="O1142" s="274">
        <v>0</v>
      </c>
      <c r="P1142" s="89" t="s">
        <v>670</v>
      </c>
    </row>
    <row r="1143" spans="1:16" ht="76.5">
      <c r="A1143" s="271" t="s">
        <v>559</v>
      </c>
      <c r="B1143" s="89"/>
      <c r="C1143" s="272" t="s">
        <v>762</v>
      </c>
      <c r="D1143" s="84">
        <v>43496</v>
      </c>
      <c r="E1143" s="85" t="s">
        <v>2410</v>
      </c>
      <c r="F1143" s="85" t="s">
        <v>671</v>
      </c>
      <c r="G1143" s="85">
        <v>183490</v>
      </c>
      <c r="H1143" s="89"/>
      <c r="I1143" s="273" t="s">
        <v>3400</v>
      </c>
      <c r="J1143" s="89"/>
      <c r="K1143" s="89"/>
      <c r="L1143" s="89"/>
      <c r="M1143" s="89"/>
      <c r="N1143" s="274">
        <v>3267</v>
      </c>
      <c r="O1143" s="274">
        <v>0</v>
      </c>
      <c r="P1143" s="89" t="s">
        <v>670</v>
      </c>
    </row>
    <row r="1144" spans="1:16" ht="76.5">
      <c r="A1144" s="271" t="s">
        <v>559</v>
      </c>
      <c r="B1144" s="89"/>
      <c r="C1144" s="272" t="s">
        <v>762</v>
      </c>
      <c r="D1144" s="84">
        <v>43496</v>
      </c>
      <c r="E1144" s="85" t="s">
        <v>2410</v>
      </c>
      <c r="F1144" s="85" t="s">
        <v>671</v>
      </c>
      <c r="G1144" s="85">
        <v>183514</v>
      </c>
      <c r="H1144" s="89"/>
      <c r="I1144" s="273" t="s">
        <v>3401</v>
      </c>
      <c r="J1144" s="89"/>
      <c r="K1144" s="89"/>
      <c r="L1144" s="89"/>
      <c r="M1144" s="89"/>
      <c r="N1144" s="274">
        <v>38525.5</v>
      </c>
      <c r="O1144" s="274">
        <v>0</v>
      </c>
      <c r="P1144" s="89" t="s">
        <v>670</v>
      </c>
    </row>
    <row r="1145" spans="1:16" ht="76.5">
      <c r="A1145" s="271" t="s">
        <v>559</v>
      </c>
      <c r="B1145" s="89"/>
      <c r="C1145" s="272" t="s">
        <v>762</v>
      </c>
      <c r="D1145" s="84">
        <v>43496</v>
      </c>
      <c r="E1145" s="85" t="s">
        <v>2410</v>
      </c>
      <c r="F1145" s="85" t="s">
        <v>671</v>
      </c>
      <c r="G1145" s="85">
        <v>183513</v>
      </c>
      <c r="H1145" s="89"/>
      <c r="I1145" s="273" t="s">
        <v>3402</v>
      </c>
      <c r="J1145" s="89"/>
      <c r="K1145" s="89"/>
      <c r="L1145" s="89"/>
      <c r="M1145" s="89"/>
      <c r="N1145" s="274">
        <v>36347</v>
      </c>
      <c r="O1145" s="274">
        <v>0</v>
      </c>
      <c r="P1145" s="89" t="s">
        <v>670</v>
      </c>
    </row>
    <row r="1146" spans="1:16" ht="76.5">
      <c r="A1146" s="271" t="s">
        <v>559</v>
      </c>
      <c r="B1146" s="89"/>
      <c r="C1146" s="272" t="s">
        <v>762</v>
      </c>
      <c r="D1146" s="84">
        <v>43496</v>
      </c>
      <c r="E1146" s="85" t="s">
        <v>2410</v>
      </c>
      <c r="F1146" s="85" t="s">
        <v>671</v>
      </c>
      <c r="G1146" s="85">
        <v>183512</v>
      </c>
      <c r="H1146" s="89"/>
      <c r="I1146" s="273" t="s">
        <v>3403</v>
      </c>
      <c r="J1146" s="89"/>
      <c r="K1146" s="89"/>
      <c r="L1146" s="89"/>
      <c r="M1146" s="89"/>
      <c r="N1146" s="274">
        <v>16608</v>
      </c>
      <c r="O1146" s="274">
        <v>0</v>
      </c>
      <c r="P1146" s="89" t="s">
        <v>670</v>
      </c>
    </row>
    <row r="1147" spans="1:16" ht="76.5">
      <c r="A1147" s="271" t="s">
        <v>559</v>
      </c>
      <c r="B1147" s="89"/>
      <c r="C1147" s="272" t="s">
        <v>762</v>
      </c>
      <c r="D1147" s="84">
        <v>43496</v>
      </c>
      <c r="E1147" s="85" t="s">
        <v>2410</v>
      </c>
      <c r="F1147" s="85" t="s">
        <v>671</v>
      </c>
      <c r="G1147" s="85">
        <v>183511</v>
      </c>
      <c r="H1147" s="89"/>
      <c r="I1147" s="273" t="s">
        <v>3404</v>
      </c>
      <c r="J1147" s="89"/>
      <c r="K1147" s="89"/>
      <c r="L1147" s="89"/>
      <c r="M1147" s="89"/>
      <c r="N1147" s="274">
        <v>48599</v>
      </c>
      <c r="O1147" s="274">
        <v>0</v>
      </c>
      <c r="P1147" s="89" t="s">
        <v>670</v>
      </c>
    </row>
    <row r="1148" spans="1:16" ht="76.5">
      <c r="A1148" s="271" t="s">
        <v>559</v>
      </c>
      <c r="B1148" s="89"/>
      <c r="C1148" s="272" t="s">
        <v>762</v>
      </c>
      <c r="D1148" s="84">
        <v>43496</v>
      </c>
      <c r="E1148" s="85" t="s">
        <v>2410</v>
      </c>
      <c r="F1148" s="85" t="s">
        <v>671</v>
      </c>
      <c r="G1148" s="85">
        <v>183510</v>
      </c>
      <c r="H1148" s="89"/>
      <c r="I1148" s="273" t="s">
        <v>3405</v>
      </c>
      <c r="J1148" s="89"/>
      <c r="K1148" s="89"/>
      <c r="L1148" s="89"/>
      <c r="M1148" s="89"/>
      <c r="N1148" s="274">
        <v>928281</v>
      </c>
      <c r="O1148" s="274">
        <v>0</v>
      </c>
      <c r="P1148" s="89" t="s">
        <v>670</v>
      </c>
    </row>
    <row r="1149" spans="1:16" ht="76.5">
      <c r="A1149" s="271" t="s">
        <v>559</v>
      </c>
      <c r="B1149" s="89"/>
      <c r="C1149" s="272" t="s">
        <v>762</v>
      </c>
      <c r="D1149" s="84">
        <v>43496</v>
      </c>
      <c r="E1149" s="85" t="s">
        <v>2410</v>
      </c>
      <c r="F1149" s="85" t="s">
        <v>671</v>
      </c>
      <c r="G1149" s="85">
        <v>183509</v>
      </c>
      <c r="H1149" s="89"/>
      <c r="I1149" s="273" t="s">
        <v>3406</v>
      </c>
      <c r="J1149" s="89"/>
      <c r="K1149" s="89"/>
      <c r="L1149" s="89"/>
      <c r="M1149" s="89"/>
      <c r="N1149" s="274">
        <v>41112</v>
      </c>
      <c r="O1149" s="274">
        <v>0</v>
      </c>
      <c r="P1149" s="89" t="s">
        <v>670</v>
      </c>
    </row>
    <row r="1150" spans="1:16" ht="76.5">
      <c r="A1150" s="271" t="s">
        <v>559</v>
      </c>
      <c r="B1150" s="89"/>
      <c r="C1150" s="272" t="s">
        <v>762</v>
      </c>
      <c r="D1150" s="84">
        <v>43496</v>
      </c>
      <c r="E1150" s="85" t="s">
        <v>2410</v>
      </c>
      <c r="F1150" s="85" t="s">
        <v>671</v>
      </c>
      <c r="G1150" s="85">
        <v>183508</v>
      </c>
      <c r="H1150" s="89"/>
      <c r="I1150" s="273" t="s">
        <v>3407</v>
      </c>
      <c r="J1150" s="89"/>
      <c r="K1150" s="89"/>
      <c r="L1150" s="89"/>
      <c r="M1150" s="89"/>
      <c r="N1150" s="274">
        <v>28800</v>
      </c>
      <c r="O1150" s="274">
        <v>0</v>
      </c>
      <c r="P1150" s="89" t="s">
        <v>670</v>
      </c>
    </row>
    <row r="1151" spans="1:16" ht="76.5">
      <c r="A1151" s="271" t="s">
        <v>559</v>
      </c>
      <c r="B1151" s="89"/>
      <c r="C1151" s="272" t="s">
        <v>762</v>
      </c>
      <c r="D1151" s="84">
        <v>43496</v>
      </c>
      <c r="E1151" s="85" t="s">
        <v>2410</v>
      </c>
      <c r="F1151" s="85" t="s">
        <v>671</v>
      </c>
      <c r="G1151" s="85">
        <v>183507</v>
      </c>
      <c r="H1151" s="89"/>
      <c r="I1151" s="273" t="s">
        <v>3371</v>
      </c>
      <c r="J1151" s="89"/>
      <c r="K1151" s="89"/>
      <c r="L1151" s="89"/>
      <c r="M1151" s="89"/>
      <c r="N1151" s="274">
        <v>55405.5</v>
      </c>
      <c r="O1151" s="274">
        <v>0</v>
      </c>
      <c r="P1151" s="89" t="s">
        <v>670</v>
      </c>
    </row>
    <row r="1152" spans="1:16" ht="76.5">
      <c r="A1152" s="271" t="s">
        <v>559</v>
      </c>
      <c r="B1152" s="89"/>
      <c r="C1152" s="272" t="s">
        <v>762</v>
      </c>
      <c r="D1152" s="84">
        <v>43496</v>
      </c>
      <c r="E1152" s="85" t="s">
        <v>2410</v>
      </c>
      <c r="F1152" s="85" t="s">
        <v>671</v>
      </c>
      <c r="G1152" s="85">
        <v>183506</v>
      </c>
      <c r="H1152" s="89"/>
      <c r="I1152" s="273" t="s">
        <v>3408</v>
      </c>
      <c r="J1152" s="89"/>
      <c r="K1152" s="89"/>
      <c r="L1152" s="89"/>
      <c r="M1152" s="89"/>
      <c r="N1152" s="274">
        <v>15075</v>
      </c>
      <c r="O1152" s="274">
        <v>0</v>
      </c>
      <c r="P1152" s="89" t="s">
        <v>670</v>
      </c>
    </row>
    <row r="1153" spans="1:16" ht="76.5">
      <c r="A1153" s="271" t="s">
        <v>559</v>
      </c>
      <c r="B1153" s="89"/>
      <c r="C1153" s="272" t="s">
        <v>762</v>
      </c>
      <c r="D1153" s="84">
        <v>43496</v>
      </c>
      <c r="E1153" s="85" t="s">
        <v>2410</v>
      </c>
      <c r="F1153" s="85" t="s">
        <v>671</v>
      </c>
      <c r="G1153" s="85">
        <v>183505</v>
      </c>
      <c r="H1153" s="89"/>
      <c r="I1153" s="273" t="s">
        <v>3409</v>
      </c>
      <c r="J1153" s="89"/>
      <c r="K1153" s="89"/>
      <c r="L1153" s="89"/>
      <c r="M1153" s="89"/>
      <c r="N1153" s="274">
        <v>35100</v>
      </c>
      <c r="O1153" s="274">
        <v>0</v>
      </c>
      <c r="P1153" s="89" t="s">
        <v>670</v>
      </c>
    </row>
    <row r="1154" spans="1:16" ht="76.5">
      <c r="A1154" s="271" t="s">
        <v>559</v>
      </c>
      <c r="B1154" s="89"/>
      <c r="C1154" s="272" t="s">
        <v>762</v>
      </c>
      <c r="D1154" s="84">
        <v>43496</v>
      </c>
      <c r="E1154" s="85" t="s">
        <v>2410</v>
      </c>
      <c r="F1154" s="85" t="s">
        <v>671</v>
      </c>
      <c r="G1154" s="85">
        <v>183504</v>
      </c>
      <c r="H1154" s="89"/>
      <c r="I1154" s="273" t="s">
        <v>3410</v>
      </c>
      <c r="J1154" s="89"/>
      <c r="K1154" s="89"/>
      <c r="L1154" s="89"/>
      <c r="M1154" s="89"/>
      <c r="N1154" s="274">
        <v>5400</v>
      </c>
      <c r="O1154" s="274">
        <v>0</v>
      </c>
      <c r="P1154" s="89" t="s">
        <v>670</v>
      </c>
    </row>
    <row r="1155" spans="1:16" ht="76.5">
      <c r="A1155" s="271" t="s">
        <v>559</v>
      </c>
      <c r="B1155" s="89"/>
      <c r="C1155" s="272" t="s">
        <v>762</v>
      </c>
      <c r="D1155" s="84">
        <v>43496</v>
      </c>
      <c r="E1155" s="85" t="s">
        <v>2410</v>
      </c>
      <c r="F1155" s="85" t="s">
        <v>671</v>
      </c>
      <c r="G1155" s="85">
        <v>183503</v>
      </c>
      <c r="H1155" s="89"/>
      <c r="I1155" s="273" t="s">
        <v>3411</v>
      </c>
      <c r="J1155" s="89"/>
      <c r="K1155" s="89"/>
      <c r="L1155" s="89"/>
      <c r="M1155" s="89"/>
      <c r="N1155" s="274">
        <v>39070</v>
      </c>
      <c r="O1155" s="274">
        <v>0</v>
      </c>
      <c r="P1155" s="89" t="s">
        <v>670</v>
      </c>
    </row>
    <row r="1156" spans="1:16" ht="76.5">
      <c r="A1156" s="271" t="s">
        <v>559</v>
      </c>
      <c r="B1156" s="89"/>
      <c r="C1156" s="272" t="s">
        <v>762</v>
      </c>
      <c r="D1156" s="84">
        <v>43496</v>
      </c>
      <c r="E1156" s="85" t="s">
        <v>2410</v>
      </c>
      <c r="F1156" s="85" t="s">
        <v>671</v>
      </c>
      <c r="G1156" s="85">
        <v>183502</v>
      </c>
      <c r="H1156" s="89"/>
      <c r="I1156" s="273" t="s">
        <v>3412</v>
      </c>
      <c r="J1156" s="89"/>
      <c r="K1156" s="89"/>
      <c r="L1156" s="89"/>
      <c r="M1156" s="89"/>
      <c r="N1156" s="274">
        <v>13500</v>
      </c>
      <c r="O1156" s="274">
        <v>0</v>
      </c>
      <c r="P1156" s="89" t="s">
        <v>670</v>
      </c>
    </row>
    <row r="1157" spans="1:16" ht="76.5">
      <c r="A1157" s="271" t="s">
        <v>559</v>
      </c>
      <c r="B1157" s="89"/>
      <c r="C1157" s="272" t="s">
        <v>762</v>
      </c>
      <c r="D1157" s="84">
        <v>43496</v>
      </c>
      <c r="E1157" s="85" t="s">
        <v>2410</v>
      </c>
      <c r="F1157" s="85" t="s">
        <v>671</v>
      </c>
      <c r="G1157" s="85">
        <v>183501</v>
      </c>
      <c r="H1157" s="89"/>
      <c r="I1157" s="273" t="s">
        <v>3413</v>
      </c>
      <c r="J1157" s="89"/>
      <c r="K1157" s="89"/>
      <c r="L1157" s="89"/>
      <c r="M1157" s="89"/>
      <c r="N1157" s="274">
        <v>18241.5</v>
      </c>
      <c r="O1157" s="274">
        <v>0</v>
      </c>
      <c r="P1157" s="89" t="s">
        <v>670</v>
      </c>
    </row>
    <row r="1158" spans="1:16" ht="76.5">
      <c r="A1158" s="271" t="s">
        <v>559</v>
      </c>
      <c r="B1158" s="89"/>
      <c r="C1158" s="272" t="s">
        <v>762</v>
      </c>
      <c r="D1158" s="84">
        <v>43496</v>
      </c>
      <c r="E1158" s="85" t="s">
        <v>2410</v>
      </c>
      <c r="F1158" s="85" t="s">
        <v>671</v>
      </c>
      <c r="G1158" s="85">
        <v>183500</v>
      </c>
      <c r="H1158" s="89"/>
      <c r="I1158" s="273" t="s">
        <v>3414</v>
      </c>
      <c r="J1158" s="89"/>
      <c r="K1158" s="89"/>
      <c r="L1158" s="89"/>
      <c r="M1158" s="89"/>
      <c r="N1158" s="274">
        <v>24231.5</v>
      </c>
      <c r="O1158" s="274">
        <v>0</v>
      </c>
      <c r="P1158" s="89" t="s">
        <v>670</v>
      </c>
    </row>
    <row r="1159" spans="1:16" ht="76.5">
      <c r="A1159" s="271" t="s">
        <v>559</v>
      </c>
      <c r="B1159" s="89"/>
      <c r="C1159" s="272" t="s">
        <v>762</v>
      </c>
      <c r="D1159" s="84">
        <v>43496</v>
      </c>
      <c r="E1159" s="85" t="s">
        <v>2410</v>
      </c>
      <c r="F1159" s="85" t="s">
        <v>671</v>
      </c>
      <c r="G1159" s="85">
        <v>183499</v>
      </c>
      <c r="H1159" s="89"/>
      <c r="I1159" s="273" t="s">
        <v>3415</v>
      </c>
      <c r="J1159" s="89"/>
      <c r="K1159" s="89"/>
      <c r="L1159" s="89"/>
      <c r="M1159" s="89"/>
      <c r="N1159" s="274">
        <v>101690.5</v>
      </c>
      <c r="O1159" s="274">
        <v>0</v>
      </c>
      <c r="P1159" s="89" t="s">
        <v>670</v>
      </c>
    </row>
    <row r="1160" spans="1:16" ht="76.5">
      <c r="A1160" s="271" t="s">
        <v>559</v>
      </c>
      <c r="B1160" s="89"/>
      <c r="C1160" s="272" t="s">
        <v>762</v>
      </c>
      <c r="D1160" s="84">
        <v>43496</v>
      </c>
      <c r="E1160" s="85" t="s">
        <v>2410</v>
      </c>
      <c r="F1160" s="85" t="s">
        <v>671</v>
      </c>
      <c r="G1160" s="85">
        <v>183498</v>
      </c>
      <c r="H1160" s="89"/>
      <c r="I1160" s="273" t="s">
        <v>3416</v>
      </c>
      <c r="J1160" s="89"/>
      <c r="K1160" s="89"/>
      <c r="L1160" s="89"/>
      <c r="M1160" s="89"/>
      <c r="N1160" s="274">
        <v>57175.5</v>
      </c>
      <c r="O1160" s="274">
        <v>0</v>
      </c>
      <c r="P1160" s="89" t="s">
        <v>670</v>
      </c>
    </row>
    <row r="1161" spans="1:16" ht="76.5">
      <c r="A1161" s="271" t="s">
        <v>559</v>
      </c>
      <c r="B1161" s="89"/>
      <c r="C1161" s="272" t="s">
        <v>762</v>
      </c>
      <c r="D1161" s="84">
        <v>43496</v>
      </c>
      <c r="E1161" s="85" t="s">
        <v>2410</v>
      </c>
      <c r="F1161" s="85" t="s">
        <v>671</v>
      </c>
      <c r="G1161" s="85">
        <v>183497</v>
      </c>
      <c r="H1161" s="89"/>
      <c r="I1161" s="273" t="s">
        <v>3417</v>
      </c>
      <c r="J1161" s="89"/>
      <c r="K1161" s="89"/>
      <c r="L1161" s="89"/>
      <c r="M1161" s="89"/>
      <c r="N1161" s="274">
        <v>17425</v>
      </c>
      <c r="O1161" s="274">
        <v>0</v>
      </c>
      <c r="P1161" s="89" t="s">
        <v>670</v>
      </c>
    </row>
    <row r="1162" spans="1:16" ht="76.5">
      <c r="A1162" s="271" t="s">
        <v>559</v>
      </c>
      <c r="B1162" s="89"/>
      <c r="C1162" s="272" t="s">
        <v>762</v>
      </c>
      <c r="D1162" s="84">
        <v>43496</v>
      </c>
      <c r="E1162" s="85" t="s">
        <v>2410</v>
      </c>
      <c r="F1162" s="85" t="s">
        <v>671</v>
      </c>
      <c r="G1162" s="85">
        <v>183496</v>
      </c>
      <c r="H1162" s="89"/>
      <c r="I1162" s="273" t="s">
        <v>3418</v>
      </c>
      <c r="J1162" s="89"/>
      <c r="K1162" s="89"/>
      <c r="L1162" s="89"/>
      <c r="M1162" s="89"/>
      <c r="N1162" s="274">
        <v>44515</v>
      </c>
      <c r="O1162" s="274">
        <v>0</v>
      </c>
      <c r="P1162" s="89" t="s">
        <v>670</v>
      </c>
    </row>
    <row r="1163" spans="1:16" ht="76.5">
      <c r="A1163" s="271" t="s">
        <v>559</v>
      </c>
      <c r="B1163" s="89"/>
      <c r="C1163" s="272" t="s">
        <v>762</v>
      </c>
      <c r="D1163" s="84">
        <v>43496</v>
      </c>
      <c r="E1163" s="85" t="s">
        <v>2410</v>
      </c>
      <c r="F1163" s="85" t="s">
        <v>671</v>
      </c>
      <c r="G1163" s="85">
        <v>183495</v>
      </c>
      <c r="H1163" s="89"/>
      <c r="I1163" s="273" t="s">
        <v>3419</v>
      </c>
      <c r="J1163" s="89"/>
      <c r="K1163" s="89"/>
      <c r="L1163" s="89"/>
      <c r="M1163" s="89"/>
      <c r="N1163" s="274">
        <v>41656.5</v>
      </c>
      <c r="O1163" s="274">
        <v>0</v>
      </c>
      <c r="P1163" s="89" t="s">
        <v>670</v>
      </c>
    </row>
    <row r="1164" spans="1:16" ht="63.75">
      <c r="A1164" s="271" t="s">
        <v>559</v>
      </c>
      <c r="B1164" s="89"/>
      <c r="C1164" s="272" t="s">
        <v>762</v>
      </c>
      <c r="D1164" s="84">
        <v>43497</v>
      </c>
      <c r="E1164" s="85" t="s">
        <v>3507</v>
      </c>
      <c r="F1164" s="85" t="s">
        <v>3</v>
      </c>
      <c r="G1164" s="85">
        <v>1708680</v>
      </c>
      <c r="H1164" s="89"/>
      <c r="I1164" s="273" t="s">
        <v>4614</v>
      </c>
      <c r="J1164" s="89"/>
      <c r="K1164" s="89"/>
      <c r="L1164" s="89"/>
      <c r="M1164" s="89"/>
      <c r="N1164" s="274">
        <v>0</v>
      </c>
      <c r="O1164" s="274">
        <v>8.8000000000000007</v>
      </c>
      <c r="P1164" s="89" t="s">
        <v>670</v>
      </c>
    </row>
    <row r="1165" spans="1:16" ht="63.75">
      <c r="A1165" s="271" t="s">
        <v>556</v>
      </c>
      <c r="B1165" s="89"/>
      <c r="C1165" s="272" t="s">
        <v>616</v>
      </c>
      <c r="D1165" s="84">
        <v>43497</v>
      </c>
      <c r="E1165" s="85" t="s">
        <v>3508</v>
      </c>
      <c r="F1165" s="85" t="s">
        <v>3</v>
      </c>
      <c r="G1165" s="85">
        <v>1708678</v>
      </c>
      <c r="H1165" s="89"/>
      <c r="I1165" s="273" t="s">
        <v>4615</v>
      </c>
      <c r="J1165" s="89"/>
      <c r="K1165" s="89"/>
      <c r="L1165" s="89"/>
      <c r="M1165" s="89"/>
      <c r="N1165" s="274">
        <v>0</v>
      </c>
      <c r="O1165" s="274">
        <v>16</v>
      </c>
      <c r="P1165" s="89" t="s">
        <v>670</v>
      </c>
    </row>
    <row r="1166" spans="1:16" ht="63.75">
      <c r="A1166" s="271" t="s">
        <v>559</v>
      </c>
      <c r="B1166" s="89"/>
      <c r="C1166" s="272" t="s">
        <v>762</v>
      </c>
      <c r="D1166" s="84">
        <v>43497</v>
      </c>
      <c r="E1166" s="85" t="s">
        <v>3509</v>
      </c>
      <c r="F1166" s="85" t="s">
        <v>3</v>
      </c>
      <c r="G1166" s="85">
        <v>1708676</v>
      </c>
      <c r="H1166" s="89"/>
      <c r="I1166" s="273" t="s">
        <v>4616</v>
      </c>
      <c r="J1166" s="89"/>
      <c r="K1166" s="89"/>
      <c r="L1166" s="89"/>
      <c r="M1166" s="89"/>
      <c r="N1166" s="274">
        <v>0</v>
      </c>
      <c r="O1166" s="274">
        <v>30.830000000000002</v>
      </c>
      <c r="P1166" s="89" t="s">
        <v>670</v>
      </c>
    </row>
    <row r="1167" spans="1:16" ht="51">
      <c r="A1167" s="271">
        <v>526</v>
      </c>
      <c r="B1167" s="89"/>
      <c r="C1167" s="272" t="s">
        <v>610</v>
      </c>
      <c r="D1167" s="84">
        <v>43497</v>
      </c>
      <c r="E1167" s="85" t="s">
        <v>3510</v>
      </c>
      <c r="F1167" s="85" t="s">
        <v>3</v>
      </c>
      <c r="G1167" s="85">
        <v>1708655</v>
      </c>
      <c r="H1167" s="89"/>
      <c r="I1167" s="273" t="s">
        <v>4617</v>
      </c>
      <c r="J1167" s="89"/>
      <c r="K1167" s="89"/>
      <c r="L1167" s="89"/>
      <c r="M1167" s="89"/>
      <c r="N1167" s="274">
        <v>0</v>
      </c>
      <c r="O1167" s="274">
        <v>14</v>
      </c>
      <c r="P1167" s="89" t="s">
        <v>670</v>
      </c>
    </row>
    <row r="1168" spans="1:16" ht="38.25">
      <c r="A1168" s="271">
        <v>35</v>
      </c>
      <c r="B1168" s="89"/>
      <c r="C1168" s="272" t="s">
        <v>46</v>
      </c>
      <c r="D1168" s="84">
        <v>43497</v>
      </c>
      <c r="E1168" s="85" t="s">
        <v>3511</v>
      </c>
      <c r="F1168" s="85" t="s">
        <v>3</v>
      </c>
      <c r="G1168" s="85">
        <v>1708796</v>
      </c>
      <c r="H1168" s="89"/>
      <c r="I1168" s="273" t="s">
        <v>4618</v>
      </c>
      <c r="J1168" s="89"/>
      <c r="K1168" s="89"/>
      <c r="L1168" s="89"/>
      <c r="M1168" s="89"/>
      <c r="N1168" s="274">
        <v>0</v>
      </c>
      <c r="O1168" s="274">
        <v>1000</v>
      </c>
      <c r="P1168" s="89" t="s">
        <v>670</v>
      </c>
    </row>
    <row r="1169" spans="1:16" ht="51">
      <c r="A1169" s="271" t="s">
        <v>565</v>
      </c>
      <c r="B1169" s="89"/>
      <c r="C1169" s="272" t="s">
        <v>615</v>
      </c>
      <c r="D1169" s="84">
        <v>43497</v>
      </c>
      <c r="E1169" s="85" t="s">
        <v>3512</v>
      </c>
      <c r="F1169" s="85" t="s">
        <v>3</v>
      </c>
      <c r="G1169" s="85">
        <v>1708814</v>
      </c>
      <c r="H1169" s="89"/>
      <c r="I1169" s="273" t="s">
        <v>4619</v>
      </c>
      <c r="J1169" s="89"/>
      <c r="K1169" s="89"/>
      <c r="L1169" s="89"/>
      <c r="M1169" s="89"/>
      <c r="N1169" s="274">
        <v>0</v>
      </c>
      <c r="O1169" s="274">
        <v>40.800000000000004</v>
      </c>
      <c r="P1169" s="89" t="s">
        <v>670</v>
      </c>
    </row>
    <row r="1170" spans="1:16" ht="51">
      <c r="A1170" s="271">
        <v>212</v>
      </c>
      <c r="B1170" s="89"/>
      <c r="C1170" s="272" t="s">
        <v>100</v>
      </c>
      <c r="D1170" s="84">
        <v>43497</v>
      </c>
      <c r="E1170" s="85" t="s">
        <v>3513</v>
      </c>
      <c r="F1170" s="85" t="s">
        <v>3</v>
      </c>
      <c r="G1170" s="85">
        <v>1708850</v>
      </c>
      <c r="H1170" s="89"/>
      <c r="I1170" s="273" t="s">
        <v>4620</v>
      </c>
      <c r="J1170" s="89"/>
      <c r="K1170" s="89"/>
      <c r="L1170" s="89"/>
      <c r="M1170" s="89"/>
      <c r="N1170" s="274">
        <v>0</v>
      </c>
      <c r="O1170" s="274">
        <v>1459.5</v>
      </c>
      <c r="P1170" s="89" t="s">
        <v>670</v>
      </c>
    </row>
    <row r="1171" spans="1:16" ht="51">
      <c r="A1171" s="271" t="s">
        <v>565</v>
      </c>
      <c r="B1171" s="89"/>
      <c r="C1171" s="272" t="s">
        <v>615</v>
      </c>
      <c r="D1171" s="84">
        <v>43497</v>
      </c>
      <c r="E1171" s="85" t="s">
        <v>3514</v>
      </c>
      <c r="F1171" s="85" t="s">
        <v>3</v>
      </c>
      <c r="G1171" s="85">
        <v>1708861</v>
      </c>
      <c r="H1171" s="89"/>
      <c r="I1171" s="273" t="s">
        <v>4621</v>
      </c>
      <c r="J1171" s="89"/>
      <c r="K1171" s="89"/>
      <c r="L1171" s="89"/>
      <c r="M1171" s="89"/>
      <c r="N1171" s="274">
        <v>0</v>
      </c>
      <c r="O1171" s="274">
        <v>795</v>
      </c>
      <c r="P1171" s="89" t="s">
        <v>670</v>
      </c>
    </row>
    <row r="1172" spans="1:16" ht="51">
      <c r="A1172" s="271">
        <v>593</v>
      </c>
      <c r="B1172" s="89"/>
      <c r="C1172" s="272" t="s">
        <v>612</v>
      </c>
      <c r="D1172" s="84">
        <v>43497</v>
      </c>
      <c r="E1172" s="85" t="s">
        <v>3515</v>
      </c>
      <c r="F1172" s="85" t="s">
        <v>3</v>
      </c>
      <c r="G1172" s="85">
        <v>1708603</v>
      </c>
      <c r="H1172" s="89"/>
      <c r="I1172" s="273" t="s">
        <v>4622</v>
      </c>
      <c r="J1172" s="89"/>
      <c r="K1172" s="89"/>
      <c r="L1172" s="89"/>
      <c r="M1172" s="89"/>
      <c r="N1172" s="274">
        <v>0</v>
      </c>
      <c r="O1172" s="274">
        <v>395357.64</v>
      </c>
      <c r="P1172" s="89" t="s">
        <v>670</v>
      </c>
    </row>
    <row r="1173" spans="1:16" ht="51">
      <c r="A1173" s="271">
        <v>78</v>
      </c>
      <c r="B1173" s="89"/>
      <c r="C1173" s="272" t="s">
        <v>674</v>
      </c>
      <c r="D1173" s="84">
        <v>43497</v>
      </c>
      <c r="E1173" s="85" t="s">
        <v>3516</v>
      </c>
      <c r="F1173" s="85" t="s">
        <v>3</v>
      </c>
      <c r="G1173" s="85">
        <v>1708641</v>
      </c>
      <c r="H1173" s="89"/>
      <c r="I1173" s="273" t="s">
        <v>4623</v>
      </c>
      <c r="J1173" s="89"/>
      <c r="K1173" s="89"/>
      <c r="L1173" s="89"/>
      <c r="M1173" s="89"/>
      <c r="N1173" s="274">
        <v>0</v>
      </c>
      <c r="O1173" s="274">
        <v>6676.2</v>
      </c>
      <c r="P1173" s="89" t="s">
        <v>670</v>
      </c>
    </row>
    <row r="1174" spans="1:16" ht="51">
      <c r="A1174" s="271">
        <v>78</v>
      </c>
      <c r="B1174" s="89"/>
      <c r="C1174" s="272" t="s">
        <v>674</v>
      </c>
      <c r="D1174" s="84">
        <v>43497</v>
      </c>
      <c r="E1174" s="85" t="s">
        <v>3517</v>
      </c>
      <c r="F1174" s="85" t="s">
        <v>3</v>
      </c>
      <c r="G1174" s="85">
        <v>1708643</v>
      </c>
      <c r="H1174" s="89"/>
      <c r="I1174" s="273" t="s">
        <v>4624</v>
      </c>
      <c r="J1174" s="89"/>
      <c r="K1174" s="89"/>
      <c r="L1174" s="89"/>
      <c r="M1174" s="89"/>
      <c r="N1174" s="274">
        <v>0</v>
      </c>
      <c r="O1174" s="274">
        <v>2888.4</v>
      </c>
      <c r="P1174" s="89" t="s">
        <v>670</v>
      </c>
    </row>
    <row r="1175" spans="1:16" ht="63.75">
      <c r="A1175" s="271">
        <v>212</v>
      </c>
      <c r="B1175" s="89"/>
      <c r="C1175" s="272" t="s">
        <v>100</v>
      </c>
      <c r="D1175" s="84">
        <v>43497</v>
      </c>
      <c r="E1175" s="85" t="s">
        <v>3518</v>
      </c>
      <c r="F1175" s="85" t="s">
        <v>3</v>
      </c>
      <c r="G1175" s="85">
        <v>1708648</v>
      </c>
      <c r="H1175" s="89"/>
      <c r="I1175" s="273" t="s">
        <v>4625</v>
      </c>
      <c r="J1175" s="89"/>
      <c r="K1175" s="89"/>
      <c r="L1175" s="89"/>
      <c r="M1175" s="89"/>
      <c r="N1175" s="274">
        <v>0</v>
      </c>
      <c r="O1175" s="274">
        <v>196935.1</v>
      </c>
      <c r="P1175" s="89" t="s">
        <v>670</v>
      </c>
    </row>
    <row r="1176" spans="1:16" ht="63.75">
      <c r="A1176" s="271" t="s">
        <v>556</v>
      </c>
      <c r="B1176" s="89"/>
      <c r="C1176" s="272" t="s">
        <v>616</v>
      </c>
      <c r="D1176" s="84">
        <v>43497</v>
      </c>
      <c r="E1176" s="85" t="s">
        <v>3519</v>
      </c>
      <c r="F1176" s="85" t="s">
        <v>3</v>
      </c>
      <c r="G1176" s="85">
        <v>1708649</v>
      </c>
      <c r="H1176" s="89"/>
      <c r="I1176" s="273" t="s">
        <v>4626</v>
      </c>
      <c r="J1176" s="89"/>
      <c r="K1176" s="89"/>
      <c r="L1176" s="89"/>
      <c r="M1176" s="89"/>
      <c r="N1176" s="274">
        <v>0</v>
      </c>
      <c r="O1176" s="274">
        <v>3036.55</v>
      </c>
      <c r="P1176" s="89" t="s">
        <v>670</v>
      </c>
    </row>
    <row r="1177" spans="1:16" ht="51">
      <c r="A1177" s="271" t="s">
        <v>559</v>
      </c>
      <c r="B1177" s="89"/>
      <c r="C1177" s="272" t="s">
        <v>762</v>
      </c>
      <c r="D1177" s="84">
        <v>43497</v>
      </c>
      <c r="E1177" s="85" t="s">
        <v>3520</v>
      </c>
      <c r="F1177" s="85" t="s">
        <v>3</v>
      </c>
      <c r="G1177" s="85">
        <v>1708669</v>
      </c>
      <c r="H1177" s="89"/>
      <c r="I1177" s="273" t="s">
        <v>4627</v>
      </c>
      <c r="J1177" s="89"/>
      <c r="K1177" s="89"/>
      <c r="L1177" s="89"/>
      <c r="M1177" s="89"/>
      <c r="N1177" s="274">
        <v>0</v>
      </c>
      <c r="O1177" s="274">
        <v>53277.55</v>
      </c>
      <c r="P1177" s="89" t="s">
        <v>670</v>
      </c>
    </row>
    <row r="1178" spans="1:16" ht="51">
      <c r="A1178" s="271" t="s">
        <v>556</v>
      </c>
      <c r="B1178" s="89"/>
      <c r="C1178" s="272" t="s">
        <v>616</v>
      </c>
      <c r="D1178" s="84">
        <v>43497</v>
      </c>
      <c r="E1178" s="85" t="s">
        <v>3521</v>
      </c>
      <c r="F1178" s="85" t="s">
        <v>3</v>
      </c>
      <c r="G1178" s="85">
        <v>1708681</v>
      </c>
      <c r="H1178" s="89"/>
      <c r="I1178" s="273" t="s">
        <v>4628</v>
      </c>
      <c r="J1178" s="89"/>
      <c r="K1178" s="89"/>
      <c r="L1178" s="89"/>
      <c r="M1178" s="89"/>
      <c r="N1178" s="274">
        <v>0</v>
      </c>
      <c r="O1178" s="274">
        <v>35</v>
      </c>
      <c r="P1178" s="89" t="s">
        <v>670</v>
      </c>
    </row>
    <row r="1179" spans="1:16" ht="38.25">
      <c r="A1179" s="271" t="s">
        <v>565</v>
      </c>
      <c r="B1179" s="89"/>
      <c r="C1179" s="272" t="s">
        <v>615</v>
      </c>
      <c r="D1179" s="84">
        <v>43497</v>
      </c>
      <c r="E1179" s="85" t="s">
        <v>3522</v>
      </c>
      <c r="F1179" s="85" t="s">
        <v>3</v>
      </c>
      <c r="G1179" s="85">
        <v>1708589</v>
      </c>
      <c r="H1179" s="89"/>
      <c r="I1179" s="273" t="s">
        <v>4629</v>
      </c>
      <c r="J1179" s="89"/>
      <c r="K1179" s="89"/>
      <c r="L1179" s="89"/>
      <c r="M1179" s="89"/>
      <c r="N1179" s="274">
        <v>0</v>
      </c>
      <c r="O1179" s="274">
        <v>70754.2</v>
      </c>
      <c r="P1179" s="89" t="s">
        <v>670</v>
      </c>
    </row>
    <row r="1180" spans="1:16" ht="38.25">
      <c r="A1180" s="271">
        <v>526</v>
      </c>
      <c r="B1180" s="89"/>
      <c r="C1180" s="272" t="s">
        <v>610</v>
      </c>
      <c r="D1180" s="84">
        <v>43497</v>
      </c>
      <c r="E1180" s="85" t="s">
        <v>3523</v>
      </c>
      <c r="F1180" s="85" t="s">
        <v>3</v>
      </c>
      <c r="G1180" s="85">
        <v>1708653</v>
      </c>
      <c r="H1180" s="89"/>
      <c r="I1180" s="273" t="s">
        <v>4630</v>
      </c>
      <c r="J1180" s="89"/>
      <c r="K1180" s="89"/>
      <c r="L1180" s="89"/>
      <c r="M1180" s="89"/>
      <c r="N1180" s="274">
        <v>0</v>
      </c>
      <c r="O1180" s="274">
        <v>14</v>
      </c>
      <c r="P1180" s="89" t="s">
        <v>670</v>
      </c>
    </row>
    <row r="1181" spans="1:16" ht="51">
      <c r="A1181" s="271" t="s">
        <v>556</v>
      </c>
      <c r="B1181" s="89"/>
      <c r="C1181" s="272" t="s">
        <v>616</v>
      </c>
      <c r="D1181" s="84">
        <v>43497</v>
      </c>
      <c r="E1181" s="85" t="s">
        <v>3524</v>
      </c>
      <c r="F1181" s="85" t="s">
        <v>3</v>
      </c>
      <c r="G1181" s="85">
        <v>1708639</v>
      </c>
      <c r="H1181" s="89"/>
      <c r="I1181" s="273" t="s">
        <v>4631</v>
      </c>
      <c r="J1181" s="89"/>
      <c r="K1181" s="89"/>
      <c r="L1181" s="89"/>
      <c r="M1181" s="89"/>
      <c r="N1181" s="274">
        <v>0</v>
      </c>
      <c r="O1181" s="274">
        <v>183.4</v>
      </c>
      <c r="P1181" s="89" t="s">
        <v>670</v>
      </c>
    </row>
    <row r="1182" spans="1:16" ht="51">
      <c r="A1182" s="271" t="s">
        <v>556</v>
      </c>
      <c r="B1182" s="89"/>
      <c r="C1182" s="272" t="s">
        <v>616</v>
      </c>
      <c r="D1182" s="84">
        <v>43497</v>
      </c>
      <c r="E1182" s="85" t="s">
        <v>3525</v>
      </c>
      <c r="F1182" s="85" t="s">
        <v>3</v>
      </c>
      <c r="G1182" s="85">
        <v>1708638</v>
      </c>
      <c r="H1182" s="89"/>
      <c r="I1182" s="273" t="s">
        <v>4632</v>
      </c>
      <c r="J1182" s="89"/>
      <c r="K1182" s="89"/>
      <c r="L1182" s="89"/>
      <c r="M1182" s="89"/>
      <c r="N1182" s="274">
        <v>0</v>
      </c>
      <c r="O1182" s="274">
        <v>20.6</v>
      </c>
      <c r="P1182" s="89" t="s">
        <v>670</v>
      </c>
    </row>
    <row r="1183" spans="1:16" ht="51">
      <c r="A1183" s="271" t="s">
        <v>556</v>
      </c>
      <c r="B1183" s="89"/>
      <c r="C1183" s="272" t="s">
        <v>616</v>
      </c>
      <c r="D1183" s="84">
        <v>43497</v>
      </c>
      <c r="E1183" s="85" t="s">
        <v>3526</v>
      </c>
      <c r="F1183" s="85" t="s">
        <v>3</v>
      </c>
      <c r="G1183" s="85">
        <v>1708636</v>
      </c>
      <c r="H1183" s="89"/>
      <c r="I1183" s="273" t="s">
        <v>4633</v>
      </c>
      <c r="J1183" s="89"/>
      <c r="K1183" s="89"/>
      <c r="L1183" s="89"/>
      <c r="M1183" s="89"/>
      <c r="N1183" s="274">
        <v>0</v>
      </c>
      <c r="O1183" s="274">
        <v>12.700000000000001</v>
      </c>
      <c r="P1183" s="89" t="s">
        <v>670</v>
      </c>
    </row>
    <row r="1184" spans="1:16" ht="38.25">
      <c r="A1184" s="271" t="s">
        <v>565</v>
      </c>
      <c r="B1184" s="89"/>
      <c r="C1184" s="272" t="s">
        <v>615</v>
      </c>
      <c r="D1184" s="84">
        <v>43497</v>
      </c>
      <c r="E1184" s="85" t="s">
        <v>3527</v>
      </c>
      <c r="F1184" s="85" t="s">
        <v>3</v>
      </c>
      <c r="G1184" s="85">
        <v>1708634</v>
      </c>
      <c r="H1184" s="89"/>
      <c r="I1184" s="273" t="s">
        <v>712</v>
      </c>
      <c r="J1184" s="89"/>
      <c r="K1184" s="89"/>
      <c r="L1184" s="89"/>
      <c r="M1184" s="89"/>
      <c r="N1184" s="274">
        <v>0</v>
      </c>
      <c r="O1184" s="274">
        <v>545</v>
      </c>
      <c r="P1184" s="89" t="s">
        <v>670</v>
      </c>
    </row>
    <row r="1185" spans="1:16" ht="38.25">
      <c r="A1185" s="271" t="s">
        <v>565</v>
      </c>
      <c r="B1185" s="89"/>
      <c r="C1185" s="272" t="s">
        <v>615</v>
      </c>
      <c r="D1185" s="84">
        <v>43497</v>
      </c>
      <c r="E1185" s="85" t="s">
        <v>3528</v>
      </c>
      <c r="F1185" s="85" t="s">
        <v>3</v>
      </c>
      <c r="G1185" s="85">
        <v>1708627</v>
      </c>
      <c r="H1185" s="89"/>
      <c r="I1185" s="273" t="s">
        <v>4634</v>
      </c>
      <c r="J1185" s="89"/>
      <c r="K1185" s="89"/>
      <c r="L1185" s="89"/>
      <c r="M1185" s="89"/>
      <c r="N1185" s="274">
        <v>0</v>
      </c>
      <c r="O1185" s="274">
        <v>4959.99</v>
      </c>
      <c r="P1185" s="89" t="s">
        <v>670</v>
      </c>
    </row>
    <row r="1186" spans="1:16" ht="51">
      <c r="A1186" s="271" t="s">
        <v>565</v>
      </c>
      <c r="B1186" s="89"/>
      <c r="C1186" s="272" t="s">
        <v>615</v>
      </c>
      <c r="D1186" s="84">
        <v>43497</v>
      </c>
      <c r="E1186" s="85" t="s">
        <v>3529</v>
      </c>
      <c r="F1186" s="85" t="s">
        <v>3</v>
      </c>
      <c r="G1186" s="85">
        <v>1708604</v>
      </c>
      <c r="H1186" s="89"/>
      <c r="I1186" s="273" t="s">
        <v>713</v>
      </c>
      <c r="J1186" s="89"/>
      <c r="K1186" s="89"/>
      <c r="L1186" s="89"/>
      <c r="M1186" s="89"/>
      <c r="N1186" s="274">
        <v>0</v>
      </c>
      <c r="O1186" s="274">
        <v>1000</v>
      </c>
      <c r="P1186" s="89" t="s">
        <v>670</v>
      </c>
    </row>
    <row r="1187" spans="1:16" ht="38.25">
      <c r="A1187" s="271" t="s">
        <v>565</v>
      </c>
      <c r="B1187" s="89"/>
      <c r="C1187" s="272" t="s">
        <v>615</v>
      </c>
      <c r="D1187" s="84">
        <v>43497</v>
      </c>
      <c r="E1187" s="85" t="s">
        <v>3530</v>
      </c>
      <c r="F1187" s="85" t="s">
        <v>3</v>
      </c>
      <c r="G1187" s="85">
        <v>1708601</v>
      </c>
      <c r="H1187" s="89"/>
      <c r="I1187" s="273" t="s">
        <v>4635</v>
      </c>
      <c r="J1187" s="89"/>
      <c r="K1187" s="89"/>
      <c r="L1187" s="89"/>
      <c r="M1187" s="89"/>
      <c r="N1187" s="274">
        <v>0</v>
      </c>
      <c r="O1187" s="274">
        <v>2916.2400000000002</v>
      </c>
      <c r="P1187" s="89" t="s">
        <v>670</v>
      </c>
    </row>
    <row r="1188" spans="1:16" ht="38.25">
      <c r="A1188" s="271" t="s">
        <v>565</v>
      </c>
      <c r="B1188" s="89"/>
      <c r="C1188" s="272" t="s">
        <v>615</v>
      </c>
      <c r="D1188" s="84">
        <v>43497</v>
      </c>
      <c r="E1188" s="85" t="s">
        <v>3531</v>
      </c>
      <c r="F1188" s="85" t="s">
        <v>3</v>
      </c>
      <c r="G1188" s="85">
        <v>1708598</v>
      </c>
      <c r="H1188" s="89"/>
      <c r="I1188" s="273" t="s">
        <v>4636</v>
      </c>
      <c r="J1188" s="89"/>
      <c r="K1188" s="89"/>
      <c r="L1188" s="89"/>
      <c r="M1188" s="89"/>
      <c r="N1188" s="274">
        <v>0</v>
      </c>
      <c r="O1188" s="274">
        <v>276.94</v>
      </c>
      <c r="P1188" s="89" t="s">
        <v>670</v>
      </c>
    </row>
    <row r="1189" spans="1:16" ht="51">
      <c r="A1189" s="271" t="s">
        <v>565</v>
      </c>
      <c r="B1189" s="89"/>
      <c r="C1189" s="272" t="s">
        <v>615</v>
      </c>
      <c r="D1189" s="84">
        <v>43497</v>
      </c>
      <c r="E1189" s="85" t="s">
        <v>3532</v>
      </c>
      <c r="F1189" s="85" t="s">
        <v>3</v>
      </c>
      <c r="G1189" s="85">
        <v>1708594</v>
      </c>
      <c r="H1189" s="89"/>
      <c r="I1189" s="273" t="s">
        <v>4637</v>
      </c>
      <c r="J1189" s="89"/>
      <c r="K1189" s="89"/>
      <c r="L1189" s="89"/>
      <c r="M1189" s="89"/>
      <c r="N1189" s="274">
        <v>0</v>
      </c>
      <c r="O1189" s="274">
        <v>5020</v>
      </c>
      <c r="P1189" s="89" t="s">
        <v>670</v>
      </c>
    </row>
    <row r="1190" spans="1:16" ht="51">
      <c r="A1190" s="271" t="s">
        <v>565</v>
      </c>
      <c r="B1190" s="89"/>
      <c r="C1190" s="272" t="s">
        <v>615</v>
      </c>
      <c r="D1190" s="84">
        <v>43497</v>
      </c>
      <c r="E1190" s="85" t="s">
        <v>3533</v>
      </c>
      <c r="F1190" s="85" t="s">
        <v>3</v>
      </c>
      <c r="G1190" s="85">
        <v>1708593</v>
      </c>
      <c r="H1190" s="89"/>
      <c r="I1190" s="273" t="s">
        <v>4638</v>
      </c>
      <c r="J1190" s="89"/>
      <c r="K1190" s="89"/>
      <c r="L1190" s="89"/>
      <c r="M1190" s="89"/>
      <c r="N1190" s="274">
        <v>0</v>
      </c>
      <c r="O1190" s="274">
        <v>10296.700000000001</v>
      </c>
      <c r="P1190" s="89" t="s">
        <v>670</v>
      </c>
    </row>
    <row r="1191" spans="1:16" ht="51">
      <c r="A1191" s="271">
        <v>10</v>
      </c>
      <c r="B1191" s="89"/>
      <c r="C1191" s="272" t="s">
        <v>41</v>
      </c>
      <c r="D1191" s="84">
        <v>43497</v>
      </c>
      <c r="E1191" s="85" t="s">
        <v>3534</v>
      </c>
      <c r="F1191" s="85" t="s">
        <v>6</v>
      </c>
      <c r="G1191" s="85">
        <v>953769</v>
      </c>
      <c r="H1191" s="89"/>
      <c r="I1191" s="273" t="s">
        <v>4639</v>
      </c>
      <c r="J1191" s="89"/>
      <c r="K1191" s="89"/>
      <c r="L1191" s="89"/>
      <c r="M1191" s="89"/>
      <c r="N1191" s="274">
        <v>0</v>
      </c>
      <c r="O1191" s="274">
        <v>4813.59</v>
      </c>
      <c r="P1191" s="89" t="s">
        <v>670</v>
      </c>
    </row>
    <row r="1192" spans="1:16" ht="63.75">
      <c r="A1192" s="271" t="s">
        <v>559</v>
      </c>
      <c r="B1192" s="89"/>
      <c r="C1192" s="272" t="s">
        <v>762</v>
      </c>
      <c r="D1192" s="84">
        <v>43497</v>
      </c>
      <c r="E1192" s="85" t="s">
        <v>3535</v>
      </c>
      <c r="F1192" s="85" t="s">
        <v>671</v>
      </c>
      <c r="G1192" s="85">
        <v>183173</v>
      </c>
      <c r="H1192" s="89"/>
      <c r="I1192" s="273" t="s">
        <v>4640</v>
      </c>
      <c r="J1192" s="89"/>
      <c r="K1192" s="89"/>
      <c r="L1192" s="89"/>
      <c r="M1192" s="89"/>
      <c r="N1192" s="274">
        <v>0</v>
      </c>
      <c r="O1192" s="274">
        <v>5574094.5899999999</v>
      </c>
      <c r="P1192" s="89" t="s">
        <v>670</v>
      </c>
    </row>
    <row r="1193" spans="1:16" ht="63.75">
      <c r="A1193" s="271" t="s">
        <v>559</v>
      </c>
      <c r="B1193" s="89"/>
      <c r="C1193" s="272" t="s">
        <v>762</v>
      </c>
      <c r="D1193" s="84">
        <v>43497</v>
      </c>
      <c r="E1193" s="85" t="s">
        <v>3535</v>
      </c>
      <c r="F1193" s="85" t="s">
        <v>671</v>
      </c>
      <c r="G1193" s="85">
        <v>183175</v>
      </c>
      <c r="H1193" s="89"/>
      <c r="I1193" s="273" t="s">
        <v>4641</v>
      </c>
      <c r="J1193" s="89"/>
      <c r="K1193" s="89"/>
      <c r="L1193" s="89"/>
      <c r="M1193" s="89"/>
      <c r="N1193" s="274">
        <v>0</v>
      </c>
      <c r="O1193" s="274">
        <v>1303841.95</v>
      </c>
      <c r="P1193" s="89" t="s">
        <v>670</v>
      </c>
    </row>
    <row r="1194" spans="1:16" ht="63.75">
      <c r="A1194" s="271" t="s">
        <v>559</v>
      </c>
      <c r="B1194" s="89"/>
      <c r="C1194" s="272" t="s">
        <v>762</v>
      </c>
      <c r="D1194" s="84">
        <v>43497</v>
      </c>
      <c r="E1194" s="85" t="s">
        <v>3535</v>
      </c>
      <c r="F1194" s="85" t="s">
        <v>671</v>
      </c>
      <c r="G1194" s="85">
        <v>183189</v>
      </c>
      <c r="H1194" s="89"/>
      <c r="I1194" s="273" t="s">
        <v>4642</v>
      </c>
      <c r="J1194" s="89"/>
      <c r="K1194" s="89"/>
      <c r="L1194" s="89"/>
      <c r="M1194" s="89"/>
      <c r="N1194" s="274">
        <v>0</v>
      </c>
      <c r="O1194" s="274">
        <v>13804844.16</v>
      </c>
      <c r="P1194" s="89" t="s">
        <v>670</v>
      </c>
    </row>
    <row r="1195" spans="1:16" ht="63.75">
      <c r="A1195" s="271" t="s">
        <v>559</v>
      </c>
      <c r="B1195" s="89"/>
      <c r="C1195" s="272" t="s">
        <v>762</v>
      </c>
      <c r="D1195" s="84">
        <v>43497</v>
      </c>
      <c r="E1195" s="85" t="s">
        <v>3535</v>
      </c>
      <c r="F1195" s="85" t="s">
        <v>671</v>
      </c>
      <c r="G1195" s="85">
        <v>183177</v>
      </c>
      <c r="H1195" s="89"/>
      <c r="I1195" s="273" t="s">
        <v>4643</v>
      </c>
      <c r="J1195" s="89"/>
      <c r="K1195" s="89"/>
      <c r="L1195" s="89"/>
      <c r="M1195" s="89"/>
      <c r="N1195" s="274">
        <v>0</v>
      </c>
      <c r="O1195" s="274">
        <v>9451881.1699999999</v>
      </c>
      <c r="P1195" s="89" t="s">
        <v>670</v>
      </c>
    </row>
    <row r="1196" spans="1:16" ht="63.75">
      <c r="A1196" s="271" t="s">
        <v>559</v>
      </c>
      <c r="B1196" s="89"/>
      <c r="C1196" s="272" t="s">
        <v>762</v>
      </c>
      <c r="D1196" s="84">
        <v>43497</v>
      </c>
      <c r="E1196" s="85" t="s">
        <v>3535</v>
      </c>
      <c r="F1196" s="85" t="s">
        <v>671</v>
      </c>
      <c r="G1196" s="85">
        <v>183183</v>
      </c>
      <c r="H1196" s="89"/>
      <c r="I1196" s="273" t="s">
        <v>4642</v>
      </c>
      <c r="J1196" s="89"/>
      <c r="K1196" s="89"/>
      <c r="L1196" s="89"/>
      <c r="M1196" s="89"/>
      <c r="N1196" s="274">
        <v>0</v>
      </c>
      <c r="O1196" s="274">
        <v>4733181.97</v>
      </c>
      <c r="P1196" s="89" t="s">
        <v>670</v>
      </c>
    </row>
    <row r="1197" spans="1:16" ht="63.75">
      <c r="A1197" s="271" t="s">
        <v>559</v>
      </c>
      <c r="B1197" s="89"/>
      <c r="C1197" s="272" t="s">
        <v>762</v>
      </c>
      <c r="D1197" s="84">
        <v>43497</v>
      </c>
      <c r="E1197" s="85" t="s">
        <v>3535</v>
      </c>
      <c r="F1197" s="85" t="s">
        <v>671</v>
      </c>
      <c r="G1197" s="85">
        <v>183186</v>
      </c>
      <c r="H1197" s="89"/>
      <c r="I1197" s="273" t="s">
        <v>4642</v>
      </c>
      <c r="J1197" s="89"/>
      <c r="K1197" s="89"/>
      <c r="L1197" s="89"/>
      <c r="M1197" s="89"/>
      <c r="N1197" s="274">
        <v>0</v>
      </c>
      <c r="O1197" s="274">
        <v>3480490.07</v>
      </c>
      <c r="P1197" s="89" t="s">
        <v>670</v>
      </c>
    </row>
    <row r="1198" spans="1:16" ht="63.75">
      <c r="A1198" s="271" t="s">
        <v>559</v>
      </c>
      <c r="B1198" s="89"/>
      <c r="C1198" s="272" t="s">
        <v>762</v>
      </c>
      <c r="D1198" s="84">
        <v>43497</v>
      </c>
      <c r="E1198" s="85" t="s">
        <v>3535</v>
      </c>
      <c r="F1198" s="85" t="s">
        <v>671</v>
      </c>
      <c r="G1198" s="85">
        <v>183180</v>
      </c>
      <c r="H1198" s="89"/>
      <c r="I1198" s="273" t="s">
        <v>4644</v>
      </c>
      <c r="J1198" s="89"/>
      <c r="K1198" s="89"/>
      <c r="L1198" s="89"/>
      <c r="M1198" s="89"/>
      <c r="N1198" s="274">
        <v>0</v>
      </c>
      <c r="O1198" s="274">
        <v>1651158.61</v>
      </c>
      <c r="P1198" s="89" t="s">
        <v>670</v>
      </c>
    </row>
    <row r="1199" spans="1:16" ht="76.5">
      <c r="A1199" s="271" t="s">
        <v>559</v>
      </c>
      <c r="B1199" s="89"/>
      <c r="C1199" s="272" t="s">
        <v>762</v>
      </c>
      <c r="D1199" s="84">
        <v>43497</v>
      </c>
      <c r="E1199" s="85" t="s">
        <v>3536</v>
      </c>
      <c r="F1199" s="85" t="s">
        <v>671</v>
      </c>
      <c r="G1199" s="85">
        <v>183423</v>
      </c>
      <c r="H1199" s="89"/>
      <c r="I1199" s="273" t="s">
        <v>4645</v>
      </c>
      <c r="J1199" s="89"/>
      <c r="K1199" s="89"/>
      <c r="L1199" s="89"/>
      <c r="M1199" s="89"/>
      <c r="N1199" s="274">
        <v>22500</v>
      </c>
      <c r="O1199" s="274">
        <v>0</v>
      </c>
      <c r="P1199" s="89" t="s">
        <v>670</v>
      </c>
    </row>
    <row r="1200" spans="1:16" ht="51">
      <c r="A1200" s="271">
        <v>117</v>
      </c>
      <c r="B1200" s="89"/>
      <c r="C1200" s="272" t="s">
        <v>62</v>
      </c>
      <c r="D1200" s="84">
        <v>43497</v>
      </c>
      <c r="E1200" s="85" t="s">
        <v>3537</v>
      </c>
      <c r="F1200" s="85" t="s">
        <v>11</v>
      </c>
      <c r="G1200" s="85">
        <v>946240</v>
      </c>
      <c r="H1200" s="89"/>
      <c r="I1200" s="273" t="s">
        <v>4646</v>
      </c>
      <c r="J1200" s="89"/>
      <c r="K1200" s="89"/>
      <c r="L1200" s="89"/>
      <c r="M1200" s="89"/>
      <c r="N1200" s="274">
        <v>50</v>
      </c>
      <c r="O1200" s="274">
        <v>0</v>
      </c>
      <c r="P1200" s="89" t="s">
        <v>670</v>
      </c>
    </row>
    <row r="1201" spans="1:16" ht="76.5">
      <c r="A1201" s="271" t="s">
        <v>559</v>
      </c>
      <c r="B1201" s="89"/>
      <c r="C1201" s="272" t="s">
        <v>762</v>
      </c>
      <c r="D1201" s="84">
        <v>43497</v>
      </c>
      <c r="E1201" s="85" t="s">
        <v>3538</v>
      </c>
      <c r="F1201" s="85" t="s">
        <v>671</v>
      </c>
      <c r="G1201" s="85">
        <v>183418</v>
      </c>
      <c r="H1201" s="89"/>
      <c r="I1201" s="273" t="s">
        <v>4647</v>
      </c>
      <c r="J1201" s="89"/>
      <c r="K1201" s="89"/>
      <c r="L1201" s="89"/>
      <c r="M1201" s="89"/>
      <c r="N1201" s="274">
        <v>18000</v>
      </c>
      <c r="O1201" s="274">
        <v>0</v>
      </c>
      <c r="P1201" s="89" t="s">
        <v>670</v>
      </c>
    </row>
    <row r="1202" spans="1:16" ht="76.5">
      <c r="A1202" s="271" t="s">
        <v>559</v>
      </c>
      <c r="B1202" s="89"/>
      <c r="C1202" s="272" t="s">
        <v>762</v>
      </c>
      <c r="D1202" s="84">
        <v>43497</v>
      </c>
      <c r="E1202" s="85" t="s">
        <v>3538</v>
      </c>
      <c r="F1202" s="85" t="s">
        <v>671</v>
      </c>
      <c r="G1202" s="85">
        <v>183406</v>
      </c>
      <c r="H1202" s="89"/>
      <c r="I1202" s="273" t="s">
        <v>4648</v>
      </c>
      <c r="J1202" s="89"/>
      <c r="K1202" s="89"/>
      <c r="L1202" s="89"/>
      <c r="M1202" s="89"/>
      <c r="N1202" s="274">
        <v>1800</v>
      </c>
      <c r="O1202" s="274">
        <v>0</v>
      </c>
      <c r="P1202" s="89" t="s">
        <v>670</v>
      </c>
    </row>
    <row r="1203" spans="1:16" ht="76.5">
      <c r="A1203" s="271" t="s">
        <v>559</v>
      </c>
      <c r="B1203" s="89"/>
      <c r="C1203" s="272" t="s">
        <v>762</v>
      </c>
      <c r="D1203" s="84">
        <v>43497</v>
      </c>
      <c r="E1203" s="85" t="s">
        <v>3538</v>
      </c>
      <c r="F1203" s="85" t="s">
        <v>671</v>
      </c>
      <c r="G1203" s="85">
        <v>183407</v>
      </c>
      <c r="H1203" s="89"/>
      <c r="I1203" s="273" t="s">
        <v>4649</v>
      </c>
      <c r="J1203" s="89"/>
      <c r="K1203" s="89"/>
      <c r="L1203" s="89"/>
      <c r="M1203" s="89"/>
      <c r="N1203" s="274">
        <v>4050</v>
      </c>
      <c r="O1203" s="274">
        <v>0</v>
      </c>
      <c r="P1203" s="89" t="s">
        <v>670</v>
      </c>
    </row>
    <row r="1204" spans="1:16" ht="76.5">
      <c r="A1204" s="271" t="s">
        <v>559</v>
      </c>
      <c r="B1204" s="89"/>
      <c r="C1204" s="272" t="s">
        <v>762</v>
      </c>
      <c r="D1204" s="84">
        <v>43497</v>
      </c>
      <c r="E1204" s="85" t="s">
        <v>3538</v>
      </c>
      <c r="F1204" s="85" t="s">
        <v>671</v>
      </c>
      <c r="G1204" s="85">
        <v>183422</v>
      </c>
      <c r="H1204" s="89"/>
      <c r="I1204" s="273" t="s">
        <v>4650</v>
      </c>
      <c r="J1204" s="89"/>
      <c r="K1204" s="89"/>
      <c r="L1204" s="89"/>
      <c r="M1204" s="89"/>
      <c r="N1204" s="274">
        <v>11435</v>
      </c>
      <c r="O1204" s="274">
        <v>0</v>
      </c>
      <c r="P1204" s="89" t="s">
        <v>670</v>
      </c>
    </row>
    <row r="1205" spans="1:16" ht="76.5">
      <c r="A1205" s="271" t="s">
        <v>559</v>
      </c>
      <c r="B1205" s="89"/>
      <c r="C1205" s="272" t="s">
        <v>762</v>
      </c>
      <c r="D1205" s="84">
        <v>43497</v>
      </c>
      <c r="E1205" s="85" t="s">
        <v>3538</v>
      </c>
      <c r="F1205" s="85" t="s">
        <v>671</v>
      </c>
      <c r="G1205" s="85">
        <v>183408</v>
      </c>
      <c r="H1205" s="89"/>
      <c r="I1205" s="273" t="s">
        <v>4651</v>
      </c>
      <c r="J1205" s="89"/>
      <c r="K1205" s="89"/>
      <c r="L1205" s="89"/>
      <c r="M1205" s="89"/>
      <c r="N1205" s="274">
        <v>12375</v>
      </c>
      <c r="O1205" s="274">
        <v>0</v>
      </c>
      <c r="P1205" s="89" t="s">
        <v>670</v>
      </c>
    </row>
    <row r="1206" spans="1:16" ht="76.5">
      <c r="A1206" s="271" t="s">
        <v>559</v>
      </c>
      <c r="B1206" s="89"/>
      <c r="C1206" s="272" t="s">
        <v>762</v>
      </c>
      <c r="D1206" s="84">
        <v>43497</v>
      </c>
      <c r="E1206" s="85" t="s">
        <v>3538</v>
      </c>
      <c r="F1206" s="85" t="s">
        <v>671</v>
      </c>
      <c r="G1206" s="85">
        <v>183421</v>
      </c>
      <c r="H1206" s="89"/>
      <c r="I1206" s="273" t="s">
        <v>4652</v>
      </c>
      <c r="J1206" s="89"/>
      <c r="K1206" s="89"/>
      <c r="L1206" s="89"/>
      <c r="M1206" s="89"/>
      <c r="N1206" s="274">
        <v>10500</v>
      </c>
      <c r="O1206" s="274">
        <v>0</v>
      </c>
      <c r="P1206" s="89" t="s">
        <v>670</v>
      </c>
    </row>
    <row r="1207" spans="1:16" ht="76.5">
      <c r="A1207" s="271" t="s">
        <v>559</v>
      </c>
      <c r="B1207" s="89"/>
      <c r="C1207" s="272" t="s">
        <v>762</v>
      </c>
      <c r="D1207" s="84">
        <v>43497</v>
      </c>
      <c r="E1207" s="85" t="s">
        <v>3538</v>
      </c>
      <c r="F1207" s="85" t="s">
        <v>671</v>
      </c>
      <c r="G1207" s="85">
        <v>183409</v>
      </c>
      <c r="H1207" s="89"/>
      <c r="I1207" s="273" t="s">
        <v>4653</v>
      </c>
      <c r="J1207" s="89"/>
      <c r="K1207" s="89"/>
      <c r="L1207" s="89"/>
      <c r="M1207" s="89"/>
      <c r="N1207" s="274">
        <v>5400</v>
      </c>
      <c r="O1207" s="274">
        <v>0</v>
      </c>
      <c r="P1207" s="89" t="s">
        <v>670</v>
      </c>
    </row>
    <row r="1208" spans="1:16" ht="76.5">
      <c r="A1208" s="271" t="s">
        <v>559</v>
      </c>
      <c r="B1208" s="89"/>
      <c r="C1208" s="272" t="s">
        <v>762</v>
      </c>
      <c r="D1208" s="84">
        <v>43497</v>
      </c>
      <c r="E1208" s="85" t="s">
        <v>3538</v>
      </c>
      <c r="F1208" s="85" t="s">
        <v>671</v>
      </c>
      <c r="G1208" s="85">
        <v>183415</v>
      </c>
      <c r="H1208" s="89"/>
      <c r="I1208" s="273" t="s">
        <v>4654</v>
      </c>
      <c r="J1208" s="89"/>
      <c r="K1208" s="89"/>
      <c r="L1208" s="89"/>
      <c r="M1208" s="89"/>
      <c r="N1208" s="274">
        <v>7200</v>
      </c>
      <c r="O1208" s="274">
        <v>0</v>
      </c>
      <c r="P1208" s="89" t="s">
        <v>670</v>
      </c>
    </row>
    <row r="1209" spans="1:16" ht="76.5">
      <c r="A1209" s="271" t="s">
        <v>559</v>
      </c>
      <c r="B1209" s="89"/>
      <c r="C1209" s="272" t="s">
        <v>762</v>
      </c>
      <c r="D1209" s="84">
        <v>43497</v>
      </c>
      <c r="E1209" s="85" t="s">
        <v>3538</v>
      </c>
      <c r="F1209" s="85" t="s">
        <v>671</v>
      </c>
      <c r="G1209" s="85">
        <v>183410</v>
      </c>
      <c r="H1209" s="89"/>
      <c r="I1209" s="273" t="s">
        <v>4655</v>
      </c>
      <c r="J1209" s="89"/>
      <c r="K1209" s="89"/>
      <c r="L1209" s="89"/>
      <c r="M1209" s="89"/>
      <c r="N1209" s="274">
        <v>10350</v>
      </c>
      <c r="O1209" s="274">
        <v>0</v>
      </c>
      <c r="P1209" s="89" t="s">
        <v>670</v>
      </c>
    </row>
    <row r="1210" spans="1:16" ht="76.5">
      <c r="A1210" s="271" t="s">
        <v>559</v>
      </c>
      <c r="B1210" s="89"/>
      <c r="C1210" s="272" t="s">
        <v>762</v>
      </c>
      <c r="D1210" s="84">
        <v>43497</v>
      </c>
      <c r="E1210" s="85" t="s">
        <v>3538</v>
      </c>
      <c r="F1210" s="85" t="s">
        <v>671</v>
      </c>
      <c r="G1210" s="85">
        <v>183420</v>
      </c>
      <c r="H1210" s="89"/>
      <c r="I1210" s="273" t="s">
        <v>4656</v>
      </c>
      <c r="J1210" s="89"/>
      <c r="K1210" s="89"/>
      <c r="L1210" s="89"/>
      <c r="M1210" s="89"/>
      <c r="N1210" s="274">
        <v>3600</v>
      </c>
      <c r="O1210" s="274">
        <v>0</v>
      </c>
      <c r="P1210" s="89" t="s">
        <v>670</v>
      </c>
    </row>
    <row r="1211" spans="1:16" ht="76.5">
      <c r="A1211" s="271" t="s">
        <v>559</v>
      </c>
      <c r="B1211" s="89"/>
      <c r="C1211" s="272" t="s">
        <v>762</v>
      </c>
      <c r="D1211" s="84">
        <v>43497</v>
      </c>
      <c r="E1211" s="85" t="s">
        <v>3538</v>
      </c>
      <c r="F1211" s="85" t="s">
        <v>671</v>
      </c>
      <c r="G1211" s="85">
        <v>183411</v>
      </c>
      <c r="H1211" s="89"/>
      <c r="I1211" s="273" t="s">
        <v>4657</v>
      </c>
      <c r="J1211" s="89"/>
      <c r="K1211" s="89"/>
      <c r="L1211" s="89"/>
      <c r="M1211" s="89"/>
      <c r="N1211" s="274">
        <v>28996</v>
      </c>
      <c r="O1211" s="274">
        <v>0</v>
      </c>
      <c r="P1211" s="89" t="s">
        <v>670</v>
      </c>
    </row>
    <row r="1212" spans="1:16" ht="76.5">
      <c r="A1212" s="271" t="s">
        <v>559</v>
      </c>
      <c r="B1212" s="89"/>
      <c r="C1212" s="272" t="s">
        <v>762</v>
      </c>
      <c r="D1212" s="84">
        <v>43497</v>
      </c>
      <c r="E1212" s="85" t="s">
        <v>3538</v>
      </c>
      <c r="F1212" s="85" t="s">
        <v>671</v>
      </c>
      <c r="G1212" s="85">
        <v>183416</v>
      </c>
      <c r="H1212" s="89"/>
      <c r="I1212" s="273" t="s">
        <v>4658</v>
      </c>
      <c r="J1212" s="89"/>
      <c r="K1212" s="89"/>
      <c r="L1212" s="89"/>
      <c r="M1212" s="89"/>
      <c r="N1212" s="274">
        <v>18900</v>
      </c>
      <c r="O1212" s="274">
        <v>0</v>
      </c>
      <c r="P1212" s="89" t="s">
        <v>670</v>
      </c>
    </row>
    <row r="1213" spans="1:16" ht="76.5">
      <c r="A1213" s="271" t="s">
        <v>559</v>
      </c>
      <c r="B1213" s="89"/>
      <c r="C1213" s="272" t="s">
        <v>762</v>
      </c>
      <c r="D1213" s="84">
        <v>43497</v>
      </c>
      <c r="E1213" s="85" t="s">
        <v>3538</v>
      </c>
      <c r="F1213" s="85" t="s">
        <v>671</v>
      </c>
      <c r="G1213" s="85">
        <v>183412</v>
      </c>
      <c r="H1213" s="89"/>
      <c r="I1213" s="273" t="s">
        <v>4659</v>
      </c>
      <c r="J1213" s="89"/>
      <c r="K1213" s="89"/>
      <c r="L1213" s="89"/>
      <c r="M1213" s="89"/>
      <c r="N1213" s="274">
        <v>50505</v>
      </c>
      <c r="O1213" s="274">
        <v>0</v>
      </c>
      <c r="P1213" s="89" t="s">
        <v>670</v>
      </c>
    </row>
    <row r="1214" spans="1:16" ht="76.5">
      <c r="A1214" s="271" t="s">
        <v>559</v>
      </c>
      <c r="B1214" s="89"/>
      <c r="C1214" s="272" t="s">
        <v>762</v>
      </c>
      <c r="D1214" s="84">
        <v>43497</v>
      </c>
      <c r="E1214" s="85" t="s">
        <v>3538</v>
      </c>
      <c r="F1214" s="85" t="s">
        <v>671</v>
      </c>
      <c r="G1214" s="85">
        <v>183419</v>
      </c>
      <c r="H1214" s="89"/>
      <c r="I1214" s="273" t="s">
        <v>4660</v>
      </c>
      <c r="J1214" s="89"/>
      <c r="K1214" s="89"/>
      <c r="L1214" s="89"/>
      <c r="M1214" s="89"/>
      <c r="N1214" s="274">
        <v>2700</v>
      </c>
      <c r="O1214" s="274">
        <v>0</v>
      </c>
      <c r="P1214" s="89" t="s">
        <v>670</v>
      </c>
    </row>
    <row r="1215" spans="1:16" ht="76.5">
      <c r="A1215" s="271" t="s">
        <v>559</v>
      </c>
      <c r="B1215" s="89"/>
      <c r="C1215" s="272" t="s">
        <v>762</v>
      </c>
      <c r="D1215" s="84">
        <v>43497</v>
      </c>
      <c r="E1215" s="85" t="s">
        <v>3538</v>
      </c>
      <c r="F1215" s="85" t="s">
        <v>671</v>
      </c>
      <c r="G1215" s="85">
        <v>183413</v>
      </c>
      <c r="H1215" s="89"/>
      <c r="I1215" s="273" t="s">
        <v>4661</v>
      </c>
      <c r="J1215" s="89"/>
      <c r="K1215" s="89"/>
      <c r="L1215" s="89"/>
      <c r="M1215" s="89"/>
      <c r="N1215" s="274">
        <v>13885</v>
      </c>
      <c r="O1215" s="274">
        <v>0</v>
      </c>
      <c r="P1215" s="89" t="s">
        <v>670</v>
      </c>
    </row>
    <row r="1216" spans="1:16" ht="76.5">
      <c r="A1216" s="271" t="s">
        <v>559</v>
      </c>
      <c r="B1216" s="89"/>
      <c r="C1216" s="272" t="s">
        <v>762</v>
      </c>
      <c r="D1216" s="84">
        <v>43497</v>
      </c>
      <c r="E1216" s="85" t="s">
        <v>3538</v>
      </c>
      <c r="F1216" s="85" t="s">
        <v>671</v>
      </c>
      <c r="G1216" s="85">
        <v>183417</v>
      </c>
      <c r="H1216" s="89"/>
      <c r="I1216" s="273" t="s">
        <v>4662</v>
      </c>
      <c r="J1216" s="89"/>
      <c r="K1216" s="89"/>
      <c r="L1216" s="89"/>
      <c r="M1216" s="89"/>
      <c r="N1216" s="274">
        <v>484219.5</v>
      </c>
      <c r="O1216" s="274">
        <v>0</v>
      </c>
      <c r="P1216" s="89" t="s">
        <v>670</v>
      </c>
    </row>
    <row r="1217" spans="1:16" ht="76.5">
      <c r="A1217" s="271" t="s">
        <v>559</v>
      </c>
      <c r="B1217" s="89"/>
      <c r="C1217" s="272" t="s">
        <v>762</v>
      </c>
      <c r="D1217" s="84">
        <v>43497</v>
      </c>
      <c r="E1217" s="85" t="s">
        <v>3538</v>
      </c>
      <c r="F1217" s="85" t="s">
        <v>671</v>
      </c>
      <c r="G1217" s="85">
        <v>183414</v>
      </c>
      <c r="H1217" s="89"/>
      <c r="I1217" s="273" t="s">
        <v>4663</v>
      </c>
      <c r="J1217" s="89"/>
      <c r="K1217" s="89"/>
      <c r="L1217" s="89"/>
      <c r="M1217" s="89"/>
      <c r="N1217" s="274">
        <v>9900</v>
      </c>
      <c r="O1217" s="274">
        <v>0</v>
      </c>
      <c r="P1217" s="89" t="s">
        <v>670</v>
      </c>
    </row>
    <row r="1218" spans="1:16" ht="76.5">
      <c r="A1218" s="271" t="s">
        <v>559</v>
      </c>
      <c r="B1218" s="89"/>
      <c r="C1218" s="272" t="s">
        <v>762</v>
      </c>
      <c r="D1218" s="84">
        <v>43497</v>
      </c>
      <c r="E1218" s="85" t="s">
        <v>3539</v>
      </c>
      <c r="F1218" s="85" t="s">
        <v>671</v>
      </c>
      <c r="G1218" s="85">
        <v>183399</v>
      </c>
      <c r="H1218" s="89"/>
      <c r="I1218" s="273" t="s">
        <v>4664</v>
      </c>
      <c r="J1218" s="89"/>
      <c r="K1218" s="89"/>
      <c r="L1218" s="89"/>
      <c r="M1218" s="89"/>
      <c r="N1218" s="274">
        <v>12252</v>
      </c>
      <c r="O1218" s="274">
        <v>0</v>
      </c>
      <c r="P1218" s="89" t="s">
        <v>670</v>
      </c>
    </row>
    <row r="1219" spans="1:16" ht="76.5">
      <c r="A1219" s="271" t="s">
        <v>559</v>
      </c>
      <c r="B1219" s="89"/>
      <c r="C1219" s="272" t="s">
        <v>762</v>
      </c>
      <c r="D1219" s="84">
        <v>43497</v>
      </c>
      <c r="E1219" s="85" t="s">
        <v>3539</v>
      </c>
      <c r="F1219" s="85" t="s">
        <v>671</v>
      </c>
      <c r="G1219" s="85">
        <v>183381</v>
      </c>
      <c r="H1219" s="89"/>
      <c r="I1219" s="273" t="s">
        <v>4665</v>
      </c>
      <c r="J1219" s="89"/>
      <c r="K1219" s="89"/>
      <c r="L1219" s="89"/>
      <c r="M1219" s="89"/>
      <c r="N1219" s="274">
        <v>13050</v>
      </c>
      <c r="O1219" s="274">
        <v>0</v>
      </c>
      <c r="P1219" s="89" t="s">
        <v>670</v>
      </c>
    </row>
    <row r="1220" spans="1:16" ht="76.5">
      <c r="A1220" s="271" t="s">
        <v>559</v>
      </c>
      <c r="B1220" s="89"/>
      <c r="C1220" s="272" t="s">
        <v>762</v>
      </c>
      <c r="D1220" s="84">
        <v>43497</v>
      </c>
      <c r="E1220" s="85" t="s">
        <v>3539</v>
      </c>
      <c r="F1220" s="85" t="s">
        <v>671</v>
      </c>
      <c r="G1220" s="85">
        <v>183382</v>
      </c>
      <c r="H1220" s="89"/>
      <c r="I1220" s="273" t="s">
        <v>4666</v>
      </c>
      <c r="J1220" s="89"/>
      <c r="K1220" s="89"/>
      <c r="L1220" s="89"/>
      <c r="M1220" s="89"/>
      <c r="N1220" s="274">
        <v>11843.5</v>
      </c>
      <c r="O1220" s="274">
        <v>0</v>
      </c>
      <c r="P1220" s="89" t="s">
        <v>670</v>
      </c>
    </row>
    <row r="1221" spans="1:16" ht="76.5">
      <c r="A1221" s="271" t="s">
        <v>559</v>
      </c>
      <c r="B1221" s="89"/>
      <c r="C1221" s="272" t="s">
        <v>762</v>
      </c>
      <c r="D1221" s="84">
        <v>43497</v>
      </c>
      <c r="E1221" s="85" t="s">
        <v>3539</v>
      </c>
      <c r="F1221" s="85" t="s">
        <v>671</v>
      </c>
      <c r="G1221" s="85">
        <v>183405</v>
      </c>
      <c r="H1221" s="89"/>
      <c r="I1221" s="273" t="s">
        <v>4667</v>
      </c>
      <c r="J1221" s="89"/>
      <c r="K1221" s="89"/>
      <c r="L1221" s="89"/>
      <c r="M1221" s="89"/>
      <c r="N1221" s="274">
        <v>33000</v>
      </c>
      <c r="O1221" s="274">
        <v>0</v>
      </c>
      <c r="P1221" s="89" t="s">
        <v>670</v>
      </c>
    </row>
    <row r="1222" spans="1:16" ht="76.5">
      <c r="A1222" s="271" t="s">
        <v>559</v>
      </c>
      <c r="B1222" s="89"/>
      <c r="C1222" s="272" t="s">
        <v>762</v>
      </c>
      <c r="D1222" s="84">
        <v>43497</v>
      </c>
      <c r="E1222" s="85" t="s">
        <v>3539</v>
      </c>
      <c r="F1222" s="85" t="s">
        <v>671</v>
      </c>
      <c r="G1222" s="85">
        <v>183383</v>
      </c>
      <c r="H1222" s="89"/>
      <c r="I1222" s="273" t="s">
        <v>4668</v>
      </c>
      <c r="J1222" s="89"/>
      <c r="K1222" s="89"/>
      <c r="L1222" s="89"/>
      <c r="M1222" s="89"/>
      <c r="N1222" s="274">
        <v>13950</v>
      </c>
      <c r="O1222" s="274">
        <v>0</v>
      </c>
      <c r="P1222" s="89" t="s">
        <v>670</v>
      </c>
    </row>
    <row r="1223" spans="1:16" ht="76.5">
      <c r="A1223" s="271" t="s">
        <v>559</v>
      </c>
      <c r="B1223" s="89"/>
      <c r="C1223" s="272" t="s">
        <v>762</v>
      </c>
      <c r="D1223" s="84">
        <v>43497</v>
      </c>
      <c r="E1223" s="85" t="s">
        <v>3539</v>
      </c>
      <c r="F1223" s="85" t="s">
        <v>671</v>
      </c>
      <c r="G1223" s="85">
        <v>183404</v>
      </c>
      <c r="H1223" s="89"/>
      <c r="I1223" s="273" t="s">
        <v>4669</v>
      </c>
      <c r="J1223" s="89"/>
      <c r="K1223" s="89"/>
      <c r="L1223" s="89"/>
      <c r="M1223" s="89"/>
      <c r="N1223" s="274">
        <v>39000</v>
      </c>
      <c r="O1223" s="274">
        <v>0</v>
      </c>
      <c r="P1223" s="89" t="s">
        <v>670</v>
      </c>
    </row>
    <row r="1224" spans="1:16" ht="76.5">
      <c r="A1224" s="271" t="s">
        <v>559</v>
      </c>
      <c r="B1224" s="89"/>
      <c r="C1224" s="272" t="s">
        <v>762</v>
      </c>
      <c r="D1224" s="84">
        <v>43497</v>
      </c>
      <c r="E1224" s="85" t="s">
        <v>3539</v>
      </c>
      <c r="F1224" s="85" t="s">
        <v>671</v>
      </c>
      <c r="G1224" s="85">
        <v>183384</v>
      </c>
      <c r="H1224" s="89"/>
      <c r="I1224" s="273" t="s">
        <v>4670</v>
      </c>
      <c r="J1224" s="89"/>
      <c r="K1224" s="89"/>
      <c r="L1224" s="89"/>
      <c r="M1224" s="89"/>
      <c r="N1224" s="274">
        <v>9900</v>
      </c>
      <c r="O1224" s="274">
        <v>0</v>
      </c>
      <c r="P1224" s="89" t="s">
        <v>670</v>
      </c>
    </row>
    <row r="1225" spans="1:16" ht="76.5">
      <c r="A1225" s="271" t="s">
        <v>559</v>
      </c>
      <c r="B1225" s="89"/>
      <c r="C1225" s="272" t="s">
        <v>762</v>
      </c>
      <c r="D1225" s="84">
        <v>43497</v>
      </c>
      <c r="E1225" s="85" t="s">
        <v>3539</v>
      </c>
      <c r="F1225" s="85" t="s">
        <v>671</v>
      </c>
      <c r="G1225" s="85">
        <v>183394</v>
      </c>
      <c r="H1225" s="89"/>
      <c r="I1225" s="273" t="s">
        <v>4671</v>
      </c>
      <c r="J1225" s="89"/>
      <c r="K1225" s="89"/>
      <c r="L1225" s="89"/>
      <c r="M1225" s="89"/>
      <c r="N1225" s="274">
        <v>22950</v>
      </c>
      <c r="O1225" s="274">
        <v>0</v>
      </c>
      <c r="P1225" s="89" t="s">
        <v>670</v>
      </c>
    </row>
    <row r="1226" spans="1:16" ht="76.5">
      <c r="A1226" s="271" t="s">
        <v>559</v>
      </c>
      <c r="B1226" s="89"/>
      <c r="C1226" s="272" t="s">
        <v>762</v>
      </c>
      <c r="D1226" s="84">
        <v>43497</v>
      </c>
      <c r="E1226" s="85" t="s">
        <v>3539</v>
      </c>
      <c r="F1226" s="85" t="s">
        <v>671</v>
      </c>
      <c r="G1226" s="85">
        <v>183385</v>
      </c>
      <c r="H1226" s="89"/>
      <c r="I1226" s="273" t="s">
        <v>4672</v>
      </c>
      <c r="J1226" s="89"/>
      <c r="K1226" s="89"/>
      <c r="L1226" s="89"/>
      <c r="M1226" s="89"/>
      <c r="N1226" s="274">
        <v>9000</v>
      </c>
      <c r="O1226" s="274">
        <v>0</v>
      </c>
      <c r="P1226" s="89" t="s">
        <v>670</v>
      </c>
    </row>
    <row r="1227" spans="1:16" ht="76.5">
      <c r="A1227" s="271" t="s">
        <v>559</v>
      </c>
      <c r="B1227" s="89"/>
      <c r="C1227" s="272" t="s">
        <v>762</v>
      </c>
      <c r="D1227" s="84">
        <v>43497</v>
      </c>
      <c r="E1227" s="85" t="s">
        <v>3539</v>
      </c>
      <c r="F1227" s="85" t="s">
        <v>671</v>
      </c>
      <c r="G1227" s="85">
        <v>183403</v>
      </c>
      <c r="H1227" s="89"/>
      <c r="I1227" s="273" t="s">
        <v>4673</v>
      </c>
      <c r="J1227" s="89"/>
      <c r="K1227" s="89"/>
      <c r="L1227" s="89"/>
      <c r="M1227" s="89"/>
      <c r="N1227" s="274">
        <v>12150</v>
      </c>
      <c r="O1227" s="274">
        <v>0</v>
      </c>
      <c r="P1227" s="89" t="s">
        <v>670</v>
      </c>
    </row>
    <row r="1228" spans="1:16" ht="76.5">
      <c r="A1228" s="271" t="s">
        <v>559</v>
      </c>
      <c r="B1228" s="89"/>
      <c r="C1228" s="272" t="s">
        <v>762</v>
      </c>
      <c r="D1228" s="84">
        <v>43497</v>
      </c>
      <c r="E1228" s="85" t="s">
        <v>3539</v>
      </c>
      <c r="F1228" s="85" t="s">
        <v>671</v>
      </c>
      <c r="G1228" s="85">
        <v>183386</v>
      </c>
      <c r="H1228" s="89"/>
      <c r="I1228" s="273" t="s">
        <v>4674</v>
      </c>
      <c r="J1228" s="89"/>
      <c r="K1228" s="89"/>
      <c r="L1228" s="89"/>
      <c r="M1228" s="89"/>
      <c r="N1228" s="274">
        <v>2700</v>
      </c>
      <c r="O1228" s="274">
        <v>0</v>
      </c>
      <c r="P1228" s="89" t="s">
        <v>670</v>
      </c>
    </row>
    <row r="1229" spans="1:16" ht="76.5">
      <c r="A1229" s="271" t="s">
        <v>559</v>
      </c>
      <c r="B1229" s="89"/>
      <c r="C1229" s="272" t="s">
        <v>762</v>
      </c>
      <c r="D1229" s="84">
        <v>43497</v>
      </c>
      <c r="E1229" s="85" t="s">
        <v>3539</v>
      </c>
      <c r="F1229" s="85" t="s">
        <v>671</v>
      </c>
      <c r="G1229" s="85">
        <v>183395</v>
      </c>
      <c r="H1229" s="89"/>
      <c r="I1229" s="273" t="s">
        <v>4675</v>
      </c>
      <c r="J1229" s="89"/>
      <c r="K1229" s="89"/>
      <c r="L1229" s="89"/>
      <c r="M1229" s="89"/>
      <c r="N1229" s="274">
        <v>17425</v>
      </c>
      <c r="O1229" s="274">
        <v>0</v>
      </c>
      <c r="P1229" s="89" t="s">
        <v>670</v>
      </c>
    </row>
    <row r="1230" spans="1:16" ht="76.5">
      <c r="A1230" s="271" t="s">
        <v>559</v>
      </c>
      <c r="B1230" s="89"/>
      <c r="C1230" s="272" t="s">
        <v>762</v>
      </c>
      <c r="D1230" s="84">
        <v>43497</v>
      </c>
      <c r="E1230" s="85" t="s">
        <v>3539</v>
      </c>
      <c r="F1230" s="85" t="s">
        <v>671</v>
      </c>
      <c r="G1230" s="85">
        <v>183387</v>
      </c>
      <c r="H1230" s="89"/>
      <c r="I1230" s="273" t="s">
        <v>4676</v>
      </c>
      <c r="J1230" s="89"/>
      <c r="K1230" s="89"/>
      <c r="L1230" s="89"/>
      <c r="M1230" s="89"/>
      <c r="N1230" s="274">
        <v>16500</v>
      </c>
      <c r="O1230" s="274">
        <v>0</v>
      </c>
      <c r="P1230" s="89" t="s">
        <v>670</v>
      </c>
    </row>
    <row r="1231" spans="1:16" ht="76.5">
      <c r="A1231" s="271" t="s">
        <v>559</v>
      </c>
      <c r="B1231" s="89"/>
      <c r="C1231" s="272" t="s">
        <v>762</v>
      </c>
      <c r="D1231" s="84">
        <v>43497</v>
      </c>
      <c r="E1231" s="85" t="s">
        <v>3539</v>
      </c>
      <c r="F1231" s="85" t="s">
        <v>671</v>
      </c>
      <c r="G1231" s="85">
        <v>183402</v>
      </c>
      <c r="H1231" s="89"/>
      <c r="I1231" s="273" t="s">
        <v>4677</v>
      </c>
      <c r="J1231" s="89"/>
      <c r="K1231" s="89"/>
      <c r="L1231" s="89"/>
      <c r="M1231" s="89"/>
      <c r="N1231" s="274">
        <v>900</v>
      </c>
      <c r="O1231" s="274">
        <v>0</v>
      </c>
      <c r="P1231" s="89" t="s">
        <v>670</v>
      </c>
    </row>
    <row r="1232" spans="1:16" ht="76.5">
      <c r="A1232" s="271" t="s">
        <v>559</v>
      </c>
      <c r="B1232" s="89"/>
      <c r="C1232" s="272" t="s">
        <v>762</v>
      </c>
      <c r="D1232" s="84">
        <v>43497</v>
      </c>
      <c r="E1232" s="85" t="s">
        <v>3539</v>
      </c>
      <c r="F1232" s="85" t="s">
        <v>671</v>
      </c>
      <c r="G1232" s="85">
        <v>183388</v>
      </c>
      <c r="H1232" s="89"/>
      <c r="I1232" s="273" t="s">
        <v>4678</v>
      </c>
      <c r="J1232" s="89"/>
      <c r="K1232" s="89"/>
      <c r="L1232" s="89"/>
      <c r="M1232" s="89"/>
      <c r="N1232" s="274">
        <v>16064</v>
      </c>
      <c r="O1232" s="274">
        <v>0</v>
      </c>
      <c r="P1232" s="89" t="s">
        <v>670</v>
      </c>
    </row>
    <row r="1233" spans="1:16" ht="76.5">
      <c r="A1233" s="271" t="s">
        <v>559</v>
      </c>
      <c r="B1233" s="89"/>
      <c r="C1233" s="272" t="s">
        <v>762</v>
      </c>
      <c r="D1233" s="84">
        <v>43497</v>
      </c>
      <c r="E1233" s="85" t="s">
        <v>3539</v>
      </c>
      <c r="F1233" s="85" t="s">
        <v>671</v>
      </c>
      <c r="G1233" s="85">
        <v>183396</v>
      </c>
      <c r="H1233" s="89"/>
      <c r="I1233" s="273" t="s">
        <v>4679</v>
      </c>
      <c r="J1233" s="89"/>
      <c r="K1233" s="89"/>
      <c r="L1233" s="89"/>
      <c r="M1233" s="89"/>
      <c r="N1233" s="274">
        <v>15300</v>
      </c>
      <c r="O1233" s="274">
        <v>0</v>
      </c>
      <c r="P1233" s="89" t="s">
        <v>670</v>
      </c>
    </row>
    <row r="1234" spans="1:16" ht="76.5">
      <c r="A1234" s="271" t="s">
        <v>559</v>
      </c>
      <c r="B1234" s="89"/>
      <c r="C1234" s="272" t="s">
        <v>762</v>
      </c>
      <c r="D1234" s="84">
        <v>43497</v>
      </c>
      <c r="E1234" s="85" t="s">
        <v>3539</v>
      </c>
      <c r="F1234" s="85" t="s">
        <v>671</v>
      </c>
      <c r="G1234" s="85">
        <v>183389</v>
      </c>
      <c r="H1234" s="89"/>
      <c r="I1234" s="273" t="s">
        <v>4680</v>
      </c>
      <c r="J1234" s="89"/>
      <c r="K1234" s="89"/>
      <c r="L1234" s="89"/>
      <c r="M1234" s="89"/>
      <c r="N1234" s="274">
        <v>16336</v>
      </c>
      <c r="O1234" s="274">
        <v>0</v>
      </c>
      <c r="P1234" s="89" t="s">
        <v>670</v>
      </c>
    </row>
    <row r="1235" spans="1:16" ht="76.5">
      <c r="A1235" s="271" t="s">
        <v>559</v>
      </c>
      <c r="B1235" s="89"/>
      <c r="C1235" s="272" t="s">
        <v>762</v>
      </c>
      <c r="D1235" s="84">
        <v>43497</v>
      </c>
      <c r="E1235" s="85" t="s">
        <v>3539</v>
      </c>
      <c r="F1235" s="85" t="s">
        <v>671</v>
      </c>
      <c r="G1235" s="85">
        <v>183401</v>
      </c>
      <c r="H1235" s="89"/>
      <c r="I1235" s="273" t="s">
        <v>4681</v>
      </c>
      <c r="J1235" s="89"/>
      <c r="K1235" s="89"/>
      <c r="L1235" s="89"/>
      <c r="M1235" s="89"/>
      <c r="N1235" s="274">
        <v>40500</v>
      </c>
      <c r="O1235" s="274">
        <v>0</v>
      </c>
      <c r="P1235" s="89" t="s">
        <v>670</v>
      </c>
    </row>
    <row r="1236" spans="1:16" ht="76.5">
      <c r="A1236" s="271" t="s">
        <v>559</v>
      </c>
      <c r="B1236" s="89"/>
      <c r="C1236" s="272" t="s">
        <v>762</v>
      </c>
      <c r="D1236" s="84">
        <v>43497</v>
      </c>
      <c r="E1236" s="85" t="s">
        <v>3539</v>
      </c>
      <c r="F1236" s="85" t="s">
        <v>671</v>
      </c>
      <c r="G1236" s="85">
        <v>183390</v>
      </c>
      <c r="H1236" s="89"/>
      <c r="I1236" s="273" t="s">
        <v>4682</v>
      </c>
      <c r="J1236" s="89"/>
      <c r="K1236" s="89"/>
      <c r="L1236" s="89"/>
      <c r="M1236" s="89"/>
      <c r="N1236" s="274">
        <v>13500</v>
      </c>
      <c r="O1236" s="274">
        <v>0</v>
      </c>
      <c r="P1236" s="89" t="s">
        <v>670</v>
      </c>
    </row>
    <row r="1237" spans="1:16" ht="76.5">
      <c r="A1237" s="271" t="s">
        <v>559</v>
      </c>
      <c r="B1237" s="89"/>
      <c r="C1237" s="272" t="s">
        <v>762</v>
      </c>
      <c r="D1237" s="84">
        <v>43497</v>
      </c>
      <c r="E1237" s="85" t="s">
        <v>3539</v>
      </c>
      <c r="F1237" s="85" t="s">
        <v>671</v>
      </c>
      <c r="G1237" s="85">
        <v>183397</v>
      </c>
      <c r="H1237" s="89"/>
      <c r="I1237" s="273" t="s">
        <v>4683</v>
      </c>
      <c r="J1237" s="89"/>
      <c r="K1237" s="89"/>
      <c r="L1237" s="89"/>
      <c r="M1237" s="89"/>
      <c r="N1237" s="274">
        <v>18514</v>
      </c>
      <c r="O1237" s="274">
        <v>0</v>
      </c>
      <c r="P1237" s="89" t="s">
        <v>670</v>
      </c>
    </row>
    <row r="1238" spans="1:16" ht="76.5">
      <c r="A1238" s="271" t="s">
        <v>559</v>
      </c>
      <c r="B1238" s="89"/>
      <c r="C1238" s="272" t="s">
        <v>762</v>
      </c>
      <c r="D1238" s="84">
        <v>43497</v>
      </c>
      <c r="E1238" s="85" t="s">
        <v>3539</v>
      </c>
      <c r="F1238" s="85" t="s">
        <v>671</v>
      </c>
      <c r="G1238" s="85">
        <v>183391</v>
      </c>
      <c r="H1238" s="89"/>
      <c r="I1238" s="273" t="s">
        <v>4684</v>
      </c>
      <c r="J1238" s="89"/>
      <c r="K1238" s="89"/>
      <c r="L1238" s="89"/>
      <c r="M1238" s="89"/>
      <c r="N1238" s="274">
        <v>7650</v>
      </c>
      <c r="O1238" s="274">
        <v>0</v>
      </c>
      <c r="P1238" s="89" t="s">
        <v>670</v>
      </c>
    </row>
    <row r="1239" spans="1:16" ht="76.5">
      <c r="A1239" s="271" t="s">
        <v>559</v>
      </c>
      <c r="B1239" s="89"/>
      <c r="C1239" s="272" t="s">
        <v>762</v>
      </c>
      <c r="D1239" s="84">
        <v>43497</v>
      </c>
      <c r="E1239" s="85" t="s">
        <v>3539</v>
      </c>
      <c r="F1239" s="85" t="s">
        <v>671</v>
      </c>
      <c r="G1239" s="85">
        <v>183400</v>
      </c>
      <c r="H1239" s="89"/>
      <c r="I1239" s="273" t="s">
        <v>4685</v>
      </c>
      <c r="J1239" s="89"/>
      <c r="K1239" s="89"/>
      <c r="L1239" s="89"/>
      <c r="M1239" s="89"/>
      <c r="N1239" s="274">
        <v>5173</v>
      </c>
      <c r="O1239" s="274">
        <v>0</v>
      </c>
      <c r="P1239" s="89" t="s">
        <v>670</v>
      </c>
    </row>
    <row r="1240" spans="1:16" ht="76.5">
      <c r="A1240" s="271" t="s">
        <v>559</v>
      </c>
      <c r="B1240" s="89"/>
      <c r="C1240" s="272" t="s">
        <v>762</v>
      </c>
      <c r="D1240" s="84">
        <v>43497</v>
      </c>
      <c r="E1240" s="85" t="s">
        <v>3539</v>
      </c>
      <c r="F1240" s="85" t="s">
        <v>671</v>
      </c>
      <c r="G1240" s="85">
        <v>183392</v>
      </c>
      <c r="H1240" s="89"/>
      <c r="I1240" s="273" t="s">
        <v>4686</v>
      </c>
      <c r="J1240" s="89"/>
      <c r="K1240" s="89"/>
      <c r="L1240" s="89"/>
      <c r="M1240" s="89"/>
      <c r="N1240" s="274">
        <v>24231.5</v>
      </c>
      <c r="O1240" s="274">
        <v>0</v>
      </c>
      <c r="P1240" s="89" t="s">
        <v>670</v>
      </c>
    </row>
    <row r="1241" spans="1:16" ht="76.5">
      <c r="A1241" s="271" t="s">
        <v>559</v>
      </c>
      <c r="B1241" s="89"/>
      <c r="C1241" s="272" t="s">
        <v>762</v>
      </c>
      <c r="D1241" s="84">
        <v>43497</v>
      </c>
      <c r="E1241" s="85" t="s">
        <v>3539</v>
      </c>
      <c r="F1241" s="85" t="s">
        <v>671</v>
      </c>
      <c r="G1241" s="85">
        <v>183398</v>
      </c>
      <c r="H1241" s="89"/>
      <c r="I1241" s="273" t="s">
        <v>4687</v>
      </c>
      <c r="J1241" s="89"/>
      <c r="K1241" s="89"/>
      <c r="L1241" s="89"/>
      <c r="M1241" s="89"/>
      <c r="N1241" s="274">
        <v>6000</v>
      </c>
      <c r="O1241" s="274">
        <v>0</v>
      </c>
      <c r="P1241" s="89" t="s">
        <v>670</v>
      </c>
    </row>
    <row r="1242" spans="1:16" ht="76.5">
      <c r="A1242" s="271" t="s">
        <v>559</v>
      </c>
      <c r="B1242" s="89"/>
      <c r="C1242" s="272" t="s">
        <v>762</v>
      </c>
      <c r="D1242" s="84">
        <v>43497</v>
      </c>
      <c r="E1242" s="85" t="s">
        <v>3539</v>
      </c>
      <c r="F1242" s="85" t="s">
        <v>671</v>
      </c>
      <c r="G1242" s="85">
        <v>183393</v>
      </c>
      <c r="H1242" s="89"/>
      <c r="I1242" s="273" t="s">
        <v>4688</v>
      </c>
      <c r="J1242" s="89"/>
      <c r="K1242" s="89"/>
      <c r="L1242" s="89"/>
      <c r="M1242" s="89"/>
      <c r="N1242" s="274">
        <v>183233</v>
      </c>
      <c r="O1242" s="274">
        <v>0</v>
      </c>
      <c r="P1242" s="89" t="s">
        <v>670</v>
      </c>
    </row>
    <row r="1243" spans="1:16" ht="76.5">
      <c r="A1243" s="271" t="s">
        <v>559</v>
      </c>
      <c r="B1243" s="89"/>
      <c r="C1243" s="272" t="s">
        <v>762</v>
      </c>
      <c r="D1243" s="84">
        <v>43497</v>
      </c>
      <c r="E1243" s="85" t="s">
        <v>3540</v>
      </c>
      <c r="F1243" s="85" t="s">
        <v>671</v>
      </c>
      <c r="G1243" s="85">
        <v>183288</v>
      </c>
      <c r="H1243" s="89"/>
      <c r="I1243" s="273" t="s">
        <v>4689</v>
      </c>
      <c r="J1243" s="89"/>
      <c r="K1243" s="89"/>
      <c r="L1243" s="89"/>
      <c r="M1243" s="89"/>
      <c r="N1243" s="274">
        <v>54000</v>
      </c>
      <c r="O1243" s="274">
        <v>0</v>
      </c>
      <c r="P1243" s="89" t="s">
        <v>670</v>
      </c>
    </row>
    <row r="1244" spans="1:16" ht="76.5">
      <c r="A1244" s="271" t="s">
        <v>559</v>
      </c>
      <c r="B1244" s="89"/>
      <c r="C1244" s="272" t="s">
        <v>762</v>
      </c>
      <c r="D1244" s="84">
        <v>43497</v>
      </c>
      <c r="E1244" s="85" t="s">
        <v>3540</v>
      </c>
      <c r="F1244" s="85" t="s">
        <v>671</v>
      </c>
      <c r="G1244" s="85">
        <v>183246</v>
      </c>
      <c r="H1244" s="89"/>
      <c r="I1244" s="273" t="s">
        <v>4690</v>
      </c>
      <c r="J1244" s="89"/>
      <c r="K1244" s="89"/>
      <c r="L1244" s="89"/>
      <c r="M1244" s="89"/>
      <c r="N1244" s="274">
        <v>6000</v>
      </c>
      <c r="O1244" s="274">
        <v>0</v>
      </c>
      <c r="P1244" s="89" t="s">
        <v>670</v>
      </c>
    </row>
    <row r="1245" spans="1:16" ht="76.5">
      <c r="A1245" s="271" t="s">
        <v>559</v>
      </c>
      <c r="B1245" s="89"/>
      <c r="C1245" s="272" t="s">
        <v>762</v>
      </c>
      <c r="D1245" s="84">
        <v>43497</v>
      </c>
      <c r="E1245" s="85" t="s">
        <v>3540</v>
      </c>
      <c r="F1245" s="85" t="s">
        <v>671</v>
      </c>
      <c r="G1245" s="85">
        <v>183365</v>
      </c>
      <c r="H1245" s="89"/>
      <c r="I1245" s="273" t="s">
        <v>4691</v>
      </c>
      <c r="J1245" s="89"/>
      <c r="K1245" s="89"/>
      <c r="L1245" s="89"/>
      <c r="M1245" s="89"/>
      <c r="N1245" s="274">
        <v>10500</v>
      </c>
      <c r="O1245" s="274">
        <v>0</v>
      </c>
      <c r="P1245" s="89" t="s">
        <v>670</v>
      </c>
    </row>
    <row r="1246" spans="1:16" ht="76.5">
      <c r="A1246" s="271" t="s">
        <v>559</v>
      </c>
      <c r="B1246" s="89"/>
      <c r="C1246" s="272" t="s">
        <v>762</v>
      </c>
      <c r="D1246" s="84">
        <v>43497</v>
      </c>
      <c r="E1246" s="85" t="s">
        <v>3540</v>
      </c>
      <c r="F1246" s="85" t="s">
        <v>671</v>
      </c>
      <c r="G1246" s="85">
        <v>183366</v>
      </c>
      <c r="H1246" s="89"/>
      <c r="I1246" s="273" t="s">
        <v>3290</v>
      </c>
      <c r="J1246" s="89"/>
      <c r="K1246" s="89"/>
      <c r="L1246" s="89"/>
      <c r="M1246" s="89"/>
      <c r="N1246" s="274">
        <v>61500</v>
      </c>
      <c r="O1246" s="274">
        <v>0</v>
      </c>
      <c r="P1246" s="89" t="s">
        <v>670</v>
      </c>
    </row>
    <row r="1247" spans="1:16" ht="76.5">
      <c r="A1247" s="271" t="s">
        <v>559</v>
      </c>
      <c r="B1247" s="89"/>
      <c r="C1247" s="272" t="s">
        <v>762</v>
      </c>
      <c r="D1247" s="84">
        <v>43497</v>
      </c>
      <c r="E1247" s="85" t="s">
        <v>3540</v>
      </c>
      <c r="F1247" s="85" t="s">
        <v>671</v>
      </c>
      <c r="G1247" s="85">
        <v>183351</v>
      </c>
      <c r="H1247" s="89"/>
      <c r="I1247" s="273" t="s">
        <v>4692</v>
      </c>
      <c r="J1247" s="89"/>
      <c r="K1247" s="89"/>
      <c r="L1247" s="89"/>
      <c r="M1247" s="89"/>
      <c r="N1247" s="274">
        <v>17016.5</v>
      </c>
      <c r="O1247" s="274">
        <v>0</v>
      </c>
      <c r="P1247" s="89" t="s">
        <v>670</v>
      </c>
    </row>
    <row r="1248" spans="1:16" ht="76.5">
      <c r="A1248" s="271" t="s">
        <v>559</v>
      </c>
      <c r="B1248" s="89"/>
      <c r="C1248" s="272" t="s">
        <v>762</v>
      </c>
      <c r="D1248" s="84">
        <v>43497</v>
      </c>
      <c r="E1248" s="85" t="s">
        <v>3540</v>
      </c>
      <c r="F1248" s="85" t="s">
        <v>671</v>
      </c>
      <c r="G1248" s="85">
        <v>183364</v>
      </c>
      <c r="H1248" s="89"/>
      <c r="I1248" s="273" t="s">
        <v>4693</v>
      </c>
      <c r="J1248" s="89"/>
      <c r="K1248" s="89"/>
      <c r="L1248" s="89"/>
      <c r="M1248" s="89"/>
      <c r="N1248" s="274">
        <v>9450</v>
      </c>
      <c r="O1248" s="274">
        <v>0</v>
      </c>
      <c r="P1248" s="89" t="s">
        <v>670</v>
      </c>
    </row>
    <row r="1249" spans="1:16" ht="76.5">
      <c r="A1249" s="271" t="s">
        <v>559</v>
      </c>
      <c r="B1249" s="89"/>
      <c r="C1249" s="272" t="s">
        <v>762</v>
      </c>
      <c r="D1249" s="84">
        <v>43497</v>
      </c>
      <c r="E1249" s="85" t="s">
        <v>3540</v>
      </c>
      <c r="F1249" s="85" t="s">
        <v>671</v>
      </c>
      <c r="G1249" s="85">
        <v>183350</v>
      </c>
      <c r="H1249" s="89"/>
      <c r="I1249" s="273" t="s">
        <v>4694</v>
      </c>
      <c r="J1249" s="89"/>
      <c r="K1249" s="89"/>
      <c r="L1249" s="89"/>
      <c r="M1249" s="89"/>
      <c r="N1249" s="274">
        <v>17100</v>
      </c>
      <c r="O1249" s="274">
        <v>0</v>
      </c>
      <c r="P1249" s="89" t="s">
        <v>670</v>
      </c>
    </row>
    <row r="1250" spans="1:16" ht="76.5">
      <c r="A1250" s="271" t="s">
        <v>559</v>
      </c>
      <c r="B1250" s="89"/>
      <c r="C1250" s="272" t="s">
        <v>762</v>
      </c>
      <c r="D1250" s="84">
        <v>43497</v>
      </c>
      <c r="E1250" s="85" t="s">
        <v>3540</v>
      </c>
      <c r="F1250" s="85" t="s">
        <v>671</v>
      </c>
      <c r="G1250" s="85">
        <v>183367</v>
      </c>
      <c r="H1250" s="89"/>
      <c r="I1250" s="273" t="s">
        <v>4695</v>
      </c>
      <c r="J1250" s="89"/>
      <c r="K1250" s="89"/>
      <c r="L1250" s="89"/>
      <c r="M1250" s="89"/>
      <c r="N1250" s="274">
        <v>34875</v>
      </c>
      <c r="O1250" s="274">
        <v>0</v>
      </c>
      <c r="P1250" s="89" t="s">
        <v>670</v>
      </c>
    </row>
    <row r="1251" spans="1:16" ht="76.5">
      <c r="A1251" s="271" t="s">
        <v>559</v>
      </c>
      <c r="B1251" s="89"/>
      <c r="C1251" s="272" t="s">
        <v>762</v>
      </c>
      <c r="D1251" s="84">
        <v>43497</v>
      </c>
      <c r="E1251" s="85" t="s">
        <v>3540</v>
      </c>
      <c r="F1251" s="85" t="s">
        <v>671</v>
      </c>
      <c r="G1251" s="85">
        <v>183349</v>
      </c>
      <c r="H1251" s="89"/>
      <c r="I1251" s="273" t="s">
        <v>4696</v>
      </c>
      <c r="J1251" s="89"/>
      <c r="K1251" s="89"/>
      <c r="L1251" s="89"/>
      <c r="M1251" s="89"/>
      <c r="N1251" s="274">
        <v>900</v>
      </c>
      <c r="O1251" s="274">
        <v>0</v>
      </c>
      <c r="P1251" s="89" t="s">
        <v>670</v>
      </c>
    </row>
    <row r="1252" spans="1:16" ht="76.5">
      <c r="A1252" s="271" t="s">
        <v>559</v>
      </c>
      <c r="B1252" s="89"/>
      <c r="C1252" s="272" t="s">
        <v>762</v>
      </c>
      <c r="D1252" s="84">
        <v>43497</v>
      </c>
      <c r="E1252" s="85" t="s">
        <v>3540</v>
      </c>
      <c r="F1252" s="85" t="s">
        <v>671</v>
      </c>
      <c r="G1252" s="85">
        <v>183363</v>
      </c>
      <c r="H1252" s="89"/>
      <c r="I1252" s="273" t="s">
        <v>4697</v>
      </c>
      <c r="J1252" s="89"/>
      <c r="K1252" s="89"/>
      <c r="L1252" s="89"/>
      <c r="M1252" s="89"/>
      <c r="N1252" s="274">
        <v>13613</v>
      </c>
      <c r="O1252" s="274">
        <v>0</v>
      </c>
      <c r="P1252" s="89" t="s">
        <v>670</v>
      </c>
    </row>
    <row r="1253" spans="1:16" ht="76.5">
      <c r="A1253" s="271" t="s">
        <v>559</v>
      </c>
      <c r="B1253" s="89"/>
      <c r="C1253" s="272" t="s">
        <v>762</v>
      </c>
      <c r="D1253" s="84">
        <v>43497</v>
      </c>
      <c r="E1253" s="85" t="s">
        <v>3540</v>
      </c>
      <c r="F1253" s="85" t="s">
        <v>671</v>
      </c>
      <c r="G1253" s="85">
        <v>183348</v>
      </c>
      <c r="H1253" s="89"/>
      <c r="I1253" s="273" t="s">
        <v>4698</v>
      </c>
      <c r="J1253" s="89"/>
      <c r="K1253" s="89"/>
      <c r="L1253" s="89"/>
      <c r="M1253" s="89"/>
      <c r="N1253" s="274">
        <v>6300</v>
      </c>
      <c r="O1253" s="274">
        <v>0</v>
      </c>
      <c r="P1253" s="89" t="s">
        <v>670</v>
      </c>
    </row>
    <row r="1254" spans="1:16" ht="76.5">
      <c r="A1254" s="271" t="s">
        <v>559</v>
      </c>
      <c r="B1254" s="89"/>
      <c r="C1254" s="272" t="s">
        <v>762</v>
      </c>
      <c r="D1254" s="84">
        <v>43497</v>
      </c>
      <c r="E1254" s="85" t="s">
        <v>3540</v>
      </c>
      <c r="F1254" s="85" t="s">
        <v>671</v>
      </c>
      <c r="G1254" s="85">
        <v>183368</v>
      </c>
      <c r="H1254" s="89"/>
      <c r="I1254" s="273" t="s">
        <v>4699</v>
      </c>
      <c r="J1254" s="89"/>
      <c r="K1254" s="89"/>
      <c r="L1254" s="89"/>
      <c r="M1254" s="89"/>
      <c r="N1254" s="274">
        <v>9450</v>
      </c>
      <c r="O1254" s="274">
        <v>0</v>
      </c>
      <c r="P1254" s="89" t="s">
        <v>670</v>
      </c>
    </row>
    <row r="1255" spans="1:16" ht="76.5">
      <c r="A1255" s="271" t="s">
        <v>559</v>
      </c>
      <c r="B1255" s="89"/>
      <c r="C1255" s="272" t="s">
        <v>762</v>
      </c>
      <c r="D1255" s="84">
        <v>43497</v>
      </c>
      <c r="E1255" s="85" t="s">
        <v>3540</v>
      </c>
      <c r="F1255" s="85" t="s">
        <v>671</v>
      </c>
      <c r="G1255" s="85">
        <v>183347</v>
      </c>
      <c r="H1255" s="89"/>
      <c r="I1255" s="273" t="s">
        <v>4700</v>
      </c>
      <c r="J1255" s="89"/>
      <c r="K1255" s="89"/>
      <c r="L1255" s="89"/>
      <c r="M1255" s="89"/>
      <c r="N1255" s="274">
        <v>6750</v>
      </c>
      <c r="O1255" s="274">
        <v>0</v>
      </c>
      <c r="P1255" s="89" t="s">
        <v>670</v>
      </c>
    </row>
    <row r="1256" spans="1:16" ht="76.5">
      <c r="A1256" s="271" t="s">
        <v>559</v>
      </c>
      <c r="B1256" s="89"/>
      <c r="C1256" s="272" t="s">
        <v>762</v>
      </c>
      <c r="D1256" s="84">
        <v>43497</v>
      </c>
      <c r="E1256" s="85" t="s">
        <v>3540</v>
      </c>
      <c r="F1256" s="85" t="s">
        <v>671</v>
      </c>
      <c r="G1256" s="85">
        <v>183362</v>
      </c>
      <c r="H1256" s="89"/>
      <c r="I1256" s="273" t="s">
        <v>4701</v>
      </c>
      <c r="J1256" s="89"/>
      <c r="K1256" s="89"/>
      <c r="L1256" s="89"/>
      <c r="M1256" s="89"/>
      <c r="N1256" s="274">
        <v>22950</v>
      </c>
      <c r="O1256" s="274">
        <v>0</v>
      </c>
      <c r="P1256" s="89" t="s">
        <v>670</v>
      </c>
    </row>
    <row r="1257" spans="1:16" ht="76.5">
      <c r="A1257" s="271" t="s">
        <v>559</v>
      </c>
      <c r="B1257" s="89"/>
      <c r="C1257" s="272" t="s">
        <v>762</v>
      </c>
      <c r="D1257" s="84">
        <v>43497</v>
      </c>
      <c r="E1257" s="85" t="s">
        <v>3540</v>
      </c>
      <c r="F1257" s="85" t="s">
        <v>671</v>
      </c>
      <c r="G1257" s="85">
        <v>183346</v>
      </c>
      <c r="H1257" s="89"/>
      <c r="I1257" s="273" t="s">
        <v>4702</v>
      </c>
      <c r="J1257" s="89"/>
      <c r="K1257" s="89"/>
      <c r="L1257" s="89"/>
      <c r="M1257" s="89"/>
      <c r="N1257" s="274">
        <v>10500</v>
      </c>
      <c r="O1257" s="274">
        <v>0</v>
      </c>
      <c r="P1257" s="89" t="s">
        <v>670</v>
      </c>
    </row>
    <row r="1258" spans="1:16" ht="76.5">
      <c r="A1258" s="271" t="s">
        <v>559</v>
      </c>
      <c r="B1258" s="89"/>
      <c r="C1258" s="272" t="s">
        <v>762</v>
      </c>
      <c r="D1258" s="84">
        <v>43497</v>
      </c>
      <c r="E1258" s="85" t="s">
        <v>3540</v>
      </c>
      <c r="F1258" s="85" t="s">
        <v>671</v>
      </c>
      <c r="G1258" s="85">
        <v>183369</v>
      </c>
      <c r="H1258" s="89"/>
      <c r="I1258" s="273" t="s">
        <v>4703</v>
      </c>
      <c r="J1258" s="89"/>
      <c r="K1258" s="89"/>
      <c r="L1258" s="89"/>
      <c r="M1258" s="89"/>
      <c r="N1258" s="274">
        <v>5400</v>
      </c>
      <c r="O1258" s="274">
        <v>0</v>
      </c>
      <c r="P1258" s="89" t="s">
        <v>670</v>
      </c>
    </row>
    <row r="1259" spans="1:16" ht="76.5">
      <c r="A1259" s="271" t="s">
        <v>559</v>
      </c>
      <c r="B1259" s="89"/>
      <c r="C1259" s="272" t="s">
        <v>762</v>
      </c>
      <c r="D1259" s="84">
        <v>43497</v>
      </c>
      <c r="E1259" s="85" t="s">
        <v>3540</v>
      </c>
      <c r="F1259" s="85" t="s">
        <v>671</v>
      </c>
      <c r="G1259" s="85">
        <v>183345</v>
      </c>
      <c r="H1259" s="89"/>
      <c r="I1259" s="273" t="s">
        <v>4704</v>
      </c>
      <c r="J1259" s="89"/>
      <c r="K1259" s="89"/>
      <c r="L1259" s="89"/>
      <c r="M1259" s="89"/>
      <c r="N1259" s="274">
        <v>18786</v>
      </c>
      <c r="O1259" s="274">
        <v>0</v>
      </c>
      <c r="P1259" s="89" t="s">
        <v>670</v>
      </c>
    </row>
    <row r="1260" spans="1:16" ht="76.5">
      <c r="A1260" s="271" t="s">
        <v>559</v>
      </c>
      <c r="B1260" s="89"/>
      <c r="C1260" s="272" t="s">
        <v>762</v>
      </c>
      <c r="D1260" s="84">
        <v>43497</v>
      </c>
      <c r="E1260" s="85" t="s">
        <v>3540</v>
      </c>
      <c r="F1260" s="85" t="s">
        <v>671</v>
      </c>
      <c r="G1260" s="85">
        <v>183361</v>
      </c>
      <c r="H1260" s="89"/>
      <c r="I1260" s="273" t="s">
        <v>4705</v>
      </c>
      <c r="J1260" s="89"/>
      <c r="K1260" s="89"/>
      <c r="L1260" s="89"/>
      <c r="M1260" s="89"/>
      <c r="N1260" s="274">
        <v>11435</v>
      </c>
      <c r="O1260" s="274">
        <v>0</v>
      </c>
      <c r="P1260" s="89" t="s">
        <v>670</v>
      </c>
    </row>
    <row r="1261" spans="1:16" ht="76.5">
      <c r="A1261" s="271" t="s">
        <v>559</v>
      </c>
      <c r="B1261" s="89"/>
      <c r="C1261" s="272" t="s">
        <v>762</v>
      </c>
      <c r="D1261" s="84">
        <v>43497</v>
      </c>
      <c r="E1261" s="85" t="s">
        <v>3540</v>
      </c>
      <c r="F1261" s="85" t="s">
        <v>671</v>
      </c>
      <c r="G1261" s="85">
        <v>183344</v>
      </c>
      <c r="H1261" s="89"/>
      <c r="I1261" s="273" t="s">
        <v>4706</v>
      </c>
      <c r="J1261" s="89"/>
      <c r="K1261" s="89"/>
      <c r="L1261" s="89"/>
      <c r="M1261" s="89"/>
      <c r="N1261" s="274">
        <v>14850</v>
      </c>
      <c r="O1261" s="274">
        <v>0</v>
      </c>
      <c r="P1261" s="89" t="s">
        <v>670</v>
      </c>
    </row>
    <row r="1262" spans="1:16" ht="76.5">
      <c r="A1262" s="271" t="s">
        <v>559</v>
      </c>
      <c r="B1262" s="89"/>
      <c r="C1262" s="272" t="s">
        <v>762</v>
      </c>
      <c r="D1262" s="84">
        <v>43497</v>
      </c>
      <c r="E1262" s="85" t="s">
        <v>3540</v>
      </c>
      <c r="F1262" s="85" t="s">
        <v>671</v>
      </c>
      <c r="G1262" s="85">
        <v>183371</v>
      </c>
      <c r="H1262" s="89"/>
      <c r="I1262" s="273" t="s">
        <v>4707</v>
      </c>
      <c r="J1262" s="89"/>
      <c r="K1262" s="89"/>
      <c r="L1262" s="89"/>
      <c r="M1262" s="89"/>
      <c r="N1262" s="274">
        <v>24367.5</v>
      </c>
      <c r="O1262" s="274">
        <v>0</v>
      </c>
      <c r="P1262" s="89" t="s">
        <v>670</v>
      </c>
    </row>
    <row r="1263" spans="1:16" ht="76.5">
      <c r="A1263" s="271" t="s">
        <v>559</v>
      </c>
      <c r="B1263" s="89"/>
      <c r="C1263" s="272" t="s">
        <v>762</v>
      </c>
      <c r="D1263" s="84">
        <v>43497</v>
      </c>
      <c r="E1263" s="85" t="s">
        <v>3540</v>
      </c>
      <c r="F1263" s="85" t="s">
        <v>671</v>
      </c>
      <c r="G1263" s="85">
        <v>183343</v>
      </c>
      <c r="H1263" s="89"/>
      <c r="I1263" s="273" t="s">
        <v>4708</v>
      </c>
      <c r="J1263" s="89"/>
      <c r="K1263" s="89"/>
      <c r="L1263" s="89"/>
      <c r="M1263" s="89"/>
      <c r="N1263" s="274">
        <v>17550</v>
      </c>
      <c r="O1263" s="274">
        <v>0</v>
      </c>
      <c r="P1263" s="89" t="s">
        <v>670</v>
      </c>
    </row>
    <row r="1264" spans="1:16" ht="76.5">
      <c r="A1264" s="271" t="s">
        <v>559</v>
      </c>
      <c r="B1264" s="89"/>
      <c r="C1264" s="272" t="s">
        <v>762</v>
      </c>
      <c r="D1264" s="84">
        <v>43497</v>
      </c>
      <c r="E1264" s="85" t="s">
        <v>3540</v>
      </c>
      <c r="F1264" s="85" t="s">
        <v>671</v>
      </c>
      <c r="G1264" s="85">
        <v>183360</v>
      </c>
      <c r="H1264" s="89"/>
      <c r="I1264" s="273" t="s">
        <v>4709</v>
      </c>
      <c r="J1264" s="89"/>
      <c r="K1264" s="89"/>
      <c r="L1264" s="89"/>
      <c r="M1264" s="89"/>
      <c r="N1264" s="274">
        <v>15247</v>
      </c>
      <c r="O1264" s="274">
        <v>0</v>
      </c>
      <c r="P1264" s="89" t="s">
        <v>670</v>
      </c>
    </row>
    <row r="1265" spans="1:16" ht="76.5">
      <c r="A1265" s="271" t="s">
        <v>559</v>
      </c>
      <c r="B1265" s="89"/>
      <c r="C1265" s="272" t="s">
        <v>762</v>
      </c>
      <c r="D1265" s="84">
        <v>43497</v>
      </c>
      <c r="E1265" s="85" t="s">
        <v>3540</v>
      </c>
      <c r="F1265" s="85" t="s">
        <v>671</v>
      </c>
      <c r="G1265" s="85">
        <v>183342</v>
      </c>
      <c r="H1265" s="89"/>
      <c r="I1265" s="273" t="s">
        <v>4710</v>
      </c>
      <c r="J1265" s="89"/>
      <c r="K1265" s="89"/>
      <c r="L1265" s="89"/>
      <c r="M1265" s="89"/>
      <c r="N1265" s="274">
        <v>14021.5</v>
      </c>
      <c r="O1265" s="274">
        <v>0</v>
      </c>
      <c r="P1265" s="89" t="s">
        <v>670</v>
      </c>
    </row>
    <row r="1266" spans="1:16" ht="76.5">
      <c r="A1266" s="271" t="s">
        <v>559</v>
      </c>
      <c r="B1266" s="89"/>
      <c r="C1266" s="272" t="s">
        <v>762</v>
      </c>
      <c r="D1266" s="84">
        <v>43497</v>
      </c>
      <c r="E1266" s="85" t="s">
        <v>3540</v>
      </c>
      <c r="F1266" s="85" t="s">
        <v>671</v>
      </c>
      <c r="G1266" s="85">
        <v>183372</v>
      </c>
      <c r="H1266" s="89"/>
      <c r="I1266" s="273" t="s">
        <v>4711</v>
      </c>
      <c r="J1266" s="89"/>
      <c r="K1266" s="89"/>
      <c r="L1266" s="89"/>
      <c r="M1266" s="89"/>
      <c r="N1266" s="274">
        <v>10500</v>
      </c>
      <c r="O1266" s="274">
        <v>0</v>
      </c>
      <c r="P1266" s="89" t="s">
        <v>670</v>
      </c>
    </row>
    <row r="1267" spans="1:16" ht="76.5">
      <c r="A1267" s="271" t="s">
        <v>559</v>
      </c>
      <c r="B1267" s="89"/>
      <c r="C1267" s="272" t="s">
        <v>762</v>
      </c>
      <c r="D1267" s="84">
        <v>43497</v>
      </c>
      <c r="E1267" s="85" t="s">
        <v>3540</v>
      </c>
      <c r="F1267" s="85" t="s">
        <v>671</v>
      </c>
      <c r="G1267" s="85">
        <v>183341</v>
      </c>
      <c r="H1267" s="89"/>
      <c r="I1267" s="273" t="s">
        <v>4712</v>
      </c>
      <c r="J1267" s="89"/>
      <c r="K1267" s="89"/>
      <c r="L1267" s="89"/>
      <c r="M1267" s="89"/>
      <c r="N1267" s="274">
        <v>7351</v>
      </c>
      <c r="O1267" s="274">
        <v>0</v>
      </c>
      <c r="P1267" s="89" t="s">
        <v>670</v>
      </c>
    </row>
    <row r="1268" spans="1:16" ht="76.5">
      <c r="A1268" s="271" t="s">
        <v>559</v>
      </c>
      <c r="B1268" s="89"/>
      <c r="C1268" s="272" t="s">
        <v>762</v>
      </c>
      <c r="D1268" s="84">
        <v>43497</v>
      </c>
      <c r="E1268" s="85" t="s">
        <v>3540</v>
      </c>
      <c r="F1268" s="85" t="s">
        <v>671</v>
      </c>
      <c r="G1268" s="85">
        <v>183358</v>
      </c>
      <c r="H1268" s="89"/>
      <c r="I1268" s="273" t="s">
        <v>4713</v>
      </c>
      <c r="J1268" s="89"/>
      <c r="K1268" s="89"/>
      <c r="L1268" s="89"/>
      <c r="M1268" s="89"/>
      <c r="N1268" s="274">
        <v>12796.5</v>
      </c>
      <c r="O1268" s="274">
        <v>0</v>
      </c>
      <c r="P1268" s="89" t="s">
        <v>670</v>
      </c>
    </row>
    <row r="1269" spans="1:16" ht="76.5">
      <c r="A1269" s="271" t="s">
        <v>559</v>
      </c>
      <c r="B1269" s="89"/>
      <c r="C1269" s="272" t="s">
        <v>762</v>
      </c>
      <c r="D1269" s="84">
        <v>43497</v>
      </c>
      <c r="E1269" s="85" t="s">
        <v>3540</v>
      </c>
      <c r="F1269" s="85" t="s">
        <v>671</v>
      </c>
      <c r="G1269" s="85">
        <v>183340</v>
      </c>
      <c r="H1269" s="89"/>
      <c r="I1269" s="273" t="s">
        <v>4714</v>
      </c>
      <c r="J1269" s="89"/>
      <c r="K1269" s="89"/>
      <c r="L1269" s="89"/>
      <c r="M1269" s="89"/>
      <c r="N1269" s="274">
        <v>18378</v>
      </c>
      <c r="O1269" s="274">
        <v>0</v>
      </c>
      <c r="P1269" s="89" t="s">
        <v>670</v>
      </c>
    </row>
    <row r="1270" spans="1:16" ht="76.5">
      <c r="A1270" s="271" t="s">
        <v>559</v>
      </c>
      <c r="B1270" s="89"/>
      <c r="C1270" s="272" t="s">
        <v>762</v>
      </c>
      <c r="D1270" s="84">
        <v>43497</v>
      </c>
      <c r="E1270" s="85" t="s">
        <v>3540</v>
      </c>
      <c r="F1270" s="85" t="s">
        <v>671</v>
      </c>
      <c r="G1270" s="85">
        <v>183373</v>
      </c>
      <c r="H1270" s="89"/>
      <c r="I1270" s="273" t="s">
        <v>4715</v>
      </c>
      <c r="J1270" s="89"/>
      <c r="K1270" s="89"/>
      <c r="L1270" s="89"/>
      <c r="M1270" s="89"/>
      <c r="N1270" s="274">
        <v>13500</v>
      </c>
      <c r="O1270" s="274">
        <v>0</v>
      </c>
      <c r="P1270" s="89" t="s">
        <v>670</v>
      </c>
    </row>
    <row r="1271" spans="1:16" ht="76.5">
      <c r="A1271" s="271" t="s">
        <v>559</v>
      </c>
      <c r="B1271" s="89"/>
      <c r="C1271" s="272" t="s">
        <v>762</v>
      </c>
      <c r="D1271" s="84">
        <v>43497</v>
      </c>
      <c r="E1271" s="85" t="s">
        <v>3540</v>
      </c>
      <c r="F1271" s="85" t="s">
        <v>671</v>
      </c>
      <c r="G1271" s="85">
        <v>183339</v>
      </c>
      <c r="H1271" s="89"/>
      <c r="I1271" s="273" t="s">
        <v>4716</v>
      </c>
      <c r="J1271" s="89"/>
      <c r="K1271" s="89"/>
      <c r="L1271" s="89"/>
      <c r="M1271" s="89"/>
      <c r="N1271" s="274">
        <v>8100</v>
      </c>
      <c r="O1271" s="274">
        <v>0</v>
      </c>
      <c r="P1271" s="89" t="s">
        <v>670</v>
      </c>
    </row>
    <row r="1272" spans="1:16" ht="76.5">
      <c r="A1272" s="271" t="s">
        <v>559</v>
      </c>
      <c r="B1272" s="89"/>
      <c r="C1272" s="272" t="s">
        <v>762</v>
      </c>
      <c r="D1272" s="84">
        <v>43497</v>
      </c>
      <c r="E1272" s="85" t="s">
        <v>3540</v>
      </c>
      <c r="F1272" s="85" t="s">
        <v>671</v>
      </c>
      <c r="G1272" s="85">
        <v>183359</v>
      </c>
      <c r="H1272" s="89"/>
      <c r="I1272" s="273" t="s">
        <v>4717</v>
      </c>
      <c r="J1272" s="89"/>
      <c r="K1272" s="89"/>
      <c r="L1272" s="89"/>
      <c r="M1272" s="89"/>
      <c r="N1272" s="274">
        <v>10800</v>
      </c>
      <c r="O1272" s="274">
        <v>0</v>
      </c>
      <c r="P1272" s="89" t="s">
        <v>670</v>
      </c>
    </row>
    <row r="1273" spans="1:16" ht="76.5">
      <c r="A1273" s="271" t="s">
        <v>559</v>
      </c>
      <c r="B1273" s="89"/>
      <c r="C1273" s="272" t="s">
        <v>762</v>
      </c>
      <c r="D1273" s="84">
        <v>43497</v>
      </c>
      <c r="E1273" s="85" t="s">
        <v>3540</v>
      </c>
      <c r="F1273" s="85" t="s">
        <v>671</v>
      </c>
      <c r="G1273" s="85">
        <v>183338</v>
      </c>
      <c r="H1273" s="89"/>
      <c r="I1273" s="273" t="s">
        <v>4718</v>
      </c>
      <c r="J1273" s="89"/>
      <c r="K1273" s="89"/>
      <c r="L1273" s="89"/>
      <c r="M1273" s="89"/>
      <c r="N1273" s="274">
        <v>14400</v>
      </c>
      <c r="O1273" s="274">
        <v>0</v>
      </c>
      <c r="P1273" s="89" t="s">
        <v>670</v>
      </c>
    </row>
    <row r="1274" spans="1:16" ht="76.5">
      <c r="A1274" s="271" t="s">
        <v>559</v>
      </c>
      <c r="B1274" s="89"/>
      <c r="C1274" s="272" t="s">
        <v>762</v>
      </c>
      <c r="D1274" s="84">
        <v>43497</v>
      </c>
      <c r="E1274" s="85" t="s">
        <v>3540</v>
      </c>
      <c r="F1274" s="85" t="s">
        <v>671</v>
      </c>
      <c r="G1274" s="85">
        <v>183374</v>
      </c>
      <c r="H1274" s="89"/>
      <c r="I1274" s="273" t="s">
        <v>4719</v>
      </c>
      <c r="J1274" s="89"/>
      <c r="K1274" s="89"/>
      <c r="L1274" s="89"/>
      <c r="M1274" s="89"/>
      <c r="N1274" s="274">
        <v>36000</v>
      </c>
      <c r="O1274" s="274">
        <v>0</v>
      </c>
      <c r="P1274" s="89" t="s">
        <v>670</v>
      </c>
    </row>
    <row r="1275" spans="1:16" ht="76.5">
      <c r="A1275" s="271" t="s">
        <v>559</v>
      </c>
      <c r="B1275" s="89"/>
      <c r="C1275" s="272" t="s">
        <v>762</v>
      </c>
      <c r="D1275" s="84">
        <v>43497</v>
      </c>
      <c r="E1275" s="85" t="s">
        <v>3540</v>
      </c>
      <c r="F1275" s="85" t="s">
        <v>671</v>
      </c>
      <c r="G1275" s="85">
        <v>183337</v>
      </c>
      <c r="H1275" s="89"/>
      <c r="I1275" s="273" t="s">
        <v>4720</v>
      </c>
      <c r="J1275" s="89"/>
      <c r="K1275" s="89"/>
      <c r="L1275" s="89"/>
      <c r="M1275" s="89"/>
      <c r="N1275" s="274">
        <v>10891</v>
      </c>
      <c r="O1275" s="274">
        <v>0</v>
      </c>
      <c r="P1275" s="89" t="s">
        <v>670</v>
      </c>
    </row>
    <row r="1276" spans="1:16" ht="76.5">
      <c r="A1276" s="271" t="s">
        <v>559</v>
      </c>
      <c r="B1276" s="89"/>
      <c r="C1276" s="272" t="s">
        <v>762</v>
      </c>
      <c r="D1276" s="84">
        <v>43497</v>
      </c>
      <c r="E1276" s="85" t="s">
        <v>3540</v>
      </c>
      <c r="F1276" s="85" t="s">
        <v>671</v>
      </c>
      <c r="G1276" s="85">
        <v>183357</v>
      </c>
      <c r="H1276" s="89"/>
      <c r="I1276" s="273" t="s">
        <v>4721</v>
      </c>
      <c r="J1276" s="89"/>
      <c r="K1276" s="89"/>
      <c r="L1276" s="89"/>
      <c r="M1276" s="89"/>
      <c r="N1276" s="274">
        <v>11700</v>
      </c>
      <c r="O1276" s="274">
        <v>0</v>
      </c>
      <c r="P1276" s="89" t="s">
        <v>670</v>
      </c>
    </row>
    <row r="1277" spans="1:16" ht="76.5">
      <c r="A1277" s="271" t="s">
        <v>559</v>
      </c>
      <c r="B1277" s="89"/>
      <c r="C1277" s="272" t="s">
        <v>762</v>
      </c>
      <c r="D1277" s="84">
        <v>43497</v>
      </c>
      <c r="E1277" s="85" t="s">
        <v>3540</v>
      </c>
      <c r="F1277" s="85" t="s">
        <v>671</v>
      </c>
      <c r="G1277" s="85">
        <v>183336</v>
      </c>
      <c r="H1277" s="89"/>
      <c r="I1277" s="273" t="s">
        <v>4722</v>
      </c>
      <c r="J1277" s="89"/>
      <c r="K1277" s="89"/>
      <c r="L1277" s="89"/>
      <c r="M1277" s="89"/>
      <c r="N1277" s="274">
        <v>105502</v>
      </c>
      <c r="O1277" s="274">
        <v>0</v>
      </c>
      <c r="P1277" s="89" t="s">
        <v>670</v>
      </c>
    </row>
    <row r="1278" spans="1:16" ht="76.5">
      <c r="A1278" s="271" t="s">
        <v>559</v>
      </c>
      <c r="B1278" s="89"/>
      <c r="C1278" s="272" t="s">
        <v>762</v>
      </c>
      <c r="D1278" s="84">
        <v>43497</v>
      </c>
      <c r="E1278" s="85" t="s">
        <v>3540</v>
      </c>
      <c r="F1278" s="85" t="s">
        <v>671</v>
      </c>
      <c r="G1278" s="85">
        <v>183375</v>
      </c>
      <c r="H1278" s="89"/>
      <c r="I1278" s="273" t="s">
        <v>4723</v>
      </c>
      <c r="J1278" s="89"/>
      <c r="K1278" s="89"/>
      <c r="L1278" s="89"/>
      <c r="M1278" s="89"/>
      <c r="N1278" s="274">
        <v>11163</v>
      </c>
      <c r="O1278" s="274">
        <v>0</v>
      </c>
      <c r="P1278" s="89" t="s">
        <v>670</v>
      </c>
    </row>
    <row r="1279" spans="1:16" ht="76.5">
      <c r="A1279" s="271" t="s">
        <v>559</v>
      </c>
      <c r="B1279" s="89"/>
      <c r="C1279" s="272" t="s">
        <v>762</v>
      </c>
      <c r="D1279" s="84">
        <v>43497</v>
      </c>
      <c r="E1279" s="85" t="s">
        <v>3540</v>
      </c>
      <c r="F1279" s="85" t="s">
        <v>671</v>
      </c>
      <c r="G1279" s="85">
        <v>183335</v>
      </c>
      <c r="H1279" s="89"/>
      <c r="I1279" s="273" t="s">
        <v>4724</v>
      </c>
      <c r="J1279" s="89"/>
      <c r="K1279" s="89"/>
      <c r="L1279" s="89"/>
      <c r="M1279" s="89"/>
      <c r="N1279" s="274">
        <v>19800</v>
      </c>
      <c r="O1279" s="274">
        <v>0</v>
      </c>
      <c r="P1279" s="89" t="s">
        <v>670</v>
      </c>
    </row>
    <row r="1280" spans="1:16" ht="76.5">
      <c r="A1280" s="271" t="s">
        <v>559</v>
      </c>
      <c r="B1280" s="89"/>
      <c r="C1280" s="272" t="s">
        <v>762</v>
      </c>
      <c r="D1280" s="84">
        <v>43497</v>
      </c>
      <c r="E1280" s="85" t="s">
        <v>3540</v>
      </c>
      <c r="F1280" s="85" t="s">
        <v>671</v>
      </c>
      <c r="G1280" s="85">
        <v>183356</v>
      </c>
      <c r="H1280" s="89"/>
      <c r="I1280" s="273" t="s">
        <v>4725</v>
      </c>
      <c r="J1280" s="89"/>
      <c r="K1280" s="89"/>
      <c r="L1280" s="89"/>
      <c r="M1280" s="89"/>
      <c r="N1280" s="274">
        <v>15000</v>
      </c>
      <c r="O1280" s="274">
        <v>0</v>
      </c>
      <c r="P1280" s="89" t="s">
        <v>670</v>
      </c>
    </row>
    <row r="1281" spans="1:16" ht="76.5">
      <c r="A1281" s="271" t="s">
        <v>559</v>
      </c>
      <c r="B1281" s="89"/>
      <c r="C1281" s="272" t="s">
        <v>762</v>
      </c>
      <c r="D1281" s="84">
        <v>43497</v>
      </c>
      <c r="E1281" s="85" t="s">
        <v>3540</v>
      </c>
      <c r="F1281" s="85" t="s">
        <v>671</v>
      </c>
      <c r="G1281" s="85">
        <v>183334</v>
      </c>
      <c r="H1281" s="89"/>
      <c r="I1281" s="273" t="s">
        <v>4726</v>
      </c>
      <c r="J1281" s="89"/>
      <c r="K1281" s="89"/>
      <c r="L1281" s="89"/>
      <c r="M1281" s="89"/>
      <c r="N1281" s="274">
        <v>4050</v>
      </c>
      <c r="O1281" s="274">
        <v>0</v>
      </c>
      <c r="P1281" s="89" t="s">
        <v>670</v>
      </c>
    </row>
    <row r="1282" spans="1:16" ht="76.5">
      <c r="A1282" s="271" t="s">
        <v>559</v>
      </c>
      <c r="B1282" s="89"/>
      <c r="C1282" s="272" t="s">
        <v>762</v>
      </c>
      <c r="D1282" s="84">
        <v>43497</v>
      </c>
      <c r="E1282" s="85" t="s">
        <v>3540</v>
      </c>
      <c r="F1282" s="85" t="s">
        <v>671</v>
      </c>
      <c r="G1282" s="85">
        <v>183376</v>
      </c>
      <c r="H1282" s="89"/>
      <c r="I1282" s="273" t="s">
        <v>4727</v>
      </c>
      <c r="J1282" s="89"/>
      <c r="K1282" s="89"/>
      <c r="L1282" s="89"/>
      <c r="M1282" s="89"/>
      <c r="N1282" s="274">
        <v>12000</v>
      </c>
      <c r="O1282" s="274">
        <v>0</v>
      </c>
      <c r="P1282" s="89" t="s">
        <v>670</v>
      </c>
    </row>
    <row r="1283" spans="1:16" ht="76.5">
      <c r="A1283" s="271" t="s">
        <v>559</v>
      </c>
      <c r="B1283" s="89"/>
      <c r="C1283" s="272" t="s">
        <v>762</v>
      </c>
      <c r="D1283" s="84">
        <v>43497</v>
      </c>
      <c r="E1283" s="85" t="s">
        <v>3540</v>
      </c>
      <c r="F1283" s="85" t="s">
        <v>671</v>
      </c>
      <c r="G1283" s="85">
        <v>183333</v>
      </c>
      <c r="H1283" s="89"/>
      <c r="I1283" s="273" t="s">
        <v>4728</v>
      </c>
      <c r="J1283" s="89"/>
      <c r="K1283" s="89"/>
      <c r="L1283" s="89"/>
      <c r="M1283" s="89"/>
      <c r="N1283" s="274">
        <v>16500</v>
      </c>
      <c r="O1283" s="274">
        <v>0</v>
      </c>
      <c r="P1283" s="89" t="s">
        <v>670</v>
      </c>
    </row>
    <row r="1284" spans="1:16" ht="76.5">
      <c r="A1284" s="271" t="s">
        <v>559</v>
      </c>
      <c r="B1284" s="89"/>
      <c r="C1284" s="272" t="s">
        <v>762</v>
      </c>
      <c r="D1284" s="84">
        <v>43497</v>
      </c>
      <c r="E1284" s="85" t="s">
        <v>3540</v>
      </c>
      <c r="F1284" s="85" t="s">
        <v>671</v>
      </c>
      <c r="G1284" s="85">
        <v>183355</v>
      </c>
      <c r="H1284" s="89"/>
      <c r="I1284" s="273" t="s">
        <v>4729</v>
      </c>
      <c r="J1284" s="89"/>
      <c r="K1284" s="89"/>
      <c r="L1284" s="89"/>
      <c r="M1284" s="89"/>
      <c r="N1284" s="274">
        <v>11026.5</v>
      </c>
      <c r="O1284" s="274">
        <v>0</v>
      </c>
      <c r="P1284" s="89" t="s">
        <v>670</v>
      </c>
    </row>
    <row r="1285" spans="1:16" ht="76.5">
      <c r="A1285" s="271" t="s">
        <v>559</v>
      </c>
      <c r="B1285" s="89"/>
      <c r="C1285" s="272" t="s">
        <v>762</v>
      </c>
      <c r="D1285" s="84">
        <v>43497</v>
      </c>
      <c r="E1285" s="85" t="s">
        <v>3540</v>
      </c>
      <c r="F1285" s="85" t="s">
        <v>671</v>
      </c>
      <c r="G1285" s="85">
        <v>183332</v>
      </c>
      <c r="H1285" s="89"/>
      <c r="I1285" s="273" t="s">
        <v>4730</v>
      </c>
      <c r="J1285" s="89"/>
      <c r="K1285" s="89"/>
      <c r="L1285" s="89"/>
      <c r="M1285" s="89"/>
      <c r="N1285" s="274">
        <v>13341</v>
      </c>
      <c r="O1285" s="274">
        <v>0</v>
      </c>
      <c r="P1285" s="89" t="s">
        <v>670</v>
      </c>
    </row>
    <row r="1286" spans="1:16" ht="76.5">
      <c r="A1286" s="271" t="s">
        <v>559</v>
      </c>
      <c r="B1286" s="89"/>
      <c r="C1286" s="272" t="s">
        <v>762</v>
      </c>
      <c r="D1286" s="84">
        <v>43497</v>
      </c>
      <c r="E1286" s="85" t="s">
        <v>3540</v>
      </c>
      <c r="F1286" s="85" t="s">
        <v>671</v>
      </c>
      <c r="G1286" s="85">
        <v>183377</v>
      </c>
      <c r="H1286" s="89"/>
      <c r="I1286" s="273" t="s">
        <v>4731</v>
      </c>
      <c r="J1286" s="89"/>
      <c r="K1286" s="89"/>
      <c r="L1286" s="89"/>
      <c r="M1286" s="89"/>
      <c r="N1286" s="274">
        <v>16063.5</v>
      </c>
      <c r="O1286" s="274">
        <v>0</v>
      </c>
      <c r="P1286" s="89" t="s">
        <v>670</v>
      </c>
    </row>
    <row r="1287" spans="1:16" ht="76.5">
      <c r="A1287" s="271" t="s">
        <v>559</v>
      </c>
      <c r="B1287" s="89"/>
      <c r="C1287" s="272" t="s">
        <v>762</v>
      </c>
      <c r="D1287" s="84">
        <v>43497</v>
      </c>
      <c r="E1287" s="85" t="s">
        <v>3540</v>
      </c>
      <c r="F1287" s="85" t="s">
        <v>671</v>
      </c>
      <c r="G1287" s="85">
        <v>183331</v>
      </c>
      <c r="H1287" s="89"/>
      <c r="I1287" s="273" t="s">
        <v>4732</v>
      </c>
      <c r="J1287" s="89"/>
      <c r="K1287" s="89"/>
      <c r="L1287" s="89"/>
      <c r="M1287" s="89"/>
      <c r="N1287" s="274">
        <v>15247</v>
      </c>
      <c r="O1287" s="274">
        <v>0</v>
      </c>
      <c r="P1287" s="89" t="s">
        <v>670</v>
      </c>
    </row>
    <row r="1288" spans="1:16" ht="76.5">
      <c r="A1288" s="271" t="s">
        <v>559</v>
      </c>
      <c r="B1288" s="89"/>
      <c r="C1288" s="272" t="s">
        <v>762</v>
      </c>
      <c r="D1288" s="84">
        <v>43497</v>
      </c>
      <c r="E1288" s="85" t="s">
        <v>3540</v>
      </c>
      <c r="F1288" s="85" t="s">
        <v>671</v>
      </c>
      <c r="G1288" s="85">
        <v>183354</v>
      </c>
      <c r="H1288" s="89"/>
      <c r="I1288" s="273" t="s">
        <v>4733</v>
      </c>
      <c r="J1288" s="89"/>
      <c r="K1288" s="89"/>
      <c r="L1288" s="89"/>
      <c r="M1288" s="89"/>
      <c r="N1288" s="274">
        <v>15000</v>
      </c>
      <c r="O1288" s="274">
        <v>0</v>
      </c>
      <c r="P1288" s="89" t="s">
        <v>670</v>
      </c>
    </row>
    <row r="1289" spans="1:16" ht="76.5">
      <c r="A1289" s="271" t="s">
        <v>559</v>
      </c>
      <c r="B1289" s="89"/>
      <c r="C1289" s="272" t="s">
        <v>762</v>
      </c>
      <c r="D1289" s="84">
        <v>43497</v>
      </c>
      <c r="E1289" s="85" t="s">
        <v>3540</v>
      </c>
      <c r="F1289" s="85" t="s">
        <v>671</v>
      </c>
      <c r="G1289" s="85">
        <v>183330</v>
      </c>
      <c r="H1289" s="89"/>
      <c r="I1289" s="273" t="s">
        <v>4734</v>
      </c>
      <c r="J1289" s="89"/>
      <c r="K1289" s="89"/>
      <c r="L1289" s="89"/>
      <c r="M1289" s="89"/>
      <c r="N1289" s="274">
        <v>17100</v>
      </c>
      <c r="O1289" s="274">
        <v>0</v>
      </c>
      <c r="P1289" s="89" t="s">
        <v>670</v>
      </c>
    </row>
    <row r="1290" spans="1:16" ht="76.5">
      <c r="A1290" s="271" t="s">
        <v>559</v>
      </c>
      <c r="B1290" s="89"/>
      <c r="C1290" s="272" t="s">
        <v>762</v>
      </c>
      <c r="D1290" s="84">
        <v>43497</v>
      </c>
      <c r="E1290" s="85" t="s">
        <v>3540</v>
      </c>
      <c r="F1290" s="85" t="s">
        <v>671</v>
      </c>
      <c r="G1290" s="85">
        <v>183378</v>
      </c>
      <c r="H1290" s="89"/>
      <c r="I1290" s="273" t="s">
        <v>4735</v>
      </c>
      <c r="J1290" s="89"/>
      <c r="K1290" s="89"/>
      <c r="L1290" s="89"/>
      <c r="M1290" s="89"/>
      <c r="N1290" s="274">
        <v>14400</v>
      </c>
      <c r="O1290" s="274">
        <v>0</v>
      </c>
      <c r="P1290" s="89" t="s">
        <v>670</v>
      </c>
    </row>
    <row r="1291" spans="1:16" ht="76.5">
      <c r="A1291" s="271" t="s">
        <v>559</v>
      </c>
      <c r="B1291" s="89"/>
      <c r="C1291" s="272" t="s">
        <v>762</v>
      </c>
      <c r="D1291" s="84">
        <v>43497</v>
      </c>
      <c r="E1291" s="85" t="s">
        <v>3540</v>
      </c>
      <c r="F1291" s="85" t="s">
        <v>671</v>
      </c>
      <c r="G1291" s="85">
        <v>183329</v>
      </c>
      <c r="H1291" s="89"/>
      <c r="I1291" s="273" t="s">
        <v>4736</v>
      </c>
      <c r="J1291" s="89"/>
      <c r="K1291" s="89"/>
      <c r="L1291" s="89"/>
      <c r="M1291" s="89"/>
      <c r="N1291" s="274">
        <v>10800</v>
      </c>
      <c r="O1291" s="274">
        <v>0</v>
      </c>
      <c r="P1291" s="89" t="s">
        <v>670</v>
      </c>
    </row>
    <row r="1292" spans="1:16" ht="76.5">
      <c r="A1292" s="271" t="s">
        <v>559</v>
      </c>
      <c r="B1292" s="89"/>
      <c r="C1292" s="272" t="s">
        <v>762</v>
      </c>
      <c r="D1292" s="84">
        <v>43497</v>
      </c>
      <c r="E1292" s="85" t="s">
        <v>3540</v>
      </c>
      <c r="F1292" s="85" t="s">
        <v>671</v>
      </c>
      <c r="G1292" s="85">
        <v>183353</v>
      </c>
      <c r="H1292" s="89"/>
      <c r="I1292" s="273" t="s">
        <v>4737</v>
      </c>
      <c r="J1292" s="89"/>
      <c r="K1292" s="89"/>
      <c r="L1292" s="89"/>
      <c r="M1292" s="89"/>
      <c r="N1292" s="274">
        <v>10125</v>
      </c>
      <c r="O1292" s="274">
        <v>0</v>
      </c>
      <c r="P1292" s="89" t="s">
        <v>670</v>
      </c>
    </row>
    <row r="1293" spans="1:16" ht="76.5">
      <c r="A1293" s="271" t="s">
        <v>559</v>
      </c>
      <c r="B1293" s="89"/>
      <c r="C1293" s="272" t="s">
        <v>762</v>
      </c>
      <c r="D1293" s="84">
        <v>43497</v>
      </c>
      <c r="E1293" s="85" t="s">
        <v>3540</v>
      </c>
      <c r="F1293" s="85" t="s">
        <v>671</v>
      </c>
      <c r="G1293" s="85">
        <v>183328</v>
      </c>
      <c r="H1293" s="89"/>
      <c r="I1293" s="273" t="s">
        <v>4738</v>
      </c>
      <c r="J1293" s="89"/>
      <c r="K1293" s="89"/>
      <c r="L1293" s="89"/>
      <c r="M1293" s="89"/>
      <c r="N1293" s="274">
        <v>19350</v>
      </c>
      <c r="O1293" s="274">
        <v>0</v>
      </c>
      <c r="P1293" s="89" t="s">
        <v>670</v>
      </c>
    </row>
    <row r="1294" spans="1:16" ht="76.5">
      <c r="A1294" s="271" t="s">
        <v>559</v>
      </c>
      <c r="B1294" s="89"/>
      <c r="C1294" s="272" t="s">
        <v>762</v>
      </c>
      <c r="D1294" s="84">
        <v>43497</v>
      </c>
      <c r="E1294" s="85" t="s">
        <v>3540</v>
      </c>
      <c r="F1294" s="85" t="s">
        <v>671</v>
      </c>
      <c r="G1294" s="85">
        <v>183379</v>
      </c>
      <c r="H1294" s="89"/>
      <c r="I1294" s="273" t="s">
        <v>4739</v>
      </c>
      <c r="J1294" s="89"/>
      <c r="K1294" s="89"/>
      <c r="L1294" s="89"/>
      <c r="M1294" s="89"/>
      <c r="N1294" s="274">
        <v>9450</v>
      </c>
      <c r="O1294" s="274">
        <v>0</v>
      </c>
      <c r="P1294" s="89" t="s">
        <v>670</v>
      </c>
    </row>
    <row r="1295" spans="1:16" ht="76.5">
      <c r="A1295" s="271" t="s">
        <v>559</v>
      </c>
      <c r="B1295" s="89"/>
      <c r="C1295" s="272" t="s">
        <v>762</v>
      </c>
      <c r="D1295" s="84">
        <v>43497</v>
      </c>
      <c r="E1295" s="85" t="s">
        <v>3540</v>
      </c>
      <c r="F1295" s="85" t="s">
        <v>671</v>
      </c>
      <c r="G1295" s="85">
        <v>183327</v>
      </c>
      <c r="H1295" s="89"/>
      <c r="I1295" s="273" t="s">
        <v>4740</v>
      </c>
      <c r="J1295" s="89"/>
      <c r="K1295" s="89"/>
      <c r="L1295" s="89"/>
      <c r="M1295" s="89"/>
      <c r="N1295" s="274">
        <v>8100</v>
      </c>
      <c r="O1295" s="274">
        <v>0</v>
      </c>
      <c r="P1295" s="89" t="s">
        <v>670</v>
      </c>
    </row>
    <row r="1296" spans="1:16" ht="76.5">
      <c r="A1296" s="271" t="s">
        <v>559</v>
      </c>
      <c r="B1296" s="89"/>
      <c r="C1296" s="272" t="s">
        <v>762</v>
      </c>
      <c r="D1296" s="84">
        <v>43497</v>
      </c>
      <c r="E1296" s="85" t="s">
        <v>3540</v>
      </c>
      <c r="F1296" s="85" t="s">
        <v>671</v>
      </c>
      <c r="G1296" s="85">
        <v>183380</v>
      </c>
      <c r="H1296" s="89"/>
      <c r="I1296" s="273" t="s">
        <v>4741</v>
      </c>
      <c r="J1296" s="89"/>
      <c r="K1296" s="89"/>
      <c r="L1296" s="89"/>
      <c r="M1296" s="89"/>
      <c r="N1296" s="274">
        <v>14850</v>
      </c>
      <c r="O1296" s="274">
        <v>0</v>
      </c>
      <c r="P1296" s="89" t="s">
        <v>670</v>
      </c>
    </row>
    <row r="1297" spans="1:16" ht="89.25">
      <c r="A1297" s="271" t="s">
        <v>559</v>
      </c>
      <c r="B1297" s="89"/>
      <c r="C1297" s="272" t="s">
        <v>762</v>
      </c>
      <c r="D1297" s="84">
        <v>43497</v>
      </c>
      <c r="E1297" s="85" t="s">
        <v>3540</v>
      </c>
      <c r="F1297" s="85" t="s">
        <v>671</v>
      </c>
      <c r="G1297" s="85">
        <v>183326</v>
      </c>
      <c r="H1297" s="89"/>
      <c r="I1297" s="273" t="s">
        <v>4742</v>
      </c>
      <c r="J1297" s="89"/>
      <c r="K1297" s="89"/>
      <c r="L1297" s="89"/>
      <c r="M1297" s="89"/>
      <c r="N1297" s="274">
        <v>4500</v>
      </c>
      <c r="O1297" s="274">
        <v>0</v>
      </c>
      <c r="P1297" s="89" t="s">
        <v>670</v>
      </c>
    </row>
    <row r="1298" spans="1:16" ht="76.5">
      <c r="A1298" s="271" t="s">
        <v>559</v>
      </c>
      <c r="B1298" s="89"/>
      <c r="C1298" s="272" t="s">
        <v>762</v>
      </c>
      <c r="D1298" s="84">
        <v>43497</v>
      </c>
      <c r="E1298" s="85" t="s">
        <v>3540</v>
      </c>
      <c r="F1298" s="85" t="s">
        <v>671</v>
      </c>
      <c r="G1298" s="85">
        <v>183352</v>
      </c>
      <c r="H1298" s="89"/>
      <c r="I1298" s="273" t="s">
        <v>4743</v>
      </c>
      <c r="J1298" s="89"/>
      <c r="K1298" s="89"/>
      <c r="L1298" s="89"/>
      <c r="M1298" s="89"/>
      <c r="N1298" s="274">
        <v>14400</v>
      </c>
      <c r="O1298" s="274">
        <v>0</v>
      </c>
      <c r="P1298" s="89" t="s">
        <v>670</v>
      </c>
    </row>
    <row r="1299" spans="1:16" ht="76.5">
      <c r="A1299" s="271" t="s">
        <v>559</v>
      </c>
      <c r="B1299" s="89"/>
      <c r="C1299" s="272" t="s">
        <v>762</v>
      </c>
      <c r="D1299" s="84">
        <v>43497</v>
      </c>
      <c r="E1299" s="85" t="s">
        <v>3540</v>
      </c>
      <c r="F1299" s="85" t="s">
        <v>671</v>
      </c>
      <c r="G1299" s="85">
        <v>183325</v>
      </c>
      <c r="H1299" s="89"/>
      <c r="I1299" s="273" t="s">
        <v>4744</v>
      </c>
      <c r="J1299" s="89"/>
      <c r="K1299" s="89"/>
      <c r="L1299" s="89"/>
      <c r="M1299" s="89"/>
      <c r="N1299" s="274">
        <v>11299</v>
      </c>
      <c r="O1299" s="274">
        <v>0</v>
      </c>
      <c r="P1299" s="89" t="s">
        <v>670</v>
      </c>
    </row>
    <row r="1300" spans="1:16" ht="76.5">
      <c r="A1300" s="271" t="s">
        <v>559</v>
      </c>
      <c r="B1300" s="89"/>
      <c r="C1300" s="272" t="s">
        <v>762</v>
      </c>
      <c r="D1300" s="84">
        <v>43497</v>
      </c>
      <c r="E1300" s="85" t="s">
        <v>3540</v>
      </c>
      <c r="F1300" s="85" t="s">
        <v>671</v>
      </c>
      <c r="G1300" s="85">
        <v>183238</v>
      </c>
      <c r="H1300" s="89"/>
      <c r="I1300" s="273" t="s">
        <v>4745</v>
      </c>
      <c r="J1300" s="89"/>
      <c r="K1300" s="89"/>
      <c r="L1300" s="89"/>
      <c r="M1300" s="89"/>
      <c r="N1300" s="274">
        <v>19125</v>
      </c>
      <c r="O1300" s="274">
        <v>0</v>
      </c>
      <c r="P1300" s="89" t="s">
        <v>670</v>
      </c>
    </row>
    <row r="1301" spans="1:16" ht="76.5">
      <c r="A1301" s="271" t="s">
        <v>559</v>
      </c>
      <c r="B1301" s="89"/>
      <c r="C1301" s="272" t="s">
        <v>762</v>
      </c>
      <c r="D1301" s="84">
        <v>43497</v>
      </c>
      <c r="E1301" s="85" t="s">
        <v>3540</v>
      </c>
      <c r="F1301" s="85" t="s">
        <v>671</v>
      </c>
      <c r="G1301" s="85">
        <v>183239</v>
      </c>
      <c r="H1301" s="89"/>
      <c r="I1301" s="273" t="s">
        <v>4746</v>
      </c>
      <c r="J1301" s="89"/>
      <c r="K1301" s="89"/>
      <c r="L1301" s="89"/>
      <c r="M1301" s="89"/>
      <c r="N1301" s="274">
        <v>9900</v>
      </c>
      <c r="O1301" s="274">
        <v>0</v>
      </c>
      <c r="P1301" s="89" t="s">
        <v>670</v>
      </c>
    </row>
    <row r="1302" spans="1:16" ht="76.5">
      <c r="A1302" s="271" t="s">
        <v>559</v>
      </c>
      <c r="B1302" s="89"/>
      <c r="C1302" s="272" t="s">
        <v>762</v>
      </c>
      <c r="D1302" s="84">
        <v>43497</v>
      </c>
      <c r="E1302" s="85" t="s">
        <v>3540</v>
      </c>
      <c r="F1302" s="85" t="s">
        <v>671</v>
      </c>
      <c r="G1302" s="85">
        <v>183232</v>
      </c>
      <c r="H1302" s="89"/>
      <c r="I1302" s="273" t="s">
        <v>4747</v>
      </c>
      <c r="J1302" s="89"/>
      <c r="K1302" s="89"/>
      <c r="L1302" s="89"/>
      <c r="M1302" s="89"/>
      <c r="N1302" s="274">
        <v>12375</v>
      </c>
      <c r="O1302" s="274">
        <v>0</v>
      </c>
      <c r="P1302" s="89" t="s">
        <v>670</v>
      </c>
    </row>
    <row r="1303" spans="1:16" ht="76.5">
      <c r="A1303" s="271" t="s">
        <v>559</v>
      </c>
      <c r="B1303" s="89"/>
      <c r="C1303" s="272" t="s">
        <v>762</v>
      </c>
      <c r="D1303" s="84">
        <v>43497</v>
      </c>
      <c r="E1303" s="85" t="s">
        <v>3540</v>
      </c>
      <c r="F1303" s="85" t="s">
        <v>671</v>
      </c>
      <c r="G1303" s="85">
        <v>183236</v>
      </c>
      <c r="H1303" s="89"/>
      <c r="I1303" s="273" t="s">
        <v>4748</v>
      </c>
      <c r="J1303" s="89"/>
      <c r="K1303" s="89"/>
      <c r="L1303" s="89"/>
      <c r="M1303" s="89"/>
      <c r="N1303" s="274">
        <v>10618.5</v>
      </c>
      <c r="O1303" s="274">
        <v>0</v>
      </c>
      <c r="P1303" s="89" t="s">
        <v>670</v>
      </c>
    </row>
    <row r="1304" spans="1:16" ht="76.5">
      <c r="A1304" s="271" t="s">
        <v>559</v>
      </c>
      <c r="B1304" s="89"/>
      <c r="C1304" s="272" t="s">
        <v>762</v>
      </c>
      <c r="D1304" s="84">
        <v>43497</v>
      </c>
      <c r="E1304" s="85" t="s">
        <v>3540</v>
      </c>
      <c r="F1304" s="85" t="s">
        <v>671</v>
      </c>
      <c r="G1304" s="85">
        <v>183230</v>
      </c>
      <c r="H1304" s="89"/>
      <c r="I1304" s="273" t="s">
        <v>4749</v>
      </c>
      <c r="J1304" s="89"/>
      <c r="K1304" s="89"/>
      <c r="L1304" s="89"/>
      <c r="M1304" s="89"/>
      <c r="N1304" s="274">
        <v>2700</v>
      </c>
      <c r="O1304" s="274">
        <v>0</v>
      </c>
      <c r="P1304" s="89" t="s">
        <v>670</v>
      </c>
    </row>
    <row r="1305" spans="1:16" ht="76.5">
      <c r="A1305" s="271" t="s">
        <v>559</v>
      </c>
      <c r="B1305" s="89"/>
      <c r="C1305" s="272" t="s">
        <v>762</v>
      </c>
      <c r="D1305" s="84">
        <v>43497</v>
      </c>
      <c r="E1305" s="85" t="s">
        <v>3540</v>
      </c>
      <c r="F1305" s="85" t="s">
        <v>671</v>
      </c>
      <c r="G1305" s="85">
        <v>183240</v>
      </c>
      <c r="H1305" s="89"/>
      <c r="I1305" s="273" t="s">
        <v>4750</v>
      </c>
      <c r="J1305" s="89"/>
      <c r="K1305" s="89"/>
      <c r="L1305" s="89"/>
      <c r="M1305" s="89"/>
      <c r="N1305" s="274">
        <v>22725</v>
      </c>
      <c r="O1305" s="274">
        <v>0</v>
      </c>
      <c r="P1305" s="89" t="s">
        <v>670</v>
      </c>
    </row>
    <row r="1306" spans="1:16" ht="76.5">
      <c r="A1306" s="271" t="s">
        <v>559</v>
      </c>
      <c r="B1306" s="89"/>
      <c r="C1306" s="272" t="s">
        <v>762</v>
      </c>
      <c r="D1306" s="84">
        <v>43497</v>
      </c>
      <c r="E1306" s="85" t="s">
        <v>3540</v>
      </c>
      <c r="F1306" s="85" t="s">
        <v>671</v>
      </c>
      <c r="G1306" s="85">
        <v>183224</v>
      </c>
      <c r="H1306" s="89"/>
      <c r="I1306" s="273" t="s">
        <v>4751</v>
      </c>
      <c r="J1306" s="89"/>
      <c r="K1306" s="89"/>
      <c r="L1306" s="89"/>
      <c r="M1306" s="89"/>
      <c r="N1306" s="274">
        <v>31991</v>
      </c>
      <c r="O1306" s="274">
        <v>0</v>
      </c>
      <c r="P1306" s="89" t="s">
        <v>670</v>
      </c>
    </row>
    <row r="1307" spans="1:16" ht="76.5">
      <c r="A1307" s="271" t="s">
        <v>559</v>
      </c>
      <c r="B1307" s="89"/>
      <c r="C1307" s="272" t="s">
        <v>762</v>
      </c>
      <c r="D1307" s="84">
        <v>43497</v>
      </c>
      <c r="E1307" s="85" t="s">
        <v>3540</v>
      </c>
      <c r="F1307" s="85" t="s">
        <v>671</v>
      </c>
      <c r="G1307" s="85">
        <v>183243</v>
      </c>
      <c r="H1307" s="89"/>
      <c r="I1307" s="273" t="s">
        <v>4752</v>
      </c>
      <c r="J1307" s="89"/>
      <c r="K1307" s="89"/>
      <c r="L1307" s="89"/>
      <c r="M1307" s="89"/>
      <c r="N1307" s="274">
        <v>11250</v>
      </c>
      <c r="O1307" s="274">
        <v>0</v>
      </c>
      <c r="P1307" s="89" t="s">
        <v>670</v>
      </c>
    </row>
    <row r="1308" spans="1:16" ht="76.5">
      <c r="A1308" s="271" t="s">
        <v>559</v>
      </c>
      <c r="B1308" s="89"/>
      <c r="C1308" s="272" t="s">
        <v>762</v>
      </c>
      <c r="D1308" s="84">
        <v>43497</v>
      </c>
      <c r="E1308" s="85" t="s">
        <v>3540</v>
      </c>
      <c r="F1308" s="85" t="s">
        <v>671</v>
      </c>
      <c r="G1308" s="85">
        <v>183219</v>
      </c>
      <c r="H1308" s="89"/>
      <c r="I1308" s="273" t="s">
        <v>4753</v>
      </c>
      <c r="J1308" s="89"/>
      <c r="K1308" s="89"/>
      <c r="L1308" s="89"/>
      <c r="M1308" s="89"/>
      <c r="N1308" s="274">
        <v>10125</v>
      </c>
      <c r="O1308" s="274">
        <v>0</v>
      </c>
      <c r="P1308" s="89" t="s">
        <v>670</v>
      </c>
    </row>
    <row r="1309" spans="1:16" ht="76.5">
      <c r="A1309" s="271" t="s">
        <v>559</v>
      </c>
      <c r="B1309" s="89"/>
      <c r="C1309" s="272" t="s">
        <v>762</v>
      </c>
      <c r="D1309" s="84">
        <v>43497</v>
      </c>
      <c r="E1309" s="85" t="s">
        <v>3540</v>
      </c>
      <c r="F1309" s="85" t="s">
        <v>671</v>
      </c>
      <c r="G1309" s="85">
        <v>183234</v>
      </c>
      <c r="H1309" s="89"/>
      <c r="I1309" s="273" t="s">
        <v>3305</v>
      </c>
      <c r="J1309" s="89"/>
      <c r="K1309" s="89"/>
      <c r="L1309" s="89"/>
      <c r="M1309" s="89"/>
      <c r="N1309" s="274">
        <v>9450</v>
      </c>
      <c r="O1309" s="274">
        <v>0</v>
      </c>
      <c r="P1309" s="89" t="s">
        <v>670</v>
      </c>
    </row>
    <row r="1310" spans="1:16" ht="76.5">
      <c r="A1310" s="271" t="s">
        <v>559</v>
      </c>
      <c r="B1310" s="89"/>
      <c r="C1310" s="272" t="s">
        <v>762</v>
      </c>
      <c r="D1310" s="84">
        <v>43497</v>
      </c>
      <c r="E1310" s="85" t="s">
        <v>3540</v>
      </c>
      <c r="F1310" s="85" t="s">
        <v>671</v>
      </c>
      <c r="G1310" s="85">
        <v>183218</v>
      </c>
      <c r="H1310" s="89"/>
      <c r="I1310" s="273" t="s">
        <v>4754</v>
      </c>
      <c r="J1310" s="89"/>
      <c r="K1310" s="89"/>
      <c r="L1310" s="89"/>
      <c r="M1310" s="89"/>
      <c r="N1310" s="274">
        <v>11250</v>
      </c>
      <c r="O1310" s="274">
        <v>0</v>
      </c>
      <c r="P1310" s="89" t="s">
        <v>670</v>
      </c>
    </row>
    <row r="1311" spans="1:16" ht="76.5">
      <c r="A1311" s="271" t="s">
        <v>559</v>
      </c>
      <c r="B1311" s="89"/>
      <c r="C1311" s="272" t="s">
        <v>762</v>
      </c>
      <c r="D1311" s="84">
        <v>43497</v>
      </c>
      <c r="E1311" s="85" t="s">
        <v>3540</v>
      </c>
      <c r="F1311" s="85" t="s">
        <v>671</v>
      </c>
      <c r="G1311" s="85">
        <v>183307</v>
      </c>
      <c r="H1311" s="89"/>
      <c r="I1311" s="273" t="s">
        <v>4755</v>
      </c>
      <c r="J1311" s="89"/>
      <c r="K1311" s="89"/>
      <c r="L1311" s="89"/>
      <c r="M1311" s="89"/>
      <c r="N1311" s="274">
        <v>20556</v>
      </c>
      <c r="O1311" s="274">
        <v>0</v>
      </c>
      <c r="P1311" s="89" t="s">
        <v>670</v>
      </c>
    </row>
    <row r="1312" spans="1:16" ht="76.5">
      <c r="A1312" s="271" t="s">
        <v>559</v>
      </c>
      <c r="B1312" s="89"/>
      <c r="C1312" s="272" t="s">
        <v>762</v>
      </c>
      <c r="D1312" s="84">
        <v>43497</v>
      </c>
      <c r="E1312" s="85" t="s">
        <v>3540</v>
      </c>
      <c r="F1312" s="85" t="s">
        <v>671</v>
      </c>
      <c r="G1312" s="85">
        <v>183310</v>
      </c>
      <c r="H1312" s="89"/>
      <c r="I1312" s="273" t="s">
        <v>4756</v>
      </c>
      <c r="J1312" s="89"/>
      <c r="K1312" s="89"/>
      <c r="L1312" s="89"/>
      <c r="M1312" s="89"/>
      <c r="N1312" s="274">
        <v>41248</v>
      </c>
      <c r="O1312" s="274">
        <v>0</v>
      </c>
      <c r="P1312" s="89" t="s">
        <v>670</v>
      </c>
    </row>
    <row r="1313" spans="1:16" ht="76.5">
      <c r="A1313" s="271" t="s">
        <v>559</v>
      </c>
      <c r="B1313" s="89"/>
      <c r="C1313" s="272" t="s">
        <v>762</v>
      </c>
      <c r="D1313" s="84">
        <v>43497</v>
      </c>
      <c r="E1313" s="85" t="s">
        <v>3540</v>
      </c>
      <c r="F1313" s="85" t="s">
        <v>671</v>
      </c>
      <c r="G1313" s="85">
        <v>183287</v>
      </c>
      <c r="H1313" s="89"/>
      <c r="I1313" s="273" t="s">
        <v>4757</v>
      </c>
      <c r="J1313" s="89"/>
      <c r="K1313" s="89"/>
      <c r="L1313" s="89"/>
      <c r="M1313" s="89"/>
      <c r="N1313" s="274">
        <v>8550</v>
      </c>
      <c r="O1313" s="274">
        <v>0</v>
      </c>
      <c r="P1313" s="89" t="s">
        <v>670</v>
      </c>
    </row>
    <row r="1314" spans="1:16" ht="76.5">
      <c r="A1314" s="271" t="s">
        <v>559</v>
      </c>
      <c r="B1314" s="89"/>
      <c r="C1314" s="272" t="s">
        <v>762</v>
      </c>
      <c r="D1314" s="84">
        <v>43497</v>
      </c>
      <c r="E1314" s="85" t="s">
        <v>3540</v>
      </c>
      <c r="F1314" s="85" t="s">
        <v>671</v>
      </c>
      <c r="G1314" s="85">
        <v>183305</v>
      </c>
      <c r="H1314" s="89"/>
      <c r="I1314" s="273" t="s">
        <v>4758</v>
      </c>
      <c r="J1314" s="89"/>
      <c r="K1314" s="89"/>
      <c r="L1314" s="89"/>
      <c r="M1314" s="89"/>
      <c r="N1314" s="274">
        <v>10482</v>
      </c>
      <c r="O1314" s="274">
        <v>0</v>
      </c>
      <c r="P1314" s="89" t="s">
        <v>670</v>
      </c>
    </row>
    <row r="1315" spans="1:16" ht="76.5">
      <c r="A1315" s="271" t="s">
        <v>559</v>
      </c>
      <c r="B1315" s="89"/>
      <c r="C1315" s="272" t="s">
        <v>762</v>
      </c>
      <c r="D1315" s="84">
        <v>43497</v>
      </c>
      <c r="E1315" s="85" t="s">
        <v>3540</v>
      </c>
      <c r="F1315" s="85" t="s">
        <v>671</v>
      </c>
      <c r="G1315" s="85">
        <v>183285</v>
      </c>
      <c r="H1315" s="89"/>
      <c r="I1315" s="273" t="s">
        <v>4759</v>
      </c>
      <c r="J1315" s="89"/>
      <c r="K1315" s="89"/>
      <c r="L1315" s="89"/>
      <c r="M1315" s="89"/>
      <c r="N1315" s="274">
        <v>7650</v>
      </c>
      <c r="O1315" s="274">
        <v>0</v>
      </c>
      <c r="P1315" s="89" t="s">
        <v>670</v>
      </c>
    </row>
    <row r="1316" spans="1:16" ht="76.5">
      <c r="A1316" s="271" t="s">
        <v>559</v>
      </c>
      <c r="B1316" s="89"/>
      <c r="C1316" s="272" t="s">
        <v>762</v>
      </c>
      <c r="D1316" s="84">
        <v>43497</v>
      </c>
      <c r="E1316" s="85" t="s">
        <v>3540</v>
      </c>
      <c r="F1316" s="85" t="s">
        <v>671</v>
      </c>
      <c r="G1316" s="85">
        <v>183309</v>
      </c>
      <c r="H1316" s="89"/>
      <c r="I1316" s="273" t="s">
        <v>4760</v>
      </c>
      <c r="J1316" s="89"/>
      <c r="K1316" s="89"/>
      <c r="L1316" s="89"/>
      <c r="M1316" s="89"/>
      <c r="N1316" s="274">
        <v>3000</v>
      </c>
      <c r="O1316" s="274">
        <v>0</v>
      </c>
      <c r="P1316" s="89" t="s">
        <v>670</v>
      </c>
    </row>
    <row r="1317" spans="1:16" ht="76.5">
      <c r="A1317" s="271" t="s">
        <v>559</v>
      </c>
      <c r="B1317" s="89"/>
      <c r="C1317" s="272" t="s">
        <v>762</v>
      </c>
      <c r="D1317" s="84">
        <v>43497</v>
      </c>
      <c r="E1317" s="85" t="s">
        <v>3540</v>
      </c>
      <c r="F1317" s="85" t="s">
        <v>671</v>
      </c>
      <c r="G1317" s="85">
        <v>183284</v>
      </c>
      <c r="H1317" s="89"/>
      <c r="I1317" s="273" t="s">
        <v>4761</v>
      </c>
      <c r="J1317" s="89"/>
      <c r="K1317" s="89"/>
      <c r="L1317" s="89"/>
      <c r="M1317" s="89"/>
      <c r="N1317" s="274">
        <v>8712</v>
      </c>
      <c r="O1317" s="274">
        <v>0</v>
      </c>
      <c r="P1317" s="89" t="s">
        <v>670</v>
      </c>
    </row>
    <row r="1318" spans="1:16" ht="76.5">
      <c r="A1318" s="271" t="s">
        <v>559</v>
      </c>
      <c r="B1318" s="89"/>
      <c r="C1318" s="272" t="s">
        <v>762</v>
      </c>
      <c r="D1318" s="84">
        <v>43497</v>
      </c>
      <c r="E1318" s="85" t="s">
        <v>3540</v>
      </c>
      <c r="F1318" s="85" t="s">
        <v>671</v>
      </c>
      <c r="G1318" s="85">
        <v>183304</v>
      </c>
      <c r="H1318" s="89"/>
      <c r="I1318" s="273" t="s">
        <v>4762</v>
      </c>
      <c r="J1318" s="89"/>
      <c r="K1318" s="89"/>
      <c r="L1318" s="89"/>
      <c r="M1318" s="89"/>
      <c r="N1318" s="274">
        <v>7200</v>
      </c>
      <c r="O1318" s="274">
        <v>0</v>
      </c>
      <c r="P1318" s="89" t="s">
        <v>670</v>
      </c>
    </row>
    <row r="1319" spans="1:16" ht="76.5">
      <c r="A1319" s="271" t="s">
        <v>559</v>
      </c>
      <c r="B1319" s="89"/>
      <c r="C1319" s="272" t="s">
        <v>762</v>
      </c>
      <c r="D1319" s="84">
        <v>43497</v>
      </c>
      <c r="E1319" s="85" t="s">
        <v>3540</v>
      </c>
      <c r="F1319" s="85" t="s">
        <v>671</v>
      </c>
      <c r="G1319" s="85">
        <v>183282</v>
      </c>
      <c r="H1319" s="89"/>
      <c r="I1319" s="273" t="s">
        <v>4763</v>
      </c>
      <c r="J1319" s="89"/>
      <c r="K1319" s="89"/>
      <c r="L1319" s="89"/>
      <c r="M1319" s="89"/>
      <c r="N1319" s="274">
        <v>10800</v>
      </c>
      <c r="O1319" s="274">
        <v>0</v>
      </c>
      <c r="P1319" s="89" t="s">
        <v>670</v>
      </c>
    </row>
    <row r="1320" spans="1:16" ht="76.5">
      <c r="A1320" s="271" t="s">
        <v>559</v>
      </c>
      <c r="B1320" s="89"/>
      <c r="C1320" s="272" t="s">
        <v>762</v>
      </c>
      <c r="D1320" s="84">
        <v>43497</v>
      </c>
      <c r="E1320" s="85" t="s">
        <v>3540</v>
      </c>
      <c r="F1320" s="85" t="s">
        <v>671</v>
      </c>
      <c r="G1320" s="85">
        <v>183312</v>
      </c>
      <c r="H1320" s="89"/>
      <c r="I1320" s="273" t="s">
        <v>4764</v>
      </c>
      <c r="J1320" s="89"/>
      <c r="K1320" s="89"/>
      <c r="L1320" s="89"/>
      <c r="M1320" s="89"/>
      <c r="N1320" s="274">
        <v>15750</v>
      </c>
      <c r="O1320" s="274">
        <v>0</v>
      </c>
      <c r="P1320" s="89" t="s">
        <v>670</v>
      </c>
    </row>
    <row r="1321" spans="1:16" ht="76.5">
      <c r="A1321" s="271" t="s">
        <v>559</v>
      </c>
      <c r="B1321" s="89"/>
      <c r="C1321" s="272" t="s">
        <v>762</v>
      </c>
      <c r="D1321" s="84">
        <v>43497</v>
      </c>
      <c r="E1321" s="85" t="s">
        <v>3540</v>
      </c>
      <c r="F1321" s="85" t="s">
        <v>671</v>
      </c>
      <c r="G1321" s="85">
        <v>183281</v>
      </c>
      <c r="H1321" s="89"/>
      <c r="I1321" s="273" t="s">
        <v>4765</v>
      </c>
      <c r="J1321" s="89"/>
      <c r="K1321" s="89"/>
      <c r="L1321" s="89"/>
      <c r="M1321" s="89"/>
      <c r="N1321" s="274">
        <v>11475</v>
      </c>
      <c r="O1321" s="274">
        <v>0</v>
      </c>
      <c r="P1321" s="89" t="s">
        <v>670</v>
      </c>
    </row>
    <row r="1322" spans="1:16" ht="76.5">
      <c r="A1322" s="271" t="s">
        <v>559</v>
      </c>
      <c r="B1322" s="89"/>
      <c r="C1322" s="272" t="s">
        <v>762</v>
      </c>
      <c r="D1322" s="84">
        <v>43497</v>
      </c>
      <c r="E1322" s="85" t="s">
        <v>3540</v>
      </c>
      <c r="F1322" s="85" t="s">
        <v>671</v>
      </c>
      <c r="G1322" s="85">
        <v>183303</v>
      </c>
      <c r="H1322" s="89"/>
      <c r="I1322" s="273" t="s">
        <v>4766</v>
      </c>
      <c r="J1322" s="89"/>
      <c r="K1322" s="89"/>
      <c r="L1322" s="89"/>
      <c r="M1322" s="89"/>
      <c r="N1322" s="274">
        <v>13885.5</v>
      </c>
      <c r="O1322" s="274">
        <v>0</v>
      </c>
      <c r="P1322" s="89" t="s">
        <v>670</v>
      </c>
    </row>
    <row r="1323" spans="1:16" ht="76.5">
      <c r="A1323" s="271" t="s">
        <v>559</v>
      </c>
      <c r="B1323" s="89"/>
      <c r="C1323" s="272" t="s">
        <v>762</v>
      </c>
      <c r="D1323" s="84">
        <v>43497</v>
      </c>
      <c r="E1323" s="85" t="s">
        <v>3540</v>
      </c>
      <c r="F1323" s="85" t="s">
        <v>671</v>
      </c>
      <c r="G1323" s="85">
        <v>183279</v>
      </c>
      <c r="H1323" s="89"/>
      <c r="I1323" s="273" t="s">
        <v>4767</v>
      </c>
      <c r="J1323" s="89"/>
      <c r="K1323" s="89"/>
      <c r="L1323" s="89"/>
      <c r="M1323" s="89"/>
      <c r="N1323" s="274">
        <v>18450</v>
      </c>
      <c r="O1323" s="274">
        <v>0</v>
      </c>
      <c r="P1323" s="89" t="s">
        <v>670</v>
      </c>
    </row>
    <row r="1324" spans="1:16" ht="76.5">
      <c r="A1324" s="271" t="s">
        <v>559</v>
      </c>
      <c r="B1324" s="89"/>
      <c r="C1324" s="272" t="s">
        <v>762</v>
      </c>
      <c r="D1324" s="84">
        <v>43497</v>
      </c>
      <c r="E1324" s="85" t="s">
        <v>3540</v>
      </c>
      <c r="F1324" s="85" t="s">
        <v>671</v>
      </c>
      <c r="G1324" s="85">
        <v>183314</v>
      </c>
      <c r="H1324" s="89"/>
      <c r="I1324" s="273" t="s">
        <v>4768</v>
      </c>
      <c r="J1324" s="89"/>
      <c r="K1324" s="89"/>
      <c r="L1324" s="89"/>
      <c r="M1324" s="89"/>
      <c r="N1324" s="274">
        <v>12600</v>
      </c>
      <c r="O1324" s="274">
        <v>0</v>
      </c>
      <c r="P1324" s="89" t="s">
        <v>670</v>
      </c>
    </row>
    <row r="1325" spans="1:16" ht="76.5">
      <c r="A1325" s="271" t="s">
        <v>559</v>
      </c>
      <c r="B1325" s="89"/>
      <c r="C1325" s="272" t="s">
        <v>762</v>
      </c>
      <c r="D1325" s="84">
        <v>43497</v>
      </c>
      <c r="E1325" s="85" t="s">
        <v>3540</v>
      </c>
      <c r="F1325" s="85" t="s">
        <v>671</v>
      </c>
      <c r="G1325" s="85">
        <v>183278</v>
      </c>
      <c r="H1325" s="89"/>
      <c r="I1325" s="273" t="s">
        <v>4769</v>
      </c>
      <c r="J1325" s="89"/>
      <c r="K1325" s="89"/>
      <c r="L1325" s="89"/>
      <c r="M1325" s="89"/>
      <c r="N1325" s="274">
        <v>6262</v>
      </c>
      <c r="O1325" s="274">
        <v>0</v>
      </c>
      <c r="P1325" s="89" t="s">
        <v>670</v>
      </c>
    </row>
    <row r="1326" spans="1:16" ht="76.5">
      <c r="A1326" s="271" t="s">
        <v>559</v>
      </c>
      <c r="B1326" s="89"/>
      <c r="C1326" s="272" t="s">
        <v>762</v>
      </c>
      <c r="D1326" s="84">
        <v>43497</v>
      </c>
      <c r="E1326" s="85" t="s">
        <v>3540</v>
      </c>
      <c r="F1326" s="85" t="s">
        <v>671</v>
      </c>
      <c r="G1326" s="85">
        <v>183302</v>
      </c>
      <c r="H1326" s="89"/>
      <c r="I1326" s="273" t="s">
        <v>4770</v>
      </c>
      <c r="J1326" s="89"/>
      <c r="K1326" s="89"/>
      <c r="L1326" s="89"/>
      <c r="M1326" s="89"/>
      <c r="N1326" s="274">
        <v>18000</v>
      </c>
      <c r="O1326" s="274">
        <v>0</v>
      </c>
      <c r="P1326" s="89" t="s">
        <v>670</v>
      </c>
    </row>
    <row r="1327" spans="1:16" ht="76.5">
      <c r="A1327" s="271" t="s">
        <v>559</v>
      </c>
      <c r="B1327" s="89"/>
      <c r="C1327" s="272" t="s">
        <v>762</v>
      </c>
      <c r="D1327" s="84">
        <v>43497</v>
      </c>
      <c r="E1327" s="85" t="s">
        <v>3540</v>
      </c>
      <c r="F1327" s="85" t="s">
        <v>671</v>
      </c>
      <c r="G1327" s="85">
        <v>183275</v>
      </c>
      <c r="H1327" s="89"/>
      <c r="I1327" s="273" t="s">
        <v>4771</v>
      </c>
      <c r="J1327" s="89"/>
      <c r="K1327" s="89"/>
      <c r="L1327" s="89"/>
      <c r="M1327" s="89"/>
      <c r="N1327" s="274">
        <v>9000</v>
      </c>
      <c r="O1327" s="274">
        <v>0</v>
      </c>
      <c r="P1327" s="89" t="s">
        <v>670</v>
      </c>
    </row>
    <row r="1328" spans="1:16" ht="76.5">
      <c r="A1328" s="271" t="s">
        <v>559</v>
      </c>
      <c r="B1328" s="89"/>
      <c r="C1328" s="272" t="s">
        <v>762</v>
      </c>
      <c r="D1328" s="84">
        <v>43497</v>
      </c>
      <c r="E1328" s="85" t="s">
        <v>3540</v>
      </c>
      <c r="F1328" s="85" t="s">
        <v>671</v>
      </c>
      <c r="G1328" s="85">
        <v>183315</v>
      </c>
      <c r="H1328" s="89"/>
      <c r="I1328" s="273" t="s">
        <v>4772</v>
      </c>
      <c r="J1328" s="89"/>
      <c r="K1328" s="89"/>
      <c r="L1328" s="89"/>
      <c r="M1328" s="89"/>
      <c r="N1328" s="274">
        <v>22950</v>
      </c>
      <c r="O1328" s="274">
        <v>0</v>
      </c>
      <c r="P1328" s="89" t="s">
        <v>670</v>
      </c>
    </row>
    <row r="1329" spans="1:16" ht="76.5">
      <c r="A1329" s="271" t="s">
        <v>559</v>
      </c>
      <c r="B1329" s="89"/>
      <c r="C1329" s="272" t="s">
        <v>762</v>
      </c>
      <c r="D1329" s="84">
        <v>43497</v>
      </c>
      <c r="E1329" s="85" t="s">
        <v>3540</v>
      </c>
      <c r="F1329" s="85" t="s">
        <v>671</v>
      </c>
      <c r="G1329" s="85">
        <v>183274</v>
      </c>
      <c r="H1329" s="89"/>
      <c r="I1329" s="273" t="s">
        <v>4773</v>
      </c>
      <c r="J1329" s="89"/>
      <c r="K1329" s="89"/>
      <c r="L1329" s="89"/>
      <c r="M1329" s="89"/>
      <c r="N1329" s="274">
        <v>9000</v>
      </c>
      <c r="O1329" s="274">
        <v>0</v>
      </c>
      <c r="P1329" s="89" t="s">
        <v>670</v>
      </c>
    </row>
    <row r="1330" spans="1:16" ht="76.5">
      <c r="A1330" s="271" t="s">
        <v>559</v>
      </c>
      <c r="B1330" s="89"/>
      <c r="C1330" s="272" t="s">
        <v>762</v>
      </c>
      <c r="D1330" s="84">
        <v>43497</v>
      </c>
      <c r="E1330" s="85" t="s">
        <v>3540</v>
      </c>
      <c r="F1330" s="85" t="s">
        <v>671</v>
      </c>
      <c r="G1330" s="85">
        <v>183299</v>
      </c>
      <c r="H1330" s="89"/>
      <c r="I1330" s="273" t="s">
        <v>4774</v>
      </c>
      <c r="J1330" s="89"/>
      <c r="K1330" s="89"/>
      <c r="L1330" s="89"/>
      <c r="M1330" s="89"/>
      <c r="N1330" s="274">
        <v>7650</v>
      </c>
      <c r="O1330" s="274">
        <v>0</v>
      </c>
      <c r="P1330" s="89" t="s">
        <v>670</v>
      </c>
    </row>
    <row r="1331" spans="1:16" ht="76.5">
      <c r="A1331" s="271" t="s">
        <v>559</v>
      </c>
      <c r="B1331" s="89"/>
      <c r="C1331" s="272" t="s">
        <v>762</v>
      </c>
      <c r="D1331" s="84">
        <v>43497</v>
      </c>
      <c r="E1331" s="85" t="s">
        <v>3540</v>
      </c>
      <c r="F1331" s="85" t="s">
        <v>671</v>
      </c>
      <c r="G1331" s="85">
        <v>183272</v>
      </c>
      <c r="H1331" s="89"/>
      <c r="I1331" s="273" t="s">
        <v>4775</v>
      </c>
      <c r="J1331" s="89"/>
      <c r="K1331" s="89"/>
      <c r="L1331" s="89"/>
      <c r="M1331" s="89"/>
      <c r="N1331" s="274">
        <v>21825</v>
      </c>
      <c r="O1331" s="274">
        <v>0</v>
      </c>
      <c r="P1331" s="89" t="s">
        <v>670</v>
      </c>
    </row>
    <row r="1332" spans="1:16" ht="76.5">
      <c r="A1332" s="271" t="s">
        <v>559</v>
      </c>
      <c r="B1332" s="89"/>
      <c r="C1332" s="272" t="s">
        <v>762</v>
      </c>
      <c r="D1332" s="84">
        <v>43497</v>
      </c>
      <c r="E1332" s="85" t="s">
        <v>3540</v>
      </c>
      <c r="F1332" s="85" t="s">
        <v>671</v>
      </c>
      <c r="G1332" s="85">
        <v>183316</v>
      </c>
      <c r="H1332" s="89"/>
      <c r="I1332" s="273" t="s">
        <v>4776</v>
      </c>
      <c r="J1332" s="89"/>
      <c r="K1332" s="89"/>
      <c r="L1332" s="89"/>
      <c r="M1332" s="89"/>
      <c r="N1332" s="274">
        <v>17833</v>
      </c>
      <c r="O1332" s="274">
        <v>0</v>
      </c>
      <c r="P1332" s="89" t="s">
        <v>670</v>
      </c>
    </row>
    <row r="1333" spans="1:16" ht="76.5">
      <c r="A1333" s="271" t="s">
        <v>559</v>
      </c>
      <c r="B1333" s="89"/>
      <c r="C1333" s="272" t="s">
        <v>762</v>
      </c>
      <c r="D1333" s="84">
        <v>43497</v>
      </c>
      <c r="E1333" s="85" t="s">
        <v>3540</v>
      </c>
      <c r="F1333" s="85" t="s">
        <v>671</v>
      </c>
      <c r="G1333" s="85">
        <v>183271</v>
      </c>
      <c r="H1333" s="89"/>
      <c r="I1333" s="273" t="s">
        <v>4777</v>
      </c>
      <c r="J1333" s="89"/>
      <c r="K1333" s="89"/>
      <c r="L1333" s="89"/>
      <c r="M1333" s="89"/>
      <c r="N1333" s="274">
        <v>17697</v>
      </c>
      <c r="O1333" s="274">
        <v>0</v>
      </c>
      <c r="P1333" s="89" t="s">
        <v>670</v>
      </c>
    </row>
    <row r="1334" spans="1:16" ht="76.5">
      <c r="A1334" s="271" t="s">
        <v>559</v>
      </c>
      <c r="B1334" s="89"/>
      <c r="C1334" s="272" t="s">
        <v>762</v>
      </c>
      <c r="D1334" s="84">
        <v>43497</v>
      </c>
      <c r="E1334" s="85" t="s">
        <v>3540</v>
      </c>
      <c r="F1334" s="85" t="s">
        <v>671</v>
      </c>
      <c r="G1334" s="85">
        <v>183298</v>
      </c>
      <c r="H1334" s="89"/>
      <c r="I1334" s="273" t="s">
        <v>4778</v>
      </c>
      <c r="J1334" s="89"/>
      <c r="K1334" s="89"/>
      <c r="L1334" s="89"/>
      <c r="M1334" s="89"/>
      <c r="N1334" s="274">
        <v>12600</v>
      </c>
      <c r="O1334" s="274">
        <v>0</v>
      </c>
      <c r="P1334" s="89" t="s">
        <v>670</v>
      </c>
    </row>
    <row r="1335" spans="1:16" ht="76.5">
      <c r="A1335" s="271" t="s">
        <v>559</v>
      </c>
      <c r="B1335" s="89"/>
      <c r="C1335" s="272" t="s">
        <v>762</v>
      </c>
      <c r="D1335" s="84">
        <v>43497</v>
      </c>
      <c r="E1335" s="85" t="s">
        <v>3540</v>
      </c>
      <c r="F1335" s="85" t="s">
        <v>671</v>
      </c>
      <c r="G1335" s="85">
        <v>183269</v>
      </c>
      <c r="H1335" s="89"/>
      <c r="I1335" s="273" t="s">
        <v>4779</v>
      </c>
      <c r="J1335" s="89"/>
      <c r="K1335" s="89"/>
      <c r="L1335" s="89"/>
      <c r="M1335" s="89"/>
      <c r="N1335" s="274">
        <v>3000</v>
      </c>
      <c r="O1335" s="274">
        <v>0</v>
      </c>
      <c r="P1335" s="89" t="s">
        <v>670</v>
      </c>
    </row>
    <row r="1336" spans="1:16" ht="76.5">
      <c r="A1336" s="271" t="s">
        <v>559</v>
      </c>
      <c r="B1336" s="89"/>
      <c r="C1336" s="272" t="s">
        <v>762</v>
      </c>
      <c r="D1336" s="84">
        <v>43497</v>
      </c>
      <c r="E1336" s="85" t="s">
        <v>3540</v>
      </c>
      <c r="F1336" s="85" t="s">
        <v>671</v>
      </c>
      <c r="G1336" s="85">
        <v>183317</v>
      </c>
      <c r="H1336" s="89"/>
      <c r="I1336" s="273" t="s">
        <v>4780</v>
      </c>
      <c r="J1336" s="89"/>
      <c r="K1336" s="89"/>
      <c r="L1336" s="89"/>
      <c r="M1336" s="89"/>
      <c r="N1336" s="274">
        <v>10890.5</v>
      </c>
      <c r="O1336" s="274">
        <v>0</v>
      </c>
      <c r="P1336" s="89" t="s">
        <v>670</v>
      </c>
    </row>
    <row r="1337" spans="1:16" ht="76.5">
      <c r="A1337" s="271" t="s">
        <v>559</v>
      </c>
      <c r="B1337" s="89"/>
      <c r="C1337" s="272" t="s">
        <v>762</v>
      </c>
      <c r="D1337" s="84">
        <v>43497</v>
      </c>
      <c r="E1337" s="85" t="s">
        <v>3540</v>
      </c>
      <c r="F1337" s="85" t="s">
        <v>671</v>
      </c>
      <c r="G1337" s="85">
        <v>183268</v>
      </c>
      <c r="H1337" s="89"/>
      <c r="I1337" s="273" t="s">
        <v>4781</v>
      </c>
      <c r="J1337" s="89"/>
      <c r="K1337" s="89"/>
      <c r="L1337" s="89"/>
      <c r="M1337" s="89"/>
      <c r="N1337" s="274">
        <v>19800</v>
      </c>
      <c r="O1337" s="274">
        <v>0</v>
      </c>
      <c r="P1337" s="89" t="s">
        <v>670</v>
      </c>
    </row>
    <row r="1338" spans="1:16" ht="76.5">
      <c r="A1338" s="271" t="s">
        <v>559</v>
      </c>
      <c r="B1338" s="89"/>
      <c r="C1338" s="272" t="s">
        <v>762</v>
      </c>
      <c r="D1338" s="84">
        <v>43497</v>
      </c>
      <c r="E1338" s="85" t="s">
        <v>3540</v>
      </c>
      <c r="F1338" s="85" t="s">
        <v>671</v>
      </c>
      <c r="G1338" s="85">
        <v>183297</v>
      </c>
      <c r="H1338" s="89"/>
      <c r="I1338" s="273" t="s">
        <v>4782</v>
      </c>
      <c r="J1338" s="89"/>
      <c r="K1338" s="89"/>
      <c r="L1338" s="89"/>
      <c r="M1338" s="89"/>
      <c r="N1338" s="274">
        <v>7200</v>
      </c>
      <c r="O1338" s="274">
        <v>0</v>
      </c>
      <c r="P1338" s="89" t="s">
        <v>670</v>
      </c>
    </row>
    <row r="1339" spans="1:16" ht="76.5">
      <c r="A1339" s="271" t="s">
        <v>559</v>
      </c>
      <c r="B1339" s="89"/>
      <c r="C1339" s="272" t="s">
        <v>762</v>
      </c>
      <c r="D1339" s="84">
        <v>43497</v>
      </c>
      <c r="E1339" s="85" t="s">
        <v>3540</v>
      </c>
      <c r="F1339" s="85" t="s">
        <v>671</v>
      </c>
      <c r="G1339" s="85">
        <v>183267</v>
      </c>
      <c r="H1339" s="89"/>
      <c r="I1339" s="273" t="s">
        <v>4783</v>
      </c>
      <c r="J1339" s="89"/>
      <c r="K1339" s="89"/>
      <c r="L1339" s="89"/>
      <c r="M1339" s="89"/>
      <c r="N1339" s="274">
        <v>15000</v>
      </c>
      <c r="O1339" s="274">
        <v>0</v>
      </c>
      <c r="P1339" s="89" t="s">
        <v>670</v>
      </c>
    </row>
    <row r="1340" spans="1:16" ht="76.5">
      <c r="A1340" s="271" t="s">
        <v>559</v>
      </c>
      <c r="B1340" s="89"/>
      <c r="C1340" s="272" t="s">
        <v>762</v>
      </c>
      <c r="D1340" s="84">
        <v>43497</v>
      </c>
      <c r="E1340" s="85" t="s">
        <v>3540</v>
      </c>
      <c r="F1340" s="85" t="s">
        <v>671</v>
      </c>
      <c r="G1340" s="85">
        <v>183318</v>
      </c>
      <c r="H1340" s="89"/>
      <c r="I1340" s="273" t="s">
        <v>4784</v>
      </c>
      <c r="J1340" s="89"/>
      <c r="K1340" s="89"/>
      <c r="L1340" s="89"/>
      <c r="M1340" s="89"/>
      <c r="N1340" s="274">
        <v>9000</v>
      </c>
      <c r="O1340" s="274">
        <v>0</v>
      </c>
      <c r="P1340" s="89" t="s">
        <v>670</v>
      </c>
    </row>
    <row r="1341" spans="1:16" ht="76.5">
      <c r="A1341" s="271" t="s">
        <v>559</v>
      </c>
      <c r="B1341" s="89"/>
      <c r="C1341" s="272" t="s">
        <v>762</v>
      </c>
      <c r="D1341" s="84">
        <v>43497</v>
      </c>
      <c r="E1341" s="85" t="s">
        <v>3540</v>
      </c>
      <c r="F1341" s="85" t="s">
        <v>671</v>
      </c>
      <c r="G1341" s="85">
        <v>183265</v>
      </c>
      <c r="H1341" s="89"/>
      <c r="I1341" s="273" t="s">
        <v>4785</v>
      </c>
      <c r="J1341" s="89"/>
      <c r="K1341" s="89"/>
      <c r="L1341" s="89"/>
      <c r="M1341" s="89"/>
      <c r="N1341" s="274">
        <v>29250</v>
      </c>
      <c r="O1341" s="274">
        <v>0</v>
      </c>
      <c r="P1341" s="89" t="s">
        <v>670</v>
      </c>
    </row>
    <row r="1342" spans="1:16" ht="76.5">
      <c r="A1342" s="271" t="s">
        <v>559</v>
      </c>
      <c r="B1342" s="89"/>
      <c r="C1342" s="272" t="s">
        <v>762</v>
      </c>
      <c r="D1342" s="84">
        <v>43497</v>
      </c>
      <c r="E1342" s="85" t="s">
        <v>3540</v>
      </c>
      <c r="F1342" s="85" t="s">
        <v>671</v>
      </c>
      <c r="G1342" s="85">
        <v>183294</v>
      </c>
      <c r="H1342" s="89"/>
      <c r="I1342" s="273" t="s">
        <v>4786</v>
      </c>
      <c r="J1342" s="89"/>
      <c r="K1342" s="89"/>
      <c r="L1342" s="89"/>
      <c r="M1342" s="89"/>
      <c r="N1342" s="274">
        <v>97500</v>
      </c>
      <c r="O1342" s="274">
        <v>0</v>
      </c>
      <c r="P1342" s="89" t="s">
        <v>670</v>
      </c>
    </row>
    <row r="1343" spans="1:16" ht="76.5">
      <c r="A1343" s="271" t="s">
        <v>559</v>
      </c>
      <c r="B1343" s="89"/>
      <c r="C1343" s="272" t="s">
        <v>762</v>
      </c>
      <c r="D1343" s="84">
        <v>43497</v>
      </c>
      <c r="E1343" s="85" t="s">
        <v>3540</v>
      </c>
      <c r="F1343" s="85" t="s">
        <v>671</v>
      </c>
      <c r="G1343" s="85">
        <v>183263</v>
      </c>
      <c r="H1343" s="89"/>
      <c r="I1343" s="273" t="s">
        <v>4787</v>
      </c>
      <c r="J1343" s="89"/>
      <c r="K1343" s="89"/>
      <c r="L1343" s="89"/>
      <c r="M1343" s="89"/>
      <c r="N1343" s="274">
        <v>15000</v>
      </c>
      <c r="O1343" s="274">
        <v>0</v>
      </c>
      <c r="P1343" s="89" t="s">
        <v>670</v>
      </c>
    </row>
    <row r="1344" spans="1:16" ht="76.5">
      <c r="A1344" s="271" t="s">
        <v>559</v>
      </c>
      <c r="B1344" s="89"/>
      <c r="C1344" s="272" t="s">
        <v>762</v>
      </c>
      <c r="D1344" s="84">
        <v>43497</v>
      </c>
      <c r="E1344" s="85" t="s">
        <v>3540</v>
      </c>
      <c r="F1344" s="85" t="s">
        <v>671</v>
      </c>
      <c r="G1344" s="85">
        <v>183319</v>
      </c>
      <c r="H1344" s="89"/>
      <c r="I1344" s="273" t="s">
        <v>4788</v>
      </c>
      <c r="J1344" s="89"/>
      <c r="K1344" s="89"/>
      <c r="L1344" s="89"/>
      <c r="M1344" s="89"/>
      <c r="N1344" s="274">
        <v>17969</v>
      </c>
      <c r="O1344" s="274">
        <v>0</v>
      </c>
      <c r="P1344" s="89" t="s">
        <v>670</v>
      </c>
    </row>
    <row r="1345" spans="1:16" ht="76.5">
      <c r="A1345" s="271" t="s">
        <v>559</v>
      </c>
      <c r="B1345" s="89"/>
      <c r="C1345" s="272" t="s">
        <v>762</v>
      </c>
      <c r="D1345" s="84">
        <v>43497</v>
      </c>
      <c r="E1345" s="85" t="s">
        <v>3540</v>
      </c>
      <c r="F1345" s="85" t="s">
        <v>671</v>
      </c>
      <c r="G1345" s="85">
        <v>183261</v>
      </c>
      <c r="H1345" s="89"/>
      <c r="I1345" s="273" t="s">
        <v>4789</v>
      </c>
      <c r="J1345" s="89"/>
      <c r="K1345" s="89"/>
      <c r="L1345" s="89"/>
      <c r="M1345" s="89"/>
      <c r="N1345" s="274">
        <v>9450</v>
      </c>
      <c r="O1345" s="274">
        <v>0</v>
      </c>
      <c r="P1345" s="89" t="s">
        <v>670</v>
      </c>
    </row>
    <row r="1346" spans="1:16" ht="76.5">
      <c r="A1346" s="271" t="s">
        <v>559</v>
      </c>
      <c r="B1346" s="89"/>
      <c r="C1346" s="272" t="s">
        <v>762</v>
      </c>
      <c r="D1346" s="84">
        <v>43497</v>
      </c>
      <c r="E1346" s="85" t="s">
        <v>3540</v>
      </c>
      <c r="F1346" s="85" t="s">
        <v>671</v>
      </c>
      <c r="G1346" s="85">
        <v>183293</v>
      </c>
      <c r="H1346" s="89"/>
      <c r="I1346" s="273" t="s">
        <v>4790</v>
      </c>
      <c r="J1346" s="89"/>
      <c r="K1346" s="89"/>
      <c r="L1346" s="89"/>
      <c r="M1346" s="89"/>
      <c r="N1346" s="274">
        <v>9000</v>
      </c>
      <c r="O1346" s="274">
        <v>0</v>
      </c>
      <c r="P1346" s="89" t="s">
        <v>670</v>
      </c>
    </row>
    <row r="1347" spans="1:16" ht="76.5">
      <c r="A1347" s="271" t="s">
        <v>559</v>
      </c>
      <c r="B1347" s="89"/>
      <c r="C1347" s="272" t="s">
        <v>762</v>
      </c>
      <c r="D1347" s="84">
        <v>43497</v>
      </c>
      <c r="E1347" s="85" t="s">
        <v>3540</v>
      </c>
      <c r="F1347" s="85" t="s">
        <v>671</v>
      </c>
      <c r="G1347" s="85">
        <v>183260</v>
      </c>
      <c r="H1347" s="89"/>
      <c r="I1347" s="273" t="s">
        <v>4791</v>
      </c>
      <c r="J1347" s="89"/>
      <c r="K1347" s="89"/>
      <c r="L1347" s="89"/>
      <c r="M1347" s="89"/>
      <c r="N1347" s="274">
        <v>13500</v>
      </c>
      <c r="O1347" s="274">
        <v>0</v>
      </c>
      <c r="P1347" s="89" t="s">
        <v>670</v>
      </c>
    </row>
    <row r="1348" spans="1:16" ht="76.5">
      <c r="A1348" s="271" t="s">
        <v>559</v>
      </c>
      <c r="B1348" s="89"/>
      <c r="C1348" s="272" t="s">
        <v>762</v>
      </c>
      <c r="D1348" s="84">
        <v>43497</v>
      </c>
      <c r="E1348" s="85" t="s">
        <v>3540</v>
      </c>
      <c r="F1348" s="85" t="s">
        <v>671</v>
      </c>
      <c r="G1348" s="85">
        <v>183320</v>
      </c>
      <c r="H1348" s="89"/>
      <c r="I1348" s="273" t="s">
        <v>4792</v>
      </c>
      <c r="J1348" s="89"/>
      <c r="K1348" s="89"/>
      <c r="L1348" s="89"/>
      <c r="M1348" s="89"/>
      <c r="N1348" s="274">
        <v>17425</v>
      </c>
      <c r="O1348" s="274">
        <v>0</v>
      </c>
      <c r="P1348" s="89" t="s">
        <v>670</v>
      </c>
    </row>
    <row r="1349" spans="1:16" ht="76.5">
      <c r="A1349" s="271" t="s">
        <v>559</v>
      </c>
      <c r="B1349" s="89"/>
      <c r="C1349" s="272" t="s">
        <v>762</v>
      </c>
      <c r="D1349" s="84">
        <v>43497</v>
      </c>
      <c r="E1349" s="85" t="s">
        <v>3540</v>
      </c>
      <c r="F1349" s="85" t="s">
        <v>671</v>
      </c>
      <c r="G1349" s="85">
        <v>183259</v>
      </c>
      <c r="H1349" s="89"/>
      <c r="I1349" s="273" t="s">
        <v>4793</v>
      </c>
      <c r="J1349" s="89"/>
      <c r="K1349" s="89"/>
      <c r="L1349" s="89"/>
      <c r="M1349" s="89"/>
      <c r="N1349" s="274">
        <v>30221</v>
      </c>
      <c r="O1349" s="274">
        <v>0</v>
      </c>
      <c r="P1349" s="89" t="s">
        <v>670</v>
      </c>
    </row>
    <row r="1350" spans="1:16" ht="76.5">
      <c r="A1350" s="271" t="s">
        <v>559</v>
      </c>
      <c r="B1350" s="89"/>
      <c r="C1350" s="272" t="s">
        <v>762</v>
      </c>
      <c r="D1350" s="84">
        <v>43497</v>
      </c>
      <c r="E1350" s="85" t="s">
        <v>3540</v>
      </c>
      <c r="F1350" s="85" t="s">
        <v>671</v>
      </c>
      <c r="G1350" s="85">
        <v>183292</v>
      </c>
      <c r="H1350" s="89"/>
      <c r="I1350" s="273" t="s">
        <v>4794</v>
      </c>
      <c r="J1350" s="89"/>
      <c r="K1350" s="89"/>
      <c r="L1350" s="89"/>
      <c r="M1350" s="89"/>
      <c r="N1350" s="274">
        <v>4050</v>
      </c>
      <c r="O1350" s="274">
        <v>0</v>
      </c>
      <c r="P1350" s="89" t="s">
        <v>670</v>
      </c>
    </row>
    <row r="1351" spans="1:16" ht="76.5">
      <c r="A1351" s="271" t="s">
        <v>559</v>
      </c>
      <c r="B1351" s="89"/>
      <c r="C1351" s="272" t="s">
        <v>762</v>
      </c>
      <c r="D1351" s="84">
        <v>43497</v>
      </c>
      <c r="E1351" s="85" t="s">
        <v>3540</v>
      </c>
      <c r="F1351" s="85" t="s">
        <v>671</v>
      </c>
      <c r="G1351" s="85">
        <v>183257</v>
      </c>
      <c r="H1351" s="89"/>
      <c r="I1351" s="273" t="s">
        <v>4795</v>
      </c>
      <c r="J1351" s="89"/>
      <c r="K1351" s="89"/>
      <c r="L1351" s="89"/>
      <c r="M1351" s="89"/>
      <c r="N1351" s="274">
        <v>6750</v>
      </c>
      <c r="O1351" s="274">
        <v>0</v>
      </c>
      <c r="P1351" s="89" t="s">
        <v>670</v>
      </c>
    </row>
    <row r="1352" spans="1:16" ht="76.5">
      <c r="A1352" s="271" t="s">
        <v>559</v>
      </c>
      <c r="B1352" s="89"/>
      <c r="C1352" s="272" t="s">
        <v>762</v>
      </c>
      <c r="D1352" s="84">
        <v>43497</v>
      </c>
      <c r="E1352" s="85" t="s">
        <v>3540</v>
      </c>
      <c r="F1352" s="85" t="s">
        <v>671</v>
      </c>
      <c r="G1352" s="85">
        <v>183321</v>
      </c>
      <c r="H1352" s="89"/>
      <c r="I1352" s="273" t="s">
        <v>4796</v>
      </c>
      <c r="J1352" s="89"/>
      <c r="K1352" s="89"/>
      <c r="L1352" s="89"/>
      <c r="M1352" s="89"/>
      <c r="N1352" s="274">
        <v>3600</v>
      </c>
      <c r="O1352" s="274">
        <v>0</v>
      </c>
      <c r="P1352" s="89" t="s">
        <v>670</v>
      </c>
    </row>
    <row r="1353" spans="1:16" ht="76.5">
      <c r="A1353" s="271" t="s">
        <v>559</v>
      </c>
      <c r="B1353" s="89"/>
      <c r="C1353" s="272" t="s">
        <v>762</v>
      </c>
      <c r="D1353" s="84">
        <v>43497</v>
      </c>
      <c r="E1353" s="85" t="s">
        <v>3540</v>
      </c>
      <c r="F1353" s="85" t="s">
        <v>671</v>
      </c>
      <c r="G1353" s="85">
        <v>183256</v>
      </c>
      <c r="H1353" s="89"/>
      <c r="I1353" s="273" t="s">
        <v>4797</v>
      </c>
      <c r="J1353" s="89"/>
      <c r="K1353" s="89"/>
      <c r="L1353" s="89"/>
      <c r="M1353" s="89"/>
      <c r="N1353" s="274">
        <v>18000</v>
      </c>
      <c r="O1353" s="274">
        <v>0</v>
      </c>
      <c r="P1353" s="89" t="s">
        <v>670</v>
      </c>
    </row>
    <row r="1354" spans="1:16" ht="76.5">
      <c r="A1354" s="271" t="s">
        <v>559</v>
      </c>
      <c r="B1354" s="89"/>
      <c r="C1354" s="272" t="s">
        <v>762</v>
      </c>
      <c r="D1354" s="84">
        <v>43497</v>
      </c>
      <c r="E1354" s="85" t="s">
        <v>3540</v>
      </c>
      <c r="F1354" s="85" t="s">
        <v>671</v>
      </c>
      <c r="G1354" s="85">
        <v>183291</v>
      </c>
      <c r="H1354" s="89"/>
      <c r="I1354" s="273" t="s">
        <v>4798</v>
      </c>
      <c r="J1354" s="89"/>
      <c r="K1354" s="89"/>
      <c r="L1354" s="89"/>
      <c r="M1354" s="89"/>
      <c r="N1354" s="274">
        <v>19058.5</v>
      </c>
      <c r="O1354" s="274">
        <v>0</v>
      </c>
      <c r="P1354" s="89" t="s">
        <v>670</v>
      </c>
    </row>
    <row r="1355" spans="1:16" ht="76.5">
      <c r="A1355" s="271" t="s">
        <v>559</v>
      </c>
      <c r="B1355" s="89"/>
      <c r="C1355" s="272" t="s">
        <v>762</v>
      </c>
      <c r="D1355" s="84">
        <v>43497</v>
      </c>
      <c r="E1355" s="85" t="s">
        <v>3540</v>
      </c>
      <c r="F1355" s="85" t="s">
        <v>671</v>
      </c>
      <c r="G1355" s="85">
        <v>183255</v>
      </c>
      <c r="H1355" s="89"/>
      <c r="I1355" s="273" t="s">
        <v>4799</v>
      </c>
      <c r="J1355" s="89"/>
      <c r="K1355" s="89"/>
      <c r="L1355" s="89"/>
      <c r="M1355" s="89"/>
      <c r="N1355" s="274">
        <v>8100</v>
      </c>
      <c r="O1355" s="274">
        <v>0</v>
      </c>
      <c r="P1355" s="89" t="s">
        <v>670</v>
      </c>
    </row>
    <row r="1356" spans="1:16" ht="76.5">
      <c r="A1356" s="271" t="s">
        <v>559</v>
      </c>
      <c r="B1356" s="89"/>
      <c r="C1356" s="272" t="s">
        <v>762</v>
      </c>
      <c r="D1356" s="84">
        <v>43497</v>
      </c>
      <c r="E1356" s="85" t="s">
        <v>3540</v>
      </c>
      <c r="F1356" s="85" t="s">
        <v>671</v>
      </c>
      <c r="G1356" s="85">
        <v>183322</v>
      </c>
      <c r="H1356" s="89"/>
      <c r="I1356" s="273" t="s">
        <v>4800</v>
      </c>
      <c r="J1356" s="89"/>
      <c r="K1356" s="89"/>
      <c r="L1356" s="89"/>
      <c r="M1356" s="89"/>
      <c r="N1356" s="274">
        <v>16880</v>
      </c>
      <c r="O1356" s="274">
        <v>0</v>
      </c>
      <c r="P1356" s="89" t="s">
        <v>670</v>
      </c>
    </row>
    <row r="1357" spans="1:16" ht="76.5">
      <c r="A1357" s="271" t="s">
        <v>559</v>
      </c>
      <c r="B1357" s="89"/>
      <c r="C1357" s="272" t="s">
        <v>762</v>
      </c>
      <c r="D1357" s="84">
        <v>43497</v>
      </c>
      <c r="E1357" s="85" t="s">
        <v>3540</v>
      </c>
      <c r="F1357" s="85" t="s">
        <v>671</v>
      </c>
      <c r="G1357" s="85">
        <v>183253</v>
      </c>
      <c r="H1357" s="89"/>
      <c r="I1357" s="273" t="s">
        <v>4801</v>
      </c>
      <c r="J1357" s="89"/>
      <c r="K1357" s="89"/>
      <c r="L1357" s="89"/>
      <c r="M1357" s="89"/>
      <c r="N1357" s="274">
        <v>10500</v>
      </c>
      <c r="O1357" s="274">
        <v>0</v>
      </c>
      <c r="P1357" s="89" t="s">
        <v>670</v>
      </c>
    </row>
    <row r="1358" spans="1:16" ht="76.5">
      <c r="A1358" s="271" t="s">
        <v>559</v>
      </c>
      <c r="B1358" s="89"/>
      <c r="C1358" s="272" t="s">
        <v>762</v>
      </c>
      <c r="D1358" s="84">
        <v>43497</v>
      </c>
      <c r="E1358" s="85" t="s">
        <v>3540</v>
      </c>
      <c r="F1358" s="85" t="s">
        <v>671</v>
      </c>
      <c r="G1358" s="85">
        <v>183289</v>
      </c>
      <c r="H1358" s="89"/>
      <c r="I1358" s="273" t="s">
        <v>4802</v>
      </c>
      <c r="J1358" s="89"/>
      <c r="K1358" s="89"/>
      <c r="L1358" s="89"/>
      <c r="M1358" s="89"/>
      <c r="N1358" s="274">
        <v>19875</v>
      </c>
      <c r="O1358" s="274">
        <v>0</v>
      </c>
      <c r="P1358" s="89" t="s">
        <v>670</v>
      </c>
    </row>
    <row r="1359" spans="1:16" ht="76.5">
      <c r="A1359" s="271" t="s">
        <v>559</v>
      </c>
      <c r="B1359" s="89"/>
      <c r="C1359" s="272" t="s">
        <v>762</v>
      </c>
      <c r="D1359" s="84">
        <v>43497</v>
      </c>
      <c r="E1359" s="85" t="s">
        <v>3540</v>
      </c>
      <c r="F1359" s="85" t="s">
        <v>671</v>
      </c>
      <c r="G1359" s="85">
        <v>183251</v>
      </c>
      <c r="H1359" s="89"/>
      <c r="I1359" s="273" t="s">
        <v>4803</v>
      </c>
      <c r="J1359" s="89"/>
      <c r="K1359" s="89"/>
      <c r="L1359" s="89"/>
      <c r="M1359" s="89"/>
      <c r="N1359" s="274">
        <v>15525</v>
      </c>
      <c r="O1359" s="274">
        <v>0</v>
      </c>
      <c r="P1359" s="89" t="s">
        <v>670</v>
      </c>
    </row>
    <row r="1360" spans="1:16" ht="76.5">
      <c r="A1360" s="271" t="s">
        <v>559</v>
      </c>
      <c r="B1360" s="89"/>
      <c r="C1360" s="272" t="s">
        <v>762</v>
      </c>
      <c r="D1360" s="84">
        <v>43497</v>
      </c>
      <c r="E1360" s="85" t="s">
        <v>3540</v>
      </c>
      <c r="F1360" s="85" t="s">
        <v>671</v>
      </c>
      <c r="G1360" s="85">
        <v>183323</v>
      </c>
      <c r="H1360" s="89"/>
      <c r="I1360" s="273" t="s">
        <v>4804</v>
      </c>
      <c r="J1360" s="89"/>
      <c r="K1360" s="89"/>
      <c r="L1360" s="89"/>
      <c r="M1360" s="89"/>
      <c r="N1360" s="274">
        <v>18450</v>
      </c>
      <c r="O1360" s="274">
        <v>0</v>
      </c>
      <c r="P1360" s="89" t="s">
        <v>670</v>
      </c>
    </row>
    <row r="1361" spans="1:16" ht="76.5">
      <c r="A1361" s="271" t="s">
        <v>559</v>
      </c>
      <c r="B1361" s="89"/>
      <c r="C1361" s="272" t="s">
        <v>762</v>
      </c>
      <c r="D1361" s="84">
        <v>43497</v>
      </c>
      <c r="E1361" s="85" t="s">
        <v>3540</v>
      </c>
      <c r="F1361" s="85" t="s">
        <v>671</v>
      </c>
      <c r="G1361" s="85">
        <v>183250</v>
      </c>
      <c r="H1361" s="89"/>
      <c r="I1361" s="273" t="s">
        <v>4805</v>
      </c>
      <c r="J1361" s="89"/>
      <c r="K1361" s="89"/>
      <c r="L1361" s="89"/>
      <c r="M1361" s="89"/>
      <c r="N1361" s="274">
        <v>16472</v>
      </c>
      <c r="O1361" s="274">
        <v>0</v>
      </c>
      <c r="P1361" s="89" t="s">
        <v>670</v>
      </c>
    </row>
    <row r="1362" spans="1:16" ht="76.5">
      <c r="A1362" s="271" t="s">
        <v>559</v>
      </c>
      <c r="B1362" s="89"/>
      <c r="C1362" s="272" t="s">
        <v>762</v>
      </c>
      <c r="D1362" s="84">
        <v>43497</v>
      </c>
      <c r="E1362" s="85" t="s">
        <v>3540</v>
      </c>
      <c r="F1362" s="85" t="s">
        <v>671</v>
      </c>
      <c r="G1362" s="85">
        <v>183324</v>
      </c>
      <c r="H1362" s="89"/>
      <c r="I1362" s="273" t="s">
        <v>4806</v>
      </c>
      <c r="J1362" s="89"/>
      <c r="K1362" s="89"/>
      <c r="L1362" s="89"/>
      <c r="M1362" s="89"/>
      <c r="N1362" s="274">
        <v>27634.5</v>
      </c>
      <c r="O1362" s="274">
        <v>0</v>
      </c>
      <c r="P1362" s="89" t="s">
        <v>670</v>
      </c>
    </row>
    <row r="1363" spans="1:16" ht="76.5">
      <c r="A1363" s="271" t="s">
        <v>559</v>
      </c>
      <c r="B1363" s="89"/>
      <c r="C1363" s="272" t="s">
        <v>762</v>
      </c>
      <c r="D1363" s="84">
        <v>43497</v>
      </c>
      <c r="E1363" s="85" t="s">
        <v>3540</v>
      </c>
      <c r="F1363" s="85" t="s">
        <v>671</v>
      </c>
      <c r="G1363" s="85">
        <v>183247</v>
      </c>
      <c r="H1363" s="89"/>
      <c r="I1363" s="273" t="s">
        <v>4807</v>
      </c>
      <c r="J1363" s="89"/>
      <c r="K1363" s="89"/>
      <c r="L1363" s="89"/>
      <c r="M1363" s="89"/>
      <c r="N1363" s="274">
        <v>15000</v>
      </c>
      <c r="O1363" s="274">
        <v>0</v>
      </c>
      <c r="P1363" s="89" t="s">
        <v>670</v>
      </c>
    </row>
    <row r="1364" spans="1:16" ht="63.75">
      <c r="A1364" s="271">
        <v>513</v>
      </c>
      <c r="B1364" s="89"/>
      <c r="C1364" s="272" t="s">
        <v>171</v>
      </c>
      <c r="D1364" s="84">
        <v>43497</v>
      </c>
      <c r="E1364" s="85" t="s">
        <v>3541</v>
      </c>
      <c r="F1364" s="85" t="s">
        <v>6</v>
      </c>
      <c r="G1364" s="85">
        <v>954172</v>
      </c>
      <c r="H1364" s="89"/>
      <c r="I1364" s="273" t="s">
        <v>4808</v>
      </c>
      <c r="J1364" s="89"/>
      <c r="K1364" s="89"/>
      <c r="L1364" s="89"/>
      <c r="M1364" s="89"/>
      <c r="N1364" s="274">
        <v>0</v>
      </c>
      <c r="O1364" s="274">
        <v>330992.46000000002</v>
      </c>
      <c r="P1364" s="89" t="s">
        <v>670</v>
      </c>
    </row>
    <row r="1365" spans="1:16" ht="63.75">
      <c r="A1365" s="271" t="s">
        <v>557</v>
      </c>
      <c r="B1365" s="89"/>
      <c r="C1365" s="272" t="s">
        <v>783</v>
      </c>
      <c r="D1365" s="84">
        <v>43497</v>
      </c>
      <c r="E1365" s="85" t="s">
        <v>3542</v>
      </c>
      <c r="F1365" s="85" t="s">
        <v>6</v>
      </c>
      <c r="G1365" s="85">
        <v>954316</v>
      </c>
      <c r="H1365" s="89"/>
      <c r="I1365" s="273" t="s">
        <v>4809</v>
      </c>
      <c r="J1365" s="89"/>
      <c r="K1365" s="89"/>
      <c r="L1365" s="89"/>
      <c r="M1365" s="89"/>
      <c r="N1365" s="274">
        <v>0</v>
      </c>
      <c r="O1365" s="274">
        <v>645532.59</v>
      </c>
      <c r="P1365" s="89" t="s">
        <v>670</v>
      </c>
    </row>
    <row r="1366" spans="1:16" ht="51">
      <c r="A1366" s="271" t="s">
        <v>559</v>
      </c>
      <c r="B1366" s="89"/>
      <c r="C1366" s="272" t="s">
        <v>762</v>
      </c>
      <c r="D1366" s="84">
        <v>43497</v>
      </c>
      <c r="E1366" s="85" t="s">
        <v>3543</v>
      </c>
      <c r="F1366" s="85" t="s">
        <v>6</v>
      </c>
      <c r="G1366" s="85">
        <v>1078109</v>
      </c>
      <c r="H1366" s="89"/>
      <c r="I1366" s="273" t="s">
        <v>4810</v>
      </c>
      <c r="J1366" s="89"/>
      <c r="K1366" s="89"/>
      <c r="L1366" s="89"/>
      <c r="M1366" s="89"/>
      <c r="N1366" s="274">
        <v>0</v>
      </c>
      <c r="O1366" s="274">
        <v>89735.57</v>
      </c>
      <c r="P1366" s="89" t="s">
        <v>670</v>
      </c>
    </row>
    <row r="1367" spans="1:16" ht="51">
      <c r="A1367" s="271" t="s">
        <v>559</v>
      </c>
      <c r="B1367" s="89"/>
      <c r="C1367" s="272" t="s">
        <v>762</v>
      </c>
      <c r="D1367" s="84">
        <v>43497</v>
      </c>
      <c r="E1367" s="85" t="s">
        <v>3544</v>
      </c>
      <c r="F1367" s="85" t="s">
        <v>6</v>
      </c>
      <c r="G1367" s="85">
        <v>1078111</v>
      </c>
      <c r="H1367" s="89"/>
      <c r="I1367" s="273" t="s">
        <v>4811</v>
      </c>
      <c r="J1367" s="89"/>
      <c r="K1367" s="89"/>
      <c r="L1367" s="89"/>
      <c r="M1367" s="89"/>
      <c r="N1367" s="274">
        <v>0</v>
      </c>
      <c r="O1367" s="274">
        <v>342130.19</v>
      </c>
      <c r="P1367" s="89" t="s">
        <v>670</v>
      </c>
    </row>
    <row r="1368" spans="1:16" ht="89.25">
      <c r="A1368" s="271" t="s">
        <v>559</v>
      </c>
      <c r="B1368" s="89"/>
      <c r="C1368" s="272" t="s">
        <v>762</v>
      </c>
      <c r="D1368" s="84">
        <v>43497</v>
      </c>
      <c r="E1368" s="85" t="s">
        <v>3545</v>
      </c>
      <c r="F1368" s="85" t="s">
        <v>6</v>
      </c>
      <c r="G1368" s="85">
        <v>946259</v>
      </c>
      <c r="H1368" s="89"/>
      <c r="I1368" s="273" t="s">
        <v>4812</v>
      </c>
      <c r="J1368" s="89"/>
      <c r="K1368" s="89"/>
      <c r="L1368" s="89"/>
      <c r="M1368" s="89"/>
      <c r="N1368" s="274">
        <v>0</v>
      </c>
      <c r="O1368" s="274">
        <v>0.27</v>
      </c>
      <c r="P1368" s="89" t="s">
        <v>670</v>
      </c>
    </row>
    <row r="1369" spans="1:16" ht="38.25">
      <c r="A1369" s="271" t="s">
        <v>565</v>
      </c>
      <c r="B1369" s="89"/>
      <c r="C1369" s="272" t="s">
        <v>615</v>
      </c>
      <c r="D1369" s="84">
        <v>43500</v>
      </c>
      <c r="E1369" s="85" t="s">
        <v>3546</v>
      </c>
      <c r="F1369" s="85" t="s">
        <v>3</v>
      </c>
      <c r="G1369" s="85">
        <v>1709183</v>
      </c>
      <c r="H1369" s="89"/>
      <c r="I1369" s="273" t="s">
        <v>4813</v>
      </c>
      <c r="J1369" s="89"/>
      <c r="K1369" s="89"/>
      <c r="L1369" s="89"/>
      <c r="M1369" s="89"/>
      <c r="N1369" s="274">
        <v>0</v>
      </c>
      <c r="O1369" s="274">
        <v>15.06</v>
      </c>
      <c r="P1369" s="89" t="s">
        <v>670</v>
      </c>
    </row>
    <row r="1370" spans="1:16" ht="51">
      <c r="A1370" s="271" t="s">
        <v>556</v>
      </c>
      <c r="B1370" s="89"/>
      <c r="C1370" s="272" t="s">
        <v>616</v>
      </c>
      <c r="D1370" s="84">
        <v>43500</v>
      </c>
      <c r="E1370" s="85" t="s">
        <v>3547</v>
      </c>
      <c r="F1370" s="85" t="s">
        <v>3</v>
      </c>
      <c r="G1370" s="85">
        <v>1709171</v>
      </c>
      <c r="H1370" s="89"/>
      <c r="I1370" s="273" t="s">
        <v>4814</v>
      </c>
      <c r="J1370" s="89"/>
      <c r="K1370" s="89"/>
      <c r="L1370" s="89"/>
      <c r="M1370" s="89"/>
      <c r="N1370" s="274">
        <v>0</v>
      </c>
      <c r="O1370" s="274">
        <v>949.08</v>
      </c>
      <c r="P1370" s="89" t="s">
        <v>670</v>
      </c>
    </row>
    <row r="1371" spans="1:16" ht="51">
      <c r="A1371" s="271" t="s">
        <v>565</v>
      </c>
      <c r="B1371" s="89"/>
      <c r="C1371" s="272" t="s">
        <v>615</v>
      </c>
      <c r="D1371" s="84">
        <v>43500</v>
      </c>
      <c r="E1371" s="85" t="s">
        <v>3548</v>
      </c>
      <c r="F1371" s="85" t="s">
        <v>3</v>
      </c>
      <c r="G1371" s="85">
        <v>1709169</v>
      </c>
      <c r="H1371" s="89"/>
      <c r="I1371" s="273" t="s">
        <v>4815</v>
      </c>
      <c r="J1371" s="89"/>
      <c r="K1371" s="89"/>
      <c r="L1371" s="89"/>
      <c r="M1371" s="89"/>
      <c r="N1371" s="274">
        <v>0</v>
      </c>
      <c r="O1371" s="274">
        <v>169</v>
      </c>
      <c r="P1371" s="89" t="s">
        <v>670</v>
      </c>
    </row>
    <row r="1372" spans="1:16" ht="76.5">
      <c r="A1372" s="271" t="s">
        <v>559</v>
      </c>
      <c r="B1372" s="89"/>
      <c r="C1372" s="272" t="s">
        <v>762</v>
      </c>
      <c r="D1372" s="84">
        <v>43500</v>
      </c>
      <c r="E1372" s="85" t="s">
        <v>3549</v>
      </c>
      <c r="F1372" s="85" t="s">
        <v>3</v>
      </c>
      <c r="G1372" s="85">
        <v>1709164</v>
      </c>
      <c r="H1372" s="89"/>
      <c r="I1372" s="273" t="s">
        <v>4816</v>
      </c>
      <c r="J1372" s="89"/>
      <c r="K1372" s="89"/>
      <c r="L1372" s="89"/>
      <c r="M1372" s="89"/>
      <c r="N1372" s="274">
        <v>0</v>
      </c>
      <c r="O1372" s="274">
        <v>96600</v>
      </c>
      <c r="P1372" s="89" t="s">
        <v>670</v>
      </c>
    </row>
    <row r="1373" spans="1:16" ht="38.25">
      <c r="A1373" s="271" t="s">
        <v>565</v>
      </c>
      <c r="B1373" s="89"/>
      <c r="C1373" s="272" t="s">
        <v>615</v>
      </c>
      <c r="D1373" s="84">
        <v>43500</v>
      </c>
      <c r="E1373" s="85" t="s">
        <v>3550</v>
      </c>
      <c r="F1373" s="85" t="s">
        <v>3</v>
      </c>
      <c r="G1373" s="85">
        <v>1709156</v>
      </c>
      <c r="H1373" s="89"/>
      <c r="I1373" s="273" t="s">
        <v>4817</v>
      </c>
      <c r="J1373" s="89"/>
      <c r="K1373" s="89"/>
      <c r="L1373" s="89"/>
      <c r="M1373" s="89"/>
      <c r="N1373" s="274">
        <v>0</v>
      </c>
      <c r="O1373" s="274">
        <v>400</v>
      </c>
      <c r="P1373" s="89" t="s">
        <v>670</v>
      </c>
    </row>
    <row r="1374" spans="1:16" ht="63.75">
      <c r="A1374" s="271" t="s">
        <v>565</v>
      </c>
      <c r="B1374" s="89"/>
      <c r="C1374" s="272" t="s">
        <v>615</v>
      </c>
      <c r="D1374" s="84">
        <v>43500</v>
      </c>
      <c r="E1374" s="85" t="s">
        <v>3551</v>
      </c>
      <c r="F1374" s="85" t="s">
        <v>3</v>
      </c>
      <c r="G1374" s="85">
        <v>1709133</v>
      </c>
      <c r="H1374" s="89"/>
      <c r="I1374" s="273" t="s">
        <v>4818</v>
      </c>
      <c r="J1374" s="89"/>
      <c r="K1374" s="89"/>
      <c r="L1374" s="89"/>
      <c r="M1374" s="89"/>
      <c r="N1374" s="274">
        <v>0</v>
      </c>
      <c r="O1374" s="274">
        <v>8382.6200000000008</v>
      </c>
      <c r="P1374" s="89" t="s">
        <v>670</v>
      </c>
    </row>
    <row r="1375" spans="1:16" ht="51">
      <c r="A1375" s="271">
        <v>85</v>
      </c>
      <c r="B1375" s="89"/>
      <c r="C1375" s="272" t="s">
        <v>735</v>
      </c>
      <c r="D1375" s="84">
        <v>43500</v>
      </c>
      <c r="E1375" s="85" t="s">
        <v>3552</v>
      </c>
      <c r="F1375" s="85" t="s">
        <v>3</v>
      </c>
      <c r="G1375" s="85">
        <v>1709128</v>
      </c>
      <c r="H1375" s="89"/>
      <c r="I1375" s="273" t="s">
        <v>4819</v>
      </c>
      <c r="J1375" s="89"/>
      <c r="K1375" s="89"/>
      <c r="L1375" s="89"/>
      <c r="M1375" s="89"/>
      <c r="N1375" s="274">
        <v>0</v>
      </c>
      <c r="O1375" s="274">
        <v>372.28000000000003</v>
      </c>
      <c r="P1375" s="89" t="s">
        <v>670</v>
      </c>
    </row>
    <row r="1376" spans="1:16" ht="51">
      <c r="A1376" s="271" t="s">
        <v>565</v>
      </c>
      <c r="B1376" s="89"/>
      <c r="C1376" s="272" t="s">
        <v>615</v>
      </c>
      <c r="D1376" s="84">
        <v>43500</v>
      </c>
      <c r="E1376" s="85" t="s">
        <v>3553</v>
      </c>
      <c r="F1376" s="85" t="s">
        <v>3</v>
      </c>
      <c r="G1376" s="85">
        <v>1709127</v>
      </c>
      <c r="H1376" s="89"/>
      <c r="I1376" s="273" t="s">
        <v>714</v>
      </c>
      <c r="J1376" s="89"/>
      <c r="K1376" s="89"/>
      <c r="L1376" s="89"/>
      <c r="M1376" s="89"/>
      <c r="N1376" s="274">
        <v>0</v>
      </c>
      <c r="O1376" s="274">
        <v>711.18000000000006</v>
      </c>
      <c r="P1376" s="89" t="s">
        <v>670</v>
      </c>
    </row>
    <row r="1377" spans="1:16" ht="63.75">
      <c r="A1377" s="271">
        <v>287</v>
      </c>
      <c r="B1377" s="89"/>
      <c r="C1377" s="272" t="s">
        <v>126</v>
      </c>
      <c r="D1377" s="84">
        <v>43500</v>
      </c>
      <c r="E1377" s="85" t="s">
        <v>3554</v>
      </c>
      <c r="F1377" s="85" t="s">
        <v>3</v>
      </c>
      <c r="G1377" s="85">
        <v>1709121</v>
      </c>
      <c r="H1377" s="89"/>
      <c r="I1377" s="273" t="s">
        <v>4820</v>
      </c>
      <c r="J1377" s="89"/>
      <c r="K1377" s="89"/>
      <c r="L1377" s="89"/>
      <c r="M1377" s="89"/>
      <c r="N1377" s="274">
        <v>0</v>
      </c>
      <c r="O1377" s="274">
        <v>0.8</v>
      </c>
      <c r="P1377" s="89" t="s">
        <v>670</v>
      </c>
    </row>
    <row r="1378" spans="1:16" ht="51">
      <c r="A1378" s="271" t="s">
        <v>565</v>
      </c>
      <c r="B1378" s="89"/>
      <c r="C1378" s="272" t="s">
        <v>615</v>
      </c>
      <c r="D1378" s="84">
        <v>43500</v>
      </c>
      <c r="E1378" s="85" t="s">
        <v>3555</v>
      </c>
      <c r="F1378" s="85" t="s">
        <v>3</v>
      </c>
      <c r="G1378" s="85">
        <v>1709100</v>
      </c>
      <c r="H1378" s="89"/>
      <c r="I1378" s="273" t="s">
        <v>4821</v>
      </c>
      <c r="J1378" s="89"/>
      <c r="K1378" s="89"/>
      <c r="L1378" s="89"/>
      <c r="M1378" s="89"/>
      <c r="N1378" s="274">
        <v>0</v>
      </c>
      <c r="O1378" s="274">
        <v>561</v>
      </c>
      <c r="P1378" s="89" t="s">
        <v>670</v>
      </c>
    </row>
    <row r="1379" spans="1:16" ht="38.25">
      <c r="A1379" s="271">
        <v>526</v>
      </c>
      <c r="B1379" s="89"/>
      <c r="C1379" s="272" t="s">
        <v>610</v>
      </c>
      <c r="D1379" s="84">
        <v>43500</v>
      </c>
      <c r="E1379" s="85" t="s">
        <v>3556</v>
      </c>
      <c r="F1379" s="85" t="s">
        <v>3</v>
      </c>
      <c r="G1379" s="85">
        <v>1709306</v>
      </c>
      <c r="H1379" s="89"/>
      <c r="I1379" s="273" t="s">
        <v>4822</v>
      </c>
      <c r="J1379" s="89"/>
      <c r="K1379" s="89"/>
      <c r="L1379" s="89"/>
      <c r="M1379" s="89"/>
      <c r="N1379" s="274">
        <v>0</v>
      </c>
      <c r="O1379" s="274">
        <v>40</v>
      </c>
      <c r="P1379" s="89" t="s">
        <v>670</v>
      </c>
    </row>
    <row r="1380" spans="1:16" ht="51">
      <c r="A1380" s="271">
        <v>526</v>
      </c>
      <c r="B1380" s="89"/>
      <c r="C1380" s="272" t="s">
        <v>610</v>
      </c>
      <c r="D1380" s="84">
        <v>43500</v>
      </c>
      <c r="E1380" s="85" t="s">
        <v>3557</v>
      </c>
      <c r="F1380" s="85" t="s">
        <v>3</v>
      </c>
      <c r="G1380" s="85">
        <v>1709305</v>
      </c>
      <c r="H1380" s="89"/>
      <c r="I1380" s="273" t="s">
        <v>4823</v>
      </c>
      <c r="J1380" s="89"/>
      <c r="K1380" s="89"/>
      <c r="L1380" s="89"/>
      <c r="M1380" s="89"/>
      <c r="N1380" s="274">
        <v>0</v>
      </c>
      <c r="O1380" s="274">
        <v>97</v>
      </c>
      <c r="P1380" s="89" t="s">
        <v>670</v>
      </c>
    </row>
    <row r="1381" spans="1:16" ht="51">
      <c r="A1381" s="271">
        <v>526</v>
      </c>
      <c r="B1381" s="89"/>
      <c r="C1381" s="272" t="s">
        <v>610</v>
      </c>
      <c r="D1381" s="84">
        <v>43500</v>
      </c>
      <c r="E1381" s="85" t="s">
        <v>3558</v>
      </c>
      <c r="F1381" s="85" t="s">
        <v>3</v>
      </c>
      <c r="G1381" s="85">
        <v>1709301</v>
      </c>
      <c r="H1381" s="89"/>
      <c r="I1381" s="273" t="s">
        <v>4824</v>
      </c>
      <c r="J1381" s="89"/>
      <c r="K1381" s="89"/>
      <c r="L1381" s="89"/>
      <c r="M1381" s="89"/>
      <c r="N1381" s="274">
        <v>0</v>
      </c>
      <c r="O1381" s="274">
        <v>40</v>
      </c>
      <c r="P1381" s="89" t="s">
        <v>670</v>
      </c>
    </row>
    <row r="1382" spans="1:16" ht="51">
      <c r="A1382" s="271" t="s">
        <v>565</v>
      </c>
      <c r="B1382" s="89"/>
      <c r="C1382" s="272" t="s">
        <v>615</v>
      </c>
      <c r="D1382" s="84">
        <v>43500</v>
      </c>
      <c r="E1382" s="85" t="s">
        <v>3559</v>
      </c>
      <c r="F1382" s="85" t="s">
        <v>3</v>
      </c>
      <c r="G1382" s="85">
        <v>1709278</v>
      </c>
      <c r="H1382" s="89"/>
      <c r="I1382" s="273" t="s">
        <v>4825</v>
      </c>
      <c r="J1382" s="89"/>
      <c r="K1382" s="89"/>
      <c r="L1382" s="89"/>
      <c r="M1382" s="89"/>
      <c r="N1382" s="274">
        <v>0</v>
      </c>
      <c r="O1382" s="274">
        <v>3000</v>
      </c>
      <c r="P1382" s="89" t="s">
        <v>670</v>
      </c>
    </row>
    <row r="1383" spans="1:16" ht="63.75">
      <c r="A1383" s="271">
        <v>10</v>
      </c>
      <c r="B1383" s="89"/>
      <c r="C1383" s="272" t="s">
        <v>41</v>
      </c>
      <c r="D1383" s="84">
        <v>43500</v>
      </c>
      <c r="E1383" s="85" t="s">
        <v>3560</v>
      </c>
      <c r="F1383" s="85" t="s">
        <v>3</v>
      </c>
      <c r="G1383" s="85">
        <v>1709263</v>
      </c>
      <c r="H1383" s="89"/>
      <c r="I1383" s="273" t="s">
        <v>4826</v>
      </c>
      <c r="J1383" s="89"/>
      <c r="K1383" s="89"/>
      <c r="L1383" s="89"/>
      <c r="M1383" s="89"/>
      <c r="N1383" s="274">
        <v>0</v>
      </c>
      <c r="O1383" s="274">
        <v>34.800000000000004</v>
      </c>
      <c r="P1383" s="89" t="s">
        <v>670</v>
      </c>
    </row>
    <row r="1384" spans="1:16" ht="38.25">
      <c r="A1384" s="271" t="s">
        <v>565</v>
      </c>
      <c r="B1384" s="89"/>
      <c r="C1384" s="272" t="s">
        <v>615</v>
      </c>
      <c r="D1384" s="84">
        <v>43500</v>
      </c>
      <c r="E1384" s="85" t="s">
        <v>3561</v>
      </c>
      <c r="F1384" s="85" t="s">
        <v>3</v>
      </c>
      <c r="G1384" s="85">
        <v>1709244</v>
      </c>
      <c r="H1384" s="89"/>
      <c r="I1384" s="273" t="s">
        <v>715</v>
      </c>
      <c r="J1384" s="89"/>
      <c r="K1384" s="89"/>
      <c r="L1384" s="89"/>
      <c r="M1384" s="89"/>
      <c r="N1384" s="274">
        <v>0</v>
      </c>
      <c r="O1384" s="274">
        <v>1685</v>
      </c>
      <c r="P1384" s="89" t="s">
        <v>670</v>
      </c>
    </row>
    <row r="1385" spans="1:16" ht="51">
      <c r="A1385" s="271">
        <v>156</v>
      </c>
      <c r="B1385" s="89"/>
      <c r="C1385" s="272" t="s">
        <v>86</v>
      </c>
      <c r="D1385" s="84">
        <v>43500</v>
      </c>
      <c r="E1385" s="85" t="s">
        <v>3562</v>
      </c>
      <c r="F1385" s="85" t="s">
        <v>3</v>
      </c>
      <c r="G1385" s="85">
        <v>1709238</v>
      </c>
      <c r="H1385" s="89"/>
      <c r="I1385" s="273" t="s">
        <v>4827</v>
      </c>
      <c r="J1385" s="89"/>
      <c r="K1385" s="89"/>
      <c r="L1385" s="89"/>
      <c r="M1385" s="89"/>
      <c r="N1385" s="274">
        <v>0</v>
      </c>
      <c r="O1385" s="274">
        <v>91.92</v>
      </c>
      <c r="P1385" s="89" t="s">
        <v>670</v>
      </c>
    </row>
    <row r="1386" spans="1:16" ht="51">
      <c r="A1386" s="271" t="s">
        <v>565</v>
      </c>
      <c r="B1386" s="89"/>
      <c r="C1386" s="272" t="s">
        <v>615</v>
      </c>
      <c r="D1386" s="84">
        <v>43500</v>
      </c>
      <c r="E1386" s="85" t="s">
        <v>3563</v>
      </c>
      <c r="F1386" s="85" t="s">
        <v>3</v>
      </c>
      <c r="G1386" s="85">
        <v>1709218</v>
      </c>
      <c r="H1386" s="89"/>
      <c r="I1386" s="273" t="s">
        <v>4828</v>
      </c>
      <c r="J1386" s="89"/>
      <c r="K1386" s="89"/>
      <c r="L1386" s="89"/>
      <c r="M1386" s="89"/>
      <c r="N1386" s="274">
        <v>0</v>
      </c>
      <c r="O1386" s="274">
        <v>4054.7000000000003</v>
      </c>
      <c r="P1386" s="89" t="s">
        <v>670</v>
      </c>
    </row>
    <row r="1387" spans="1:16" ht="51">
      <c r="A1387" s="271" t="s">
        <v>556</v>
      </c>
      <c r="B1387" s="89"/>
      <c r="C1387" s="272" t="s">
        <v>616</v>
      </c>
      <c r="D1387" s="84">
        <v>43500</v>
      </c>
      <c r="E1387" s="85" t="s">
        <v>3564</v>
      </c>
      <c r="F1387" s="85" t="s">
        <v>3</v>
      </c>
      <c r="G1387" s="85">
        <v>1709211</v>
      </c>
      <c r="H1387" s="89"/>
      <c r="I1387" s="273" t="s">
        <v>4829</v>
      </c>
      <c r="J1387" s="89"/>
      <c r="K1387" s="89"/>
      <c r="L1387" s="89"/>
      <c r="M1387" s="89"/>
      <c r="N1387" s="274">
        <v>0</v>
      </c>
      <c r="O1387" s="274">
        <v>400</v>
      </c>
      <c r="P1387" s="89" t="s">
        <v>670</v>
      </c>
    </row>
    <row r="1388" spans="1:16" ht="51">
      <c r="A1388" s="271" t="s">
        <v>565</v>
      </c>
      <c r="B1388" s="89"/>
      <c r="C1388" s="272" t="s">
        <v>615</v>
      </c>
      <c r="D1388" s="84">
        <v>43500</v>
      </c>
      <c r="E1388" s="85" t="s">
        <v>3565</v>
      </c>
      <c r="F1388" s="85" t="s">
        <v>3</v>
      </c>
      <c r="G1388" s="85">
        <v>1709028</v>
      </c>
      <c r="H1388" s="89"/>
      <c r="I1388" s="273" t="s">
        <v>4830</v>
      </c>
      <c r="J1388" s="89"/>
      <c r="K1388" s="89"/>
      <c r="L1388" s="89"/>
      <c r="M1388" s="89"/>
      <c r="N1388" s="274">
        <v>0</v>
      </c>
      <c r="O1388" s="274">
        <v>7980.9400000000005</v>
      </c>
      <c r="P1388" s="89" t="s">
        <v>670</v>
      </c>
    </row>
    <row r="1389" spans="1:16" ht="51">
      <c r="A1389" s="271">
        <v>591</v>
      </c>
      <c r="B1389" s="89"/>
      <c r="C1389" s="272" t="s">
        <v>1370</v>
      </c>
      <c r="D1389" s="84">
        <v>43500</v>
      </c>
      <c r="E1389" s="85" t="s">
        <v>3566</v>
      </c>
      <c r="F1389" s="85" t="s">
        <v>3</v>
      </c>
      <c r="G1389" s="85">
        <v>1709155</v>
      </c>
      <c r="H1389" s="89"/>
      <c r="I1389" s="273" t="s">
        <v>4831</v>
      </c>
      <c r="J1389" s="89"/>
      <c r="K1389" s="89"/>
      <c r="L1389" s="89"/>
      <c r="M1389" s="89"/>
      <c r="N1389" s="274">
        <v>0</v>
      </c>
      <c r="O1389" s="274">
        <v>36996.22</v>
      </c>
      <c r="P1389" s="89" t="s">
        <v>670</v>
      </c>
    </row>
    <row r="1390" spans="1:16" ht="63.75">
      <c r="A1390" s="271">
        <v>593</v>
      </c>
      <c r="B1390" s="89"/>
      <c r="C1390" s="272" t="s">
        <v>612</v>
      </c>
      <c r="D1390" s="84">
        <v>43500</v>
      </c>
      <c r="E1390" s="85" t="s">
        <v>3567</v>
      </c>
      <c r="F1390" s="85" t="s">
        <v>3</v>
      </c>
      <c r="G1390" s="85">
        <v>1709132</v>
      </c>
      <c r="H1390" s="89"/>
      <c r="I1390" s="273" t="s">
        <v>4832</v>
      </c>
      <c r="J1390" s="89"/>
      <c r="K1390" s="89"/>
      <c r="L1390" s="89"/>
      <c r="M1390" s="89"/>
      <c r="N1390" s="274">
        <v>0</v>
      </c>
      <c r="O1390" s="274">
        <v>13613.4</v>
      </c>
      <c r="P1390" s="89" t="s">
        <v>670</v>
      </c>
    </row>
    <row r="1391" spans="1:16" ht="63.75">
      <c r="A1391" s="271" t="s">
        <v>556</v>
      </c>
      <c r="B1391" s="89"/>
      <c r="C1391" s="272" t="s">
        <v>616</v>
      </c>
      <c r="D1391" s="84">
        <v>43500</v>
      </c>
      <c r="E1391" s="85" t="s">
        <v>3568</v>
      </c>
      <c r="F1391" s="85" t="s">
        <v>3</v>
      </c>
      <c r="G1391" s="85">
        <v>1709129</v>
      </c>
      <c r="H1391" s="89"/>
      <c r="I1391" s="273" t="s">
        <v>4833</v>
      </c>
      <c r="J1391" s="89"/>
      <c r="K1391" s="89"/>
      <c r="L1391" s="89"/>
      <c r="M1391" s="89"/>
      <c r="N1391" s="274">
        <v>0</v>
      </c>
      <c r="O1391" s="274">
        <v>2907.28</v>
      </c>
      <c r="P1391" s="89" t="s">
        <v>670</v>
      </c>
    </row>
    <row r="1392" spans="1:16" ht="51">
      <c r="A1392" s="271">
        <v>287</v>
      </c>
      <c r="B1392" s="89"/>
      <c r="C1392" s="272" t="s">
        <v>126</v>
      </c>
      <c r="D1392" s="84">
        <v>43500</v>
      </c>
      <c r="E1392" s="85" t="s">
        <v>3569</v>
      </c>
      <c r="F1392" s="85" t="s">
        <v>3</v>
      </c>
      <c r="G1392" s="85">
        <v>1709062</v>
      </c>
      <c r="H1392" s="89"/>
      <c r="I1392" s="273" t="s">
        <v>4834</v>
      </c>
      <c r="J1392" s="89"/>
      <c r="K1392" s="89"/>
      <c r="L1392" s="89"/>
      <c r="M1392" s="89"/>
      <c r="N1392" s="274">
        <v>0</v>
      </c>
      <c r="O1392" s="274">
        <v>284.5</v>
      </c>
      <c r="P1392" s="89" t="s">
        <v>670</v>
      </c>
    </row>
    <row r="1393" spans="1:16" ht="51">
      <c r="A1393" s="271">
        <v>670</v>
      </c>
      <c r="B1393" s="89"/>
      <c r="C1393" s="272" t="s">
        <v>190</v>
      </c>
      <c r="D1393" s="84">
        <v>43500</v>
      </c>
      <c r="E1393" s="85" t="s">
        <v>3570</v>
      </c>
      <c r="F1393" s="85" t="s">
        <v>3</v>
      </c>
      <c r="G1393" s="85">
        <v>1709032</v>
      </c>
      <c r="H1393" s="89"/>
      <c r="I1393" s="273" t="s">
        <v>4835</v>
      </c>
      <c r="J1393" s="89"/>
      <c r="K1393" s="89"/>
      <c r="L1393" s="89"/>
      <c r="M1393" s="89"/>
      <c r="N1393" s="274">
        <v>0</v>
      </c>
      <c r="O1393" s="274">
        <v>49983.5</v>
      </c>
      <c r="P1393" s="89" t="s">
        <v>670</v>
      </c>
    </row>
    <row r="1394" spans="1:16" ht="51">
      <c r="A1394" s="271" t="s">
        <v>565</v>
      </c>
      <c r="B1394" s="89"/>
      <c r="C1394" s="272" t="s">
        <v>615</v>
      </c>
      <c r="D1394" s="84">
        <v>43500</v>
      </c>
      <c r="E1394" s="85" t="s">
        <v>3571</v>
      </c>
      <c r="F1394" s="85" t="s">
        <v>3</v>
      </c>
      <c r="G1394" s="85">
        <v>1709098</v>
      </c>
      <c r="H1394" s="89"/>
      <c r="I1394" s="273" t="s">
        <v>4836</v>
      </c>
      <c r="J1394" s="89"/>
      <c r="K1394" s="89"/>
      <c r="L1394" s="89"/>
      <c r="M1394" s="89"/>
      <c r="N1394" s="274">
        <v>0</v>
      </c>
      <c r="O1394" s="274">
        <v>448.8</v>
      </c>
      <c r="P1394" s="89" t="s">
        <v>670</v>
      </c>
    </row>
    <row r="1395" spans="1:16" ht="51">
      <c r="A1395" s="271" t="s">
        <v>565</v>
      </c>
      <c r="B1395" s="89"/>
      <c r="C1395" s="272" t="s">
        <v>615</v>
      </c>
      <c r="D1395" s="84">
        <v>43500</v>
      </c>
      <c r="E1395" s="85" t="s">
        <v>3572</v>
      </c>
      <c r="F1395" s="85" t="s">
        <v>3</v>
      </c>
      <c r="G1395" s="85">
        <v>1709092</v>
      </c>
      <c r="H1395" s="89"/>
      <c r="I1395" s="273" t="s">
        <v>4837</v>
      </c>
      <c r="J1395" s="89"/>
      <c r="K1395" s="89"/>
      <c r="L1395" s="89"/>
      <c r="M1395" s="89"/>
      <c r="N1395" s="274">
        <v>0</v>
      </c>
      <c r="O1395" s="274">
        <v>224.4</v>
      </c>
      <c r="P1395" s="89" t="s">
        <v>670</v>
      </c>
    </row>
    <row r="1396" spans="1:16" ht="38.25">
      <c r="A1396" s="271">
        <v>35</v>
      </c>
      <c r="B1396" s="89"/>
      <c r="C1396" s="272" t="s">
        <v>46</v>
      </c>
      <c r="D1396" s="84">
        <v>43500</v>
      </c>
      <c r="E1396" s="85" t="s">
        <v>3573</v>
      </c>
      <c r="F1396" s="85" t="s">
        <v>3</v>
      </c>
      <c r="G1396" s="85">
        <v>1709073</v>
      </c>
      <c r="H1396" s="89"/>
      <c r="I1396" s="273" t="s">
        <v>4838</v>
      </c>
      <c r="J1396" s="89"/>
      <c r="K1396" s="89"/>
      <c r="L1396" s="89"/>
      <c r="M1396" s="89"/>
      <c r="N1396" s="274">
        <v>0</v>
      </c>
      <c r="O1396" s="274">
        <v>1278</v>
      </c>
      <c r="P1396" s="89" t="s">
        <v>670</v>
      </c>
    </row>
    <row r="1397" spans="1:16" ht="51">
      <c r="A1397" s="271">
        <v>287</v>
      </c>
      <c r="B1397" s="89"/>
      <c r="C1397" s="272" t="s">
        <v>126</v>
      </c>
      <c r="D1397" s="84">
        <v>43500</v>
      </c>
      <c r="E1397" s="85" t="s">
        <v>3574</v>
      </c>
      <c r="F1397" s="85" t="s">
        <v>3</v>
      </c>
      <c r="G1397" s="85">
        <v>1709066</v>
      </c>
      <c r="H1397" s="89"/>
      <c r="I1397" s="273" t="s">
        <v>4839</v>
      </c>
      <c r="J1397" s="89"/>
      <c r="K1397" s="89"/>
      <c r="L1397" s="89"/>
      <c r="M1397" s="89"/>
      <c r="N1397" s="274">
        <v>0</v>
      </c>
      <c r="O1397" s="274">
        <v>373.5</v>
      </c>
      <c r="P1397" s="89" t="s">
        <v>670</v>
      </c>
    </row>
    <row r="1398" spans="1:16" ht="51">
      <c r="A1398" s="271" t="s">
        <v>565</v>
      </c>
      <c r="B1398" s="89"/>
      <c r="C1398" s="272" t="s">
        <v>615</v>
      </c>
      <c r="D1398" s="84">
        <v>43500</v>
      </c>
      <c r="E1398" s="85" t="s">
        <v>3575</v>
      </c>
      <c r="F1398" s="85" t="s">
        <v>3</v>
      </c>
      <c r="G1398" s="85">
        <v>1709029</v>
      </c>
      <c r="H1398" s="89"/>
      <c r="I1398" s="273" t="s">
        <v>4840</v>
      </c>
      <c r="J1398" s="89"/>
      <c r="K1398" s="89"/>
      <c r="L1398" s="89"/>
      <c r="M1398" s="89"/>
      <c r="N1398" s="274">
        <v>0</v>
      </c>
      <c r="O1398" s="274">
        <v>142</v>
      </c>
      <c r="P1398" s="89" t="s">
        <v>670</v>
      </c>
    </row>
    <row r="1399" spans="1:16" ht="51">
      <c r="A1399" s="271" t="s">
        <v>565</v>
      </c>
      <c r="B1399" s="89"/>
      <c r="C1399" s="272" t="s">
        <v>615</v>
      </c>
      <c r="D1399" s="84">
        <v>43500</v>
      </c>
      <c r="E1399" s="85" t="s">
        <v>3576</v>
      </c>
      <c r="F1399" s="85" t="s">
        <v>3</v>
      </c>
      <c r="G1399" s="85">
        <v>1709030</v>
      </c>
      <c r="H1399" s="89"/>
      <c r="I1399" s="273" t="s">
        <v>4841</v>
      </c>
      <c r="J1399" s="89"/>
      <c r="K1399" s="89"/>
      <c r="L1399" s="89"/>
      <c r="M1399" s="89"/>
      <c r="N1399" s="274">
        <v>0</v>
      </c>
      <c r="O1399" s="274">
        <v>2553</v>
      </c>
      <c r="P1399" s="89" t="s">
        <v>670</v>
      </c>
    </row>
    <row r="1400" spans="1:16" ht="51">
      <c r="A1400" s="271" t="s">
        <v>565</v>
      </c>
      <c r="B1400" s="89"/>
      <c r="C1400" s="272" t="s">
        <v>615</v>
      </c>
      <c r="D1400" s="84">
        <v>43500</v>
      </c>
      <c r="E1400" s="85" t="s">
        <v>3577</v>
      </c>
      <c r="F1400" s="85" t="s">
        <v>3</v>
      </c>
      <c r="G1400" s="85">
        <v>1709036</v>
      </c>
      <c r="H1400" s="89"/>
      <c r="I1400" s="273" t="s">
        <v>4842</v>
      </c>
      <c r="J1400" s="89"/>
      <c r="K1400" s="89"/>
      <c r="L1400" s="89"/>
      <c r="M1400" s="89"/>
      <c r="N1400" s="274">
        <v>0</v>
      </c>
      <c r="O1400" s="274">
        <v>695</v>
      </c>
      <c r="P1400" s="89" t="s">
        <v>670</v>
      </c>
    </row>
    <row r="1401" spans="1:16" ht="51">
      <c r="A1401" s="271" t="s">
        <v>565</v>
      </c>
      <c r="B1401" s="89"/>
      <c r="C1401" s="272" t="s">
        <v>615</v>
      </c>
      <c r="D1401" s="84">
        <v>43500</v>
      </c>
      <c r="E1401" s="85" t="s">
        <v>3578</v>
      </c>
      <c r="F1401" s="85" t="s">
        <v>3</v>
      </c>
      <c r="G1401" s="85">
        <v>1709038</v>
      </c>
      <c r="H1401" s="89"/>
      <c r="I1401" s="273" t="s">
        <v>4843</v>
      </c>
      <c r="J1401" s="89"/>
      <c r="K1401" s="89"/>
      <c r="L1401" s="89"/>
      <c r="M1401" s="89"/>
      <c r="N1401" s="274">
        <v>0</v>
      </c>
      <c r="O1401" s="274">
        <v>220</v>
      </c>
      <c r="P1401" s="89" t="s">
        <v>670</v>
      </c>
    </row>
    <row r="1402" spans="1:16" ht="63.75">
      <c r="A1402" s="271">
        <v>10</v>
      </c>
      <c r="B1402" s="89"/>
      <c r="C1402" s="272" t="s">
        <v>41</v>
      </c>
      <c r="D1402" s="84">
        <v>43500</v>
      </c>
      <c r="E1402" s="85" t="s">
        <v>3579</v>
      </c>
      <c r="F1402" s="85" t="s">
        <v>3</v>
      </c>
      <c r="G1402" s="85">
        <v>1709053</v>
      </c>
      <c r="H1402" s="89"/>
      <c r="I1402" s="273" t="s">
        <v>4844</v>
      </c>
      <c r="J1402" s="89"/>
      <c r="K1402" s="89"/>
      <c r="L1402" s="89"/>
      <c r="M1402" s="89"/>
      <c r="N1402" s="274">
        <v>0</v>
      </c>
      <c r="O1402" s="274">
        <v>69.600000000000009</v>
      </c>
      <c r="P1402" s="89" t="s">
        <v>670</v>
      </c>
    </row>
    <row r="1403" spans="1:16" ht="63.75">
      <c r="A1403" s="271" t="s">
        <v>557</v>
      </c>
      <c r="B1403" s="89"/>
      <c r="C1403" s="272" t="s">
        <v>783</v>
      </c>
      <c r="D1403" s="84">
        <v>43500</v>
      </c>
      <c r="E1403" s="85" t="s">
        <v>3580</v>
      </c>
      <c r="F1403" s="85" t="s">
        <v>11</v>
      </c>
      <c r="G1403" s="85">
        <v>11839</v>
      </c>
      <c r="H1403" s="89"/>
      <c r="I1403" s="273" t="s">
        <v>4845</v>
      </c>
      <c r="J1403" s="89"/>
      <c r="K1403" s="89"/>
      <c r="L1403" s="89"/>
      <c r="M1403" s="89"/>
      <c r="N1403" s="274">
        <v>4824.22</v>
      </c>
      <c r="O1403" s="274">
        <v>0</v>
      </c>
      <c r="P1403" s="89" t="s">
        <v>670</v>
      </c>
    </row>
    <row r="1404" spans="1:16" ht="63.75">
      <c r="A1404" s="271" t="s">
        <v>559</v>
      </c>
      <c r="B1404" s="89"/>
      <c r="C1404" s="272" t="s">
        <v>762</v>
      </c>
      <c r="D1404" s="84">
        <v>43500</v>
      </c>
      <c r="E1404" s="85" t="s">
        <v>3581</v>
      </c>
      <c r="F1404" s="85" t="s">
        <v>6</v>
      </c>
      <c r="G1404" s="85">
        <v>1078460</v>
      </c>
      <c r="H1404" s="89"/>
      <c r="I1404" s="273" t="s">
        <v>4846</v>
      </c>
      <c r="J1404" s="89"/>
      <c r="K1404" s="89"/>
      <c r="L1404" s="89"/>
      <c r="M1404" s="89"/>
      <c r="N1404" s="274">
        <v>0</v>
      </c>
      <c r="O1404" s="274">
        <v>15610</v>
      </c>
      <c r="P1404" s="89" t="s">
        <v>670</v>
      </c>
    </row>
    <row r="1405" spans="1:16" ht="63.75">
      <c r="A1405" s="271" t="s">
        <v>559</v>
      </c>
      <c r="B1405" s="89"/>
      <c r="C1405" s="272" t="s">
        <v>762</v>
      </c>
      <c r="D1405" s="84">
        <v>43500</v>
      </c>
      <c r="E1405" s="85" t="s">
        <v>3582</v>
      </c>
      <c r="F1405" s="85" t="s">
        <v>6</v>
      </c>
      <c r="G1405" s="85">
        <v>1078453</v>
      </c>
      <c r="H1405" s="89"/>
      <c r="I1405" s="273" t="s">
        <v>4847</v>
      </c>
      <c r="J1405" s="89"/>
      <c r="K1405" s="89"/>
      <c r="L1405" s="89"/>
      <c r="M1405" s="89"/>
      <c r="N1405" s="274">
        <v>0</v>
      </c>
      <c r="O1405" s="274">
        <v>620051.72</v>
      </c>
      <c r="P1405" s="89" t="s">
        <v>670</v>
      </c>
    </row>
    <row r="1406" spans="1:16" ht="51">
      <c r="A1406" s="271">
        <v>10</v>
      </c>
      <c r="B1406" s="89"/>
      <c r="C1406" s="272" t="s">
        <v>41</v>
      </c>
      <c r="D1406" s="84">
        <v>43500</v>
      </c>
      <c r="E1406" s="85" t="s">
        <v>3583</v>
      </c>
      <c r="F1406" s="85" t="s">
        <v>6</v>
      </c>
      <c r="G1406" s="85">
        <v>955526</v>
      </c>
      <c r="H1406" s="89"/>
      <c r="I1406" s="273" t="s">
        <v>4848</v>
      </c>
      <c r="J1406" s="89"/>
      <c r="K1406" s="89"/>
      <c r="L1406" s="89"/>
      <c r="M1406" s="89"/>
      <c r="N1406" s="274">
        <v>0</v>
      </c>
      <c r="O1406" s="274">
        <v>17678.150000000001</v>
      </c>
      <c r="P1406" s="89" t="s">
        <v>670</v>
      </c>
    </row>
    <row r="1407" spans="1:16" ht="51">
      <c r="A1407" s="271">
        <v>10</v>
      </c>
      <c r="B1407" s="89"/>
      <c r="C1407" s="272" t="s">
        <v>41</v>
      </c>
      <c r="D1407" s="84">
        <v>43500</v>
      </c>
      <c r="E1407" s="85" t="s">
        <v>3584</v>
      </c>
      <c r="F1407" s="85" t="s">
        <v>6</v>
      </c>
      <c r="G1407" s="85">
        <v>955530</v>
      </c>
      <c r="H1407" s="89"/>
      <c r="I1407" s="273" t="s">
        <v>4849</v>
      </c>
      <c r="J1407" s="89"/>
      <c r="K1407" s="89"/>
      <c r="L1407" s="89"/>
      <c r="M1407" s="89"/>
      <c r="N1407" s="274">
        <v>0</v>
      </c>
      <c r="O1407" s="274">
        <v>9622.52</v>
      </c>
      <c r="P1407" s="89" t="s">
        <v>670</v>
      </c>
    </row>
    <row r="1408" spans="1:16" ht="89.25">
      <c r="A1408" s="271">
        <v>25</v>
      </c>
      <c r="B1408" s="89"/>
      <c r="C1408" s="272" t="s">
        <v>45</v>
      </c>
      <c r="D1408" s="84">
        <v>43500</v>
      </c>
      <c r="E1408" s="85" t="s">
        <v>3585</v>
      </c>
      <c r="F1408" s="85" t="s">
        <v>15</v>
      </c>
      <c r="G1408" s="85">
        <v>7147</v>
      </c>
      <c r="H1408" s="89"/>
      <c r="I1408" s="273" t="s">
        <v>4850</v>
      </c>
      <c r="J1408" s="89"/>
      <c r="K1408" s="89"/>
      <c r="L1408" s="89"/>
      <c r="M1408" s="89"/>
      <c r="N1408" s="274">
        <v>864.76</v>
      </c>
      <c r="O1408" s="274">
        <v>0</v>
      </c>
      <c r="P1408" s="89" t="s">
        <v>670</v>
      </c>
    </row>
    <row r="1409" spans="1:16" ht="89.25">
      <c r="A1409" s="271">
        <v>25</v>
      </c>
      <c r="B1409" s="89"/>
      <c r="C1409" s="272" t="s">
        <v>45</v>
      </c>
      <c r="D1409" s="84">
        <v>43500</v>
      </c>
      <c r="E1409" s="85" t="s">
        <v>3586</v>
      </c>
      <c r="F1409" s="85" t="s">
        <v>15</v>
      </c>
      <c r="G1409" s="85">
        <v>7146</v>
      </c>
      <c r="H1409" s="89"/>
      <c r="I1409" s="273" t="s">
        <v>4851</v>
      </c>
      <c r="J1409" s="89"/>
      <c r="K1409" s="89"/>
      <c r="L1409" s="89"/>
      <c r="M1409" s="89"/>
      <c r="N1409" s="274">
        <v>288.52</v>
      </c>
      <c r="O1409" s="274">
        <v>0</v>
      </c>
      <c r="P1409" s="89" t="s">
        <v>670</v>
      </c>
    </row>
    <row r="1410" spans="1:16" ht="89.25">
      <c r="A1410" s="271">
        <v>25</v>
      </c>
      <c r="B1410" s="89"/>
      <c r="C1410" s="272" t="s">
        <v>45</v>
      </c>
      <c r="D1410" s="84">
        <v>43500</v>
      </c>
      <c r="E1410" s="85" t="s">
        <v>3587</v>
      </c>
      <c r="F1410" s="85" t="s">
        <v>15</v>
      </c>
      <c r="G1410" s="85">
        <v>7145</v>
      </c>
      <c r="H1410" s="89"/>
      <c r="I1410" s="273" t="s">
        <v>4852</v>
      </c>
      <c r="J1410" s="89"/>
      <c r="K1410" s="89"/>
      <c r="L1410" s="89"/>
      <c r="M1410" s="89"/>
      <c r="N1410" s="274">
        <v>634.27</v>
      </c>
      <c r="O1410" s="274">
        <v>0</v>
      </c>
      <c r="P1410" s="89" t="s">
        <v>670</v>
      </c>
    </row>
    <row r="1411" spans="1:16" ht="89.25">
      <c r="A1411" s="271">
        <v>25</v>
      </c>
      <c r="B1411" s="89"/>
      <c r="C1411" s="272" t="s">
        <v>45</v>
      </c>
      <c r="D1411" s="84">
        <v>43500</v>
      </c>
      <c r="E1411" s="85" t="s">
        <v>3588</v>
      </c>
      <c r="F1411" s="85" t="s">
        <v>15</v>
      </c>
      <c r="G1411" s="85">
        <v>7144</v>
      </c>
      <c r="H1411" s="89"/>
      <c r="I1411" s="273" t="s">
        <v>4853</v>
      </c>
      <c r="J1411" s="89"/>
      <c r="K1411" s="89"/>
      <c r="L1411" s="89"/>
      <c r="M1411" s="89"/>
      <c r="N1411" s="274">
        <v>555.99</v>
      </c>
      <c r="O1411" s="274">
        <v>0</v>
      </c>
      <c r="P1411" s="89" t="s">
        <v>670</v>
      </c>
    </row>
    <row r="1412" spans="1:16" ht="51">
      <c r="A1412" s="271" t="s">
        <v>559</v>
      </c>
      <c r="B1412" s="89"/>
      <c r="C1412" s="272" t="s">
        <v>762</v>
      </c>
      <c r="D1412" s="84">
        <v>43500</v>
      </c>
      <c r="E1412" s="85" t="s">
        <v>3589</v>
      </c>
      <c r="F1412" s="85" t="s">
        <v>6</v>
      </c>
      <c r="G1412" s="85">
        <v>1078722</v>
      </c>
      <c r="H1412" s="89"/>
      <c r="I1412" s="273" t="s">
        <v>4854</v>
      </c>
      <c r="J1412" s="89"/>
      <c r="K1412" s="89"/>
      <c r="L1412" s="89"/>
      <c r="M1412" s="89"/>
      <c r="N1412" s="274">
        <v>0</v>
      </c>
      <c r="O1412" s="274">
        <v>2457.87</v>
      </c>
      <c r="P1412" s="89" t="s">
        <v>670</v>
      </c>
    </row>
    <row r="1413" spans="1:16" ht="89.25">
      <c r="A1413" s="271">
        <v>25</v>
      </c>
      <c r="B1413" s="89"/>
      <c r="C1413" s="272" t="s">
        <v>45</v>
      </c>
      <c r="D1413" s="84">
        <v>43500</v>
      </c>
      <c r="E1413" s="85" t="s">
        <v>3590</v>
      </c>
      <c r="F1413" s="85" t="s">
        <v>15</v>
      </c>
      <c r="G1413" s="85">
        <v>7154</v>
      </c>
      <c r="H1413" s="89"/>
      <c r="I1413" s="273" t="s">
        <v>4855</v>
      </c>
      <c r="J1413" s="89"/>
      <c r="K1413" s="89"/>
      <c r="L1413" s="89"/>
      <c r="M1413" s="89"/>
      <c r="N1413" s="274">
        <v>812.97</v>
      </c>
      <c r="O1413" s="274">
        <v>0</v>
      </c>
      <c r="P1413" s="89" t="s">
        <v>670</v>
      </c>
    </row>
    <row r="1414" spans="1:16" ht="51">
      <c r="A1414" s="271">
        <v>10</v>
      </c>
      <c r="B1414" s="89"/>
      <c r="C1414" s="272" t="s">
        <v>41</v>
      </c>
      <c r="D1414" s="84">
        <v>43500</v>
      </c>
      <c r="E1414" s="85" t="s">
        <v>3591</v>
      </c>
      <c r="F1414" s="85" t="s">
        <v>6</v>
      </c>
      <c r="G1414" s="85">
        <v>955813</v>
      </c>
      <c r="H1414" s="89"/>
      <c r="I1414" s="273" t="s">
        <v>4856</v>
      </c>
      <c r="J1414" s="89"/>
      <c r="K1414" s="89"/>
      <c r="L1414" s="89"/>
      <c r="M1414" s="89"/>
      <c r="N1414" s="274">
        <v>0</v>
      </c>
      <c r="O1414" s="274">
        <v>6139.7</v>
      </c>
      <c r="P1414" s="89" t="s">
        <v>670</v>
      </c>
    </row>
    <row r="1415" spans="1:16" ht="51">
      <c r="A1415" s="271">
        <v>10</v>
      </c>
      <c r="B1415" s="89"/>
      <c r="C1415" s="272" t="s">
        <v>41</v>
      </c>
      <c r="D1415" s="84">
        <v>43500</v>
      </c>
      <c r="E1415" s="85" t="s">
        <v>3592</v>
      </c>
      <c r="F1415" s="85" t="s">
        <v>6</v>
      </c>
      <c r="G1415" s="85">
        <v>955815</v>
      </c>
      <c r="H1415" s="89"/>
      <c r="I1415" s="273" t="s">
        <v>4857</v>
      </c>
      <c r="J1415" s="89"/>
      <c r="K1415" s="89"/>
      <c r="L1415" s="89"/>
      <c r="M1415" s="89"/>
      <c r="N1415" s="274">
        <v>0</v>
      </c>
      <c r="O1415" s="274">
        <v>33957</v>
      </c>
      <c r="P1415" s="89" t="s">
        <v>670</v>
      </c>
    </row>
    <row r="1416" spans="1:16" ht="76.5">
      <c r="A1416" s="271" t="s">
        <v>557</v>
      </c>
      <c r="B1416" s="89"/>
      <c r="C1416" s="272" t="s">
        <v>783</v>
      </c>
      <c r="D1416" s="84">
        <v>43500</v>
      </c>
      <c r="E1416" s="85" t="s">
        <v>3593</v>
      </c>
      <c r="F1416" s="85" t="s">
        <v>6</v>
      </c>
      <c r="G1416" s="85">
        <v>1078782</v>
      </c>
      <c r="H1416" s="89"/>
      <c r="I1416" s="273" t="s">
        <v>4858</v>
      </c>
      <c r="J1416" s="89"/>
      <c r="K1416" s="89"/>
      <c r="L1416" s="89"/>
      <c r="M1416" s="89"/>
      <c r="N1416" s="274">
        <v>0</v>
      </c>
      <c r="O1416" s="274">
        <v>5000</v>
      </c>
      <c r="P1416" s="89" t="s">
        <v>670</v>
      </c>
    </row>
    <row r="1417" spans="1:16" ht="63.75">
      <c r="A1417" s="271" t="s">
        <v>559</v>
      </c>
      <c r="B1417" s="89"/>
      <c r="C1417" s="272" t="s">
        <v>762</v>
      </c>
      <c r="D1417" s="84">
        <v>43500</v>
      </c>
      <c r="E1417" s="85" t="s">
        <v>3594</v>
      </c>
      <c r="F1417" s="85" t="s">
        <v>6</v>
      </c>
      <c r="G1417" s="85">
        <v>946339</v>
      </c>
      <c r="H1417" s="89"/>
      <c r="I1417" s="273" t="s">
        <v>4859</v>
      </c>
      <c r="J1417" s="89"/>
      <c r="K1417" s="89"/>
      <c r="L1417" s="89"/>
      <c r="M1417" s="89"/>
      <c r="N1417" s="274">
        <v>0</v>
      </c>
      <c r="O1417" s="274">
        <v>136968.71</v>
      </c>
      <c r="P1417" s="89" t="s">
        <v>670</v>
      </c>
    </row>
    <row r="1418" spans="1:16" ht="76.5">
      <c r="A1418" s="271" t="s">
        <v>559</v>
      </c>
      <c r="B1418" s="89"/>
      <c r="C1418" s="272" t="s">
        <v>762</v>
      </c>
      <c r="D1418" s="84">
        <v>43500</v>
      </c>
      <c r="E1418" s="85" t="s">
        <v>3595</v>
      </c>
      <c r="F1418" s="85" t="s">
        <v>6</v>
      </c>
      <c r="G1418" s="85">
        <v>946342</v>
      </c>
      <c r="H1418" s="89"/>
      <c r="I1418" s="273" t="s">
        <v>4860</v>
      </c>
      <c r="J1418" s="89"/>
      <c r="K1418" s="89"/>
      <c r="L1418" s="89"/>
      <c r="M1418" s="89"/>
      <c r="N1418" s="274">
        <v>0</v>
      </c>
      <c r="O1418" s="274">
        <v>6720</v>
      </c>
      <c r="P1418" s="89" t="s">
        <v>670</v>
      </c>
    </row>
    <row r="1419" spans="1:16" ht="51">
      <c r="A1419" s="271">
        <v>117</v>
      </c>
      <c r="B1419" s="89"/>
      <c r="C1419" s="272" t="s">
        <v>62</v>
      </c>
      <c r="D1419" s="84">
        <v>43500</v>
      </c>
      <c r="E1419" s="85" t="s">
        <v>3596</v>
      </c>
      <c r="F1419" s="85" t="s">
        <v>11</v>
      </c>
      <c r="G1419" s="85">
        <v>946361</v>
      </c>
      <c r="H1419" s="89"/>
      <c r="I1419" s="273" t="s">
        <v>4861</v>
      </c>
      <c r="J1419" s="89"/>
      <c r="K1419" s="89"/>
      <c r="L1419" s="89"/>
      <c r="M1419" s="89"/>
      <c r="N1419" s="274">
        <v>50</v>
      </c>
      <c r="O1419" s="274">
        <v>0</v>
      </c>
      <c r="P1419" s="89" t="s">
        <v>670</v>
      </c>
    </row>
    <row r="1420" spans="1:16" ht="38.25">
      <c r="A1420" s="271">
        <v>526</v>
      </c>
      <c r="B1420" s="89"/>
      <c r="C1420" s="272" t="s">
        <v>610</v>
      </c>
      <c r="D1420" s="84">
        <v>43501</v>
      </c>
      <c r="E1420" s="85" t="s">
        <v>3597</v>
      </c>
      <c r="F1420" s="85" t="s">
        <v>3</v>
      </c>
      <c r="G1420" s="85">
        <v>1709595</v>
      </c>
      <c r="H1420" s="89"/>
      <c r="I1420" s="273" t="s">
        <v>4862</v>
      </c>
      <c r="J1420" s="89"/>
      <c r="K1420" s="89"/>
      <c r="L1420" s="89"/>
      <c r="M1420" s="89"/>
      <c r="N1420" s="274">
        <v>0</v>
      </c>
      <c r="O1420" s="274">
        <v>40</v>
      </c>
      <c r="P1420" s="89" t="s">
        <v>670</v>
      </c>
    </row>
    <row r="1421" spans="1:16" ht="38.25">
      <c r="A1421" s="271" t="s">
        <v>565</v>
      </c>
      <c r="B1421" s="89"/>
      <c r="C1421" s="272" t="s">
        <v>615</v>
      </c>
      <c r="D1421" s="84">
        <v>43501</v>
      </c>
      <c r="E1421" s="85" t="s">
        <v>3598</v>
      </c>
      <c r="F1421" s="85" t="s">
        <v>3</v>
      </c>
      <c r="G1421" s="85">
        <v>1709591</v>
      </c>
      <c r="H1421" s="89"/>
      <c r="I1421" s="273" t="s">
        <v>717</v>
      </c>
      <c r="J1421" s="89"/>
      <c r="K1421" s="89"/>
      <c r="L1421" s="89"/>
      <c r="M1421" s="89"/>
      <c r="N1421" s="274">
        <v>0</v>
      </c>
      <c r="O1421" s="274">
        <v>800</v>
      </c>
      <c r="P1421" s="89" t="s">
        <v>670</v>
      </c>
    </row>
    <row r="1422" spans="1:16" ht="38.25">
      <c r="A1422" s="271" t="s">
        <v>565</v>
      </c>
      <c r="B1422" s="89"/>
      <c r="C1422" s="272" t="s">
        <v>615</v>
      </c>
      <c r="D1422" s="84">
        <v>43501</v>
      </c>
      <c r="E1422" s="85" t="s">
        <v>3599</v>
      </c>
      <c r="F1422" s="85" t="s">
        <v>3</v>
      </c>
      <c r="G1422" s="85">
        <v>1709589</v>
      </c>
      <c r="H1422" s="89"/>
      <c r="I1422" s="273" t="s">
        <v>780</v>
      </c>
      <c r="J1422" s="89"/>
      <c r="K1422" s="89"/>
      <c r="L1422" s="89"/>
      <c r="M1422" s="89"/>
      <c r="N1422" s="274">
        <v>0</v>
      </c>
      <c r="O1422" s="274">
        <v>1360</v>
      </c>
      <c r="P1422" s="89" t="s">
        <v>670</v>
      </c>
    </row>
    <row r="1423" spans="1:16" ht="38.25">
      <c r="A1423" s="271" t="s">
        <v>565</v>
      </c>
      <c r="B1423" s="89"/>
      <c r="C1423" s="272" t="s">
        <v>615</v>
      </c>
      <c r="D1423" s="84">
        <v>43501</v>
      </c>
      <c r="E1423" s="85" t="s">
        <v>3600</v>
      </c>
      <c r="F1423" s="85" t="s">
        <v>3</v>
      </c>
      <c r="G1423" s="85">
        <v>1709582</v>
      </c>
      <c r="H1423" s="89"/>
      <c r="I1423" s="273" t="s">
        <v>4863</v>
      </c>
      <c r="J1423" s="89"/>
      <c r="K1423" s="89"/>
      <c r="L1423" s="89"/>
      <c r="M1423" s="89"/>
      <c r="N1423" s="274">
        <v>0</v>
      </c>
      <c r="O1423" s="274">
        <v>66.75</v>
      </c>
      <c r="P1423" s="89" t="s">
        <v>670</v>
      </c>
    </row>
    <row r="1424" spans="1:16" ht="38.25">
      <c r="A1424" s="271" t="s">
        <v>565</v>
      </c>
      <c r="B1424" s="89"/>
      <c r="C1424" s="272" t="s">
        <v>615</v>
      </c>
      <c r="D1424" s="84">
        <v>43501</v>
      </c>
      <c r="E1424" s="85" t="s">
        <v>3601</v>
      </c>
      <c r="F1424" s="85" t="s">
        <v>3</v>
      </c>
      <c r="G1424" s="85">
        <v>1709579</v>
      </c>
      <c r="H1424" s="89"/>
      <c r="I1424" s="273" t="s">
        <v>4864</v>
      </c>
      <c r="J1424" s="89"/>
      <c r="K1424" s="89"/>
      <c r="L1424" s="89"/>
      <c r="M1424" s="89"/>
      <c r="N1424" s="274">
        <v>0</v>
      </c>
      <c r="O1424" s="274">
        <v>3362</v>
      </c>
      <c r="P1424" s="89" t="s">
        <v>670</v>
      </c>
    </row>
    <row r="1425" spans="1:16" ht="51">
      <c r="A1425" s="271" t="s">
        <v>556</v>
      </c>
      <c r="B1425" s="89"/>
      <c r="C1425" s="272" t="s">
        <v>616</v>
      </c>
      <c r="D1425" s="84">
        <v>43501</v>
      </c>
      <c r="E1425" s="85" t="s">
        <v>3602</v>
      </c>
      <c r="F1425" s="85" t="s">
        <v>3</v>
      </c>
      <c r="G1425" s="85">
        <v>1709577</v>
      </c>
      <c r="H1425" s="89"/>
      <c r="I1425" s="273" t="s">
        <v>4865</v>
      </c>
      <c r="J1425" s="89"/>
      <c r="K1425" s="89"/>
      <c r="L1425" s="89"/>
      <c r="M1425" s="89"/>
      <c r="N1425" s="274">
        <v>0</v>
      </c>
      <c r="O1425" s="274">
        <v>507</v>
      </c>
      <c r="P1425" s="89" t="s">
        <v>670</v>
      </c>
    </row>
    <row r="1426" spans="1:16" ht="51">
      <c r="A1426" s="271" t="s">
        <v>556</v>
      </c>
      <c r="B1426" s="89"/>
      <c r="C1426" s="272" t="s">
        <v>616</v>
      </c>
      <c r="D1426" s="84">
        <v>43501</v>
      </c>
      <c r="E1426" s="85" t="s">
        <v>3603</v>
      </c>
      <c r="F1426" s="85" t="s">
        <v>3</v>
      </c>
      <c r="G1426" s="85">
        <v>1709576</v>
      </c>
      <c r="H1426" s="89"/>
      <c r="I1426" s="273" t="s">
        <v>4865</v>
      </c>
      <c r="J1426" s="89"/>
      <c r="K1426" s="89"/>
      <c r="L1426" s="89"/>
      <c r="M1426" s="89"/>
      <c r="N1426" s="274">
        <v>0</v>
      </c>
      <c r="O1426" s="274">
        <v>1846.8</v>
      </c>
      <c r="P1426" s="89" t="s">
        <v>670</v>
      </c>
    </row>
    <row r="1427" spans="1:16" ht="51">
      <c r="A1427" s="271" t="s">
        <v>565</v>
      </c>
      <c r="B1427" s="89"/>
      <c r="C1427" s="272" t="s">
        <v>615</v>
      </c>
      <c r="D1427" s="84">
        <v>43501</v>
      </c>
      <c r="E1427" s="85" t="s">
        <v>3604</v>
      </c>
      <c r="F1427" s="85" t="s">
        <v>3</v>
      </c>
      <c r="G1427" s="85">
        <v>1709556</v>
      </c>
      <c r="H1427" s="89"/>
      <c r="I1427" s="273" t="s">
        <v>4866</v>
      </c>
      <c r="J1427" s="89"/>
      <c r="K1427" s="89"/>
      <c r="L1427" s="89"/>
      <c r="M1427" s="89"/>
      <c r="N1427" s="274">
        <v>0</v>
      </c>
      <c r="O1427" s="274">
        <v>494</v>
      </c>
      <c r="P1427" s="89" t="s">
        <v>670</v>
      </c>
    </row>
    <row r="1428" spans="1:16" ht="51">
      <c r="A1428" s="271" t="s">
        <v>556</v>
      </c>
      <c r="B1428" s="89"/>
      <c r="C1428" s="272" t="s">
        <v>616</v>
      </c>
      <c r="D1428" s="84">
        <v>43501</v>
      </c>
      <c r="E1428" s="85" t="s">
        <v>3605</v>
      </c>
      <c r="F1428" s="85" t="s">
        <v>3</v>
      </c>
      <c r="G1428" s="85">
        <v>1709550</v>
      </c>
      <c r="H1428" s="89"/>
      <c r="I1428" s="273" t="s">
        <v>4867</v>
      </c>
      <c r="J1428" s="89"/>
      <c r="K1428" s="89"/>
      <c r="L1428" s="89"/>
      <c r="M1428" s="89"/>
      <c r="N1428" s="274">
        <v>0</v>
      </c>
      <c r="O1428" s="274">
        <v>400</v>
      </c>
      <c r="P1428" s="89" t="s">
        <v>670</v>
      </c>
    </row>
    <row r="1429" spans="1:16" ht="63.75">
      <c r="A1429" s="271">
        <v>190</v>
      </c>
      <c r="B1429" s="89"/>
      <c r="C1429" s="272" t="s">
        <v>92</v>
      </c>
      <c r="D1429" s="84">
        <v>43501</v>
      </c>
      <c r="E1429" s="85" t="s">
        <v>3606</v>
      </c>
      <c r="F1429" s="85" t="s">
        <v>3</v>
      </c>
      <c r="G1429" s="85">
        <v>1709546</v>
      </c>
      <c r="H1429" s="89"/>
      <c r="I1429" s="273" t="s">
        <v>4868</v>
      </c>
      <c r="J1429" s="89"/>
      <c r="K1429" s="89"/>
      <c r="L1429" s="89"/>
      <c r="M1429" s="89"/>
      <c r="N1429" s="274">
        <v>0</v>
      </c>
      <c r="O1429" s="274">
        <v>155</v>
      </c>
      <c r="P1429" s="89" t="s">
        <v>670</v>
      </c>
    </row>
    <row r="1430" spans="1:16" ht="63.75">
      <c r="A1430" s="271">
        <v>190</v>
      </c>
      <c r="B1430" s="89"/>
      <c r="C1430" s="272" t="s">
        <v>92</v>
      </c>
      <c r="D1430" s="84">
        <v>43501</v>
      </c>
      <c r="E1430" s="85" t="s">
        <v>3607</v>
      </c>
      <c r="F1430" s="85" t="s">
        <v>3</v>
      </c>
      <c r="G1430" s="85">
        <v>1709544</v>
      </c>
      <c r="H1430" s="89"/>
      <c r="I1430" s="273" t="s">
        <v>4869</v>
      </c>
      <c r="J1430" s="89"/>
      <c r="K1430" s="89"/>
      <c r="L1430" s="89"/>
      <c r="M1430" s="89"/>
      <c r="N1430" s="274">
        <v>0</v>
      </c>
      <c r="O1430" s="274">
        <v>155</v>
      </c>
      <c r="P1430" s="89" t="s">
        <v>670</v>
      </c>
    </row>
    <row r="1431" spans="1:16" ht="51">
      <c r="A1431" s="271">
        <v>592</v>
      </c>
      <c r="B1431" s="89"/>
      <c r="C1431" s="272" t="s">
        <v>645</v>
      </c>
      <c r="D1431" s="84">
        <v>43501</v>
      </c>
      <c r="E1431" s="85" t="s">
        <v>3608</v>
      </c>
      <c r="F1431" s="85" t="s">
        <v>3</v>
      </c>
      <c r="G1431" s="85">
        <v>1709703</v>
      </c>
      <c r="H1431" s="89"/>
      <c r="I1431" s="273" t="s">
        <v>4870</v>
      </c>
      <c r="J1431" s="89"/>
      <c r="K1431" s="89"/>
      <c r="L1431" s="89"/>
      <c r="M1431" s="89"/>
      <c r="N1431" s="274">
        <v>0</v>
      </c>
      <c r="O1431" s="274">
        <v>54</v>
      </c>
      <c r="P1431" s="89" t="s">
        <v>670</v>
      </c>
    </row>
    <row r="1432" spans="1:16" ht="51">
      <c r="A1432" s="271">
        <v>592</v>
      </c>
      <c r="B1432" s="89"/>
      <c r="C1432" s="272" t="s">
        <v>645</v>
      </c>
      <c r="D1432" s="84">
        <v>43501</v>
      </c>
      <c r="E1432" s="85" t="s">
        <v>3609</v>
      </c>
      <c r="F1432" s="85" t="s">
        <v>3</v>
      </c>
      <c r="G1432" s="85">
        <v>1709699</v>
      </c>
      <c r="H1432" s="89"/>
      <c r="I1432" s="273" t="s">
        <v>4871</v>
      </c>
      <c r="J1432" s="89"/>
      <c r="K1432" s="89"/>
      <c r="L1432" s="89"/>
      <c r="M1432" s="89"/>
      <c r="N1432" s="274">
        <v>0</v>
      </c>
      <c r="O1432" s="274">
        <v>1514</v>
      </c>
      <c r="P1432" s="89" t="s">
        <v>670</v>
      </c>
    </row>
    <row r="1433" spans="1:16" ht="51">
      <c r="A1433" s="271" t="s">
        <v>565</v>
      </c>
      <c r="B1433" s="89"/>
      <c r="C1433" s="272" t="s">
        <v>615</v>
      </c>
      <c r="D1433" s="84">
        <v>43501</v>
      </c>
      <c r="E1433" s="85" t="s">
        <v>3610</v>
      </c>
      <c r="F1433" s="85" t="s">
        <v>3</v>
      </c>
      <c r="G1433" s="85">
        <v>1709672</v>
      </c>
      <c r="H1433" s="89"/>
      <c r="I1433" s="273" t="s">
        <v>4872</v>
      </c>
      <c r="J1433" s="89"/>
      <c r="K1433" s="89"/>
      <c r="L1433" s="89"/>
      <c r="M1433" s="89"/>
      <c r="N1433" s="274">
        <v>0</v>
      </c>
      <c r="O1433" s="274">
        <v>4310</v>
      </c>
      <c r="P1433" s="89" t="s">
        <v>670</v>
      </c>
    </row>
    <row r="1434" spans="1:16" ht="51">
      <c r="A1434" s="271">
        <v>35</v>
      </c>
      <c r="B1434" s="89"/>
      <c r="C1434" s="272" t="s">
        <v>46</v>
      </c>
      <c r="D1434" s="84">
        <v>43501</v>
      </c>
      <c r="E1434" s="85" t="s">
        <v>3611</v>
      </c>
      <c r="F1434" s="85" t="s">
        <v>3</v>
      </c>
      <c r="G1434" s="85">
        <v>1709669</v>
      </c>
      <c r="H1434" s="89"/>
      <c r="I1434" s="273" t="s">
        <v>4873</v>
      </c>
      <c r="J1434" s="89"/>
      <c r="K1434" s="89"/>
      <c r="L1434" s="89"/>
      <c r="M1434" s="89"/>
      <c r="N1434" s="274">
        <v>0</v>
      </c>
      <c r="O1434" s="274">
        <v>925</v>
      </c>
      <c r="P1434" s="89" t="s">
        <v>670</v>
      </c>
    </row>
    <row r="1435" spans="1:16" ht="51">
      <c r="A1435" s="271">
        <v>86</v>
      </c>
      <c r="B1435" s="89"/>
      <c r="C1435" s="272" t="s">
        <v>56</v>
      </c>
      <c r="D1435" s="84">
        <v>43501</v>
      </c>
      <c r="E1435" s="85" t="s">
        <v>3612</v>
      </c>
      <c r="F1435" s="85" t="s">
        <v>3</v>
      </c>
      <c r="G1435" s="85">
        <v>1709659</v>
      </c>
      <c r="H1435" s="89"/>
      <c r="I1435" s="273" t="s">
        <v>4874</v>
      </c>
      <c r="J1435" s="89"/>
      <c r="K1435" s="89"/>
      <c r="L1435" s="89"/>
      <c r="M1435" s="89"/>
      <c r="N1435" s="274">
        <v>0</v>
      </c>
      <c r="O1435" s="274">
        <v>3380</v>
      </c>
      <c r="P1435" s="89" t="s">
        <v>670</v>
      </c>
    </row>
    <row r="1436" spans="1:16" ht="51">
      <c r="A1436" s="271" t="s">
        <v>565</v>
      </c>
      <c r="B1436" s="89"/>
      <c r="C1436" s="272" t="s">
        <v>615</v>
      </c>
      <c r="D1436" s="84">
        <v>43501</v>
      </c>
      <c r="E1436" s="85" t="s">
        <v>3613</v>
      </c>
      <c r="F1436" s="85" t="s">
        <v>3</v>
      </c>
      <c r="G1436" s="85">
        <v>1709658</v>
      </c>
      <c r="H1436" s="89"/>
      <c r="I1436" s="273" t="s">
        <v>4875</v>
      </c>
      <c r="J1436" s="89"/>
      <c r="K1436" s="89"/>
      <c r="L1436" s="89"/>
      <c r="M1436" s="89"/>
      <c r="N1436" s="274">
        <v>0</v>
      </c>
      <c r="O1436" s="274">
        <v>103.44</v>
      </c>
      <c r="P1436" s="89" t="s">
        <v>670</v>
      </c>
    </row>
    <row r="1437" spans="1:16" ht="63.75">
      <c r="A1437" s="271" t="s">
        <v>565</v>
      </c>
      <c r="B1437" s="89"/>
      <c r="C1437" s="272" t="s">
        <v>615</v>
      </c>
      <c r="D1437" s="84">
        <v>43501</v>
      </c>
      <c r="E1437" s="85" t="s">
        <v>3614</v>
      </c>
      <c r="F1437" s="85" t="s">
        <v>3</v>
      </c>
      <c r="G1437" s="85">
        <v>1709635</v>
      </c>
      <c r="H1437" s="89"/>
      <c r="I1437" s="273" t="s">
        <v>4876</v>
      </c>
      <c r="J1437" s="89"/>
      <c r="K1437" s="89"/>
      <c r="L1437" s="89"/>
      <c r="M1437" s="89"/>
      <c r="N1437" s="274">
        <v>0</v>
      </c>
      <c r="O1437" s="274">
        <v>3566.28</v>
      </c>
      <c r="P1437" s="89" t="s">
        <v>670</v>
      </c>
    </row>
    <row r="1438" spans="1:16" ht="51">
      <c r="A1438" s="271" t="s">
        <v>565</v>
      </c>
      <c r="B1438" s="89"/>
      <c r="C1438" s="272" t="s">
        <v>615</v>
      </c>
      <c r="D1438" s="84">
        <v>43501</v>
      </c>
      <c r="E1438" s="85" t="s">
        <v>3615</v>
      </c>
      <c r="F1438" s="85" t="s">
        <v>3</v>
      </c>
      <c r="G1438" s="85">
        <v>1709618</v>
      </c>
      <c r="H1438" s="89"/>
      <c r="I1438" s="273" t="s">
        <v>4877</v>
      </c>
      <c r="J1438" s="89"/>
      <c r="K1438" s="89"/>
      <c r="L1438" s="89"/>
      <c r="M1438" s="89"/>
      <c r="N1438" s="274">
        <v>0</v>
      </c>
      <c r="O1438" s="274">
        <v>30</v>
      </c>
      <c r="P1438" s="89" t="s">
        <v>670</v>
      </c>
    </row>
    <row r="1439" spans="1:16" ht="51">
      <c r="A1439" s="271">
        <v>132</v>
      </c>
      <c r="B1439" s="89"/>
      <c r="C1439" s="272" t="s">
        <v>68</v>
      </c>
      <c r="D1439" s="84">
        <v>43501</v>
      </c>
      <c r="E1439" s="85" t="s">
        <v>3616</v>
      </c>
      <c r="F1439" s="85" t="s">
        <v>3</v>
      </c>
      <c r="G1439" s="85">
        <v>1709600</v>
      </c>
      <c r="H1439" s="89"/>
      <c r="I1439" s="273" t="s">
        <v>4878</v>
      </c>
      <c r="J1439" s="89"/>
      <c r="K1439" s="89"/>
      <c r="L1439" s="89"/>
      <c r="M1439" s="89"/>
      <c r="N1439" s="274">
        <v>0</v>
      </c>
      <c r="O1439" s="274">
        <v>32150</v>
      </c>
      <c r="P1439" s="89" t="s">
        <v>670</v>
      </c>
    </row>
    <row r="1440" spans="1:16" ht="51">
      <c r="A1440" s="271" t="s">
        <v>556</v>
      </c>
      <c r="B1440" s="89"/>
      <c r="C1440" s="272" t="s">
        <v>616</v>
      </c>
      <c r="D1440" s="84">
        <v>43501</v>
      </c>
      <c r="E1440" s="85" t="s">
        <v>3617</v>
      </c>
      <c r="F1440" s="85" t="s">
        <v>3</v>
      </c>
      <c r="G1440" s="85">
        <v>1709454</v>
      </c>
      <c r="H1440" s="89"/>
      <c r="I1440" s="273" t="s">
        <v>781</v>
      </c>
      <c r="J1440" s="89"/>
      <c r="K1440" s="89"/>
      <c r="L1440" s="89"/>
      <c r="M1440" s="89"/>
      <c r="N1440" s="274">
        <v>0</v>
      </c>
      <c r="O1440" s="274">
        <v>460</v>
      </c>
      <c r="P1440" s="89" t="s">
        <v>670</v>
      </c>
    </row>
    <row r="1441" spans="1:16" ht="38.25">
      <c r="A1441" s="271" t="s">
        <v>565</v>
      </c>
      <c r="B1441" s="89"/>
      <c r="C1441" s="272" t="s">
        <v>615</v>
      </c>
      <c r="D1441" s="84">
        <v>43501</v>
      </c>
      <c r="E1441" s="85" t="s">
        <v>3618</v>
      </c>
      <c r="F1441" s="85" t="s">
        <v>3</v>
      </c>
      <c r="G1441" s="85">
        <v>1709439</v>
      </c>
      <c r="H1441" s="89"/>
      <c r="I1441" s="273" t="s">
        <v>747</v>
      </c>
      <c r="J1441" s="89"/>
      <c r="K1441" s="89"/>
      <c r="L1441" s="89"/>
      <c r="M1441" s="89"/>
      <c r="N1441" s="274">
        <v>0</v>
      </c>
      <c r="O1441" s="274">
        <v>6200</v>
      </c>
      <c r="P1441" s="89" t="s">
        <v>670</v>
      </c>
    </row>
    <row r="1442" spans="1:16" ht="38.25">
      <c r="A1442" s="271" t="s">
        <v>565</v>
      </c>
      <c r="B1442" s="89"/>
      <c r="C1442" s="272" t="s">
        <v>615</v>
      </c>
      <c r="D1442" s="84">
        <v>43501</v>
      </c>
      <c r="E1442" s="85" t="s">
        <v>3619</v>
      </c>
      <c r="F1442" s="85" t="s">
        <v>3</v>
      </c>
      <c r="G1442" s="85">
        <v>1709437</v>
      </c>
      <c r="H1442" s="89"/>
      <c r="I1442" s="273" t="s">
        <v>4879</v>
      </c>
      <c r="J1442" s="89"/>
      <c r="K1442" s="89"/>
      <c r="L1442" s="89"/>
      <c r="M1442" s="89"/>
      <c r="N1442" s="274">
        <v>0</v>
      </c>
      <c r="O1442" s="274">
        <v>195</v>
      </c>
      <c r="P1442" s="89" t="s">
        <v>670</v>
      </c>
    </row>
    <row r="1443" spans="1:16" ht="51">
      <c r="A1443" s="271">
        <v>212</v>
      </c>
      <c r="B1443" s="89"/>
      <c r="C1443" s="272" t="s">
        <v>100</v>
      </c>
      <c r="D1443" s="84">
        <v>43501</v>
      </c>
      <c r="E1443" s="85" t="s">
        <v>3620</v>
      </c>
      <c r="F1443" s="85" t="s">
        <v>3</v>
      </c>
      <c r="G1443" s="85">
        <v>1709435</v>
      </c>
      <c r="H1443" s="89"/>
      <c r="I1443" s="273" t="s">
        <v>4880</v>
      </c>
      <c r="J1443" s="89"/>
      <c r="K1443" s="89"/>
      <c r="L1443" s="89"/>
      <c r="M1443" s="89"/>
      <c r="N1443" s="274">
        <v>0</v>
      </c>
      <c r="O1443" s="274">
        <v>60</v>
      </c>
      <c r="P1443" s="89" t="s">
        <v>670</v>
      </c>
    </row>
    <row r="1444" spans="1:16" ht="51">
      <c r="A1444" s="271" t="s">
        <v>565</v>
      </c>
      <c r="B1444" s="89"/>
      <c r="C1444" s="272" t="s">
        <v>615</v>
      </c>
      <c r="D1444" s="84">
        <v>43501</v>
      </c>
      <c r="E1444" s="85" t="s">
        <v>3621</v>
      </c>
      <c r="F1444" s="85" t="s">
        <v>3</v>
      </c>
      <c r="G1444" s="85">
        <v>1709433</v>
      </c>
      <c r="H1444" s="89"/>
      <c r="I1444" s="273" t="s">
        <v>4881</v>
      </c>
      <c r="J1444" s="89"/>
      <c r="K1444" s="89"/>
      <c r="L1444" s="89"/>
      <c r="M1444" s="89"/>
      <c r="N1444" s="274">
        <v>0</v>
      </c>
      <c r="O1444" s="274">
        <v>2075</v>
      </c>
      <c r="P1444" s="89" t="s">
        <v>670</v>
      </c>
    </row>
    <row r="1445" spans="1:16" ht="51">
      <c r="A1445" s="271">
        <v>130</v>
      </c>
      <c r="B1445" s="89"/>
      <c r="C1445" s="272" t="s">
        <v>67</v>
      </c>
      <c r="D1445" s="84">
        <v>43501</v>
      </c>
      <c r="E1445" s="85" t="s">
        <v>3622</v>
      </c>
      <c r="F1445" s="85" t="s">
        <v>3</v>
      </c>
      <c r="G1445" s="85">
        <v>1709566</v>
      </c>
      <c r="H1445" s="89"/>
      <c r="I1445" s="273" t="s">
        <v>4882</v>
      </c>
      <c r="J1445" s="89"/>
      <c r="K1445" s="89"/>
      <c r="L1445" s="89"/>
      <c r="M1445" s="89"/>
      <c r="N1445" s="274">
        <v>0</v>
      </c>
      <c r="O1445" s="274">
        <v>791.25</v>
      </c>
      <c r="P1445" s="89" t="s">
        <v>670</v>
      </c>
    </row>
    <row r="1446" spans="1:16" ht="63.75">
      <c r="A1446" s="271" t="s">
        <v>565</v>
      </c>
      <c r="B1446" s="89"/>
      <c r="C1446" s="272" t="s">
        <v>615</v>
      </c>
      <c r="D1446" s="84">
        <v>43501</v>
      </c>
      <c r="E1446" s="85" t="s">
        <v>3623</v>
      </c>
      <c r="F1446" s="85" t="s">
        <v>3</v>
      </c>
      <c r="G1446" s="85">
        <v>1709548</v>
      </c>
      <c r="H1446" s="89"/>
      <c r="I1446" s="273" t="s">
        <v>4883</v>
      </c>
      <c r="J1446" s="89"/>
      <c r="K1446" s="89"/>
      <c r="L1446" s="89"/>
      <c r="M1446" s="89"/>
      <c r="N1446" s="274">
        <v>0</v>
      </c>
      <c r="O1446" s="274">
        <v>9519.6</v>
      </c>
      <c r="P1446" s="89" t="s">
        <v>670</v>
      </c>
    </row>
    <row r="1447" spans="1:16" ht="63.75">
      <c r="A1447" s="271" t="s">
        <v>565</v>
      </c>
      <c r="B1447" s="89"/>
      <c r="C1447" s="272" t="s">
        <v>615</v>
      </c>
      <c r="D1447" s="84">
        <v>43501</v>
      </c>
      <c r="E1447" s="85" t="s">
        <v>3624</v>
      </c>
      <c r="F1447" s="85" t="s">
        <v>3</v>
      </c>
      <c r="G1447" s="85">
        <v>1709474</v>
      </c>
      <c r="H1447" s="89"/>
      <c r="I1447" s="273" t="s">
        <v>4884</v>
      </c>
      <c r="J1447" s="89"/>
      <c r="K1447" s="89"/>
      <c r="L1447" s="89"/>
      <c r="M1447" s="89"/>
      <c r="N1447" s="274">
        <v>0</v>
      </c>
      <c r="O1447" s="274">
        <v>2439.41</v>
      </c>
      <c r="P1447" s="89" t="s">
        <v>670</v>
      </c>
    </row>
    <row r="1448" spans="1:16" ht="63.75">
      <c r="A1448" s="271" t="s">
        <v>556</v>
      </c>
      <c r="B1448" s="89"/>
      <c r="C1448" s="272" t="s">
        <v>616</v>
      </c>
      <c r="D1448" s="84">
        <v>43501</v>
      </c>
      <c r="E1448" s="85" t="s">
        <v>3625</v>
      </c>
      <c r="F1448" s="85" t="s">
        <v>3</v>
      </c>
      <c r="G1448" s="85">
        <v>1709473</v>
      </c>
      <c r="H1448" s="89"/>
      <c r="I1448" s="273" t="s">
        <v>4885</v>
      </c>
      <c r="J1448" s="89"/>
      <c r="K1448" s="89"/>
      <c r="L1448" s="89"/>
      <c r="M1448" s="89"/>
      <c r="N1448" s="274">
        <v>0</v>
      </c>
      <c r="O1448" s="274">
        <v>35</v>
      </c>
      <c r="P1448" s="89" t="s">
        <v>670</v>
      </c>
    </row>
    <row r="1449" spans="1:16" ht="63.75">
      <c r="A1449" s="271" t="s">
        <v>559</v>
      </c>
      <c r="B1449" s="89"/>
      <c r="C1449" s="272" t="s">
        <v>762</v>
      </c>
      <c r="D1449" s="84">
        <v>43501</v>
      </c>
      <c r="E1449" s="85" t="s">
        <v>3626</v>
      </c>
      <c r="F1449" s="85" t="s">
        <v>3</v>
      </c>
      <c r="G1449" s="85">
        <v>1709451</v>
      </c>
      <c r="H1449" s="89"/>
      <c r="I1449" s="273" t="s">
        <v>4886</v>
      </c>
      <c r="J1449" s="89"/>
      <c r="K1449" s="89"/>
      <c r="L1449" s="89"/>
      <c r="M1449" s="89"/>
      <c r="N1449" s="274">
        <v>0</v>
      </c>
      <c r="O1449" s="274">
        <v>6300.72</v>
      </c>
      <c r="P1449" s="89" t="s">
        <v>670</v>
      </c>
    </row>
    <row r="1450" spans="1:16" ht="63.75">
      <c r="A1450" s="271">
        <v>30</v>
      </c>
      <c r="B1450" s="89"/>
      <c r="C1450" s="272" t="s">
        <v>675</v>
      </c>
      <c r="D1450" s="84">
        <v>43501</v>
      </c>
      <c r="E1450" s="85" t="s">
        <v>3627</v>
      </c>
      <c r="F1450" s="85" t="s">
        <v>3</v>
      </c>
      <c r="G1450" s="85">
        <v>1709445</v>
      </c>
      <c r="H1450" s="89"/>
      <c r="I1450" s="273" t="s">
        <v>4887</v>
      </c>
      <c r="J1450" s="89"/>
      <c r="K1450" s="89"/>
      <c r="L1450" s="89"/>
      <c r="M1450" s="89"/>
      <c r="N1450" s="274">
        <v>0</v>
      </c>
      <c r="O1450" s="274">
        <v>12655.86</v>
      </c>
      <c r="P1450" s="89" t="s">
        <v>670</v>
      </c>
    </row>
    <row r="1451" spans="1:16" ht="63.75">
      <c r="A1451" s="271">
        <v>15</v>
      </c>
      <c r="B1451" s="89"/>
      <c r="C1451" s="272" t="s">
        <v>42</v>
      </c>
      <c r="D1451" s="84">
        <v>43501</v>
      </c>
      <c r="E1451" s="85" t="s">
        <v>3628</v>
      </c>
      <c r="F1451" s="85" t="s">
        <v>3</v>
      </c>
      <c r="G1451" s="85">
        <v>1709515</v>
      </c>
      <c r="H1451" s="89"/>
      <c r="I1451" s="273" t="s">
        <v>4888</v>
      </c>
      <c r="J1451" s="89"/>
      <c r="K1451" s="89"/>
      <c r="L1451" s="89"/>
      <c r="M1451" s="89"/>
      <c r="N1451" s="274">
        <v>0</v>
      </c>
      <c r="O1451" s="274">
        <v>4260.6099999999997</v>
      </c>
      <c r="P1451" s="89" t="s">
        <v>670</v>
      </c>
    </row>
    <row r="1452" spans="1:16" ht="51">
      <c r="A1452" s="271">
        <v>15</v>
      </c>
      <c r="B1452" s="89"/>
      <c r="C1452" s="272" t="s">
        <v>42</v>
      </c>
      <c r="D1452" s="84">
        <v>43501</v>
      </c>
      <c r="E1452" s="85" t="s">
        <v>3629</v>
      </c>
      <c r="F1452" s="85" t="s">
        <v>3</v>
      </c>
      <c r="G1452" s="85">
        <v>1709512</v>
      </c>
      <c r="H1452" s="89"/>
      <c r="I1452" s="273" t="s">
        <v>4889</v>
      </c>
      <c r="J1452" s="89"/>
      <c r="K1452" s="89"/>
      <c r="L1452" s="89"/>
      <c r="M1452" s="89"/>
      <c r="N1452" s="274">
        <v>0</v>
      </c>
      <c r="O1452" s="274">
        <v>1318.92</v>
      </c>
      <c r="P1452" s="89" t="s">
        <v>670</v>
      </c>
    </row>
    <row r="1453" spans="1:16" ht="51">
      <c r="A1453" s="271" t="s">
        <v>565</v>
      </c>
      <c r="B1453" s="89"/>
      <c r="C1453" s="272" t="s">
        <v>615</v>
      </c>
      <c r="D1453" s="84">
        <v>43501</v>
      </c>
      <c r="E1453" s="85" t="s">
        <v>3630</v>
      </c>
      <c r="F1453" s="85" t="s">
        <v>3</v>
      </c>
      <c r="G1453" s="85">
        <v>1709511</v>
      </c>
      <c r="H1453" s="89"/>
      <c r="I1453" s="273" t="s">
        <v>4890</v>
      </c>
      <c r="J1453" s="89"/>
      <c r="K1453" s="89"/>
      <c r="L1453" s="89"/>
      <c r="M1453" s="89"/>
      <c r="N1453" s="274">
        <v>0</v>
      </c>
      <c r="O1453" s="274">
        <v>222</v>
      </c>
      <c r="P1453" s="89" t="s">
        <v>670</v>
      </c>
    </row>
    <row r="1454" spans="1:16" ht="38.25">
      <c r="A1454" s="271">
        <v>526</v>
      </c>
      <c r="B1454" s="89"/>
      <c r="C1454" s="272" t="s">
        <v>610</v>
      </c>
      <c r="D1454" s="84">
        <v>43501</v>
      </c>
      <c r="E1454" s="85" t="s">
        <v>3631</v>
      </c>
      <c r="F1454" s="85" t="s">
        <v>3</v>
      </c>
      <c r="G1454" s="85">
        <v>1709508</v>
      </c>
      <c r="H1454" s="89"/>
      <c r="I1454" s="273" t="s">
        <v>4891</v>
      </c>
      <c r="J1454" s="89"/>
      <c r="K1454" s="89"/>
      <c r="L1454" s="89"/>
      <c r="M1454" s="89"/>
      <c r="N1454" s="274">
        <v>0</v>
      </c>
      <c r="O1454" s="274">
        <v>40</v>
      </c>
      <c r="P1454" s="89" t="s">
        <v>670</v>
      </c>
    </row>
    <row r="1455" spans="1:16" ht="51">
      <c r="A1455" s="271">
        <v>526</v>
      </c>
      <c r="B1455" s="89"/>
      <c r="C1455" s="272" t="s">
        <v>610</v>
      </c>
      <c r="D1455" s="84">
        <v>43501</v>
      </c>
      <c r="E1455" s="85" t="s">
        <v>3632</v>
      </c>
      <c r="F1455" s="85" t="s">
        <v>3</v>
      </c>
      <c r="G1455" s="85">
        <v>1709506</v>
      </c>
      <c r="H1455" s="89"/>
      <c r="I1455" s="273" t="s">
        <v>4892</v>
      </c>
      <c r="J1455" s="89"/>
      <c r="K1455" s="89"/>
      <c r="L1455" s="89"/>
      <c r="M1455" s="89"/>
      <c r="N1455" s="274">
        <v>0</v>
      </c>
      <c r="O1455" s="274">
        <v>40</v>
      </c>
      <c r="P1455" s="89" t="s">
        <v>670</v>
      </c>
    </row>
    <row r="1456" spans="1:16" ht="51">
      <c r="A1456" s="271">
        <v>86</v>
      </c>
      <c r="B1456" s="89"/>
      <c r="C1456" s="272" t="s">
        <v>56</v>
      </c>
      <c r="D1456" s="84">
        <v>43501</v>
      </c>
      <c r="E1456" s="85" t="s">
        <v>3633</v>
      </c>
      <c r="F1456" s="85" t="s">
        <v>3</v>
      </c>
      <c r="G1456" s="85">
        <v>1709487</v>
      </c>
      <c r="H1456" s="89"/>
      <c r="I1456" s="273" t="s">
        <v>4893</v>
      </c>
      <c r="J1456" s="89"/>
      <c r="K1456" s="89"/>
      <c r="L1456" s="89"/>
      <c r="M1456" s="89"/>
      <c r="N1456" s="274">
        <v>0</v>
      </c>
      <c r="O1456" s="274">
        <v>2</v>
      </c>
      <c r="P1456" s="89" t="s">
        <v>670</v>
      </c>
    </row>
    <row r="1457" spans="1:16" ht="63.75">
      <c r="A1457" s="271">
        <v>48</v>
      </c>
      <c r="B1457" s="89"/>
      <c r="C1457" s="272" t="s">
        <v>50</v>
      </c>
      <c r="D1457" s="84">
        <v>43501</v>
      </c>
      <c r="E1457" s="85" t="s">
        <v>3634</v>
      </c>
      <c r="F1457" s="85" t="s">
        <v>3</v>
      </c>
      <c r="G1457" s="85">
        <v>1709485</v>
      </c>
      <c r="H1457" s="89"/>
      <c r="I1457" s="273" t="s">
        <v>4894</v>
      </c>
      <c r="J1457" s="89"/>
      <c r="K1457" s="89"/>
      <c r="L1457" s="89"/>
      <c r="M1457" s="89"/>
      <c r="N1457" s="274">
        <v>0</v>
      </c>
      <c r="O1457" s="274">
        <v>250.03</v>
      </c>
      <c r="P1457" s="89" t="s">
        <v>670</v>
      </c>
    </row>
    <row r="1458" spans="1:16" ht="51">
      <c r="A1458" s="271">
        <v>86</v>
      </c>
      <c r="B1458" s="89"/>
      <c r="C1458" s="272" t="s">
        <v>56</v>
      </c>
      <c r="D1458" s="84">
        <v>43501</v>
      </c>
      <c r="E1458" s="85" t="s">
        <v>3635</v>
      </c>
      <c r="F1458" s="85" t="s">
        <v>3</v>
      </c>
      <c r="G1458" s="85">
        <v>1709483</v>
      </c>
      <c r="H1458" s="89"/>
      <c r="I1458" s="273" t="s">
        <v>4893</v>
      </c>
      <c r="J1458" s="89"/>
      <c r="K1458" s="89"/>
      <c r="L1458" s="89"/>
      <c r="M1458" s="89"/>
      <c r="N1458" s="274">
        <v>0</v>
      </c>
      <c r="O1458" s="274">
        <v>2.5</v>
      </c>
      <c r="P1458" s="89" t="s">
        <v>670</v>
      </c>
    </row>
    <row r="1459" spans="1:16" ht="51">
      <c r="A1459" s="271" t="s">
        <v>565</v>
      </c>
      <c r="B1459" s="89"/>
      <c r="C1459" s="272" t="s">
        <v>615</v>
      </c>
      <c r="D1459" s="84">
        <v>43501</v>
      </c>
      <c r="E1459" s="85" t="s">
        <v>3636</v>
      </c>
      <c r="F1459" s="85" t="s">
        <v>3</v>
      </c>
      <c r="G1459" s="85">
        <v>1709479</v>
      </c>
      <c r="H1459" s="89"/>
      <c r="I1459" s="273" t="s">
        <v>4895</v>
      </c>
      <c r="J1459" s="89"/>
      <c r="K1459" s="89"/>
      <c r="L1459" s="89"/>
      <c r="M1459" s="89"/>
      <c r="N1459" s="274">
        <v>0</v>
      </c>
      <c r="O1459" s="274">
        <v>1067.95</v>
      </c>
      <c r="P1459" s="89" t="s">
        <v>670</v>
      </c>
    </row>
    <row r="1460" spans="1:16" ht="51">
      <c r="A1460" s="271">
        <v>48</v>
      </c>
      <c r="B1460" s="89"/>
      <c r="C1460" s="272" t="s">
        <v>50</v>
      </c>
      <c r="D1460" s="84">
        <v>43501</v>
      </c>
      <c r="E1460" s="85" t="s">
        <v>3637</v>
      </c>
      <c r="F1460" s="85" t="s">
        <v>3</v>
      </c>
      <c r="G1460" s="85">
        <v>1709472</v>
      </c>
      <c r="H1460" s="89"/>
      <c r="I1460" s="273" t="s">
        <v>4896</v>
      </c>
      <c r="J1460" s="89"/>
      <c r="K1460" s="89"/>
      <c r="L1460" s="89"/>
      <c r="M1460" s="89"/>
      <c r="N1460" s="274">
        <v>0</v>
      </c>
      <c r="O1460" s="274">
        <v>23.7</v>
      </c>
      <c r="P1460" s="89" t="s">
        <v>670</v>
      </c>
    </row>
    <row r="1461" spans="1:16" ht="51">
      <c r="A1461" s="271" t="s">
        <v>556</v>
      </c>
      <c r="B1461" s="89"/>
      <c r="C1461" s="272" t="s">
        <v>616</v>
      </c>
      <c r="D1461" s="84">
        <v>43501</v>
      </c>
      <c r="E1461" s="85" t="s">
        <v>3638</v>
      </c>
      <c r="F1461" s="85" t="s">
        <v>3</v>
      </c>
      <c r="G1461" s="85">
        <v>1709468</v>
      </c>
      <c r="H1461" s="89"/>
      <c r="I1461" s="273" t="s">
        <v>4897</v>
      </c>
      <c r="J1461" s="89"/>
      <c r="K1461" s="89"/>
      <c r="L1461" s="89"/>
      <c r="M1461" s="89"/>
      <c r="N1461" s="274">
        <v>0</v>
      </c>
      <c r="O1461" s="274">
        <v>1277</v>
      </c>
      <c r="P1461" s="89" t="s">
        <v>670</v>
      </c>
    </row>
    <row r="1462" spans="1:16" ht="38.25">
      <c r="A1462" s="271" t="s">
        <v>565</v>
      </c>
      <c r="B1462" s="89"/>
      <c r="C1462" s="272" t="s">
        <v>615</v>
      </c>
      <c r="D1462" s="84">
        <v>43501</v>
      </c>
      <c r="E1462" s="85" t="s">
        <v>3639</v>
      </c>
      <c r="F1462" s="85" t="s">
        <v>3</v>
      </c>
      <c r="G1462" s="85">
        <v>1709467</v>
      </c>
      <c r="H1462" s="89"/>
      <c r="I1462" s="273" t="s">
        <v>729</v>
      </c>
      <c r="J1462" s="89"/>
      <c r="K1462" s="89"/>
      <c r="L1462" s="89"/>
      <c r="M1462" s="89"/>
      <c r="N1462" s="274">
        <v>0</v>
      </c>
      <c r="O1462" s="274">
        <v>800</v>
      </c>
      <c r="P1462" s="89" t="s">
        <v>670</v>
      </c>
    </row>
    <row r="1463" spans="1:16" ht="38.25">
      <c r="A1463" s="271">
        <v>15</v>
      </c>
      <c r="B1463" s="89"/>
      <c r="C1463" s="272" t="s">
        <v>42</v>
      </c>
      <c r="D1463" s="84">
        <v>43501</v>
      </c>
      <c r="E1463" s="85" t="s">
        <v>3640</v>
      </c>
      <c r="F1463" s="85" t="s">
        <v>3</v>
      </c>
      <c r="G1463" s="85">
        <v>1709460</v>
      </c>
      <c r="H1463" s="89"/>
      <c r="I1463" s="273" t="s">
        <v>4898</v>
      </c>
      <c r="J1463" s="89"/>
      <c r="K1463" s="89"/>
      <c r="L1463" s="89"/>
      <c r="M1463" s="89"/>
      <c r="N1463" s="274">
        <v>0</v>
      </c>
      <c r="O1463" s="274">
        <v>54</v>
      </c>
      <c r="P1463" s="89" t="s">
        <v>670</v>
      </c>
    </row>
    <row r="1464" spans="1:16" ht="38.25">
      <c r="A1464" s="271">
        <v>15</v>
      </c>
      <c r="B1464" s="89"/>
      <c r="C1464" s="272" t="s">
        <v>42</v>
      </c>
      <c r="D1464" s="84">
        <v>43501</v>
      </c>
      <c r="E1464" s="85" t="s">
        <v>3641</v>
      </c>
      <c r="F1464" s="85" t="s">
        <v>3</v>
      </c>
      <c r="G1464" s="85">
        <v>1709458</v>
      </c>
      <c r="H1464" s="89"/>
      <c r="I1464" s="273" t="s">
        <v>4899</v>
      </c>
      <c r="J1464" s="89"/>
      <c r="K1464" s="89"/>
      <c r="L1464" s="89"/>
      <c r="M1464" s="89"/>
      <c r="N1464" s="274">
        <v>0</v>
      </c>
      <c r="O1464" s="274">
        <v>54</v>
      </c>
      <c r="P1464" s="89" t="s">
        <v>670</v>
      </c>
    </row>
    <row r="1465" spans="1:16" ht="38.25">
      <c r="A1465" s="271">
        <v>15</v>
      </c>
      <c r="B1465" s="89"/>
      <c r="C1465" s="272" t="s">
        <v>42</v>
      </c>
      <c r="D1465" s="84">
        <v>43501</v>
      </c>
      <c r="E1465" s="85" t="s">
        <v>3642</v>
      </c>
      <c r="F1465" s="85" t="s">
        <v>3</v>
      </c>
      <c r="G1465" s="85">
        <v>1709457</v>
      </c>
      <c r="H1465" s="89"/>
      <c r="I1465" s="273" t="s">
        <v>4900</v>
      </c>
      <c r="J1465" s="89"/>
      <c r="K1465" s="89"/>
      <c r="L1465" s="89"/>
      <c r="M1465" s="89"/>
      <c r="N1465" s="274">
        <v>0</v>
      </c>
      <c r="O1465" s="274">
        <v>48.72</v>
      </c>
      <c r="P1465" s="89" t="s">
        <v>670</v>
      </c>
    </row>
    <row r="1466" spans="1:16" ht="89.25">
      <c r="A1466" s="271">
        <v>25</v>
      </c>
      <c r="B1466" s="89"/>
      <c r="C1466" s="272" t="s">
        <v>45</v>
      </c>
      <c r="D1466" s="84">
        <v>43501</v>
      </c>
      <c r="E1466" s="85" t="s">
        <v>3643</v>
      </c>
      <c r="F1466" s="85" t="s">
        <v>671</v>
      </c>
      <c r="G1466" s="85">
        <v>189884</v>
      </c>
      <c r="H1466" s="89"/>
      <c r="I1466" s="273" t="s">
        <v>4901</v>
      </c>
      <c r="J1466" s="89"/>
      <c r="K1466" s="89"/>
      <c r="L1466" s="89"/>
      <c r="M1466" s="89"/>
      <c r="N1466" s="274">
        <v>27707.27</v>
      </c>
      <c r="O1466" s="274">
        <v>0</v>
      </c>
      <c r="P1466" s="89" t="s">
        <v>670</v>
      </c>
    </row>
    <row r="1467" spans="1:16" ht="76.5">
      <c r="A1467" s="271">
        <v>25</v>
      </c>
      <c r="B1467" s="89"/>
      <c r="C1467" s="272" t="s">
        <v>45</v>
      </c>
      <c r="D1467" s="84">
        <v>43501</v>
      </c>
      <c r="E1467" s="85" t="s">
        <v>3643</v>
      </c>
      <c r="F1467" s="85" t="s">
        <v>671</v>
      </c>
      <c r="G1467" s="85">
        <v>189879</v>
      </c>
      <c r="H1467" s="89"/>
      <c r="I1467" s="273" t="s">
        <v>4902</v>
      </c>
      <c r="J1467" s="89"/>
      <c r="K1467" s="89"/>
      <c r="L1467" s="89"/>
      <c r="M1467" s="89"/>
      <c r="N1467" s="274">
        <v>490613.32</v>
      </c>
      <c r="O1467" s="274">
        <v>0</v>
      </c>
      <c r="P1467" s="89" t="s">
        <v>670</v>
      </c>
    </row>
    <row r="1468" spans="1:16" ht="76.5">
      <c r="A1468" s="271">
        <v>25</v>
      </c>
      <c r="B1468" s="89"/>
      <c r="C1468" s="272" t="s">
        <v>45</v>
      </c>
      <c r="D1468" s="84">
        <v>43501</v>
      </c>
      <c r="E1468" s="85" t="s">
        <v>3643</v>
      </c>
      <c r="F1468" s="85" t="s">
        <v>671</v>
      </c>
      <c r="G1468" s="85">
        <v>189886</v>
      </c>
      <c r="H1468" s="89"/>
      <c r="I1468" s="273" t="s">
        <v>4903</v>
      </c>
      <c r="J1468" s="89"/>
      <c r="K1468" s="89"/>
      <c r="L1468" s="89"/>
      <c r="M1468" s="89"/>
      <c r="N1468" s="274">
        <v>276576.26</v>
      </c>
      <c r="O1468" s="274">
        <v>0</v>
      </c>
      <c r="P1468" s="89" t="s">
        <v>670</v>
      </c>
    </row>
    <row r="1469" spans="1:16" ht="76.5">
      <c r="A1469" s="271">
        <v>25</v>
      </c>
      <c r="B1469" s="89"/>
      <c r="C1469" s="272" t="s">
        <v>45</v>
      </c>
      <c r="D1469" s="84">
        <v>43501</v>
      </c>
      <c r="E1469" s="85" t="s">
        <v>3643</v>
      </c>
      <c r="F1469" s="85" t="s">
        <v>671</v>
      </c>
      <c r="G1469" s="85">
        <v>189887</v>
      </c>
      <c r="H1469" s="89"/>
      <c r="I1469" s="273" t="s">
        <v>4904</v>
      </c>
      <c r="J1469" s="89"/>
      <c r="K1469" s="89"/>
      <c r="L1469" s="89"/>
      <c r="M1469" s="89"/>
      <c r="N1469" s="274">
        <v>1543826.25</v>
      </c>
      <c r="O1469" s="274">
        <v>0</v>
      </c>
      <c r="P1469" s="89" t="s">
        <v>670</v>
      </c>
    </row>
    <row r="1470" spans="1:16" ht="51">
      <c r="A1470" s="271">
        <v>10</v>
      </c>
      <c r="B1470" s="89"/>
      <c r="C1470" s="272" t="s">
        <v>41</v>
      </c>
      <c r="D1470" s="84">
        <v>43501</v>
      </c>
      <c r="E1470" s="85" t="s">
        <v>3644</v>
      </c>
      <c r="F1470" s="85" t="s">
        <v>6</v>
      </c>
      <c r="G1470" s="85">
        <v>956416</v>
      </c>
      <c r="H1470" s="89"/>
      <c r="I1470" s="273" t="s">
        <v>4905</v>
      </c>
      <c r="J1470" s="89"/>
      <c r="K1470" s="89"/>
      <c r="L1470" s="89"/>
      <c r="M1470" s="89"/>
      <c r="N1470" s="274">
        <v>0</v>
      </c>
      <c r="O1470" s="274">
        <v>22292.67</v>
      </c>
      <c r="P1470" s="89" t="s">
        <v>670</v>
      </c>
    </row>
    <row r="1471" spans="1:16" ht="63.75">
      <c r="A1471" s="271" t="s">
        <v>559</v>
      </c>
      <c r="B1471" s="89"/>
      <c r="C1471" s="272" t="s">
        <v>762</v>
      </c>
      <c r="D1471" s="84">
        <v>43501</v>
      </c>
      <c r="E1471" s="85" t="s">
        <v>3645</v>
      </c>
      <c r="F1471" s="85" t="s">
        <v>6</v>
      </c>
      <c r="G1471" s="85">
        <v>1078970</v>
      </c>
      <c r="H1471" s="89"/>
      <c r="I1471" s="273" t="s">
        <v>4906</v>
      </c>
      <c r="J1471" s="89"/>
      <c r="K1471" s="89"/>
      <c r="L1471" s="89"/>
      <c r="M1471" s="89"/>
      <c r="N1471" s="274">
        <v>0</v>
      </c>
      <c r="O1471" s="274">
        <v>106255</v>
      </c>
      <c r="P1471" s="89" t="s">
        <v>670</v>
      </c>
    </row>
    <row r="1472" spans="1:16" ht="51">
      <c r="A1472" s="271" t="s">
        <v>559</v>
      </c>
      <c r="B1472" s="89"/>
      <c r="C1472" s="272" t="s">
        <v>762</v>
      </c>
      <c r="D1472" s="84">
        <v>43501</v>
      </c>
      <c r="E1472" s="85" t="s">
        <v>3646</v>
      </c>
      <c r="F1472" s="85" t="s">
        <v>6</v>
      </c>
      <c r="G1472" s="85">
        <v>1078971</v>
      </c>
      <c r="H1472" s="89"/>
      <c r="I1472" s="273" t="s">
        <v>4907</v>
      </c>
      <c r="J1472" s="89"/>
      <c r="K1472" s="89"/>
      <c r="L1472" s="89"/>
      <c r="M1472" s="89"/>
      <c r="N1472" s="274">
        <v>0</v>
      </c>
      <c r="O1472" s="274">
        <v>3238.9</v>
      </c>
      <c r="P1472" s="89" t="s">
        <v>670</v>
      </c>
    </row>
    <row r="1473" spans="1:16" ht="76.5">
      <c r="A1473" s="271">
        <v>25</v>
      </c>
      <c r="B1473" s="89"/>
      <c r="C1473" s="272" t="s">
        <v>45</v>
      </c>
      <c r="D1473" s="84">
        <v>43501</v>
      </c>
      <c r="E1473" s="85" t="s">
        <v>3647</v>
      </c>
      <c r="F1473" s="85" t="s">
        <v>671</v>
      </c>
      <c r="G1473" s="85">
        <v>189849</v>
      </c>
      <c r="H1473" s="89"/>
      <c r="I1473" s="273" t="s">
        <v>4908</v>
      </c>
      <c r="J1473" s="89"/>
      <c r="K1473" s="89"/>
      <c r="L1473" s="89"/>
      <c r="M1473" s="89"/>
      <c r="N1473" s="274">
        <v>590184.64</v>
      </c>
      <c r="O1473" s="274">
        <v>0</v>
      </c>
      <c r="P1473" s="89" t="s">
        <v>670</v>
      </c>
    </row>
    <row r="1474" spans="1:16" ht="76.5">
      <c r="A1474" s="271">
        <v>25</v>
      </c>
      <c r="B1474" s="89"/>
      <c r="C1474" s="272" t="s">
        <v>45</v>
      </c>
      <c r="D1474" s="84">
        <v>43501</v>
      </c>
      <c r="E1474" s="85" t="s">
        <v>3647</v>
      </c>
      <c r="F1474" s="85" t="s">
        <v>671</v>
      </c>
      <c r="G1474" s="85">
        <v>189864</v>
      </c>
      <c r="H1474" s="89"/>
      <c r="I1474" s="273" t="s">
        <v>4909</v>
      </c>
      <c r="J1474" s="89"/>
      <c r="K1474" s="89"/>
      <c r="L1474" s="89"/>
      <c r="M1474" s="89"/>
      <c r="N1474" s="274">
        <v>295712.52</v>
      </c>
      <c r="O1474" s="274">
        <v>0</v>
      </c>
      <c r="P1474" s="89" t="s">
        <v>670</v>
      </c>
    </row>
    <row r="1475" spans="1:16" ht="76.5">
      <c r="A1475" s="271">
        <v>25</v>
      </c>
      <c r="B1475" s="89"/>
      <c r="C1475" s="272" t="s">
        <v>45</v>
      </c>
      <c r="D1475" s="84">
        <v>43501</v>
      </c>
      <c r="E1475" s="85" t="s">
        <v>3647</v>
      </c>
      <c r="F1475" s="85" t="s">
        <v>671</v>
      </c>
      <c r="G1475" s="85">
        <v>189863</v>
      </c>
      <c r="H1475" s="89"/>
      <c r="I1475" s="273" t="s">
        <v>4910</v>
      </c>
      <c r="J1475" s="89"/>
      <c r="K1475" s="89"/>
      <c r="L1475" s="89"/>
      <c r="M1475" s="89"/>
      <c r="N1475" s="274">
        <v>434055.96</v>
      </c>
      <c r="O1475" s="274">
        <v>0</v>
      </c>
      <c r="P1475" s="89" t="s">
        <v>670</v>
      </c>
    </row>
    <row r="1476" spans="1:16" ht="89.25">
      <c r="A1476" s="271">
        <v>25</v>
      </c>
      <c r="B1476" s="89"/>
      <c r="C1476" s="272" t="s">
        <v>45</v>
      </c>
      <c r="D1476" s="84">
        <v>43501</v>
      </c>
      <c r="E1476" s="85" t="s">
        <v>3647</v>
      </c>
      <c r="F1476" s="85" t="s">
        <v>671</v>
      </c>
      <c r="G1476" s="85">
        <v>189850</v>
      </c>
      <c r="H1476" s="89"/>
      <c r="I1476" s="273" t="s">
        <v>4911</v>
      </c>
      <c r="J1476" s="89"/>
      <c r="K1476" s="89"/>
      <c r="L1476" s="89"/>
      <c r="M1476" s="89"/>
      <c r="N1476" s="274">
        <v>313924.77</v>
      </c>
      <c r="O1476" s="274">
        <v>0</v>
      </c>
      <c r="P1476" s="89" t="s">
        <v>670</v>
      </c>
    </row>
    <row r="1477" spans="1:16" ht="89.25">
      <c r="A1477" s="271">
        <v>25</v>
      </c>
      <c r="B1477" s="89"/>
      <c r="C1477" s="272" t="s">
        <v>45</v>
      </c>
      <c r="D1477" s="84">
        <v>43501</v>
      </c>
      <c r="E1477" s="85" t="s">
        <v>3648</v>
      </c>
      <c r="F1477" s="85" t="s">
        <v>671</v>
      </c>
      <c r="G1477" s="85">
        <v>189926</v>
      </c>
      <c r="H1477" s="89"/>
      <c r="I1477" s="273" t="s">
        <v>4912</v>
      </c>
      <c r="J1477" s="89"/>
      <c r="K1477" s="89"/>
      <c r="L1477" s="89"/>
      <c r="M1477" s="89"/>
      <c r="N1477" s="274">
        <v>93919.74</v>
      </c>
      <c r="O1477" s="274">
        <v>0</v>
      </c>
      <c r="P1477" s="89" t="s">
        <v>670</v>
      </c>
    </row>
    <row r="1478" spans="1:16" ht="76.5">
      <c r="A1478" s="271">
        <v>25</v>
      </c>
      <c r="B1478" s="89"/>
      <c r="C1478" s="272" t="s">
        <v>45</v>
      </c>
      <c r="D1478" s="84">
        <v>43501</v>
      </c>
      <c r="E1478" s="85" t="s">
        <v>3648</v>
      </c>
      <c r="F1478" s="85" t="s">
        <v>671</v>
      </c>
      <c r="G1478" s="85">
        <v>189931</v>
      </c>
      <c r="H1478" s="89"/>
      <c r="I1478" s="273" t="s">
        <v>4913</v>
      </c>
      <c r="J1478" s="89"/>
      <c r="K1478" s="89"/>
      <c r="L1478" s="89"/>
      <c r="M1478" s="89"/>
      <c r="N1478" s="274">
        <v>28276.38</v>
      </c>
      <c r="O1478" s="274">
        <v>0</v>
      </c>
      <c r="P1478" s="89" t="s">
        <v>670</v>
      </c>
    </row>
    <row r="1479" spans="1:16" ht="76.5">
      <c r="A1479" s="271">
        <v>25</v>
      </c>
      <c r="B1479" s="89"/>
      <c r="C1479" s="272" t="s">
        <v>45</v>
      </c>
      <c r="D1479" s="84">
        <v>43501</v>
      </c>
      <c r="E1479" s="85" t="s">
        <v>3648</v>
      </c>
      <c r="F1479" s="85" t="s">
        <v>671</v>
      </c>
      <c r="G1479" s="85">
        <v>189930</v>
      </c>
      <c r="H1479" s="89"/>
      <c r="I1479" s="273" t="s">
        <v>4914</v>
      </c>
      <c r="J1479" s="89"/>
      <c r="K1479" s="89"/>
      <c r="L1479" s="89"/>
      <c r="M1479" s="89"/>
      <c r="N1479" s="274">
        <v>42909.78</v>
      </c>
      <c r="O1479" s="274">
        <v>0</v>
      </c>
      <c r="P1479" s="89" t="s">
        <v>670</v>
      </c>
    </row>
    <row r="1480" spans="1:16" ht="76.5">
      <c r="A1480" s="271">
        <v>25</v>
      </c>
      <c r="B1480" s="89"/>
      <c r="C1480" s="272" t="s">
        <v>45</v>
      </c>
      <c r="D1480" s="84">
        <v>43501</v>
      </c>
      <c r="E1480" s="85" t="s">
        <v>3648</v>
      </c>
      <c r="F1480" s="85" t="s">
        <v>671</v>
      </c>
      <c r="G1480" s="85">
        <v>189922</v>
      </c>
      <c r="H1480" s="89"/>
      <c r="I1480" s="273" t="s">
        <v>4915</v>
      </c>
      <c r="J1480" s="89"/>
      <c r="K1480" s="89"/>
      <c r="L1480" s="89"/>
      <c r="M1480" s="89"/>
      <c r="N1480" s="274">
        <v>567790.64</v>
      </c>
      <c r="O1480" s="274">
        <v>0</v>
      </c>
      <c r="P1480" s="89" t="s">
        <v>670</v>
      </c>
    </row>
    <row r="1481" spans="1:16" ht="89.25">
      <c r="A1481" s="271">
        <v>25</v>
      </c>
      <c r="B1481" s="89"/>
      <c r="C1481" s="272" t="s">
        <v>45</v>
      </c>
      <c r="D1481" s="84">
        <v>43501</v>
      </c>
      <c r="E1481" s="85" t="s">
        <v>3648</v>
      </c>
      <c r="F1481" s="85" t="s">
        <v>671</v>
      </c>
      <c r="G1481" s="85">
        <v>189921</v>
      </c>
      <c r="H1481" s="89"/>
      <c r="I1481" s="273" t="s">
        <v>4916</v>
      </c>
      <c r="J1481" s="89"/>
      <c r="K1481" s="89"/>
      <c r="L1481" s="89"/>
      <c r="M1481" s="89"/>
      <c r="N1481" s="274">
        <v>2480.7399999999998</v>
      </c>
      <c r="O1481" s="274">
        <v>0</v>
      </c>
      <c r="P1481" s="89" t="s">
        <v>670</v>
      </c>
    </row>
    <row r="1482" spans="1:16" ht="76.5">
      <c r="A1482" s="271">
        <v>25</v>
      </c>
      <c r="B1482" s="89"/>
      <c r="C1482" s="272" t="s">
        <v>45</v>
      </c>
      <c r="D1482" s="84">
        <v>43501</v>
      </c>
      <c r="E1482" s="85" t="s">
        <v>3648</v>
      </c>
      <c r="F1482" s="85" t="s">
        <v>671</v>
      </c>
      <c r="G1482" s="85">
        <v>189923</v>
      </c>
      <c r="H1482" s="89"/>
      <c r="I1482" s="273" t="s">
        <v>4917</v>
      </c>
      <c r="J1482" s="89"/>
      <c r="K1482" s="89"/>
      <c r="L1482" s="89"/>
      <c r="M1482" s="89"/>
      <c r="N1482" s="274">
        <v>1450146.27</v>
      </c>
      <c r="O1482" s="274">
        <v>0</v>
      </c>
      <c r="P1482" s="89" t="s">
        <v>670</v>
      </c>
    </row>
    <row r="1483" spans="1:16" ht="76.5">
      <c r="A1483" s="271">
        <v>25</v>
      </c>
      <c r="B1483" s="89"/>
      <c r="C1483" s="272" t="s">
        <v>45</v>
      </c>
      <c r="D1483" s="84">
        <v>43501</v>
      </c>
      <c r="E1483" s="85" t="s">
        <v>3648</v>
      </c>
      <c r="F1483" s="85" t="s">
        <v>671</v>
      </c>
      <c r="G1483" s="85">
        <v>189919</v>
      </c>
      <c r="H1483" s="89"/>
      <c r="I1483" s="273" t="s">
        <v>4918</v>
      </c>
      <c r="J1483" s="89"/>
      <c r="K1483" s="89"/>
      <c r="L1483" s="89"/>
      <c r="M1483" s="89"/>
      <c r="N1483" s="274">
        <v>190997.99</v>
      </c>
      <c r="O1483" s="274">
        <v>0</v>
      </c>
      <c r="P1483" s="89" t="s">
        <v>670</v>
      </c>
    </row>
    <row r="1484" spans="1:16" ht="76.5">
      <c r="A1484" s="271">
        <v>25</v>
      </c>
      <c r="B1484" s="89"/>
      <c r="C1484" s="272" t="s">
        <v>45</v>
      </c>
      <c r="D1484" s="84">
        <v>43501</v>
      </c>
      <c r="E1484" s="85" t="s">
        <v>3648</v>
      </c>
      <c r="F1484" s="85" t="s">
        <v>671</v>
      </c>
      <c r="G1484" s="85">
        <v>189935</v>
      </c>
      <c r="H1484" s="89"/>
      <c r="I1484" s="273" t="s">
        <v>4919</v>
      </c>
      <c r="J1484" s="89"/>
      <c r="K1484" s="89"/>
      <c r="L1484" s="89"/>
      <c r="M1484" s="89"/>
      <c r="N1484" s="274">
        <v>327134.58</v>
      </c>
      <c r="O1484" s="274">
        <v>0</v>
      </c>
      <c r="P1484" s="89" t="s">
        <v>670</v>
      </c>
    </row>
    <row r="1485" spans="1:16" ht="76.5">
      <c r="A1485" s="271">
        <v>25</v>
      </c>
      <c r="B1485" s="89"/>
      <c r="C1485" s="272" t="s">
        <v>45</v>
      </c>
      <c r="D1485" s="84">
        <v>43501</v>
      </c>
      <c r="E1485" s="85" t="s">
        <v>3648</v>
      </c>
      <c r="F1485" s="85" t="s">
        <v>671</v>
      </c>
      <c r="G1485" s="85">
        <v>189916</v>
      </c>
      <c r="H1485" s="89"/>
      <c r="I1485" s="273" t="s">
        <v>4920</v>
      </c>
      <c r="J1485" s="89"/>
      <c r="K1485" s="89"/>
      <c r="L1485" s="89"/>
      <c r="M1485" s="89"/>
      <c r="N1485" s="274">
        <v>597633.80000000005</v>
      </c>
      <c r="O1485" s="274">
        <v>0</v>
      </c>
      <c r="P1485" s="89" t="s">
        <v>670</v>
      </c>
    </row>
    <row r="1486" spans="1:16" ht="89.25">
      <c r="A1486" s="271">
        <v>25</v>
      </c>
      <c r="B1486" s="89"/>
      <c r="C1486" s="272" t="s">
        <v>45</v>
      </c>
      <c r="D1486" s="84">
        <v>43501</v>
      </c>
      <c r="E1486" s="85" t="s">
        <v>3648</v>
      </c>
      <c r="F1486" s="85" t="s">
        <v>671</v>
      </c>
      <c r="G1486" s="85">
        <v>189924</v>
      </c>
      <c r="H1486" s="89"/>
      <c r="I1486" s="273" t="s">
        <v>4921</v>
      </c>
      <c r="J1486" s="89"/>
      <c r="K1486" s="89"/>
      <c r="L1486" s="89"/>
      <c r="M1486" s="89"/>
      <c r="N1486" s="274">
        <v>85369.04</v>
      </c>
      <c r="O1486" s="274">
        <v>0</v>
      </c>
      <c r="P1486" s="89" t="s">
        <v>670</v>
      </c>
    </row>
    <row r="1487" spans="1:16" ht="76.5">
      <c r="A1487" s="271">
        <v>25</v>
      </c>
      <c r="B1487" s="89"/>
      <c r="C1487" s="272" t="s">
        <v>45</v>
      </c>
      <c r="D1487" s="84">
        <v>43501</v>
      </c>
      <c r="E1487" s="85" t="s">
        <v>3648</v>
      </c>
      <c r="F1487" s="85" t="s">
        <v>671</v>
      </c>
      <c r="G1487" s="85">
        <v>189915</v>
      </c>
      <c r="H1487" s="89"/>
      <c r="I1487" s="273" t="s">
        <v>4922</v>
      </c>
      <c r="J1487" s="89"/>
      <c r="K1487" s="89"/>
      <c r="L1487" s="89"/>
      <c r="M1487" s="89"/>
      <c r="N1487" s="274">
        <v>483830.41</v>
      </c>
      <c r="O1487" s="274">
        <v>0</v>
      </c>
      <c r="P1487" s="89" t="s">
        <v>670</v>
      </c>
    </row>
    <row r="1488" spans="1:16" ht="76.5">
      <c r="A1488" s="271">
        <v>25</v>
      </c>
      <c r="B1488" s="89"/>
      <c r="C1488" s="272" t="s">
        <v>45</v>
      </c>
      <c r="D1488" s="84">
        <v>43501</v>
      </c>
      <c r="E1488" s="85" t="s">
        <v>3648</v>
      </c>
      <c r="F1488" s="85" t="s">
        <v>671</v>
      </c>
      <c r="G1488" s="85">
        <v>189929</v>
      </c>
      <c r="H1488" s="89"/>
      <c r="I1488" s="273" t="s">
        <v>4923</v>
      </c>
      <c r="J1488" s="89"/>
      <c r="K1488" s="89"/>
      <c r="L1488" s="89"/>
      <c r="M1488" s="89"/>
      <c r="N1488" s="274">
        <v>85369.04</v>
      </c>
      <c r="O1488" s="274">
        <v>0</v>
      </c>
      <c r="P1488" s="89" t="s">
        <v>670</v>
      </c>
    </row>
    <row r="1489" spans="1:16" ht="76.5">
      <c r="A1489" s="271">
        <v>25</v>
      </c>
      <c r="B1489" s="89"/>
      <c r="C1489" s="272" t="s">
        <v>45</v>
      </c>
      <c r="D1489" s="84">
        <v>43501</v>
      </c>
      <c r="E1489" s="85" t="s">
        <v>3648</v>
      </c>
      <c r="F1489" s="85" t="s">
        <v>671</v>
      </c>
      <c r="G1489" s="85">
        <v>189913</v>
      </c>
      <c r="H1489" s="89"/>
      <c r="I1489" s="273" t="s">
        <v>4924</v>
      </c>
      <c r="J1489" s="89"/>
      <c r="K1489" s="89"/>
      <c r="L1489" s="89"/>
      <c r="M1489" s="89"/>
      <c r="N1489" s="274">
        <v>284084.88</v>
      </c>
      <c r="O1489" s="274">
        <v>0</v>
      </c>
      <c r="P1489" s="89" t="s">
        <v>670</v>
      </c>
    </row>
    <row r="1490" spans="1:16" ht="76.5">
      <c r="A1490" s="271">
        <v>25</v>
      </c>
      <c r="B1490" s="89"/>
      <c r="C1490" s="272" t="s">
        <v>45</v>
      </c>
      <c r="D1490" s="84">
        <v>43501</v>
      </c>
      <c r="E1490" s="85" t="s">
        <v>3648</v>
      </c>
      <c r="F1490" s="85" t="s">
        <v>671</v>
      </c>
      <c r="G1490" s="85">
        <v>189925</v>
      </c>
      <c r="H1490" s="89"/>
      <c r="I1490" s="273" t="s">
        <v>4925</v>
      </c>
      <c r="J1490" s="89"/>
      <c r="K1490" s="89"/>
      <c r="L1490" s="89"/>
      <c r="M1490" s="89"/>
      <c r="N1490" s="274">
        <v>442028.82</v>
      </c>
      <c r="O1490" s="274">
        <v>0</v>
      </c>
      <c r="P1490" s="89" t="s">
        <v>670</v>
      </c>
    </row>
    <row r="1491" spans="1:16" ht="76.5">
      <c r="A1491" s="271">
        <v>25</v>
      </c>
      <c r="B1491" s="89"/>
      <c r="C1491" s="272" t="s">
        <v>45</v>
      </c>
      <c r="D1491" s="84">
        <v>43501</v>
      </c>
      <c r="E1491" s="85" t="s">
        <v>3648</v>
      </c>
      <c r="F1491" s="85" t="s">
        <v>671</v>
      </c>
      <c r="G1491" s="85">
        <v>189911</v>
      </c>
      <c r="H1491" s="89"/>
      <c r="I1491" s="273" t="s">
        <v>4926</v>
      </c>
      <c r="J1491" s="89"/>
      <c r="K1491" s="89"/>
      <c r="L1491" s="89"/>
      <c r="M1491" s="89"/>
      <c r="N1491" s="274">
        <v>218256</v>
      </c>
      <c r="O1491" s="274">
        <v>0</v>
      </c>
      <c r="P1491" s="89" t="s">
        <v>670</v>
      </c>
    </row>
    <row r="1492" spans="1:16" ht="89.25">
      <c r="A1492" s="271">
        <v>25</v>
      </c>
      <c r="B1492" s="89"/>
      <c r="C1492" s="272" t="s">
        <v>45</v>
      </c>
      <c r="D1492" s="84">
        <v>43501</v>
      </c>
      <c r="E1492" s="85" t="s">
        <v>3648</v>
      </c>
      <c r="F1492" s="85" t="s">
        <v>671</v>
      </c>
      <c r="G1492" s="85">
        <v>189927</v>
      </c>
      <c r="H1492" s="89"/>
      <c r="I1492" s="273" t="s">
        <v>4927</v>
      </c>
      <c r="J1492" s="89"/>
      <c r="K1492" s="89"/>
      <c r="L1492" s="89"/>
      <c r="M1492" s="89"/>
      <c r="N1492" s="274">
        <v>105879.52</v>
      </c>
      <c r="O1492" s="274">
        <v>0</v>
      </c>
      <c r="P1492" s="89" t="s">
        <v>670</v>
      </c>
    </row>
    <row r="1493" spans="1:16" ht="89.25">
      <c r="A1493" s="271">
        <v>25</v>
      </c>
      <c r="B1493" s="89"/>
      <c r="C1493" s="272" t="s">
        <v>45</v>
      </c>
      <c r="D1493" s="84">
        <v>43501</v>
      </c>
      <c r="E1493" s="85" t="s">
        <v>3648</v>
      </c>
      <c r="F1493" s="85" t="s">
        <v>671</v>
      </c>
      <c r="G1493" s="85">
        <v>189909</v>
      </c>
      <c r="H1493" s="89"/>
      <c r="I1493" s="273" t="s">
        <v>4928</v>
      </c>
      <c r="J1493" s="89"/>
      <c r="K1493" s="89"/>
      <c r="L1493" s="89"/>
      <c r="M1493" s="89"/>
      <c r="N1493" s="274">
        <v>107316</v>
      </c>
      <c r="O1493" s="274">
        <v>0</v>
      </c>
      <c r="P1493" s="89" t="s">
        <v>670</v>
      </c>
    </row>
    <row r="1494" spans="1:16" ht="51">
      <c r="A1494" s="271">
        <v>10</v>
      </c>
      <c r="B1494" s="89"/>
      <c r="C1494" s="272" t="s">
        <v>41</v>
      </c>
      <c r="D1494" s="84">
        <v>43501</v>
      </c>
      <c r="E1494" s="85" t="s">
        <v>3649</v>
      </c>
      <c r="F1494" s="85" t="s">
        <v>6</v>
      </c>
      <c r="G1494" s="85">
        <v>956748</v>
      </c>
      <c r="H1494" s="89"/>
      <c r="I1494" s="273" t="s">
        <v>4929</v>
      </c>
      <c r="J1494" s="89"/>
      <c r="K1494" s="89"/>
      <c r="L1494" s="89"/>
      <c r="M1494" s="89"/>
      <c r="N1494" s="274">
        <v>0</v>
      </c>
      <c r="O1494" s="274">
        <v>97343.4</v>
      </c>
      <c r="P1494" s="89" t="s">
        <v>670</v>
      </c>
    </row>
    <row r="1495" spans="1:16" ht="63.75">
      <c r="A1495" s="271">
        <v>10</v>
      </c>
      <c r="B1495" s="89"/>
      <c r="C1495" s="272" t="s">
        <v>41</v>
      </c>
      <c r="D1495" s="84">
        <v>43501</v>
      </c>
      <c r="E1495" s="85" t="s">
        <v>3650</v>
      </c>
      <c r="F1495" s="85" t="s">
        <v>6</v>
      </c>
      <c r="G1495" s="85">
        <v>956752</v>
      </c>
      <c r="H1495" s="89"/>
      <c r="I1495" s="273" t="s">
        <v>4930</v>
      </c>
      <c r="J1495" s="89"/>
      <c r="K1495" s="89"/>
      <c r="L1495" s="89"/>
      <c r="M1495" s="89"/>
      <c r="N1495" s="274">
        <v>0</v>
      </c>
      <c r="O1495" s="274">
        <v>84995.4</v>
      </c>
      <c r="P1495" s="89" t="s">
        <v>670</v>
      </c>
    </row>
    <row r="1496" spans="1:16" ht="114.75">
      <c r="A1496" s="271">
        <v>20</v>
      </c>
      <c r="B1496" s="89"/>
      <c r="C1496" s="272" t="s">
        <v>44</v>
      </c>
      <c r="D1496" s="84">
        <v>43501</v>
      </c>
      <c r="E1496" s="85" t="s">
        <v>3651</v>
      </c>
      <c r="F1496" s="85" t="s">
        <v>11</v>
      </c>
      <c r="G1496" s="85">
        <v>946400</v>
      </c>
      <c r="H1496" s="89"/>
      <c r="I1496" s="273" t="s">
        <v>4931</v>
      </c>
      <c r="J1496" s="89"/>
      <c r="K1496" s="89"/>
      <c r="L1496" s="89"/>
      <c r="M1496" s="89"/>
      <c r="N1496" s="274">
        <v>5291.06</v>
      </c>
      <c r="O1496" s="274">
        <v>0</v>
      </c>
      <c r="P1496" s="89" t="s">
        <v>670</v>
      </c>
    </row>
    <row r="1497" spans="1:16" ht="51">
      <c r="A1497" s="271">
        <v>212</v>
      </c>
      <c r="B1497" s="89"/>
      <c r="C1497" s="272" t="s">
        <v>100</v>
      </c>
      <c r="D1497" s="84">
        <v>43502</v>
      </c>
      <c r="E1497" s="85" t="s">
        <v>3652</v>
      </c>
      <c r="F1497" s="85" t="s">
        <v>3</v>
      </c>
      <c r="G1497" s="85">
        <v>1709993</v>
      </c>
      <c r="H1497" s="89"/>
      <c r="I1497" s="273" t="s">
        <v>4932</v>
      </c>
      <c r="J1497" s="89"/>
      <c r="K1497" s="89"/>
      <c r="L1497" s="89"/>
      <c r="M1497" s="89"/>
      <c r="N1497" s="274">
        <v>0</v>
      </c>
      <c r="O1497" s="274">
        <v>333</v>
      </c>
      <c r="P1497" s="89" t="s">
        <v>670</v>
      </c>
    </row>
    <row r="1498" spans="1:16" ht="51">
      <c r="A1498" s="271" t="s">
        <v>565</v>
      </c>
      <c r="B1498" s="89"/>
      <c r="C1498" s="272" t="s">
        <v>615</v>
      </c>
      <c r="D1498" s="84">
        <v>43502</v>
      </c>
      <c r="E1498" s="85" t="s">
        <v>3653</v>
      </c>
      <c r="F1498" s="85" t="s">
        <v>3</v>
      </c>
      <c r="G1498" s="85">
        <v>1709986</v>
      </c>
      <c r="H1498" s="89"/>
      <c r="I1498" s="273" t="s">
        <v>4933</v>
      </c>
      <c r="J1498" s="89"/>
      <c r="K1498" s="89"/>
      <c r="L1498" s="89"/>
      <c r="M1498" s="89"/>
      <c r="N1498" s="274">
        <v>0</v>
      </c>
      <c r="O1498" s="274">
        <v>296</v>
      </c>
      <c r="P1498" s="89" t="s">
        <v>670</v>
      </c>
    </row>
    <row r="1499" spans="1:16" ht="38.25">
      <c r="A1499" s="271" t="s">
        <v>565</v>
      </c>
      <c r="B1499" s="89"/>
      <c r="C1499" s="272" t="s">
        <v>615</v>
      </c>
      <c r="D1499" s="84">
        <v>43502</v>
      </c>
      <c r="E1499" s="85" t="s">
        <v>3654</v>
      </c>
      <c r="F1499" s="85" t="s">
        <v>3</v>
      </c>
      <c r="G1499" s="85">
        <v>1709984</v>
      </c>
      <c r="H1499" s="89"/>
      <c r="I1499" s="273" t="s">
        <v>4934</v>
      </c>
      <c r="J1499" s="89"/>
      <c r="K1499" s="89"/>
      <c r="L1499" s="89"/>
      <c r="M1499" s="89"/>
      <c r="N1499" s="274">
        <v>0</v>
      </c>
      <c r="O1499" s="274">
        <v>500</v>
      </c>
      <c r="P1499" s="89" t="s">
        <v>670</v>
      </c>
    </row>
    <row r="1500" spans="1:16" ht="63.75">
      <c r="A1500" s="271">
        <v>86</v>
      </c>
      <c r="B1500" s="89"/>
      <c r="C1500" s="272" t="s">
        <v>56</v>
      </c>
      <c r="D1500" s="84">
        <v>43502</v>
      </c>
      <c r="E1500" s="85" t="s">
        <v>3655</v>
      </c>
      <c r="F1500" s="85" t="s">
        <v>3</v>
      </c>
      <c r="G1500" s="85">
        <v>1709968</v>
      </c>
      <c r="H1500" s="89"/>
      <c r="I1500" s="273" t="s">
        <v>4935</v>
      </c>
      <c r="J1500" s="89"/>
      <c r="K1500" s="89"/>
      <c r="L1500" s="89"/>
      <c r="M1500" s="89"/>
      <c r="N1500" s="274">
        <v>0</v>
      </c>
      <c r="O1500" s="274">
        <v>7.99</v>
      </c>
      <c r="P1500" s="89" t="s">
        <v>670</v>
      </c>
    </row>
    <row r="1501" spans="1:16" ht="51">
      <c r="A1501" s="271">
        <v>48</v>
      </c>
      <c r="B1501" s="89"/>
      <c r="C1501" s="272" t="s">
        <v>50</v>
      </c>
      <c r="D1501" s="84">
        <v>43502</v>
      </c>
      <c r="E1501" s="85" t="s">
        <v>3656</v>
      </c>
      <c r="F1501" s="85" t="s">
        <v>3</v>
      </c>
      <c r="G1501" s="85">
        <v>1709963</v>
      </c>
      <c r="H1501" s="89"/>
      <c r="I1501" s="273" t="s">
        <v>4936</v>
      </c>
      <c r="J1501" s="89"/>
      <c r="K1501" s="89"/>
      <c r="L1501" s="89"/>
      <c r="M1501" s="89"/>
      <c r="N1501" s="274">
        <v>0</v>
      </c>
      <c r="O1501" s="274">
        <v>55</v>
      </c>
      <c r="P1501" s="89" t="s">
        <v>670</v>
      </c>
    </row>
    <row r="1502" spans="1:16" ht="63.75">
      <c r="A1502" s="271">
        <v>48</v>
      </c>
      <c r="B1502" s="89"/>
      <c r="C1502" s="272" t="s">
        <v>50</v>
      </c>
      <c r="D1502" s="84">
        <v>43502</v>
      </c>
      <c r="E1502" s="85" t="s">
        <v>3657</v>
      </c>
      <c r="F1502" s="85" t="s">
        <v>3</v>
      </c>
      <c r="G1502" s="85">
        <v>1709962</v>
      </c>
      <c r="H1502" s="89"/>
      <c r="I1502" s="273" t="s">
        <v>4937</v>
      </c>
      <c r="J1502" s="89"/>
      <c r="K1502" s="89"/>
      <c r="L1502" s="89"/>
      <c r="M1502" s="89"/>
      <c r="N1502" s="274">
        <v>0</v>
      </c>
      <c r="O1502" s="274">
        <v>375.16</v>
      </c>
      <c r="P1502" s="89" t="s">
        <v>670</v>
      </c>
    </row>
    <row r="1503" spans="1:16" ht="38.25">
      <c r="A1503" s="271" t="s">
        <v>565</v>
      </c>
      <c r="B1503" s="89"/>
      <c r="C1503" s="272" t="s">
        <v>615</v>
      </c>
      <c r="D1503" s="84">
        <v>43502</v>
      </c>
      <c r="E1503" s="85" t="s">
        <v>3658</v>
      </c>
      <c r="F1503" s="85" t="s">
        <v>3</v>
      </c>
      <c r="G1503" s="85">
        <v>1709951</v>
      </c>
      <c r="H1503" s="89"/>
      <c r="I1503" s="273" t="s">
        <v>4938</v>
      </c>
      <c r="J1503" s="89"/>
      <c r="K1503" s="89"/>
      <c r="L1503" s="89"/>
      <c r="M1503" s="89"/>
      <c r="N1503" s="274">
        <v>0</v>
      </c>
      <c r="O1503" s="274">
        <v>288</v>
      </c>
      <c r="P1503" s="89" t="s">
        <v>670</v>
      </c>
    </row>
    <row r="1504" spans="1:16" ht="38.25">
      <c r="A1504" s="271" t="s">
        <v>565</v>
      </c>
      <c r="B1504" s="89"/>
      <c r="C1504" s="272" t="s">
        <v>615</v>
      </c>
      <c r="D1504" s="84">
        <v>43502</v>
      </c>
      <c r="E1504" s="85" t="s">
        <v>3659</v>
      </c>
      <c r="F1504" s="85" t="s">
        <v>3</v>
      </c>
      <c r="G1504" s="85">
        <v>1710003</v>
      </c>
      <c r="H1504" s="89"/>
      <c r="I1504" s="273" t="s">
        <v>4939</v>
      </c>
      <c r="J1504" s="89"/>
      <c r="K1504" s="89"/>
      <c r="L1504" s="89"/>
      <c r="M1504" s="89"/>
      <c r="N1504" s="274">
        <v>0</v>
      </c>
      <c r="O1504" s="274">
        <v>959</v>
      </c>
      <c r="P1504" s="89" t="s">
        <v>670</v>
      </c>
    </row>
    <row r="1505" spans="1:16" ht="38.25">
      <c r="A1505" s="271">
        <v>212</v>
      </c>
      <c r="B1505" s="89"/>
      <c r="C1505" s="272" t="s">
        <v>100</v>
      </c>
      <c r="D1505" s="84">
        <v>43502</v>
      </c>
      <c r="E1505" s="85" t="s">
        <v>3660</v>
      </c>
      <c r="F1505" s="85" t="s">
        <v>3</v>
      </c>
      <c r="G1505" s="85">
        <v>1710019</v>
      </c>
      <c r="H1505" s="89"/>
      <c r="I1505" s="273" t="s">
        <v>4940</v>
      </c>
      <c r="J1505" s="89"/>
      <c r="K1505" s="89"/>
      <c r="L1505" s="89"/>
      <c r="M1505" s="89"/>
      <c r="N1505" s="274">
        <v>0</v>
      </c>
      <c r="O1505" s="274">
        <v>2919</v>
      </c>
      <c r="P1505" s="89" t="s">
        <v>670</v>
      </c>
    </row>
    <row r="1506" spans="1:16" ht="51">
      <c r="A1506" s="271" t="s">
        <v>556</v>
      </c>
      <c r="B1506" s="89"/>
      <c r="C1506" s="272" t="s">
        <v>616</v>
      </c>
      <c r="D1506" s="84">
        <v>43502</v>
      </c>
      <c r="E1506" s="85" t="s">
        <v>3661</v>
      </c>
      <c r="F1506" s="85" t="s">
        <v>3</v>
      </c>
      <c r="G1506" s="85">
        <v>1710034</v>
      </c>
      <c r="H1506" s="89"/>
      <c r="I1506" s="273" t="s">
        <v>4941</v>
      </c>
      <c r="J1506" s="89"/>
      <c r="K1506" s="89"/>
      <c r="L1506" s="89"/>
      <c r="M1506" s="89"/>
      <c r="N1506" s="274">
        <v>0</v>
      </c>
      <c r="O1506" s="274">
        <v>2370</v>
      </c>
      <c r="P1506" s="89" t="s">
        <v>670</v>
      </c>
    </row>
    <row r="1507" spans="1:16" ht="51">
      <c r="A1507" s="271">
        <v>212</v>
      </c>
      <c r="B1507" s="89"/>
      <c r="C1507" s="272" t="s">
        <v>100</v>
      </c>
      <c r="D1507" s="84">
        <v>43502</v>
      </c>
      <c r="E1507" s="85" t="s">
        <v>3662</v>
      </c>
      <c r="F1507" s="85" t="s">
        <v>3</v>
      </c>
      <c r="G1507" s="85">
        <v>1710035</v>
      </c>
      <c r="H1507" s="89"/>
      <c r="I1507" s="273" t="s">
        <v>4942</v>
      </c>
      <c r="J1507" s="89"/>
      <c r="K1507" s="89"/>
      <c r="L1507" s="89"/>
      <c r="M1507" s="89"/>
      <c r="N1507" s="274">
        <v>0</v>
      </c>
      <c r="O1507" s="274">
        <v>60</v>
      </c>
      <c r="P1507" s="89" t="s">
        <v>670</v>
      </c>
    </row>
    <row r="1508" spans="1:16" ht="63.75">
      <c r="A1508" s="271" t="s">
        <v>565</v>
      </c>
      <c r="B1508" s="89"/>
      <c r="C1508" s="272" t="s">
        <v>615</v>
      </c>
      <c r="D1508" s="84">
        <v>43502</v>
      </c>
      <c r="E1508" s="85" t="s">
        <v>3663</v>
      </c>
      <c r="F1508" s="85" t="s">
        <v>3</v>
      </c>
      <c r="G1508" s="85">
        <v>1710049</v>
      </c>
      <c r="H1508" s="89"/>
      <c r="I1508" s="273" t="s">
        <v>4943</v>
      </c>
      <c r="J1508" s="89"/>
      <c r="K1508" s="89"/>
      <c r="L1508" s="89"/>
      <c r="M1508" s="89"/>
      <c r="N1508" s="274">
        <v>0</v>
      </c>
      <c r="O1508" s="274">
        <v>374</v>
      </c>
      <c r="P1508" s="89" t="s">
        <v>670</v>
      </c>
    </row>
    <row r="1509" spans="1:16" ht="38.25">
      <c r="A1509" s="271">
        <v>212</v>
      </c>
      <c r="B1509" s="89"/>
      <c r="C1509" s="272" t="s">
        <v>100</v>
      </c>
      <c r="D1509" s="84">
        <v>43502</v>
      </c>
      <c r="E1509" s="85" t="s">
        <v>3664</v>
      </c>
      <c r="F1509" s="85" t="s">
        <v>3</v>
      </c>
      <c r="G1509" s="85">
        <v>1710054</v>
      </c>
      <c r="H1509" s="89"/>
      <c r="I1509" s="273" t="s">
        <v>4944</v>
      </c>
      <c r="J1509" s="89"/>
      <c r="K1509" s="89"/>
      <c r="L1509" s="89"/>
      <c r="M1509" s="89"/>
      <c r="N1509" s="274">
        <v>0</v>
      </c>
      <c r="O1509" s="274">
        <v>2540</v>
      </c>
      <c r="P1509" s="89" t="s">
        <v>670</v>
      </c>
    </row>
    <row r="1510" spans="1:16" ht="51">
      <c r="A1510" s="271">
        <v>212</v>
      </c>
      <c r="B1510" s="89"/>
      <c r="C1510" s="272" t="s">
        <v>100</v>
      </c>
      <c r="D1510" s="84">
        <v>43502</v>
      </c>
      <c r="E1510" s="85" t="s">
        <v>3665</v>
      </c>
      <c r="F1510" s="85" t="s">
        <v>3</v>
      </c>
      <c r="G1510" s="85">
        <v>1710055</v>
      </c>
      <c r="H1510" s="89"/>
      <c r="I1510" s="273" t="s">
        <v>4945</v>
      </c>
      <c r="J1510" s="89"/>
      <c r="K1510" s="89"/>
      <c r="L1510" s="89"/>
      <c r="M1510" s="89"/>
      <c r="N1510" s="274">
        <v>0</v>
      </c>
      <c r="O1510" s="274">
        <v>700</v>
      </c>
      <c r="P1510" s="89" t="s">
        <v>670</v>
      </c>
    </row>
    <row r="1511" spans="1:16" ht="51">
      <c r="A1511" s="271">
        <v>342</v>
      </c>
      <c r="B1511" s="89"/>
      <c r="C1511" s="272" t="s">
        <v>148</v>
      </c>
      <c r="D1511" s="84">
        <v>43502</v>
      </c>
      <c r="E1511" s="85" t="s">
        <v>3666</v>
      </c>
      <c r="F1511" s="85" t="s">
        <v>3</v>
      </c>
      <c r="G1511" s="85">
        <v>1709885</v>
      </c>
      <c r="H1511" s="89"/>
      <c r="I1511" s="273" t="s">
        <v>4946</v>
      </c>
      <c r="J1511" s="89"/>
      <c r="K1511" s="89"/>
      <c r="L1511" s="89"/>
      <c r="M1511" s="89"/>
      <c r="N1511" s="274">
        <v>0</v>
      </c>
      <c r="O1511" s="274">
        <v>90</v>
      </c>
      <c r="P1511" s="89" t="s">
        <v>670</v>
      </c>
    </row>
    <row r="1512" spans="1:16" ht="63.75">
      <c r="A1512" s="271">
        <v>287</v>
      </c>
      <c r="B1512" s="89"/>
      <c r="C1512" s="272" t="s">
        <v>126</v>
      </c>
      <c r="D1512" s="84">
        <v>43502</v>
      </c>
      <c r="E1512" s="85" t="s">
        <v>3667</v>
      </c>
      <c r="F1512" s="85" t="s">
        <v>3</v>
      </c>
      <c r="G1512" s="85">
        <v>1709910</v>
      </c>
      <c r="H1512" s="89"/>
      <c r="I1512" s="273" t="s">
        <v>4947</v>
      </c>
      <c r="J1512" s="89"/>
      <c r="K1512" s="89"/>
      <c r="L1512" s="89"/>
      <c r="M1512" s="89"/>
      <c r="N1512" s="274">
        <v>0</v>
      </c>
      <c r="O1512" s="274">
        <v>407</v>
      </c>
      <c r="P1512" s="89" t="s">
        <v>670</v>
      </c>
    </row>
    <row r="1513" spans="1:16" ht="51">
      <c r="A1513" s="271">
        <v>670</v>
      </c>
      <c r="B1513" s="89"/>
      <c r="C1513" s="272" t="s">
        <v>190</v>
      </c>
      <c r="D1513" s="84">
        <v>43502</v>
      </c>
      <c r="E1513" s="85" t="s">
        <v>3668</v>
      </c>
      <c r="F1513" s="85" t="s">
        <v>3</v>
      </c>
      <c r="G1513" s="85">
        <v>1709954</v>
      </c>
      <c r="H1513" s="89"/>
      <c r="I1513" s="273" t="s">
        <v>4948</v>
      </c>
      <c r="J1513" s="89"/>
      <c r="K1513" s="89"/>
      <c r="L1513" s="89"/>
      <c r="M1513" s="89"/>
      <c r="N1513" s="274">
        <v>0</v>
      </c>
      <c r="O1513" s="274">
        <v>5536.42</v>
      </c>
      <c r="P1513" s="89" t="s">
        <v>670</v>
      </c>
    </row>
    <row r="1514" spans="1:16" ht="38.25">
      <c r="A1514" s="271">
        <v>130</v>
      </c>
      <c r="B1514" s="89"/>
      <c r="C1514" s="272" t="s">
        <v>67</v>
      </c>
      <c r="D1514" s="84">
        <v>43502</v>
      </c>
      <c r="E1514" s="85" t="s">
        <v>3669</v>
      </c>
      <c r="F1514" s="85" t="s">
        <v>3</v>
      </c>
      <c r="G1514" s="85">
        <v>1709833</v>
      </c>
      <c r="H1514" s="89"/>
      <c r="I1514" s="273" t="s">
        <v>4949</v>
      </c>
      <c r="J1514" s="89"/>
      <c r="K1514" s="89"/>
      <c r="L1514" s="89"/>
      <c r="M1514" s="89"/>
      <c r="N1514" s="274">
        <v>0</v>
      </c>
      <c r="O1514" s="274">
        <v>10</v>
      </c>
      <c r="P1514" s="89" t="s">
        <v>670</v>
      </c>
    </row>
    <row r="1515" spans="1:16" ht="51">
      <c r="A1515" s="271" t="s">
        <v>565</v>
      </c>
      <c r="B1515" s="89"/>
      <c r="C1515" s="272" t="s">
        <v>615</v>
      </c>
      <c r="D1515" s="84">
        <v>43502</v>
      </c>
      <c r="E1515" s="85" t="s">
        <v>3670</v>
      </c>
      <c r="F1515" s="85" t="s">
        <v>3</v>
      </c>
      <c r="G1515" s="85">
        <v>1709911</v>
      </c>
      <c r="H1515" s="89"/>
      <c r="I1515" s="273" t="s">
        <v>4950</v>
      </c>
      <c r="J1515" s="89"/>
      <c r="K1515" s="89"/>
      <c r="L1515" s="89"/>
      <c r="M1515" s="89"/>
      <c r="N1515" s="274">
        <v>0</v>
      </c>
      <c r="O1515" s="274">
        <v>222</v>
      </c>
      <c r="P1515" s="89" t="s">
        <v>670</v>
      </c>
    </row>
    <row r="1516" spans="1:16" ht="51">
      <c r="A1516" s="271" t="s">
        <v>565</v>
      </c>
      <c r="B1516" s="89"/>
      <c r="C1516" s="272" t="s">
        <v>615</v>
      </c>
      <c r="D1516" s="84">
        <v>43502</v>
      </c>
      <c r="E1516" s="85" t="s">
        <v>3671</v>
      </c>
      <c r="F1516" s="85" t="s">
        <v>3</v>
      </c>
      <c r="G1516" s="85">
        <v>1709908</v>
      </c>
      <c r="H1516" s="89"/>
      <c r="I1516" s="273" t="s">
        <v>4951</v>
      </c>
      <c r="J1516" s="89"/>
      <c r="K1516" s="89"/>
      <c r="L1516" s="89"/>
      <c r="M1516" s="89"/>
      <c r="N1516" s="274">
        <v>0</v>
      </c>
      <c r="O1516" s="274">
        <v>381.09000000000003</v>
      </c>
      <c r="P1516" s="89" t="s">
        <v>670</v>
      </c>
    </row>
    <row r="1517" spans="1:16" ht="51">
      <c r="A1517" s="271">
        <v>212</v>
      </c>
      <c r="B1517" s="89"/>
      <c r="C1517" s="272" t="s">
        <v>100</v>
      </c>
      <c r="D1517" s="84">
        <v>43502</v>
      </c>
      <c r="E1517" s="85" t="s">
        <v>3672</v>
      </c>
      <c r="F1517" s="85" t="s">
        <v>3</v>
      </c>
      <c r="G1517" s="85">
        <v>1709884</v>
      </c>
      <c r="H1517" s="89"/>
      <c r="I1517" s="273" t="s">
        <v>4952</v>
      </c>
      <c r="J1517" s="89"/>
      <c r="K1517" s="89"/>
      <c r="L1517" s="89"/>
      <c r="M1517" s="89"/>
      <c r="N1517" s="274">
        <v>0</v>
      </c>
      <c r="O1517" s="274">
        <v>1742</v>
      </c>
      <c r="P1517" s="89" t="s">
        <v>670</v>
      </c>
    </row>
    <row r="1518" spans="1:16" ht="63.75">
      <c r="A1518" s="271">
        <v>373</v>
      </c>
      <c r="B1518" s="89"/>
      <c r="C1518" s="272" t="s">
        <v>636</v>
      </c>
      <c r="D1518" s="84">
        <v>43502</v>
      </c>
      <c r="E1518" s="85" t="s">
        <v>3673</v>
      </c>
      <c r="F1518" s="85" t="s">
        <v>3</v>
      </c>
      <c r="G1518" s="85">
        <v>1709883</v>
      </c>
      <c r="H1518" s="89"/>
      <c r="I1518" s="273" t="s">
        <v>4953</v>
      </c>
      <c r="J1518" s="89"/>
      <c r="K1518" s="89"/>
      <c r="L1518" s="89"/>
      <c r="M1518" s="89"/>
      <c r="N1518" s="274">
        <v>0</v>
      </c>
      <c r="O1518" s="274">
        <v>43.85</v>
      </c>
      <c r="P1518" s="89" t="s">
        <v>670</v>
      </c>
    </row>
    <row r="1519" spans="1:16" ht="38.25">
      <c r="A1519" s="271" t="s">
        <v>565</v>
      </c>
      <c r="B1519" s="89"/>
      <c r="C1519" s="272" t="s">
        <v>615</v>
      </c>
      <c r="D1519" s="84">
        <v>43502</v>
      </c>
      <c r="E1519" s="85" t="s">
        <v>3674</v>
      </c>
      <c r="F1519" s="85" t="s">
        <v>3</v>
      </c>
      <c r="G1519" s="85">
        <v>1709880</v>
      </c>
      <c r="H1519" s="89"/>
      <c r="I1519" s="273" t="s">
        <v>4954</v>
      </c>
      <c r="J1519" s="89"/>
      <c r="K1519" s="89"/>
      <c r="L1519" s="89"/>
      <c r="M1519" s="89"/>
      <c r="N1519" s="274">
        <v>0</v>
      </c>
      <c r="O1519" s="274">
        <v>303.5</v>
      </c>
      <c r="P1519" s="89" t="s">
        <v>670</v>
      </c>
    </row>
    <row r="1520" spans="1:16" ht="51">
      <c r="A1520" s="271">
        <v>35</v>
      </c>
      <c r="B1520" s="89"/>
      <c r="C1520" s="272" t="s">
        <v>46</v>
      </c>
      <c r="D1520" s="84">
        <v>43502</v>
      </c>
      <c r="E1520" s="85" t="s">
        <v>3675</v>
      </c>
      <c r="F1520" s="85" t="s">
        <v>3</v>
      </c>
      <c r="G1520" s="85">
        <v>1709878</v>
      </c>
      <c r="H1520" s="89"/>
      <c r="I1520" s="273" t="s">
        <v>4955</v>
      </c>
      <c r="J1520" s="89"/>
      <c r="K1520" s="89"/>
      <c r="L1520" s="89"/>
      <c r="M1520" s="89"/>
      <c r="N1520" s="274">
        <v>0</v>
      </c>
      <c r="O1520" s="274">
        <v>1500</v>
      </c>
      <c r="P1520" s="89" t="s">
        <v>670</v>
      </c>
    </row>
    <row r="1521" spans="1:16" ht="38.25">
      <c r="A1521" s="271" t="s">
        <v>565</v>
      </c>
      <c r="B1521" s="89"/>
      <c r="C1521" s="272" t="s">
        <v>615</v>
      </c>
      <c r="D1521" s="84">
        <v>43502</v>
      </c>
      <c r="E1521" s="85" t="s">
        <v>3676</v>
      </c>
      <c r="F1521" s="85" t="s">
        <v>3</v>
      </c>
      <c r="G1521" s="85">
        <v>1709846</v>
      </c>
      <c r="H1521" s="89"/>
      <c r="I1521" s="273" t="s">
        <v>4956</v>
      </c>
      <c r="J1521" s="89"/>
      <c r="K1521" s="89"/>
      <c r="L1521" s="89"/>
      <c r="M1521" s="89"/>
      <c r="N1521" s="274">
        <v>0</v>
      </c>
      <c r="O1521" s="274">
        <v>2636.1</v>
      </c>
      <c r="P1521" s="89" t="s">
        <v>670</v>
      </c>
    </row>
    <row r="1522" spans="1:16" ht="89.25">
      <c r="A1522" s="271">
        <v>587</v>
      </c>
      <c r="B1522" s="89"/>
      <c r="C1522" s="272" t="s">
        <v>730</v>
      </c>
      <c r="D1522" s="84">
        <v>43502</v>
      </c>
      <c r="E1522" s="85" t="s">
        <v>3677</v>
      </c>
      <c r="F1522" s="85" t="s">
        <v>15</v>
      </c>
      <c r="G1522" s="85">
        <v>7168</v>
      </c>
      <c r="H1522" s="89"/>
      <c r="I1522" s="273" t="s">
        <v>4957</v>
      </c>
      <c r="J1522" s="89"/>
      <c r="K1522" s="89"/>
      <c r="L1522" s="89"/>
      <c r="M1522" s="89"/>
      <c r="N1522" s="274">
        <v>1813.5</v>
      </c>
      <c r="O1522" s="274">
        <v>0</v>
      </c>
      <c r="P1522" s="89" t="s">
        <v>670</v>
      </c>
    </row>
    <row r="1523" spans="1:16" ht="51">
      <c r="A1523" s="271" t="s">
        <v>559</v>
      </c>
      <c r="B1523" s="89"/>
      <c r="C1523" s="272" t="s">
        <v>762</v>
      </c>
      <c r="D1523" s="84">
        <v>43502</v>
      </c>
      <c r="E1523" s="85" t="s">
        <v>3678</v>
      </c>
      <c r="F1523" s="85" t="s">
        <v>6</v>
      </c>
      <c r="G1523" s="85">
        <v>1079472</v>
      </c>
      <c r="H1523" s="89"/>
      <c r="I1523" s="273" t="s">
        <v>4958</v>
      </c>
      <c r="J1523" s="89"/>
      <c r="K1523" s="89"/>
      <c r="L1523" s="89"/>
      <c r="M1523" s="89"/>
      <c r="N1523" s="274">
        <v>0</v>
      </c>
      <c r="O1523" s="274">
        <v>88295.77</v>
      </c>
      <c r="P1523" s="89" t="s">
        <v>670</v>
      </c>
    </row>
    <row r="1524" spans="1:16" ht="63.75">
      <c r="A1524" s="271" t="s">
        <v>559</v>
      </c>
      <c r="B1524" s="89"/>
      <c r="C1524" s="272" t="s">
        <v>762</v>
      </c>
      <c r="D1524" s="84">
        <v>43502</v>
      </c>
      <c r="E1524" s="85" t="s">
        <v>3679</v>
      </c>
      <c r="F1524" s="85" t="s">
        <v>6</v>
      </c>
      <c r="G1524" s="85">
        <v>1079473</v>
      </c>
      <c r="H1524" s="89"/>
      <c r="I1524" s="273" t="s">
        <v>4959</v>
      </c>
      <c r="J1524" s="89"/>
      <c r="K1524" s="89"/>
      <c r="L1524" s="89"/>
      <c r="M1524" s="89"/>
      <c r="N1524" s="274">
        <v>0</v>
      </c>
      <c r="O1524" s="274">
        <v>123116.8</v>
      </c>
      <c r="P1524" s="89" t="s">
        <v>670</v>
      </c>
    </row>
    <row r="1525" spans="1:16" ht="63.75">
      <c r="A1525" s="271">
        <v>10</v>
      </c>
      <c r="B1525" s="89"/>
      <c r="C1525" s="272" t="s">
        <v>41</v>
      </c>
      <c r="D1525" s="84">
        <v>43502</v>
      </c>
      <c r="E1525" s="85" t="s">
        <v>3680</v>
      </c>
      <c r="F1525" s="85" t="s">
        <v>6</v>
      </c>
      <c r="G1525" s="85">
        <v>958193</v>
      </c>
      <c r="H1525" s="89"/>
      <c r="I1525" s="273" t="s">
        <v>4961</v>
      </c>
      <c r="J1525" s="89"/>
      <c r="K1525" s="89"/>
      <c r="L1525" s="89"/>
      <c r="M1525" s="89"/>
      <c r="N1525" s="274">
        <v>0</v>
      </c>
      <c r="O1525" s="274">
        <v>67126.95</v>
      </c>
      <c r="P1525" s="89" t="s">
        <v>670</v>
      </c>
    </row>
    <row r="1526" spans="1:16" ht="51">
      <c r="A1526" s="271">
        <v>10</v>
      </c>
      <c r="B1526" s="89"/>
      <c r="C1526" s="272" t="s">
        <v>41</v>
      </c>
      <c r="D1526" s="84">
        <v>43502</v>
      </c>
      <c r="E1526" s="85" t="s">
        <v>3681</v>
      </c>
      <c r="F1526" s="85" t="s">
        <v>6</v>
      </c>
      <c r="G1526" s="85">
        <v>958195</v>
      </c>
      <c r="H1526" s="89"/>
      <c r="I1526" s="273" t="s">
        <v>4962</v>
      </c>
      <c r="J1526" s="89"/>
      <c r="K1526" s="89"/>
      <c r="L1526" s="89"/>
      <c r="M1526" s="89"/>
      <c r="N1526" s="274">
        <v>0</v>
      </c>
      <c r="O1526" s="274">
        <v>12535.07</v>
      </c>
      <c r="P1526" s="89" t="s">
        <v>670</v>
      </c>
    </row>
    <row r="1527" spans="1:16" ht="38.25">
      <c r="A1527" s="271" t="s">
        <v>565</v>
      </c>
      <c r="B1527" s="89"/>
      <c r="C1527" s="272" t="s">
        <v>615</v>
      </c>
      <c r="D1527" s="84">
        <v>43502</v>
      </c>
      <c r="E1527" s="85" t="s">
        <v>3682</v>
      </c>
      <c r="F1527" s="85" t="s">
        <v>6</v>
      </c>
      <c r="G1527" s="85">
        <v>1079672</v>
      </c>
      <c r="H1527" s="89"/>
      <c r="I1527" s="273" t="s">
        <v>4963</v>
      </c>
      <c r="J1527" s="89"/>
      <c r="K1527" s="89"/>
      <c r="L1527" s="89"/>
      <c r="M1527" s="89"/>
      <c r="N1527" s="274">
        <v>0</v>
      </c>
      <c r="O1527" s="274">
        <v>124387.44</v>
      </c>
      <c r="P1527" s="89" t="s">
        <v>670</v>
      </c>
    </row>
    <row r="1528" spans="1:16" ht="76.5">
      <c r="A1528" s="271">
        <v>25</v>
      </c>
      <c r="B1528" s="89"/>
      <c r="C1528" s="272" t="s">
        <v>45</v>
      </c>
      <c r="D1528" s="84">
        <v>43502</v>
      </c>
      <c r="E1528" s="85" t="s">
        <v>3683</v>
      </c>
      <c r="F1528" s="85" t="s">
        <v>671</v>
      </c>
      <c r="G1528" s="85">
        <v>189902</v>
      </c>
      <c r="H1528" s="89"/>
      <c r="I1528" s="273" t="s">
        <v>4964</v>
      </c>
      <c r="J1528" s="89"/>
      <c r="K1528" s="89"/>
      <c r="L1528" s="89"/>
      <c r="M1528" s="89"/>
      <c r="N1528" s="274">
        <v>665217.68000000005</v>
      </c>
      <c r="O1528" s="274">
        <v>0</v>
      </c>
      <c r="P1528" s="89" t="s">
        <v>670</v>
      </c>
    </row>
    <row r="1529" spans="1:16" ht="76.5">
      <c r="A1529" s="271">
        <v>25</v>
      </c>
      <c r="B1529" s="89"/>
      <c r="C1529" s="272" t="s">
        <v>45</v>
      </c>
      <c r="D1529" s="84">
        <v>43502</v>
      </c>
      <c r="E1529" s="85" t="s">
        <v>3683</v>
      </c>
      <c r="F1529" s="85" t="s">
        <v>671</v>
      </c>
      <c r="G1529" s="85">
        <v>189903</v>
      </c>
      <c r="H1529" s="89"/>
      <c r="I1529" s="273" t="s">
        <v>4965</v>
      </c>
      <c r="J1529" s="89"/>
      <c r="K1529" s="89"/>
      <c r="L1529" s="89"/>
      <c r="M1529" s="89"/>
      <c r="N1529" s="274">
        <v>1788912.77</v>
      </c>
      <c r="O1529" s="274">
        <v>0</v>
      </c>
      <c r="P1529" s="89" t="s">
        <v>670</v>
      </c>
    </row>
    <row r="1530" spans="1:16" ht="76.5">
      <c r="A1530" s="271">
        <v>25</v>
      </c>
      <c r="B1530" s="89"/>
      <c r="C1530" s="272" t="s">
        <v>45</v>
      </c>
      <c r="D1530" s="84">
        <v>43502</v>
      </c>
      <c r="E1530" s="85" t="s">
        <v>3683</v>
      </c>
      <c r="F1530" s="85" t="s">
        <v>671</v>
      </c>
      <c r="G1530" s="85">
        <v>189914</v>
      </c>
      <c r="H1530" s="89"/>
      <c r="I1530" s="273" t="s">
        <v>4966</v>
      </c>
      <c r="J1530" s="89"/>
      <c r="K1530" s="89"/>
      <c r="L1530" s="89"/>
      <c r="M1530" s="89"/>
      <c r="N1530" s="274">
        <v>104950.62</v>
      </c>
      <c r="O1530" s="274">
        <v>0</v>
      </c>
      <c r="P1530" s="89" t="s">
        <v>670</v>
      </c>
    </row>
    <row r="1531" spans="1:16" ht="89.25">
      <c r="A1531" s="271">
        <v>25</v>
      </c>
      <c r="B1531" s="89"/>
      <c r="C1531" s="272" t="s">
        <v>45</v>
      </c>
      <c r="D1531" s="84">
        <v>43502</v>
      </c>
      <c r="E1531" s="85" t="s">
        <v>3683</v>
      </c>
      <c r="F1531" s="85" t="s">
        <v>671</v>
      </c>
      <c r="G1531" s="85">
        <v>189900</v>
      </c>
      <c r="H1531" s="89"/>
      <c r="I1531" s="273" t="s">
        <v>4967</v>
      </c>
      <c r="J1531" s="89"/>
      <c r="K1531" s="89"/>
      <c r="L1531" s="89"/>
      <c r="M1531" s="89"/>
      <c r="N1531" s="274">
        <v>398201.59</v>
      </c>
      <c r="O1531" s="274">
        <v>0</v>
      </c>
      <c r="P1531" s="89" t="s">
        <v>670</v>
      </c>
    </row>
    <row r="1532" spans="1:16" ht="89.25">
      <c r="A1532" s="271">
        <v>25</v>
      </c>
      <c r="B1532" s="89"/>
      <c r="C1532" s="272" t="s">
        <v>45</v>
      </c>
      <c r="D1532" s="84">
        <v>43502</v>
      </c>
      <c r="E1532" s="85" t="s">
        <v>3683</v>
      </c>
      <c r="F1532" s="85" t="s">
        <v>671</v>
      </c>
      <c r="G1532" s="85">
        <v>189904</v>
      </c>
      <c r="H1532" s="89"/>
      <c r="I1532" s="273" t="s">
        <v>4968</v>
      </c>
      <c r="J1532" s="89"/>
      <c r="K1532" s="89"/>
      <c r="L1532" s="89"/>
      <c r="M1532" s="89"/>
      <c r="N1532" s="274">
        <v>54506.39</v>
      </c>
      <c r="O1532" s="274">
        <v>0</v>
      </c>
      <c r="P1532" s="89" t="s">
        <v>670</v>
      </c>
    </row>
    <row r="1533" spans="1:16" ht="89.25">
      <c r="A1533" s="271">
        <v>25</v>
      </c>
      <c r="B1533" s="89"/>
      <c r="C1533" s="272" t="s">
        <v>45</v>
      </c>
      <c r="D1533" s="84">
        <v>43502</v>
      </c>
      <c r="E1533" s="85" t="s">
        <v>3683</v>
      </c>
      <c r="F1533" s="85" t="s">
        <v>671</v>
      </c>
      <c r="G1533" s="85">
        <v>189896</v>
      </c>
      <c r="H1533" s="89"/>
      <c r="I1533" s="273" t="s">
        <v>4969</v>
      </c>
      <c r="J1533" s="89"/>
      <c r="K1533" s="89"/>
      <c r="L1533" s="89"/>
      <c r="M1533" s="89"/>
      <c r="N1533" s="274">
        <v>47493.23</v>
      </c>
      <c r="O1533" s="274">
        <v>0</v>
      </c>
      <c r="P1533" s="89" t="s">
        <v>670</v>
      </c>
    </row>
    <row r="1534" spans="1:16" ht="76.5">
      <c r="A1534" s="271">
        <v>25</v>
      </c>
      <c r="B1534" s="89"/>
      <c r="C1534" s="272" t="s">
        <v>45</v>
      </c>
      <c r="D1534" s="84">
        <v>43502</v>
      </c>
      <c r="E1534" s="85" t="s">
        <v>3683</v>
      </c>
      <c r="F1534" s="85" t="s">
        <v>671</v>
      </c>
      <c r="G1534" s="85">
        <v>189912</v>
      </c>
      <c r="H1534" s="89"/>
      <c r="I1534" s="273" t="s">
        <v>4970</v>
      </c>
      <c r="J1534" s="89"/>
      <c r="K1534" s="89"/>
      <c r="L1534" s="89"/>
      <c r="M1534" s="89"/>
      <c r="N1534" s="274">
        <v>174147.58</v>
      </c>
      <c r="O1534" s="274">
        <v>0</v>
      </c>
      <c r="P1534" s="89" t="s">
        <v>670</v>
      </c>
    </row>
    <row r="1535" spans="1:16" ht="76.5">
      <c r="A1535" s="271">
        <v>25</v>
      </c>
      <c r="B1535" s="89"/>
      <c r="C1535" s="272" t="s">
        <v>45</v>
      </c>
      <c r="D1535" s="84">
        <v>43502</v>
      </c>
      <c r="E1535" s="85" t="s">
        <v>3683</v>
      </c>
      <c r="F1535" s="85" t="s">
        <v>671</v>
      </c>
      <c r="G1535" s="85">
        <v>189905</v>
      </c>
      <c r="H1535" s="89"/>
      <c r="I1535" s="273" t="s">
        <v>4971</v>
      </c>
      <c r="J1535" s="89"/>
      <c r="K1535" s="89"/>
      <c r="L1535" s="89"/>
      <c r="M1535" s="89"/>
      <c r="N1535" s="274">
        <v>46501.919999999998</v>
      </c>
      <c r="O1535" s="274">
        <v>0</v>
      </c>
      <c r="P1535" s="89" t="s">
        <v>670</v>
      </c>
    </row>
    <row r="1536" spans="1:16" ht="89.25">
      <c r="A1536" s="271">
        <v>25</v>
      </c>
      <c r="B1536" s="89"/>
      <c r="C1536" s="272" t="s">
        <v>45</v>
      </c>
      <c r="D1536" s="84">
        <v>43502</v>
      </c>
      <c r="E1536" s="85" t="s">
        <v>3683</v>
      </c>
      <c r="F1536" s="85" t="s">
        <v>671</v>
      </c>
      <c r="G1536" s="85">
        <v>189910</v>
      </c>
      <c r="H1536" s="89"/>
      <c r="I1536" s="273" t="s">
        <v>4972</v>
      </c>
      <c r="J1536" s="89"/>
      <c r="K1536" s="89"/>
      <c r="L1536" s="89"/>
      <c r="M1536" s="89"/>
      <c r="N1536" s="274">
        <v>511590.21</v>
      </c>
      <c r="O1536" s="274">
        <v>0</v>
      </c>
      <c r="P1536" s="89" t="s">
        <v>670</v>
      </c>
    </row>
    <row r="1537" spans="1:16" ht="76.5">
      <c r="A1537" s="271">
        <v>25</v>
      </c>
      <c r="B1537" s="89"/>
      <c r="C1537" s="272" t="s">
        <v>45</v>
      </c>
      <c r="D1537" s="84">
        <v>43502</v>
      </c>
      <c r="E1537" s="85" t="s">
        <v>3683</v>
      </c>
      <c r="F1537" s="85" t="s">
        <v>671</v>
      </c>
      <c r="G1537" s="85">
        <v>189906</v>
      </c>
      <c r="H1537" s="89"/>
      <c r="I1537" s="273" t="s">
        <v>4973</v>
      </c>
      <c r="J1537" s="89"/>
      <c r="K1537" s="89"/>
      <c r="L1537" s="89"/>
      <c r="M1537" s="89"/>
      <c r="N1537" s="274">
        <v>338255.5</v>
      </c>
      <c r="O1537" s="274">
        <v>0</v>
      </c>
      <c r="P1537" s="89" t="s">
        <v>670</v>
      </c>
    </row>
    <row r="1538" spans="1:16" ht="76.5">
      <c r="A1538" s="271">
        <v>25</v>
      </c>
      <c r="B1538" s="89"/>
      <c r="C1538" s="272" t="s">
        <v>45</v>
      </c>
      <c r="D1538" s="84">
        <v>43502</v>
      </c>
      <c r="E1538" s="85" t="s">
        <v>3683</v>
      </c>
      <c r="F1538" s="85" t="s">
        <v>671</v>
      </c>
      <c r="G1538" s="85">
        <v>189908</v>
      </c>
      <c r="H1538" s="89"/>
      <c r="I1538" s="273" t="s">
        <v>4974</v>
      </c>
      <c r="J1538" s="89"/>
      <c r="K1538" s="89"/>
      <c r="L1538" s="89"/>
      <c r="M1538" s="89"/>
      <c r="N1538" s="274">
        <v>1960778.09</v>
      </c>
      <c r="O1538" s="274">
        <v>0</v>
      </c>
      <c r="P1538" s="89" t="s">
        <v>670</v>
      </c>
    </row>
    <row r="1539" spans="1:16" ht="89.25">
      <c r="A1539" s="271">
        <v>25</v>
      </c>
      <c r="B1539" s="89"/>
      <c r="C1539" s="272" t="s">
        <v>45</v>
      </c>
      <c r="D1539" s="84">
        <v>43502</v>
      </c>
      <c r="E1539" s="85" t="s">
        <v>3683</v>
      </c>
      <c r="F1539" s="85" t="s">
        <v>671</v>
      </c>
      <c r="G1539" s="85">
        <v>189943</v>
      </c>
      <c r="H1539" s="89"/>
      <c r="I1539" s="273" t="s">
        <v>4975</v>
      </c>
      <c r="J1539" s="89"/>
      <c r="K1539" s="89"/>
      <c r="L1539" s="89"/>
      <c r="M1539" s="89"/>
      <c r="N1539" s="274">
        <v>868974.24</v>
      </c>
      <c r="O1539" s="274">
        <v>0</v>
      </c>
      <c r="P1539" s="89" t="s">
        <v>670</v>
      </c>
    </row>
    <row r="1540" spans="1:16" ht="76.5">
      <c r="A1540" s="271">
        <v>25</v>
      </c>
      <c r="B1540" s="89"/>
      <c r="C1540" s="272" t="s">
        <v>45</v>
      </c>
      <c r="D1540" s="84">
        <v>43502</v>
      </c>
      <c r="E1540" s="85" t="s">
        <v>3683</v>
      </c>
      <c r="F1540" s="85" t="s">
        <v>671</v>
      </c>
      <c r="G1540" s="85">
        <v>189895</v>
      </c>
      <c r="H1540" s="89"/>
      <c r="I1540" s="273" t="s">
        <v>4976</v>
      </c>
      <c r="J1540" s="89"/>
      <c r="K1540" s="89"/>
      <c r="L1540" s="89"/>
      <c r="M1540" s="89"/>
      <c r="N1540" s="274">
        <v>679902</v>
      </c>
      <c r="O1540" s="274">
        <v>0</v>
      </c>
      <c r="P1540" s="89" t="s">
        <v>670</v>
      </c>
    </row>
    <row r="1541" spans="1:16" ht="89.25">
      <c r="A1541" s="271">
        <v>25</v>
      </c>
      <c r="B1541" s="89"/>
      <c r="C1541" s="272" t="s">
        <v>45</v>
      </c>
      <c r="D1541" s="84">
        <v>43502</v>
      </c>
      <c r="E1541" s="85" t="s">
        <v>3683</v>
      </c>
      <c r="F1541" s="85" t="s">
        <v>671</v>
      </c>
      <c r="G1541" s="85">
        <v>189940</v>
      </c>
      <c r="H1541" s="89"/>
      <c r="I1541" s="273" t="s">
        <v>4977</v>
      </c>
      <c r="J1541" s="89"/>
      <c r="K1541" s="89"/>
      <c r="L1541" s="89"/>
      <c r="M1541" s="89"/>
      <c r="N1541" s="274">
        <v>1425773.56</v>
      </c>
      <c r="O1541" s="274">
        <v>0</v>
      </c>
      <c r="P1541" s="89" t="s">
        <v>670</v>
      </c>
    </row>
    <row r="1542" spans="1:16" ht="76.5">
      <c r="A1542" s="271">
        <v>25</v>
      </c>
      <c r="B1542" s="89"/>
      <c r="C1542" s="272" t="s">
        <v>45</v>
      </c>
      <c r="D1542" s="84">
        <v>43502</v>
      </c>
      <c r="E1542" s="85" t="s">
        <v>3683</v>
      </c>
      <c r="F1542" s="85" t="s">
        <v>671</v>
      </c>
      <c r="G1542" s="85">
        <v>189897</v>
      </c>
      <c r="H1542" s="89"/>
      <c r="I1542" s="273" t="s">
        <v>4978</v>
      </c>
      <c r="J1542" s="89"/>
      <c r="K1542" s="89"/>
      <c r="L1542" s="89"/>
      <c r="M1542" s="89"/>
      <c r="N1542" s="274">
        <v>223085.87</v>
      </c>
      <c r="O1542" s="274">
        <v>0</v>
      </c>
      <c r="P1542" s="89" t="s">
        <v>670</v>
      </c>
    </row>
    <row r="1543" spans="1:16" ht="76.5">
      <c r="A1543" s="271">
        <v>25</v>
      </c>
      <c r="B1543" s="89"/>
      <c r="C1543" s="272" t="s">
        <v>45</v>
      </c>
      <c r="D1543" s="84">
        <v>43502</v>
      </c>
      <c r="E1543" s="85" t="s">
        <v>3683</v>
      </c>
      <c r="F1543" s="85" t="s">
        <v>671</v>
      </c>
      <c r="G1543" s="85">
        <v>189894</v>
      </c>
      <c r="H1543" s="89"/>
      <c r="I1543" s="273" t="s">
        <v>4979</v>
      </c>
      <c r="J1543" s="89"/>
      <c r="K1543" s="89"/>
      <c r="L1543" s="89"/>
      <c r="M1543" s="89"/>
      <c r="N1543" s="274">
        <v>1201133.97</v>
      </c>
      <c r="O1543" s="274">
        <v>0</v>
      </c>
      <c r="P1543" s="89" t="s">
        <v>670</v>
      </c>
    </row>
    <row r="1544" spans="1:16" ht="89.25">
      <c r="A1544" s="271">
        <v>25</v>
      </c>
      <c r="B1544" s="89"/>
      <c r="C1544" s="272" t="s">
        <v>45</v>
      </c>
      <c r="D1544" s="84">
        <v>43502</v>
      </c>
      <c r="E1544" s="85" t="s">
        <v>3683</v>
      </c>
      <c r="F1544" s="85" t="s">
        <v>671</v>
      </c>
      <c r="G1544" s="85">
        <v>189898</v>
      </c>
      <c r="H1544" s="89"/>
      <c r="I1544" s="273" t="s">
        <v>4980</v>
      </c>
      <c r="J1544" s="89"/>
      <c r="K1544" s="89"/>
      <c r="L1544" s="89"/>
      <c r="M1544" s="89"/>
      <c r="N1544" s="274">
        <v>342857.14</v>
      </c>
      <c r="O1544" s="274">
        <v>0</v>
      </c>
      <c r="P1544" s="89" t="s">
        <v>670</v>
      </c>
    </row>
    <row r="1545" spans="1:16" ht="76.5">
      <c r="A1545" s="271">
        <v>25</v>
      </c>
      <c r="B1545" s="89"/>
      <c r="C1545" s="272" t="s">
        <v>45</v>
      </c>
      <c r="D1545" s="84">
        <v>43502</v>
      </c>
      <c r="E1545" s="85" t="s">
        <v>3683</v>
      </c>
      <c r="F1545" s="85" t="s">
        <v>671</v>
      </c>
      <c r="G1545" s="85">
        <v>189899</v>
      </c>
      <c r="H1545" s="89"/>
      <c r="I1545" s="273" t="s">
        <v>4981</v>
      </c>
      <c r="J1545" s="89"/>
      <c r="K1545" s="89"/>
      <c r="L1545" s="89"/>
      <c r="M1545" s="89"/>
      <c r="N1545" s="274">
        <v>202683.63</v>
      </c>
      <c r="O1545" s="274">
        <v>0</v>
      </c>
      <c r="P1545" s="89" t="s">
        <v>670</v>
      </c>
    </row>
    <row r="1546" spans="1:16" ht="76.5">
      <c r="A1546" s="271">
        <v>25</v>
      </c>
      <c r="B1546" s="89"/>
      <c r="C1546" s="272" t="s">
        <v>45</v>
      </c>
      <c r="D1546" s="84">
        <v>43502</v>
      </c>
      <c r="E1546" s="85" t="s">
        <v>3683</v>
      </c>
      <c r="F1546" s="85" t="s">
        <v>671</v>
      </c>
      <c r="G1546" s="85">
        <v>189937</v>
      </c>
      <c r="H1546" s="89"/>
      <c r="I1546" s="273" t="s">
        <v>4982</v>
      </c>
      <c r="J1546" s="89"/>
      <c r="K1546" s="89"/>
      <c r="L1546" s="89"/>
      <c r="M1546" s="89"/>
      <c r="N1546" s="274">
        <v>580218.76</v>
      </c>
      <c r="O1546" s="274">
        <v>0</v>
      </c>
      <c r="P1546" s="89" t="s">
        <v>670</v>
      </c>
    </row>
    <row r="1547" spans="1:16" ht="76.5">
      <c r="A1547" s="271">
        <v>25</v>
      </c>
      <c r="B1547" s="89"/>
      <c r="C1547" s="272" t="s">
        <v>45</v>
      </c>
      <c r="D1547" s="84">
        <v>43502</v>
      </c>
      <c r="E1547" s="85" t="s">
        <v>3683</v>
      </c>
      <c r="F1547" s="85" t="s">
        <v>671</v>
      </c>
      <c r="G1547" s="85">
        <v>189893</v>
      </c>
      <c r="H1547" s="89"/>
      <c r="I1547" s="273" t="s">
        <v>4983</v>
      </c>
      <c r="J1547" s="89"/>
      <c r="K1547" s="89"/>
      <c r="L1547" s="89"/>
      <c r="M1547" s="89"/>
      <c r="N1547" s="274">
        <v>197275.8</v>
      </c>
      <c r="O1547" s="274">
        <v>0</v>
      </c>
      <c r="P1547" s="89" t="s">
        <v>670</v>
      </c>
    </row>
    <row r="1548" spans="1:16" ht="89.25">
      <c r="A1548" s="271">
        <v>25</v>
      </c>
      <c r="B1548" s="89"/>
      <c r="C1548" s="272" t="s">
        <v>45</v>
      </c>
      <c r="D1548" s="84">
        <v>43502</v>
      </c>
      <c r="E1548" s="85" t="s">
        <v>3683</v>
      </c>
      <c r="F1548" s="85" t="s">
        <v>671</v>
      </c>
      <c r="G1548" s="85">
        <v>189928</v>
      </c>
      <c r="H1548" s="89"/>
      <c r="I1548" s="273" t="s">
        <v>4984</v>
      </c>
      <c r="J1548" s="89"/>
      <c r="K1548" s="89"/>
      <c r="L1548" s="89"/>
      <c r="M1548" s="89"/>
      <c r="N1548" s="274">
        <v>156517.04</v>
      </c>
      <c r="O1548" s="274">
        <v>0</v>
      </c>
      <c r="P1548" s="89" t="s">
        <v>670</v>
      </c>
    </row>
    <row r="1549" spans="1:16" ht="89.25">
      <c r="A1549" s="271">
        <v>25</v>
      </c>
      <c r="B1549" s="89"/>
      <c r="C1549" s="272" t="s">
        <v>45</v>
      </c>
      <c r="D1549" s="84">
        <v>43502</v>
      </c>
      <c r="E1549" s="85" t="s">
        <v>3683</v>
      </c>
      <c r="F1549" s="85" t="s">
        <v>671</v>
      </c>
      <c r="G1549" s="85">
        <v>189907</v>
      </c>
      <c r="H1549" s="89"/>
      <c r="I1549" s="273" t="s">
        <v>4985</v>
      </c>
      <c r="J1549" s="89"/>
      <c r="K1549" s="89"/>
      <c r="L1549" s="89"/>
      <c r="M1549" s="89"/>
      <c r="N1549" s="274">
        <v>190419.13</v>
      </c>
      <c r="O1549" s="274">
        <v>0</v>
      </c>
      <c r="P1549" s="89" t="s">
        <v>670</v>
      </c>
    </row>
    <row r="1550" spans="1:16" ht="76.5">
      <c r="A1550" s="271">
        <v>25</v>
      </c>
      <c r="B1550" s="89"/>
      <c r="C1550" s="272" t="s">
        <v>45</v>
      </c>
      <c r="D1550" s="84">
        <v>43502</v>
      </c>
      <c r="E1550" s="85" t="s">
        <v>3683</v>
      </c>
      <c r="F1550" s="85" t="s">
        <v>671</v>
      </c>
      <c r="G1550" s="85">
        <v>189932</v>
      </c>
      <c r="H1550" s="89"/>
      <c r="I1550" s="273" t="s">
        <v>4986</v>
      </c>
      <c r="J1550" s="89"/>
      <c r="K1550" s="89"/>
      <c r="L1550" s="89"/>
      <c r="M1550" s="89"/>
      <c r="N1550" s="274">
        <v>335088.36</v>
      </c>
      <c r="O1550" s="274">
        <v>0</v>
      </c>
      <c r="P1550" s="89" t="s">
        <v>670</v>
      </c>
    </row>
    <row r="1551" spans="1:16" ht="76.5">
      <c r="A1551" s="271">
        <v>25</v>
      </c>
      <c r="B1551" s="89"/>
      <c r="C1551" s="272" t="s">
        <v>45</v>
      </c>
      <c r="D1551" s="84">
        <v>43502</v>
      </c>
      <c r="E1551" s="85" t="s">
        <v>3683</v>
      </c>
      <c r="F1551" s="85" t="s">
        <v>671</v>
      </c>
      <c r="G1551" s="85">
        <v>189945</v>
      </c>
      <c r="H1551" s="89"/>
      <c r="I1551" s="273" t="s">
        <v>4987</v>
      </c>
      <c r="J1551" s="89"/>
      <c r="K1551" s="89"/>
      <c r="L1551" s="89"/>
      <c r="M1551" s="89"/>
      <c r="N1551" s="274">
        <v>2729951.08</v>
      </c>
      <c r="O1551" s="274">
        <v>0</v>
      </c>
      <c r="P1551" s="89" t="s">
        <v>670</v>
      </c>
    </row>
    <row r="1552" spans="1:16" ht="76.5">
      <c r="A1552" s="271">
        <v>25</v>
      </c>
      <c r="B1552" s="89"/>
      <c r="C1552" s="272" t="s">
        <v>45</v>
      </c>
      <c r="D1552" s="84">
        <v>43502</v>
      </c>
      <c r="E1552" s="85" t="s">
        <v>3683</v>
      </c>
      <c r="F1552" s="85" t="s">
        <v>671</v>
      </c>
      <c r="G1552" s="85">
        <v>189944</v>
      </c>
      <c r="H1552" s="89"/>
      <c r="I1552" s="273" t="s">
        <v>4988</v>
      </c>
      <c r="J1552" s="89"/>
      <c r="K1552" s="89"/>
      <c r="L1552" s="89"/>
      <c r="M1552" s="89"/>
      <c r="N1552" s="274">
        <v>2298070.92</v>
      </c>
      <c r="O1552" s="274">
        <v>0</v>
      </c>
      <c r="P1552" s="89" t="s">
        <v>670</v>
      </c>
    </row>
    <row r="1553" spans="1:16" ht="76.5">
      <c r="A1553" s="271">
        <v>25</v>
      </c>
      <c r="B1553" s="89"/>
      <c r="C1553" s="272" t="s">
        <v>45</v>
      </c>
      <c r="D1553" s="84">
        <v>43502</v>
      </c>
      <c r="E1553" s="85" t="s">
        <v>3683</v>
      </c>
      <c r="F1553" s="85" t="s">
        <v>671</v>
      </c>
      <c r="G1553" s="85">
        <v>189938</v>
      </c>
      <c r="H1553" s="89"/>
      <c r="I1553" s="273" t="s">
        <v>4989</v>
      </c>
      <c r="J1553" s="89"/>
      <c r="K1553" s="89"/>
      <c r="L1553" s="89"/>
      <c r="M1553" s="89"/>
      <c r="N1553" s="274">
        <v>590888.67000000004</v>
      </c>
      <c r="O1553" s="274">
        <v>0</v>
      </c>
      <c r="P1553" s="89" t="s">
        <v>670</v>
      </c>
    </row>
    <row r="1554" spans="1:16" ht="76.5">
      <c r="A1554" s="271">
        <v>25</v>
      </c>
      <c r="B1554" s="89"/>
      <c r="C1554" s="272" t="s">
        <v>45</v>
      </c>
      <c r="D1554" s="84">
        <v>43502</v>
      </c>
      <c r="E1554" s="85" t="s">
        <v>3683</v>
      </c>
      <c r="F1554" s="85" t="s">
        <v>671</v>
      </c>
      <c r="G1554" s="85">
        <v>189936</v>
      </c>
      <c r="H1554" s="89"/>
      <c r="I1554" s="273" t="s">
        <v>4990</v>
      </c>
      <c r="J1554" s="89"/>
      <c r="K1554" s="89"/>
      <c r="L1554" s="89"/>
      <c r="M1554" s="89"/>
      <c r="N1554" s="274">
        <v>1398454.12</v>
      </c>
      <c r="O1554" s="274">
        <v>0</v>
      </c>
      <c r="P1554" s="89" t="s">
        <v>670</v>
      </c>
    </row>
    <row r="1555" spans="1:16" ht="89.25">
      <c r="A1555" s="271">
        <v>25</v>
      </c>
      <c r="B1555" s="89"/>
      <c r="C1555" s="272" t="s">
        <v>45</v>
      </c>
      <c r="D1555" s="84">
        <v>43502</v>
      </c>
      <c r="E1555" s="85" t="s">
        <v>3683</v>
      </c>
      <c r="F1555" s="85" t="s">
        <v>671</v>
      </c>
      <c r="G1555" s="85">
        <v>189901</v>
      </c>
      <c r="H1555" s="89"/>
      <c r="I1555" s="273" t="s">
        <v>4991</v>
      </c>
      <c r="J1555" s="89"/>
      <c r="K1555" s="89"/>
      <c r="L1555" s="89"/>
      <c r="M1555" s="89"/>
      <c r="N1555" s="274">
        <v>40109.120000000003</v>
      </c>
      <c r="O1555" s="274">
        <v>0</v>
      </c>
      <c r="P1555" s="89" t="s">
        <v>670</v>
      </c>
    </row>
    <row r="1556" spans="1:16" ht="89.25">
      <c r="A1556" s="271">
        <v>25</v>
      </c>
      <c r="B1556" s="89"/>
      <c r="C1556" s="272" t="s">
        <v>45</v>
      </c>
      <c r="D1556" s="84">
        <v>43502</v>
      </c>
      <c r="E1556" s="85" t="s">
        <v>3683</v>
      </c>
      <c r="F1556" s="85" t="s">
        <v>671</v>
      </c>
      <c r="G1556" s="85">
        <v>189920</v>
      </c>
      <c r="H1556" s="89"/>
      <c r="I1556" s="273" t="s">
        <v>4992</v>
      </c>
      <c r="J1556" s="89"/>
      <c r="K1556" s="89"/>
      <c r="L1556" s="89"/>
      <c r="M1556" s="89"/>
      <c r="N1556" s="274">
        <v>745492.25</v>
      </c>
      <c r="O1556" s="274">
        <v>0</v>
      </c>
      <c r="P1556" s="89" t="s">
        <v>670</v>
      </c>
    </row>
    <row r="1557" spans="1:16" ht="89.25">
      <c r="A1557" s="271">
        <v>25</v>
      </c>
      <c r="B1557" s="89"/>
      <c r="C1557" s="272" t="s">
        <v>45</v>
      </c>
      <c r="D1557" s="84">
        <v>43502</v>
      </c>
      <c r="E1557" s="85" t="s">
        <v>3683</v>
      </c>
      <c r="F1557" s="85" t="s">
        <v>671</v>
      </c>
      <c r="G1557" s="85">
        <v>189918</v>
      </c>
      <c r="H1557" s="89"/>
      <c r="I1557" s="273" t="s">
        <v>4993</v>
      </c>
      <c r="J1557" s="89"/>
      <c r="K1557" s="89"/>
      <c r="L1557" s="89"/>
      <c r="M1557" s="89"/>
      <c r="N1557" s="274">
        <v>115799.98</v>
      </c>
      <c r="O1557" s="274">
        <v>0</v>
      </c>
      <c r="P1557" s="89" t="s">
        <v>670</v>
      </c>
    </row>
    <row r="1558" spans="1:16" ht="76.5">
      <c r="A1558" s="271">
        <v>25</v>
      </c>
      <c r="B1558" s="89"/>
      <c r="C1558" s="272" t="s">
        <v>45</v>
      </c>
      <c r="D1558" s="84">
        <v>43502</v>
      </c>
      <c r="E1558" s="85" t="s">
        <v>3684</v>
      </c>
      <c r="F1558" s="85" t="s">
        <v>671</v>
      </c>
      <c r="G1558" s="85">
        <v>191600</v>
      </c>
      <c r="H1558" s="89"/>
      <c r="I1558" s="273" t="s">
        <v>4994</v>
      </c>
      <c r="J1558" s="89"/>
      <c r="K1558" s="89"/>
      <c r="L1558" s="89"/>
      <c r="M1558" s="89"/>
      <c r="N1558" s="274">
        <v>158523.64000000001</v>
      </c>
      <c r="O1558" s="274">
        <v>0</v>
      </c>
      <c r="P1558" s="89" t="s">
        <v>670</v>
      </c>
    </row>
    <row r="1559" spans="1:16" ht="76.5">
      <c r="A1559" s="271">
        <v>25</v>
      </c>
      <c r="B1559" s="89"/>
      <c r="C1559" s="272" t="s">
        <v>45</v>
      </c>
      <c r="D1559" s="84">
        <v>43502</v>
      </c>
      <c r="E1559" s="85" t="s">
        <v>3684</v>
      </c>
      <c r="F1559" s="85" t="s">
        <v>671</v>
      </c>
      <c r="G1559" s="85">
        <v>191617</v>
      </c>
      <c r="H1559" s="89"/>
      <c r="I1559" s="273" t="s">
        <v>4995</v>
      </c>
      <c r="J1559" s="89"/>
      <c r="K1559" s="89"/>
      <c r="L1559" s="89"/>
      <c r="M1559" s="89"/>
      <c r="N1559" s="274">
        <v>338182.95</v>
      </c>
      <c r="O1559" s="274">
        <v>0</v>
      </c>
      <c r="P1559" s="89" t="s">
        <v>670</v>
      </c>
    </row>
    <row r="1560" spans="1:16" ht="89.25">
      <c r="A1560" s="271">
        <v>25</v>
      </c>
      <c r="B1560" s="89"/>
      <c r="C1560" s="272" t="s">
        <v>45</v>
      </c>
      <c r="D1560" s="84">
        <v>43502</v>
      </c>
      <c r="E1560" s="85" t="s">
        <v>3684</v>
      </c>
      <c r="F1560" s="85" t="s">
        <v>671</v>
      </c>
      <c r="G1560" s="85">
        <v>191615</v>
      </c>
      <c r="H1560" s="89"/>
      <c r="I1560" s="273" t="s">
        <v>4996</v>
      </c>
      <c r="J1560" s="89"/>
      <c r="K1560" s="89"/>
      <c r="L1560" s="89"/>
      <c r="M1560" s="89"/>
      <c r="N1560" s="274">
        <v>252384.87</v>
      </c>
      <c r="O1560" s="274">
        <v>0</v>
      </c>
      <c r="P1560" s="89" t="s">
        <v>670</v>
      </c>
    </row>
    <row r="1561" spans="1:16" ht="76.5">
      <c r="A1561" s="271">
        <v>25</v>
      </c>
      <c r="B1561" s="89"/>
      <c r="C1561" s="272" t="s">
        <v>45</v>
      </c>
      <c r="D1561" s="84">
        <v>43502</v>
      </c>
      <c r="E1561" s="85" t="s">
        <v>3684</v>
      </c>
      <c r="F1561" s="85" t="s">
        <v>671</v>
      </c>
      <c r="G1561" s="85">
        <v>191607</v>
      </c>
      <c r="H1561" s="89"/>
      <c r="I1561" s="273" t="s">
        <v>4997</v>
      </c>
      <c r="J1561" s="89"/>
      <c r="K1561" s="89"/>
      <c r="L1561" s="89"/>
      <c r="M1561" s="89"/>
      <c r="N1561" s="274">
        <v>151861.84</v>
      </c>
      <c r="O1561" s="274">
        <v>0</v>
      </c>
      <c r="P1561" s="89" t="s">
        <v>670</v>
      </c>
    </row>
    <row r="1562" spans="1:16" ht="89.25">
      <c r="A1562" s="271">
        <v>25</v>
      </c>
      <c r="B1562" s="89"/>
      <c r="C1562" s="272" t="s">
        <v>45</v>
      </c>
      <c r="D1562" s="84">
        <v>43502</v>
      </c>
      <c r="E1562" s="85" t="s">
        <v>3684</v>
      </c>
      <c r="F1562" s="85" t="s">
        <v>671</v>
      </c>
      <c r="G1562" s="85">
        <v>191614</v>
      </c>
      <c r="H1562" s="89"/>
      <c r="I1562" s="273" t="s">
        <v>4998</v>
      </c>
      <c r="J1562" s="89"/>
      <c r="K1562" s="89"/>
      <c r="L1562" s="89"/>
      <c r="M1562" s="89"/>
      <c r="N1562" s="274">
        <v>97540.22</v>
      </c>
      <c r="O1562" s="274">
        <v>0</v>
      </c>
      <c r="P1562" s="89" t="s">
        <v>670</v>
      </c>
    </row>
    <row r="1563" spans="1:16" ht="76.5">
      <c r="A1563" s="271">
        <v>25</v>
      </c>
      <c r="B1563" s="89"/>
      <c r="C1563" s="272" t="s">
        <v>45</v>
      </c>
      <c r="D1563" s="84">
        <v>43502</v>
      </c>
      <c r="E1563" s="85" t="s">
        <v>3684</v>
      </c>
      <c r="F1563" s="85" t="s">
        <v>671</v>
      </c>
      <c r="G1563" s="85">
        <v>191610</v>
      </c>
      <c r="H1563" s="89"/>
      <c r="I1563" s="273" t="s">
        <v>4999</v>
      </c>
      <c r="J1563" s="89"/>
      <c r="K1563" s="89"/>
      <c r="L1563" s="89"/>
      <c r="M1563" s="89"/>
      <c r="N1563" s="274">
        <v>472089.37</v>
      </c>
      <c r="O1563" s="274">
        <v>0</v>
      </c>
      <c r="P1563" s="89" t="s">
        <v>670</v>
      </c>
    </row>
    <row r="1564" spans="1:16" ht="76.5">
      <c r="A1564" s="271">
        <v>25</v>
      </c>
      <c r="B1564" s="89"/>
      <c r="C1564" s="272" t="s">
        <v>45</v>
      </c>
      <c r="D1564" s="84">
        <v>43502</v>
      </c>
      <c r="E1564" s="85" t="s">
        <v>3684</v>
      </c>
      <c r="F1564" s="85" t="s">
        <v>671</v>
      </c>
      <c r="G1564" s="85">
        <v>191608</v>
      </c>
      <c r="H1564" s="89"/>
      <c r="I1564" s="273" t="s">
        <v>5000</v>
      </c>
      <c r="J1564" s="89"/>
      <c r="K1564" s="89"/>
      <c r="L1564" s="89"/>
      <c r="M1564" s="89"/>
      <c r="N1564" s="274">
        <v>330449.38</v>
      </c>
      <c r="O1564" s="274">
        <v>0</v>
      </c>
      <c r="P1564" s="89" t="s">
        <v>670</v>
      </c>
    </row>
    <row r="1565" spans="1:16" ht="76.5">
      <c r="A1565" s="271">
        <v>25</v>
      </c>
      <c r="B1565" s="89"/>
      <c r="C1565" s="272" t="s">
        <v>45</v>
      </c>
      <c r="D1565" s="84">
        <v>43502</v>
      </c>
      <c r="E1565" s="85" t="s">
        <v>3684</v>
      </c>
      <c r="F1565" s="85" t="s">
        <v>671</v>
      </c>
      <c r="G1565" s="85">
        <v>191612</v>
      </c>
      <c r="H1565" s="89"/>
      <c r="I1565" s="273" t="s">
        <v>5001</v>
      </c>
      <c r="J1565" s="89"/>
      <c r="K1565" s="89"/>
      <c r="L1565" s="89"/>
      <c r="M1565" s="89"/>
      <c r="N1565" s="274">
        <v>291999.83</v>
      </c>
      <c r="O1565" s="274">
        <v>0</v>
      </c>
      <c r="P1565" s="89" t="s">
        <v>670</v>
      </c>
    </row>
    <row r="1566" spans="1:16" ht="76.5">
      <c r="A1566" s="271">
        <v>25</v>
      </c>
      <c r="B1566" s="89"/>
      <c r="C1566" s="272" t="s">
        <v>45</v>
      </c>
      <c r="D1566" s="84">
        <v>43502</v>
      </c>
      <c r="E1566" s="85" t="s">
        <v>3684</v>
      </c>
      <c r="F1566" s="85" t="s">
        <v>671</v>
      </c>
      <c r="G1566" s="85">
        <v>191599</v>
      </c>
      <c r="H1566" s="89"/>
      <c r="I1566" s="273" t="s">
        <v>5002</v>
      </c>
      <c r="J1566" s="89"/>
      <c r="K1566" s="89"/>
      <c r="L1566" s="89"/>
      <c r="M1566" s="89"/>
      <c r="N1566" s="274">
        <v>853706.28</v>
      </c>
      <c r="O1566" s="274">
        <v>0</v>
      </c>
      <c r="P1566" s="89" t="s">
        <v>670</v>
      </c>
    </row>
    <row r="1567" spans="1:16" ht="89.25">
      <c r="A1567" s="271">
        <v>25</v>
      </c>
      <c r="B1567" s="89"/>
      <c r="C1567" s="272" t="s">
        <v>45</v>
      </c>
      <c r="D1567" s="84">
        <v>43502</v>
      </c>
      <c r="E1567" s="85" t="s">
        <v>3684</v>
      </c>
      <c r="F1567" s="85" t="s">
        <v>671</v>
      </c>
      <c r="G1567" s="85">
        <v>191598</v>
      </c>
      <c r="H1567" s="89"/>
      <c r="I1567" s="273" t="s">
        <v>5003</v>
      </c>
      <c r="J1567" s="89"/>
      <c r="K1567" s="89"/>
      <c r="L1567" s="89"/>
      <c r="M1567" s="89"/>
      <c r="N1567" s="274">
        <v>377661.31</v>
      </c>
      <c r="O1567" s="274">
        <v>0</v>
      </c>
      <c r="P1567" s="89" t="s">
        <v>670</v>
      </c>
    </row>
    <row r="1568" spans="1:16" ht="76.5">
      <c r="A1568" s="271">
        <v>25</v>
      </c>
      <c r="B1568" s="89"/>
      <c r="C1568" s="272" t="s">
        <v>45</v>
      </c>
      <c r="D1568" s="84">
        <v>43502</v>
      </c>
      <c r="E1568" s="85" t="s">
        <v>3684</v>
      </c>
      <c r="F1568" s="85" t="s">
        <v>671</v>
      </c>
      <c r="G1568" s="85">
        <v>191604</v>
      </c>
      <c r="H1568" s="89"/>
      <c r="I1568" s="273" t="s">
        <v>5004</v>
      </c>
      <c r="J1568" s="89"/>
      <c r="K1568" s="89"/>
      <c r="L1568" s="89"/>
      <c r="M1568" s="89"/>
      <c r="N1568" s="274">
        <v>250893.88</v>
      </c>
      <c r="O1568" s="274">
        <v>0</v>
      </c>
      <c r="P1568" s="89" t="s">
        <v>670</v>
      </c>
    </row>
    <row r="1569" spans="1:16" ht="89.25">
      <c r="A1569" s="271">
        <v>25</v>
      </c>
      <c r="B1569" s="89"/>
      <c r="C1569" s="272" t="s">
        <v>45</v>
      </c>
      <c r="D1569" s="84">
        <v>43502</v>
      </c>
      <c r="E1569" s="85" t="s">
        <v>3684</v>
      </c>
      <c r="F1569" s="85" t="s">
        <v>671</v>
      </c>
      <c r="G1569" s="85">
        <v>191603</v>
      </c>
      <c r="H1569" s="89"/>
      <c r="I1569" s="273" t="s">
        <v>5005</v>
      </c>
      <c r="J1569" s="89"/>
      <c r="K1569" s="89"/>
      <c r="L1569" s="89"/>
      <c r="M1569" s="89"/>
      <c r="N1569" s="274">
        <v>421359.69</v>
      </c>
      <c r="O1569" s="274">
        <v>0</v>
      </c>
      <c r="P1569" s="89" t="s">
        <v>670</v>
      </c>
    </row>
    <row r="1570" spans="1:16" ht="89.25">
      <c r="A1570" s="271">
        <v>25</v>
      </c>
      <c r="B1570" s="89"/>
      <c r="C1570" s="272" t="s">
        <v>45</v>
      </c>
      <c r="D1570" s="84">
        <v>43502</v>
      </c>
      <c r="E1570" s="85" t="s">
        <v>3684</v>
      </c>
      <c r="F1570" s="85" t="s">
        <v>671</v>
      </c>
      <c r="G1570" s="85">
        <v>191602</v>
      </c>
      <c r="H1570" s="89"/>
      <c r="I1570" s="273" t="s">
        <v>5006</v>
      </c>
      <c r="J1570" s="89"/>
      <c r="K1570" s="89"/>
      <c r="L1570" s="89"/>
      <c r="M1570" s="89"/>
      <c r="N1570" s="274">
        <v>219273.35</v>
      </c>
      <c r="O1570" s="274">
        <v>0</v>
      </c>
      <c r="P1570" s="89" t="s">
        <v>670</v>
      </c>
    </row>
    <row r="1571" spans="1:16" ht="76.5">
      <c r="A1571" s="271">
        <v>25</v>
      </c>
      <c r="B1571" s="89"/>
      <c r="C1571" s="272" t="s">
        <v>45</v>
      </c>
      <c r="D1571" s="84">
        <v>43502</v>
      </c>
      <c r="E1571" s="85" t="s">
        <v>3684</v>
      </c>
      <c r="F1571" s="85" t="s">
        <v>671</v>
      </c>
      <c r="G1571" s="85">
        <v>191601</v>
      </c>
      <c r="H1571" s="89"/>
      <c r="I1571" s="273" t="s">
        <v>5007</v>
      </c>
      <c r="J1571" s="89"/>
      <c r="K1571" s="89"/>
      <c r="L1571" s="89"/>
      <c r="M1571" s="89"/>
      <c r="N1571" s="274">
        <v>102238.52</v>
      </c>
      <c r="O1571" s="274">
        <v>0</v>
      </c>
      <c r="P1571" s="89" t="s">
        <v>670</v>
      </c>
    </row>
    <row r="1572" spans="1:16" ht="76.5">
      <c r="A1572" s="271">
        <v>25</v>
      </c>
      <c r="B1572" s="89"/>
      <c r="C1572" s="272" t="s">
        <v>45</v>
      </c>
      <c r="D1572" s="84">
        <v>43502</v>
      </c>
      <c r="E1572" s="85" t="s">
        <v>3684</v>
      </c>
      <c r="F1572" s="85" t="s">
        <v>671</v>
      </c>
      <c r="G1572" s="85">
        <v>191609</v>
      </c>
      <c r="H1572" s="89"/>
      <c r="I1572" s="273" t="s">
        <v>5008</v>
      </c>
      <c r="J1572" s="89"/>
      <c r="K1572" s="89"/>
      <c r="L1572" s="89"/>
      <c r="M1572" s="89"/>
      <c r="N1572" s="274">
        <v>429014.88</v>
      </c>
      <c r="O1572" s="274">
        <v>0</v>
      </c>
      <c r="P1572" s="89" t="s">
        <v>670</v>
      </c>
    </row>
    <row r="1573" spans="1:16" ht="89.25">
      <c r="A1573" s="271">
        <v>25</v>
      </c>
      <c r="B1573" s="89"/>
      <c r="C1573" s="272" t="s">
        <v>45</v>
      </c>
      <c r="D1573" s="84">
        <v>43502</v>
      </c>
      <c r="E1573" s="85" t="s">
        <v>3685</v>
      </c>
      <c r="F1573" s="85" t="s">
        <v>671</v>
      </c>
      <c r="G1573" s="85">
        <v>189942</v>
      </c>
      <c r="H1573" s="89"/>
      <c r="I1573" s="273" t="s">
        <v>5009</v>
      </c>
      <c r="J1573" s="89"/>
      <c r="K1573" s="89"/>
      <c r="L1573" s="89"/>
      <c r="M1573" s="89"/>
      <c r="N1573" s="274">
        <v>213830.98</v>
      </c>
      <c r="O1573" s="274">
        <v>0</v>
      </c>
      <c r="P1573" s="89" t="s">
        <v>670</v>
      </c>
    </row>
    <row r="1574" spans="1:16" ht="76.5">
      <c r="A1574" s="271">
        <v>25</v>
      </c>
      <c r="B1574" s="89"/>
      <c r="C1574" s="272" t="s">
        <v>45</v>
      </c>
      <c r="D1574" s="84">
        <v>43502</v>
      </c>
      <c r="E1574" s="85" t="s">
        <v>3685</v>
      </c>
      <c r="F1574" s="85" t="s">
        <v>671</v>
      </c>
      <c r="G1574" s="85">
        <v>189941</v>
      </c>
      <c r="H1574" s="89"/>
      <c r="I1574" s="273" t="s">
        <v>5010</v>
      </c>
      <c r="J1574" s="89"/>
      <c r="K1574" s="89"/>
      <c r="L1574" s="89"/>
      <c r="M1574" s="89"/>
      <c r="N1574" s="274">
        <v>170048.17</v>
      </c>
      <c r="O1574" s="274">
        <v>0</v>
      </c>
      <c r="P1574" s="89" t="s">
        <v>670</v>
      </c>
    </row>
    <row r="1575" spans="1:16" ht="51">
      <c r="A1575" s="271">
        <v>10</v>
      </c>
      <c r="B1575" s="89"/>
      <c r="C1575" s="272" t="s">
        <v>41</v>
      </c>
      <c r="D1575" s="84">
        <v>43502</v>
      </c>
      <c r="E1575" s="85" t="s">
        <v>3686</v>
      </c>
      <c r="F1575" s="85" t="s">
        <v>6</v>
      </c>
      <c r="G1575" s="85">
        <v>958201</v>
      </c>
      <c r="H1575" s="89"/>
      <c r="I1575" s="273" t="s">
        <v>5011</v>
      </c>
      <c r="J1575" s="89"/>
      <c r="K1575" s="89"/>
      <c r="L1575" s="89"/>
      <c r="M1575" s="89"/>
      <c r="N1575" s="274">
        <v>0</v>
      </c>
      <c r="O1575" s="274">
        <v>20202.7</v>
      </c>
      <c r="P1575" s="89" t="s">
        <v>670</v>
      </c>
    </row>
    <row r="1576" spans="1:16" ht="51">
      <c r="A1576" s="271">
        <v>117</v>
      </c>
      <c r="B1576" s="89"/>
      <c r="C1576" s="272" t="s">
        <v>62</v>
      </c>
      <c r="D1576" s="84">
        <v>43502</v>
      </c>
      <c r="E1576" s="85" t="s">
        <v>3687</v>
      </c>
      <c r="F1576" s="85" t="s">
        <v>11</v>
      </c>
      <c r="G1576" s="85">
        <v>946531</v>
      </c>
      <c r="H1576" s="89"/>
      <c r="I1576" s="273" t="s">
        <v>5012</v>
      </c>
      <c r="J1576" s="89"/>
      <c r="K1576" s="89"/>
      <c r="L1576" s="89"/>
      <c r="M1576" s="89"/>
      <c r="N1576" s="274">
        <v>50</v>
      </c>
      <c r="O1576" s="274">
        <v>0</v>
      </c>
      <c r="P1576" s="89" t="s">
        <v>670</v>
      </c>
    </row>
    <row r="1577" spans="1:16" ht="51">
      <c r="A1577" s="271">
        <v>117</v>
      </c>
      <c r="B1577" s="89"/>
      <c r="C1577" s="272" t="s">
        <v>62</v>
      </c>
      <c r="D1577" s="84">
        <v>43502</v>
      </c>
      <c r="E1577" s="85" t="s">
        <v>3688</v>
      </c>
      <c r="F1577" s="85" t="s">
        <v>11</v>
      </c>
      <c r="G1577" s="85">
        <v>946521</v>
      </c>
      <c r="H1577" s="89"/>
      <c r="I1577" s="273" t="s">
        <v>5013</v>
      </c>
      <c r="J1577" s="89"/>
      <c r="K1577" s="89"/>
      <c r="L1577" s="89"/>
      <c r="M1577" s="89"/>
      <c r="N1577" s="274">
        <v>50</v>
      </c>
      <c r="O1577" s="274">
        <v>0</v>
      </c>
      <c r="P1577" s="89" t="s">
        <v>670</v>
      </c>
    </row>
    <row r="1578" spans="1:16" ht="51">
      <c r="A1578" s="271">
        <v>81</v>
      </c>
      <c r="B1578" s="89"/>
      <c r="C1578" s="272" t="s">
        <v>55</v>
      </c>
      <c r="D1578" s="84">
        <v>43503</v>
      </c>
      <c r="E1578" s="85" t="s">
        <v>3689</v>
      </c>
      <c r="F1578" s="85" t="s">
        <v>3</v>
      </c>
      <c r="G1578" s="85">
        <v>1710411</v>
      </c>
      <c r="H1578" s="89"/>
      <c r="I1578" s="273" t="s">
        <v>5014</v>
      </c>
      <c r="J1578" s="89"/>
      <c r="K1578" s="89"/>
      <c r="L1578" s="89"/>
      <c r="M1578" s="89"/>
      <c r="N1578" s="274">
        <v>0</v>
      </c>
      <c r="O1578" s="274">
        <v>495</v>
      </c>
      <c r="P1578" s="89" t="s">
        <v>670</v>
      </c>
    </row>
    <row r="1579" spans="1:16" ht="51">
      <c r="A1579" s="271">
        <v>48</v>
      </c>
      <c r="B1579" s="89"/>
      <c r="C1579" s="272" t="s">
        <v>50</v>
      </c>
      <c r="D1579" s="84">
        <v>43503</v>
      </c>
      <c r="E1579" s="85" t="s">
        <v>3690</v>
      </c>
      <c r="F1579" s="85" t="s">
        <v>3</v>
      </c>
      <c r="G1579" s="85">
        <v>1710386</v>
      </c>
      <c r="H1579" s="89"/>
      <c r="I1579" s="273" t="s">
        <v>5015</v>
      </c>
      <c r="J1579" s="89"/>
      <c r="K1579" s="89"/>
      <c r="L1579" s="89"/>
      <c r="M1579" s="89"/>
      <c r="N1579" s="274">
        <v>0</v>
      </c>
      <c r="O1579" s="274">
        <v>2180</v>
      </c>
      <c r="P1579" s="89" t="s">
        <v>670</v>
      </c>
    </row>
    <row r="1580" spans="1:16" ht="38.25">
      <c r="A1580" s="271">
        <v>526</v>
      </c>
      <c r="B1580" s="89"/>
      <c r="C1580" s="272" t="s">
        <v>610</v>
      </c>
      <c r="D1580" s="84">
        <v>43503</v>
      </c>
      <c r="E1580" s="85" t="s">
        <v>3691</v>
      </c>
      <c r="F1580" s="85" t="s">
        <v>3</v>
      </c>
      <c r="G1580" s="85">
        <v>1710378</v>
      </c>
      <c r="H1580" s="89"/>
      <c r="I1580" s="273" t="s">
        <v>5016</v>
      </c>
      <c r="J1580" s="89"/>
      <c r="K1580" s="89"/>
      <c r="L1580" s="89"/>
      <c r="M1580" s="89"/>
      <c r="N1580" s="274">
        <v>0</v>
      </c>
      <c r="O1580" s="274">
        <v>60</v>
      </c>
      <c r="P1580" s="89" t="s">
        <v>670</v>
      </c>
    </row>
    <row r="1581" spans="1:16" ht="63.75">
      <c r="A1581" s="271">
        <v>310</v>
      </c>
      <c r="B1581" s="89"/>
      <c r="C1581" s="272" t="s">
        <v>141</v>
      </c>
      <c r="D1581" s="84">
        <v>43503</v>
      </c>
      <c r="E1581" s="85" t="s">
        <v>3692</v>
      </c>
      <c r="F1581" s="85" t="s">
        <v>3</v>
      </c>
      <c r="G1581" s="85">
        <v>1710364</v>
      </c>
      <c r="H1581" s="89"/>
      <c r="I1581" s="273" t="s">
        <v>5017</v>
      </c>
      <c r="J1581" s="89"/>
      <c r="K1581" s="89"/>
      <c r="L1581" s="89"/>
      <c r="M1581" s="89"/>
      <c r="N1581" s="274">
        <v>0</v>
      </c>
      <c r="O1581" s="274">
        <v>3129</v>
      </c>
      <c r="P1581" s="89" t="s">
        <v>670</v>
      </c>
    </row>
    <row r="1582" spans="1:16" ht="51">
      <c r="A1582" s="271" t="s">
        <v>556</v>
      </c>
      <c r="B1582" s="89"/>
      <c r="C1582" s="272" t="s">
        <v>616</v>
      </c>
      <c r="D1582" s="84">
        <v>43503</v>
      </c>
      <c r="E1582" s="85" t="s">
        <v>3693</v>
      </c>
      <c r="F1582" s="85" t="s">
        <v>3</v>
      </c>
      <c r="G1582" s="85">
        <v>1710353</v>
      </c>
      <c r="H1582" s="89"/>
      <c r="I1582" s="273" t="s">
        <v>5018</v>
      </c>
      <c r="J1582" s="89"/>
      <c r="K1582" s="89"/>
      <c r="L1582" s="89"/>
      <c r="M1582" s="89"/>
      <c r="N1582" s="274">
        <v>0</v>
      </c>
      <c r="O1582" s="274">
        <v>23.44</v>
      </c>
      <c r="P1582" s="89" t="s">
        <v>670</v>
      </c>
    </row>
    <row r="1583" spans="1:16" ht="63.75">
      <c r="A1583" s="271" t="s">
        <v>556</v>
      </c>
      <c r="B1583" s="89"/>
      <c r="C1583" s="272" t="s">
        <v>616</v>
      </c>
      <c r="D1583" s="84">
        <v>43503</v>
      </c>
      <c r="E1583" s="85" t="s">
        <v>3694</v>
      </c>
      <c r="F1583" s="85" t="s">
        <v>3</v>
      </c>
      <c r="G1583" s="85">
        <v>1710348</v>
      </c>
      <c r="H1583" s="89"/>
      <c r="I1583" s="273" t="s">
        <v>5019</v>
      </c>
      <c r="J1583" s="89"/>
      <c r="K1583" s="89"/>
      <c r="L1583" s="89"/>
      <c r="M1583" s="89"/>
      <c r="N1583" s="274">
        <v>0</v>
      </c>
      <c r="O1583" s="274">
        <v>873.5</v>
      </c>
      <c r="P1583" s="89" t="s">
        <v>670</v>
      </c>
    </row>
    <row r="1584" spans="1:16" ht="63.75">
      <c r="A1584" s="271" t="s">
        <v>565</v>
      </c>
      <c r="B1584" s="89"/>
      <c r="C1584" s="272" t="s">
        <v>615</v>
      </c>
      <c r="D1584" s="84">
        <v>43503</v>
      </c>
      <c r="E1584" s="85" t="s">
        <v>3695</v>
      </c>
      <c r="F1584" s="85" t="s">
        <v>3</v>
      </c>
      <c r="G1584" s="85">
        <v>1710345</v>
      </c>
      <c r="H1584" s="89"/>
      <c r="I1584" s="273" t="s">
        <v>5020</v>
      </c>
      <c r="J1584" s="89"/>
      <c r="K1584" s="89"/>
      <c r="L1584" s="89"/>
      <c r="M1584" s="89"/>
      <c r="N1584" s="274">
        <v>0</v>
      </c>
      <c r="O1584" s="274">
        <v>288.31</v>
      </c>
      <c r="P1584" s="89" t="s">
        <v>670</v>
      </c>
    </row>
    <row r="1585" spans="1:16" ht="51">
      <c r="A1585" s="271" t="s">
        <v>565</v>
      </c>
      <c r="B1585" s="89"/>
      <c r="C1585" s="272" t="s">
        <v>615</v>
      </c>
      <c r="D1585" s="84">
        <v>43503</v>
      </c>
      <c r="E1585" s="85" t="s">
        <v>3696</v>
      </c>
      <c r="F1585" s="85" t="s">
        <v>3</v>
      </c>
      <c r="G1585" s="85">
        <v>1710343</v>
      </c>
      <c r="H1585" s="89"/>
      <c r="I1585" s="273" t="s">
        <v>5021</v>
      </c>
      <c r="J1585" s="89"/>
      <c r="K1585" s="89"/>
      <c r="L1585" s="89"/>
      <c r="M1585" s="89"/>
      <c r="N1585" s="274">
        <v>0</v>
      </c>
      <c r="O1585" s="274">
        <v>171.56</v>
      </c>
      <c r="P1585" s="89" t="s">
        <v>670</v>
      </c>
    </row>
    <row r="1586" spans="1:16" ht="63.75">
      <c r="A1586" s="271" t="s">
        <v>565</v>
      </c>
      <c r="B1586" s="89"/>
      <c r="C1586" s="272" t="s">
        <v>615</v>
      </c>
      <c r="D1586" s="84">
        <v>43503</v>
      </c>
      <c r="E1586" s="85" t="s">
        <v>3697</v>
      </c>
      <c r="F1586" s="85" t="s">
        <v>3</v>
      </c>
      <c r="G1586" s="85">
        <v>1710342</v>
      </c>
      <c r="H1586" s="89"/>
      <c r="I1586" s="273" t="s">
        <v>5022</v>
      </c>
      <c r="J1586" s="89"/>
      <c r="K1586" s="89"/>
      <c r="L1586" s="89"/>
      <c r="M1586" s="89"/>
      <c r="N1586" s="274">
        <v>0</v>
      </c>
      <c r="O1586" s="274">
        <v>75.86</v>
      </c>
      <c r="P1586" s="89" t="s">
        <v>670</v>
      </c>
    </row>
    <row r="1587" spans="1:16" ht="63.75">
      <c r="A1587" s="271" t="s">
        <v>565</v>
      </c>
      <c r="B1587" s="89"/>
      <c r="C1587" s="272" t="s">
        <v>615</v>
      </c>
      <c r="D1587" s="84">
        <v>43503</v>
      </c>
      <c r="E1587" s="85" t="s">
        <v>3698</v>
      </c>
      <c r="F1587" s="85" t="s">
        <v>3</v>
      </c>
      <c r="G1587" s="85">
        <v>1710341</v>
      </c>
      <c r="H1587" s="89"/>
      <c r="I1587" s="273" t="s">
        <v>5023</v>
      </c>
      <c r="J1587" s="89"/>
      <c r="K1587" s="89"/>
      <c r="L1587" s="89"/>
      <c r="M1587" s="89"/>
      <c r="N1587" s="274">
        <v>0</v>
      </c>
      <c r="O1587" s="274">
        <v>185.45000000000002</v>
      </c>
      <c r="P1587" s="89" t="s">
        <v>670</v>
      </c>
    </row>
    <row r="1588" spans="1:16" ht="51">
      <c r="A1588" s="271">
        <v>592</v>
      </c>
      <c r="B1588" s="89"/>
      <c r="C1588" s="272" t="s">
        <v>645</v>
      </c>
      <c r="D1588" s="84">
        <v>43503</v>
      </c>
      <c r="E1588" s="85" t="s">
        <v>3699</v>
      </c>
      <c r="F1588" s="85" t="s">
        <v>3</v>
      </c>
      <c r="G1588" s="85">
        <v>1710448</v>
      </c>
      <c r="H1588" s="89"/>
      <c r="I1588" s="273" t="s">
        <v>5024</v>
      </c>
      <c r="J1588" s="89"/>
      <c r="K1588" s="89"/>
      <c r="L1588" s="89"/>
      <c r="M1588" s="89"/>
      <c r="N1588" s="274">
        <v>0</v>
      </c>
      <c r="O1588" s="274">
        <v>253.51000000000002</v>
      </c>
      <c r="P1588" s="89" t="s">
        <v>670</v>
      </c>
    </row>
    <row r="1589" spans="1:16" ht="51">
      <c r="A1589" s="271">
        <v>592</v>
      </c>
      <c r="B1589" s="89"/>
      <c r="C1589" s="272" t="s">
        <v>645</v>
      </c>
      <c r="D1589" s="84">
        <v>43503</v>
      </c>
      <c r="E1589" s="85" t="s">
        <v>3700</v>
      </c>
      <c r="F1589" s="85" t="s">
        <v>3</v>
      </c>
      <c r="G1589" s="85">
        <v>1710450</v>
      </c>
      <c r="H1589" s="89"/>
      <c r="I1589" s="273" t="s">
        <v>5025</v>
      </c>
      <c r="J1589" s="89"/>
      <c r="K1589" s="89"/>
      <c r="L1589" s="89"/>
      <c r="M1589" s="89"/>
      <c r="N1589" s="274">
        <v>0</v>
      </c>
      <c r="O1589" s="274">
        <v>657.45</v>
      </c>
      <c r="P1589" s="89" t="s">
        <v>670</v>
      </c>
    </row>
    <row r="1590" spans="1:16" ht="51">
      <c r="A1590" s="271">
        <v>592</v>
      </c>
      <c r="B1590" s="89"/>
      <c r="C1590" s="272" t="s">
        <v>645</v>
      </c>
      <c r="D1590" s="84">
        <v>43503</v>
      </c>
      <c r="E1590" s="85" t="s">
        <v>3701</v>
      </c>
      <c r="F1590" s="85" t="s">
        <v>3</v>
      </c>
      <c r="G1590" s="85">
        <v>1710452</v>
      </c>
      <c r="H1590" s="89"/>
      <c r="I1590" s="273" t="s">
        <v>5026</v>
      </c>
      <c r="J1590" s="89"/>
      <c r="K1590" s="89"/>
      <c r="L1590" s="89"/>
      <c r="M1590" s="89"/>
      <c r="N1590" s="274">
        <v>0</v>
      </c>
      <c r="O1590" s="274">
        <v>1542.8600000000001</v>
      </c>
      <c r="P1590" s="89" t="s">
        <v>670</v>
      </c>
    </row>
    <row r="1591" spans="1:16" ht="51">
      <c r="A1591" s="271">
        <v>592</v>
      </c>
      <c r="B1591" s="89"/>
      <c r="C1591" s="272" t="s">
        <v>645</v>
      </c>
      <c r="D1591" s="84">
        <v>43503</v>
      </c>
      <c r="E1591" s="85" t="s">
        <v>3702</v>
      </c>
      <c r="F1591" s="85" t="s">
        <v>3</v>
      </c>
      <c r="G1591" s="85">
        <v>1710454</v>
      </c>
      <c r="H1591" s="89"/>
      <c r="I1591" s="273" t="s">
        <v>5027</v>
      </c>
      <c r="J1591" s="89"/>
      <c r="K1591" s="89"/>
      <c r="L1591" s="89"/>
      <c r="M1591" s="89"/>
      <c r="N1591" s="274">
        <v>0</v>
      </c>
      <c r="O1591" s="274">
        <v>514</v>
      </c>
      <c r="P1591" s="89" t="s">
        <v>670</v>
      </c>
    </row>
    <row r="1592" spans="1:16" ht="38.25">
      <c r="A1592" s="271">
        <v>592</v>
      </c>
      <c r="B1592" s="89"/>
      <c r="C1592" s="272" t="s">
        <v>645</v>
      </c>
      <c r="D1592" s="84">
        <v>43503</v>
      </c>
      <c r="E1592" s="85" t="s">
        <v>3703</v>
      </c>
      <c r="F1592" s="85" t="s">
        <v>3</v>
      </c>
      <c r="G1592" s="85">
        <v>1710457</v>
      </c>
      <c r="H1592" s="89"/>
      <c r="I1592" s="273" t="s">
        <v>5028</v>
      </c>
      <c r="J1592" s="89"/>
      <c r="K1592" s="89"/>
      <c r="L1592" s="89"/>
      <c r="M1592" s="89"/>
      <c r="N1592" s="274">
        <v>0</v>
      </c>
      <c r="O1592" s="274">
        <v>930</v>
      </c>
      <c r="P1592" s="89" t="s">
        <v>670</v>
      </c>
    </row>
    <row r="1593" spans="1:16" ht="51">
      <c r="A1593" s="271">
        <v>592</v>
      </c>
      <c r="B1593" s="89"/>
      <c r="C1593" s="272" t="s">
        <v>645</v>
      </c>
      <c r="D1593" s="84">
        <v>43503</v>
      </c>
      <c r="E1593" s="85" t="s">
        <v>3704</v>
      </c>
      <c r="F1593" s="85" t="s">
        <v>3</v>
      </c>
      <c r="G1593" s="85">
        <v>1710460</v>
      </c>
      <c r="H1593" s="89"/>
      <c r="I1593" s="273" t="s">
        <v>5029</v>
      </c>
      <c r="J1593" s="89"/>
      <c r="K1593" s="89"/>
      <c r="L1593" s="89"/>
      <c r="M1593" s="89"/>
      <c r="N1593" s="274">
        <v>0</v>
      </c>
      <c r="O1593" s="274">
        <v>30</v>
      </c>
      <c r="P1593" s="89" t="s">
        <v>670</v>
      </c>
    </row>
    <row r="1594" spans="1:16" ht="63.75">
      <c r="A1594" s="271">
        <v>592</v>
      </c>
      <c r="B1594" s="89"/>
      <c r="C1594" s="272" t="s">
        <v>645</v>
      </c>
      <c r="D1594" s="84">
        <v>43503</v>
      </c>
      <c r="E1594" s="85" t="s">
        <v>3705</v>
      </c>
      <c r="F1594" s="85" t="s">
        <v>3</v>
      </c>
      <c r="G1594" s="85">
        <v>1710461</v>
      </c>
      <c r="H1594" s="89"/>
      <c r="I1594" s="273" t="s">
        <v>5030</v>
      </c>
      <c r="J1594" s="89"/>
      <c r="K1594" s="89"/>
      <c r="L1594" s="89"/>
      <c r="M1594" s="89"/>
      <c r="N1594" s="274">
        <v>0</v>
      </c>
      <c r="O1594" s="274">
        <v>1947</v>
      </c>
      <c r="P1594" s="89" t="s">
        <v>670</v>
      </c>
    </row>
    <row r="1595" spans="1:16" ht="51">
      <c r="A1595" s="271">
        <v>293</v>
      </c>
      <c r="B1595" s="89"/>
      <c r="C1595" s="272" t="s">
        <v>131</v>
      </c>
      <c r="D1595" s="84">
        <v>43503</v>
      </c>
      <c r="E1595" s="85" t="s">
        <v>3706</v>
      </c>
      <c r="F1595" s="85" t="s">
        <v>3</v>
      </c>
      <c r="G1595" s="85">
        <v>1710469</v>
      </c>
      <c r="H1595" s="89"/>
      <c r="I1595" s="273" t="s">
        <v>5031</v>
      </c>
      <c r="J1595" s="89"/>
      <c r="K1595" s="89"/>
      <c r="L1595" s="89"/>
      <c r="M1595" s="89"/>
      <c r="N1595" s="274">
        <v>0</v>
      </c>
      <c r="O1595" s="274">
        <v>100</v>
      </c>
      <c r="P1595" s="89" t="s">
        <v>670</v>
      </c>
    </row>
    <row r="1596" spans="1:16" ht="51">
      <c r="A1596" s="271">
        <v>15</v>
      </c>
      <c r="B1596" s="89"/>
      <c r="C1596" s="272" t="s">
        <v>42</v>
      </c>
      <c r="D1596" s="84">
        <v>43503</v>
      </c>
      <c r="E1596" s="85" t="s">
        <v>3707</v>
      </c>
      <c r="F1596" s="85" t="s">
        <v>3</v>
      </c>
      <c r="G1596" s="85">
        <v>1710235</v>
      </c>
      <c r="H1596" s="89"/>
      <c r="I1596" s="273" t="s">
        <v>5032</v>
      </c>
      <c r="J1596" s="89"/>
      <c r="K1596" s="89"/>
      <c r="L1596" s="89"/>
      <c r="M1596" s="89"/>
      <c r="N1596" s="274">
        <v>0</v>
      </c>
      <c r="O1596" s="274">
        <v>6234.6100000000006</v>
      </c>
      <c r="P1596" s="89" t="s">
        <v>670</v>
      </c>
    </row>
    <row r="1597" spans="1:16" ht="63.75">
      <c r="A1597" s="271">
        <v>670</v>
      </c>
      <c r="B1597" s="89"/>
      <c r="C1597" s="272" t="s">
        <v>190</v>
      </c>
      <c r="D1597" s="84">
        <v>43503</v>
      </c>
      <c r="E1597" s="85" t="s">
        <v>3708</v>
      </c>
      <c r="F1597" s="85" t="s">
        <v>3</v>
      </c>
      <c r="G1597" s="85">
        <v>1710277</v>
      </c>
      <c r="H1597" s="89"/>
      <c r="I1597" s="273" t="s">
        <v>5033</v>
      </c>
      <c r="J1597" s="89"/>
      <c r="K1597" s="89"/>
      <c r="L1597" s="89"/>
      <c r="M1597" s="89"/>
      <c r="N1597" s="274">
        <v>0</v>
      </c>
      <c r="O1597" s="274">
        <v>2150</v>
      </c>
      <c r="P1597" s="89" t="s">
        <v>670</v>
      </c>
    </row>
    <row r="1598" spans="1:16" ht="51">
      <c r="A1598" s="271">
        <v>902</v>
      </c>
      <c r="B1598" s="89"/>
      <c r="C1598" s="272" t="s">
        <v>203</v>
      </c>
      <c r="D1598" s="84">
        <v>43503</v>
      </c>
      <c r="E1598" s="85" t="s">
        <v>3709</v>
      </c>
      <c r="F1598" s="85" t="s">
        <v>3</v>
      </c>
      <c r="G1598" s="85">
        <v>1710209</v>
      </c>
      <c r="H1598" s="89"/>
      <c r="I1598" s="273" t="s">
        <v>5034</v>
      </c>
      <c r="J1598" s="89"/>
      <c r="K1598" s="89"/>
      <c r="L1598" s="89"/>
      <c r="M1598" s="89"/>
      <c r="N1598" s="274">
        <v>0</v>
      </c>
      <c r="O1598" s="274">
        <v>2802.36</v>
      </c>
      <c r="P1598" s="89" t="s">
        <v>670</v>
      </c>
    </row>
    <row r="1599" spans="1:16" ht="51">
      <c r="A1599" s="271" t="s">
        <v>565</v>
      </c>
      <c r="B1599" s="89"/>
      <c r="C1599" s="272" t="s">
        <v>615</v>
      </c>
      <c r="D1599" s="84">
        <v>43503</v>
      </c>
      <c r="E1599" s="85" t="s">
        <v>3710</v>
      </c>
      <c r="F1599" s="85" t="s">
        <v>3</v>
      </c>
      <c r="G1599" s="85">
        <v>1710211</v>
      </c>
      <c r="H1599" s="89"/>
      <c r="I1599" s="273" t="s">
        <v>2711</v>
      </c>
      <c r="J1599" s="89"/>
      <c r="K1599" s="89"/>
      <c r="L1599" s="89"/>
      <c r="M1599" s="89"/>
      <c r="N1599" s="274">
        <v>0</v>
      </c>
      <c r="O1599" s="274">
        <v>1726</v>
      </c>
      <c r="P1599" s="89" t="s">
        <v>670</v>
      </c>
    </row>
    <row r="1600" spans="1:16" ht="38.25">
      <c r="A1600" s="271" t="s">
        <v>565</v>
      </c>
      <c r="B1600" s="89"/>
      <c r="C1600" s="272" t="s">
        <v>615</v>
      </c>
      <c r="D1600" s="84">
        <v>43503</v>
      </c>
      <c r="E1600" s="85" t="s">
        <v>3711</v>
      </c>
      <c r="F1600" s="85" t="s">
        <v>3</v>
      </c>
      <c r="G1600" s="85">
        <v>1710222</v>
      </c>
      <c r="H1600" s="89"/>
      <c r="I1600" s="273" t="s">
        <v>5035</v>
      </c>
      <c r="J1600" s="89"/>
      <c r="K1600" s="89"/>
      <c r="L1600" s="89"/>
      <c r="M1600" s="89"/>
      <c r="N1600" s="274">
        <v>0</v>
      </c>
      <c r="O1600" s="274">
        <v>571.75</v>
      </c>
      <c r="P1600" s="89" t="s">
        <v>670</v>
      </c>
    </row>
    <row r="1601" spans="1:16" ht="51">
      <c r="A1601" s="271">
        <v>592</v>
      </c>
      <c r="B1601" s="89"/>
      <c r="C1601" s="272" t="s">
        <v>645</v>
      </c>
      <c r="D1601" s="84">
        <v>43503</v>
      </c>
      <c r="E1601" s="85" t="s">
        <v>3712</v>
      </c>
      <c r="F1601" s="85" t="s">
        <v>3</v>
      </c>
      <c r="G1601" s="85">
        <v>1710236</v>
      </c>
      <c r="H1601" s="89"/>
      <c r="I1601" s="273" t="s">
        <v>5036</v>
      </c>
      <c r="J1601" s="89"/>
      <c r="K1601" s="89"/>
      <c r="L1601" s="89"/>
      <c r="M1601" s="89"/>
      <c r="N1601" s="274">
        <v>0</v>
      </c>
      <c r="O1601" s="274">
        <v>570</v>
      </c>
      <c r="P1601" s="89" t="s">
        <v>670</v>
      </c>
    </row>
    <row r="1602" spans="1:16" ht="51">
      <c r="A1602" s="271" t="s">
        <v>565</v>
      </c>
      <c r="B1602" s="89"/>
      <c r="C1602" s="272" t="s">
        <v>615</v>
      </c>
      <c r="D1602" s="84">
        <v>43503</v>
      </c>
      <c r="E1602" s="85" t="s">
        <v>3713</v>
      </c>
      <c r="F1602" s="85" t="s">
        <v>3</v>
      </c>
      <c r="G1602" s="85">
        <v>1710339</v>
      </c>
      <c r="H1602" s="89"/>
      <c r="I1602" s="273" t="s">
        <v>5037</v>
      </c>
      <c r="J1602" s="89"/>
      <c r="K1602" s="89"/>
      <c r="L1602" s="89"/>
      <c r="M1602" s="89"/>
      <c r="N1602" s="274">
        <v>0</v>
      </c>
      <c r="O1602" s="274">
        <v>1742.83</v>
      </c>
      <c r="P1602" s="89" t="s">
        <v>670</v>
      </c>
    </row>
    <row r="1603" spans="1:16" ht="63.75">
      <c r="A1603" s="271">
        <v>592</v>
      </c>
      <c r="B1603" s="89"/>
      <c r="C1603" s="272" t="s">
        <v>645</v>
      </c>
      <c r="D1603" s="84">
        <v>43503</v>
      </c>
      <c r="E1603" s="85" t="s">
        <v>3714</v>
      </c>
      <c r="F1603" s="85" t="s">
        <v>3</v>
      </c>
      <c r="G1603" s="85">
        <v>1710318</v>
      </c>
      <c r="H1603" s="89"/>
      <c r="I1603" s="273" t="s">
        <v>5038</v>
      </c>
      <c r="J1603" s="89"/>
      <c r="K1603" s="89"/>
      <c r="L1603" s="89"/>
      <c r="M1603" s="89"/>
      <c r="N1603" s="274">
        <v>0</v>
      </c>
      <c r="O1603" s="274">
        <v>100</v>
      </c>
      <c r="P1603" s="89" t="s">
        <v>670</v>
      </c>
    </row>
    <row r="1604" spans="1:16" ht="63.75">
      <c r="A1604" s="271" t="s">
        <v>556</v>
      </c>
      <c r="B1604" s="89"/>
      <c r="C1604" s="272" t="s">
        <v>616</v>
      </c>
      <c r="D1604" s="84">
        <v>43503</v>
      </c>
      <c r="E1604" s="85" t="s">
        <v>3715</v>
      </c>
      <c r="F1604" s="85" t="s">
        <v>3</v>
      </c>
      <c r="G1604" s="85">
        <v>1710317</v>
      </c>
      <c r="H1604" s="89"/>
      <c r="I1604" s="273" t="s">
        <v>5039</v>
      </c>
      <c r="J1604" s="89"/>
      <c r="K1604" s="89"/>
      <c r="L1604" s="89"/>
      <c r="M1604" s="89"/>
      <c r="N1604" s="274">
        <v>0</v>
      </c>
      <c r="O1604" s="274">
        <v>852.77</v>
      </c>
      <c r="P1604" s="89" t="s">
        <v>670</v>
      </c>
    </row>
    <row r="1605" spans="1:16" ht="51">
      <c r="A1605" s="271" t="s">
        <v>565</v>
      </c>
      <c r="B1605" s="89"/>
      <c r="C1605" s="272" t="s">
        <v>615</v>
      </c>
      <c r="D1605" s="84">
        <v>43503</v>
      </c>
      <c r="E1605" s="85" t="s">
        <v>3716</v>
      </c>
      <c r="F1605" s="85" t="s">
        <v>3</v>
      </c>
      <c r="G1605" s="85">
        <v>1710296</v>
      </c>
      <c r="H1605" s="89"/>
      <c r="I1605" s="273" t="s">
        <v>5040</v>
      </c>
      <c r="J1605" s="89"/>
      <c r="K1605" s="89"/>
      <c r="L1605" s="89"/>
      <c r="M1605" s="89"/>
      <c r="N1605" s="274">
        <v>0</v>
      </c>
      <c r="O1605" s="274">
        <v>1018</v>
      </c>
      <c r="P1605" s="89" t="s">
        <v>670</v>
      </c>
    </row>
    <row r="1606" spans="1:16" ht="38.25">
      <c r="A1606" s="271" t="s">
        <v>565</v>
      </c>
      <c r="B1606" s="89"/>
      <c r="C1606" s="272" t="s">
        <v>615</v>
      </c>
      <c r="D1606" s="84">
        <v>43503</v>
      </c>
      <c r="E1606" s="85" t="s">
        <v>3717</v>
      </c>
      <c r="F1606" s="85" t="s">
        <v>3</v>
      </c>
      <c r="G1606" s="85">
        <v>1710281</v>
      </c>
      <c r="H1606" s="89"/>
      <c r="I1606" s="273" t="s">
        <v>5041</v>
      </c>
      <c r="J1606" s="89"/>
      <c r="K1606" s="89"/>
      <c r="L1606" s="89"/>
      <c r="M1606" s="89"/>
      <c r="N1606" s="274">
        <v>0</v>
      </c>
      <c r="O1606" s="274">
        <v>630.93000000000006</v>
      </c>
      <c r="P1606" s="89" t="s">
        <v>670</v>
      </c>
    </row>
    <row r="1607" spans="1:16" ht="63.75">
      <c r="A1607" s="271">
        <v>10</v>
      </c>
      <c r="B1607" s="89"/>
      <c r="C1607" s="272" t="s">
        <v>41</v>
      </c>
      <c r="D1607" s="84">
        <v>43503</v>
      </c>
      <c r="E1607" s="85" t="s">
        <v>3718</v>
      </c>
      <c r="F1607" s="85" t="s">
        <v>6</v>
      </c>
      <c r="G1607" s="85">
        <v>958579</v>
      </c>
      <c r="H1607" s="89"/>
      <c r="I1607" s="273" t="s">
        <v>5042</v>
      </c>
      <c r="J1607" s="89"/>
      <c r="K1607" s="89"/>
      <c r="L1607" s="89"/>
      <c r="M1607" s="89"/>
      <c r="N1607" s="274">
        <v>0</v>
      </c>
      <c r="O1607" s="274">
        <v>86152</v>
      </c>
      <c r="P1607" s="89" t="s">
        <v>670</v>
      </c>
    </row>
    <row r="1608" spans="1:16" ht="38.25">
      <c r="A1608" s="271">
        <v>10</v>
      </c>
      <c r="B1608" s="89"/>
      <c r="C1608" s="272" t="s">
        <v>41</v>
      </c>
      <c r="D1608" s="84">
        <v>43503</v>
      </c>
      <c r="E1608" s="85" t="s">
        <v>3719</v>
      </c>
      <c r="F1608" s="85" t="s">
        <v>6</v>
      </c>
      <c r="G1608" s="85">
        <v>958581</v>
      </c>
      <c r="H1608" s="89"/>
      <c r="I1608" s="273" t="s">
        <v>5043</v>
      </c>
      <c r="J1608" s="89"/>
      <c r="K1608" s="89"/>
      <c r="L1608" s="89"/>
      <c r="M1608" s="89"/>
      <c r="N1608" s="274">
        <v>0</v>
      </c>
      <c r="O1608" s="274">
        <v>41323.199999999997</v>
      </c>
      <c r="P1608" s="89" t="s">
        <v>670</v>
      </c>
    </row>
    <row r="1609" spans="1:16" ht="76.5">
      <c r="A1609" s="271">
        <v>10</v>
      </c>
      <c r="B1609" s="89"/>
      <c r="C1609" s="272" t="s">
        <v>41</v>
      </c>
      <c r="D1609" s="84">
        <v>43503</v>
      </c>
      <c r="E1609" s="85" t="s">
        <v>3720</v>
      </c>
      <c r="F1609" s="85" t="s">
        <v>6</v>
      </c>
      <c r="G1609" s="85">
        <v>958583</v>
      </c>
      <c r="H1609" s="89"/>
      <c r="I1609" s="273" t="s">
        <v>5044</v>
      </c>
      <c r="J1609" s="89"/>
      <c r="K1609" s="89"/>
      <c r="L1609" s="89"/>
      <c r="M1609" s="89"/>
      <c r="N1609" s="274">
        <v>0</v>
      </c>
      <c r="O1609" s="274">
        <v>15116.49</v>
      </c>
      <c r="P1609" s="89" t="s">
        <v>670</v>
      </c>
    </row>
    <row r="1610" spans="1:16" ht="76.5">
      <c r="A1610" s="271">
        <v>10</v>
      </c>
      <c r="B1610" s="89"/>
      <c r="C1610" s="272" t="s">
        <v>41</v>
      </c>
      <c r="D1610" s="84">
        <v>43503</v>
      </c>
      <c r="E1610" s="85" t="s">
        <v>3721</v>
      </c>
      <c r="F1610" s="85" t="s">
        <v>6</v>
      </c>
      <c r="G1610" s="85">
        <v>958989</v>
      </c>
      <c r="H1610" s="89"/>
      <c r="I1610" s="273" t="s">
        <v>5045</v>
      </c>
      <c r="J1610" s="89"/>
      <c r="K1610" s="89"/>
      <c r="L1610" s="89"/>
      <c r="M1610" s="89"/>
      <c r="N1610" s="274">
        <v>0</v>
      </c>
      <c r="O1610" s="274">
        <v>58467.78</v>
      </c>
      <c r="P1610" s="89" t="s">
        <v>670</v>
      </c>
    </row>
    <row r="1611" spans="1:16" ht="63.75">
      <c r="A1611" s="271">
        <v>340</v>
      </c>
      <c r="B1611" s="89"/>
      <c r="C1611" s="272" t="s">
        <v>147</v>
      </c>
      <c r="D1611" s="84">
        <v>43503</v>
      </c>
      <c r="E1611" s="85" t="s">
        <v>3722</v>
      </c>
      <c r="F1611" s="85" t="s">
        <v>6</v>
      </c>
      <c r="G1611" s="85">
        <v>958991</v>
      </c>
      <c r="H1611" s="89"/>
      <c r="I1611" s="273" t="s">
        <v>5046</v>
      </c>
      <c r="J1611" s="89"/>
      <c r="K1611" s="89"/>
      <c r="L1611" s="89"/>
      <c r="M1611" s="89"/>
      <c r="N1611" s="274">
        <v>0</v>
      </c>
      <c r="O1611" s="274">
        <v>11860.94</v>
      </c>
      <c r="P1611" s="89" t="s">
        <v>670</v>
      </c>
    </row>
    <row r="1612" spans="1:16" ht="51">
      <c r="A1612" s="271" t="s">
        <v>559</v>
      </c>
      <c r="B1612" s="89"/>
      <c r="C1612" s="272" t="s">
        <v>762</v>
      </c>
      <c r="D1612" s="84">
        <v>43503</v>
      </c>
      <c r="E1612" s="85" t="s">
        <v>3723</v>
      </c>
      <c r="F1612" s="85" t="s">
        <v>6</v>
      </c>
      <c r="G1612" s="85">
        <v>1080053</v>
      </c>
      <c r="H1612" s="89"/>
      <c r="I1612" s="273" t="s">
        <v>5047</v>
      </c>
      <c r="J1612" s="89"/>
      <c r="K1612" s="89"/>
      <c r="L1612" s="89"/>
      <c r="M1612" s="89"/>
      <c r="N1612" s="274">
        <v>0</v>
      </c>
      <c r="O1612" s="274">
        <v>858634.61</v>
      </c>
      <c r="P1612" s="89" t="s">
        <v>670</v>
      </c>
    </row>
    <row r="1613" spans="1:16" ht="51">
      <c r="A1613" s="271" t="s">
        <v>559</v>
      </c>
      <c r="B1613" s="89"/>
      <c r="C1613" s="272" t="s">
        <v>762</v>
      </c>
      <c r="D1613" s="84">
        <v>43503</v>
      </c>
      <c r="E1613" s="85" t="s">
        <v>3724</v>
      </c>
      <c r="F1613" s="85" t="s">
        <v>6</v>
      </c>
      <c r="G1613" s="85">
        <v>1080063</v>
      </c>
      <c r="H1613" s="89"/>
      <c r="I1613" s="273" t="s">
        <v>5048</v>
      </c>
      <c r="J1613" s="89"/>
      <c r="K1613" s="89"/>
      <c r="L1613" s="89"/>
      <c r="M1613" s="89"/>
      <c r="N1613" s="274">
        <v>0</v>
      </c>
      <c r="O1613" s="274">
        <v>2561950.21</v>
      </c>
      <c r="P1613" s="89" t="s">
        <v>670</v>
      </c>
    </row>
    <row r="1614" spans="1:16" ht="51">
      <c r="A1614" s="271">
        <v>117</v>
      </c>
      <c r="B1614" s="89"/>
      <c r="C1614" s="272" t="s">
        <v>62</v>
      </c>
      <c r="D1614" s="84">
        <v>43503</v>
      </c>
      <c r="E1614" s="85" t="s">
        <v>3725</v>
      </c>
      <c r="F1614" s="85" t="s">
        <v>11</v>
      </c>
      <c r="G1614" s="85">
        <v>946546</v>
      </c>
      <c r="H1614" s="89"/>
      <c r="I1614" s="273" t="s">
        <v>5049</v>
      </c>
      <c r="J1614" s="89"/>
      <c r="K1614" s="89"/>
      <c r="L1614" s="89"/>
      <c r="M1614" s="89"/>
      <c r="N1614" s="274">
        <v>50</v>
      </c>
      <c r="O1614" s="274">
        <v>0</v>
      </c>
      <c r="P1614" s="89" t="s">
        <v>670</v>
      </c>
    </row>
    <row r="1615" spans="1:16" ht="76.5">
      <c r="A1615" s="271">
        <v>590</v>
      </c>
      <c r="B1615" s="89"/>
      <c r="C1615" s="272" t="s">
        <v>611</v>
      </c>
      <c r="D1615" s="84">
        <v>43503</v>
      </c>
      <c r="E1615" s="85" t="s">
        <v>3726</v>
      </c>
      <c r="F1615" s="85" t="s">
        <v>11</v>
      </c>
      <c r="G1615" s="85">
        <v>946567</v>
      </c>
      <c r="H1615" s="89"/>
      <c r="I1615" s="273" t="s">
        <v>5050</v>
      </c>
      <c r="J1615" s="89"/>
      <c r="K1615" s="89"/>
      <c r="L1615" s="89"/>
      <c r="M1615" s="89"/>
      <c r="N1615" s="274">
        <v>490</v>
      </c>
      <c r="O1615" s="274">
        <v>0</v>
      </c>
      <c r="P1615" s="89" t="s">
        <v>670</v>
      </c>
    </row>
    <row r="1616" spans="1:16" ht="89.25">
      <c r="A1616" s="271">
        <v>25</v>
      </c>
      <c r="B1616" s="89"/>
      <c r="C1616" s="272" t="s">
        <v>45</v>
      </c>
      <c r="D1616" s="84">
        <v>43503</v>
      </c>
      <c r="E1616" s="85" t="s">
        <v>3727</v>
      </c>
      <c r="F1616" s="85" t="s">
        <v>671</v>
      </c>
      <c r="G1616" s="85">
        <v>191621</v>
      </c>
      <c r="H1616" s="89"/>
      <c r="I1616" s="273" t="s">
        <v>5051</v>
      </c>
      <c r="J1616" s="89"/>
      <c r="K1616" s="89"/>
      <c r="L1616" s="89"/>
      <c r="M1616" s="89"/>
      <c r="N1616" s="274">
        <v>51217.47</v>
      </c>
      <c r="O1616" s="274">
        <v>0</v>
      </c>
      <c r="P1616" s="89" t="s">
        <v>670</v>
      </c>
    </row>
    <row r="1617" spans="1:16" ht="76.5">
      <c r="A1617" s="271">
        <v>25</v>
      </c>
      <c r="B1617" s="89"/>
      <c r="C1617" s="272" t="s">
        <v>45</v>
      </c>
      <c r="D1617" s="84">
        <v>43503</v>
      </c>
      <c r="E1617" s="85" t="s">
        <v>3727</v>
      </c>
      <c r="F1617" s="85" t="s">
        <v>671</v>
      </c>
      <c r="G1617" s="85">
        <v>191619</v>
      </c>
      <c r="H1617" s="89"/>
      <c r="I1617" s="273" t="s">
        <v>5052</v>
      </c>
      <c r="J1617" s="89"/>
      <c r="K1617" s="89"/>
      <c r="L1617" s="89"/>
      <c r="M1617" s="89"/>
      <c r="N1617" s="274">
        <v>486387.71</v>
      </c>
      <c r="O1617" s="274">
        <v>0</v>
      </c>
      <c r="P1617" s="89" t="s">
        <v>670</v>
      </c>
    </row>
    <row r="1618" spans="1:16" ht="89.25">
      <c r="A1618" s="271">
        <v>25</v>
      </c>
      <c r="B1618" s="89"/>
      <c r="C1618" s="272" t="s">
        <v>45</v>
      </c>
      <c r="D1618" s="84">
        <v>43503</v>
      </c>
      <c r="E1618" s="85" t="s">
        <v>3727</v>
      </c>
      <c r="F1618" s="85" t="s">
        <v>671</v>
      </c>
      <c r="G1618" s="85">
        <v>191616</v>
      </c>
      <c r="H1618" s="89"/>
      <c r="I1618" s="273" t="s">
        <v>5053</v>
      </c>
      <c r="J1618" s="89"/>
      <c r="K1618" s="89"/>
      <c r="L1618" s="89"/>
      <c r="M1618" s="89"/>
      <c r="N1618" s="274">
        <v>399257.41</v>
      </c>
      <c r="O1618" s="274">
        <v>0</v>
      </c>
      <c r="P1618" s="89" t="s">
        <v>670</v>
      </c>
    </row>
    <row r="1619" spans="1:16" ht="89.25">
      <c r="A1619" s="271">
        <v>25</v>
      </c>
      <c r="B1619" s="89"/>
      <c r="C1619" s="272" t="s">
        <v>45</v>
      </c>
      <c r="D1619" s="84">
        <v>43503</v>
      </c>
      <c r="E1619" s="85" t="s">
        <v>3727</v>
      </c>
      <c r="F1619" s="85" t="s">
        <v>671</v>
      </c>
      <c r="G1619" s="85">
        <v>191606</v>
      </c>
      <c r="H1619" s="89"/>
      <c r="I1619" s="273" t="s">
        <v>5054</v>
      </c>
      <c r="J1619" s="89"/>
      <c r="K1619" s="89"/>
      <c r="L1619" s="89"/>
      <c r="M1619" s="89"/>
      <c r="N1619" s="274">
        <v>179679.18</v>
      </c>
      <c r="O1619" s="274">
        <v>0</v>
      </c>
      <c r="P1619" s="89" t="s">
        <v>670</v>
      </c>
    </row>
    <row r="1620" spans="1:16" ht="76.5">
      <c r="A1620" s="271">
        <v>25</v>
      </c>
      <c r="B1620" s="89"/>
      <c r="C1620" s="272" t="s">
        <v>45</v>
      </c>
      <c r="D1620" s="84">
        <v>43503</v>
      </c>
      <c r="E1620" s="85" t="s">
        <v>3727</v>
      </c>
      <c r="F1620" s="85" t="s">
        <v>671</v>
      </c>
      <c r="G1620" s="85">
        <v>191605</v>
      </c>
      <c r="H1620" s="89"/>
      <c r="I1620" s="273" t="s">
        <v>5055</v>
      </c>
      <c r="J1620" s="89"/>
      <c r="K1620" s="89"/>
      <c r="L1620" s="89"/>
      <c r="M1620" s="89"/>
      <c r="N1620" s="274">
        <v>278144.99</v>
      </c>
      <c r="O1620" s="274">
        <v>0</v>
      </c>
      <c r="P1620" s="89" t="s">
        <v>670</v>
      </c>
    </row>
    <row r="1621" spans="1:16" ht="89.25">
      <c r="A1621" s="271">
        <v>25</v>
      </c>
      <c r="B1621" s="89"/>
      <c r="C1621" s="272" t="s">
        <v>45</v>
      </c>
      <c r="D1621" s="84">
        <v>43503</v>
      </c>
      <c r="E1621" s="85" t="s">
        <v>3727</v>
      </c>
      <c r="F1621" s="85" t="s">
        <v>671</v>
      </c>
      <c r="G1621" s="85">
        <v>191611</v>
      </c>
      <c r="H1621" s="89"/>
      <c r="I1621" s="273" t="s">
        <v>5056</v>
      </c>
      <c r="J1621" s="89"/>
      <c r="K1621" s="89"/>
      <c r="L1621" s="89"/>
      <c r="M1621" s="89"/>
      <c r="N1621" s="274">
        <v>329775.23</v>
      </c>
      <c r="O1621" s="274">
        <v>0</v>
      </c>
      <c r="P1621" s="89" t="s">
        <v>670</v>
      </c>
    </row>
    <row r="1622" spans="1:16" ht="89.25">
      <c r="A1622" s="271">
        <v>25</v>
      </c>
      <c r="B1622" s="89"/>
      <c r="C1622" s="272" t="s">
        <v>45</v>
      </c>
      <c r="D1622" s="84">
        <v>43503</v>
      </c>
      <c r="E1622" s="85" t="s">
        <v>3727</v>
      </c>
      <c r="F1622" s="85" t="s">
        <v>671</v>
      </c>
      <c r="G1622" s="85">
        <v>191623</v>
      </c>
      <c r="H1622" s="89"/>
      <c r="I1622" s="273" t="s">
        <v>5057</v>
      </c>
      <c r="J1622" s="89"/>
      <c r="K1622" s="89"/>
      <c r="L1622" s="89"/>
      <c r="M1622" s="89"/>
      <c r="N1622" s="274">
        <v>152592.31</v>
      </c>
      <c r="O1622" s="274">
        <v>0</v>
      </c>
      <c r="P1622" s="89" t="s">
        <v>670</v>
      </c>
    </row>
    <row r="1623" spans="1:16" ht="76.5">
      <c r="A1623" s="271">
        <v>25</v>
      </c>
      <c r="B1623" s="89"/>
      <c r="C1623" s="272" t="s">
        <v>45</v>
      </c>
      <c r="D1623" s="84">
        <v>43503</v>
      </c>
      <c r="E1623" s="85" t="s">
        <v>3727</v>
      </c>
      <c r="F1623" s="85" t="s">
        <v>671</v>
      </c>
      <c r="G1623" s="85">
        <v>191631</v>
      </c>
      <c r="H1623" s="89"/>
      <c r="I1623" s="273" t="s">
        <v>5058</v>
      </c>
      <c r="J1623" s="89"/>
      <c r="K1623" s="89"/>
      <c r="L1623" s="89"/>
      <c r="M1623" s="89"/>
      <c r="N1623" s="274">
        <v>12081.48</v>
      </c>
      <c r="O1623" s="274">
        <v>0</v>
      </c>
      <c r="P1623" s="89" t="s">
        <v>670</v>
      </c>
    </row>
    <row r="1624" spans="1:16" ht="89.25">
      <c r="A1624" s="271">
        <v>25</v>
      </c>
      <c r="B1624" s="89"/>
      <c r="C1624" s="272" t="s">
        <v>45</v>
      </c>
      <c r="D1624" s="84">
        <v>43503</v>
      </c>
      <c r="E1624" s="85" t="s">
        <v>3727</v>
      </c>
      <c r="F1624" s="85" t="s">
        <v>671</v>
      </c>
      <c r="G1624" s="85">
        <v>191632</v>
      </c>
      <c r="H1624" s="89"/>
      <c r="I1624" s="273" t="s">
        <v>5059</v>
      </c>
      <c r="J1624" s="89"/>
      <c r="K1624" s="89"/>
      <c r="L1624" s="89"/>
      <c r="M1624" s="89"/>
      <c r="N1624" s="274">
        <v>6878.64</v>
      </c>
      <c r="O1624" s="274">
        <v>0</v>
      </c>
      <c r="P1624" s="89" t="s">
        <v>670</v>
      </c>
    </row>
    <row r="1625" spans="1:16" ht="76.5">
      <c r="A1625" s="271">
        <v>25</v>
      </c>
      <c r="B1625" s="89"/>
      <c r="C1625" s="272" t="s">
        <v>45</v>
      </c>
      <c r="D1625" s="84">
        <v>43503</v>
      </c>
      <c r="E1625" s="85" t="s">
        <v>3727</v>
      </c>
      <c r="F1625" s="85" t="s">
        <v>671</v>
      </c>
      <c r="G1625" s="85">
        <v>191613</v>
      </c>
      <c r="H1625" s="89"/>
      <c r="I1625" s="273" t="s">
        <v>5060</v>
      </c>
      <c r="J1625" s="89"/>
      <c r="K1625" s="89"/>
      <c r="L1625" s="89"/>
      <c r="M1625" s="89"/>
      <c r="N1625" s="274">
        <v>623811.98</v>
      </c>
      <c r="O1625" s="274">
        <v>0</v>
      </c>
      <c r="P1625" s="89" t="s">
        <v>670</v>
      </c>
    </row>
    <row r="1626" spans="1:16" ht="76.5">
      <c r="A1626" s="271">
        <v>25</v>
      </c>
      <c r="B1626" s="89"/>
      <c r="C1626" s="272" t="s">
        <v>45</v>
      </c>
      <c r="D1626" s="84">
        <v>43503</v>
      </c>
      <c r="E1626" s="85" t="s">
        <v>3727</v>
      </c>
      <c r="F1626" s="85" t="s">
        <v>671</v>
      </c>
      <c r="G1626" s="85">
        <v>191630</v>
      </c>
      <c r="H1626" s="89"/>
      <c r="I1626" s="273" t="s">
        <v>5061</v>
      </c>
      <c r="J1626" s="89"/>
      <c r="K1626" s="89"/>
      <c r="L1626" s="89"/>
      <c r="M1626" s="89"/>
      <c r="N1626" s="274">
        <v>584420.15</v>
      </c>
      <c r="O1626" s="274">
        <v>0</v>
      </c>
      <c r="P1626" s="89" t="s">
        <v>670</v>
      </c>
    </row>
    <row r="1627" spans="1:16" ht="89.25">
      <c r="A1627" s="271">
        <v>25</v>
      </c>
      <c r="B1627" s="89"/>
      <c r="C1627" s="272" t="s">
        <v>45</v>
      </c>
      <c r="D1627" s="84">
        <v>43503</v>
      </c>
      <c r="E1627" s="85" t="s">
        <v>3727</v>
      </c>
      <c r="F1627" s="85" t="s">
        <v>671</v>
      </c>
      <c r="G1627" s="85">
        <v>191629</v>
      </c>
      <c r="H1627" s="89"/>
      <c r="I1627" s="273" t="s">
        <v>5062</v>
      </c>
      <c r="J1627" s="89"/>
      <c r="K1627" s="89"/>
      <c r="L1627" s="89"/>
      <c r="M1627" s="89"/>
      <c r="N1627" s="274">
        <v>154915.59</v>
      </c>
      <c r="O1627" s="274">
        <v>0</v>
      </c>
      <c r="P1627" s="89" t="s">
        <v>670</v>
      </c>
    </row>
    <row r="1628" spans="1:16" ht="76.5">
      <c r="A1628" s="271">
        <v>25</v>
      </c>
      <c r="B1628" s="89"/>
      <c r="C1628" s="272" t="s">
        <v>45</v>
      </c>
      <c r="D1628" s="84">
        <v>43503</v>
      </c>
      <c r="E1628" s="85" t="s">
        <v>3727</v>
      </c>
      <c r="F1628" s="85" t="s">
        <v>671</v>
      </c>
      <c r="G1628" s="85">
        <v>191627</v>
      </c>
      <c r="H1628" s="89"/>
      <c r="I1628" s="273" t="s">
        <v>5063</v>
      </c>
      <c r="J1628" s="89"/>
      <c r="K1628" s="89"/>
      <c r="L1628" s="89"/>
      <c r="M1628" s="89"/>
      <c r="N1628" s="274">
        <v>320673.33</v>
      </c>
      <c r="O1628" s="274">
        <v>0</v>
      </c>
      <c r="P1628" s="89" t="s">
        <v>670</v>
      </c>
    </row>
    <row r="1629" spans="1:16" ht="76.5">
      <c r="A1629" s="271">
        <v>25</v>
      </c>
      <c r="B1629" s="89"/>
      <c r="C1629" s="272" t="s">
        <v>45</v>
      </c>
      <c r="D1629" s="84">
        <v>43503</v>
      </c>
      <c r="E1629" s="85" t="s">
        <v>3727</v>
      </c>
      <c r="F1629" s="85" t="s">
        <v>671</v>
      </c>
      <c r="G1629" s="85">
        <v>191624</v>
      </c>
      <c r="H1629" s="89"/>
      <c r="I1629" s="273" t="s">
        <v>5064</v>
      </c>
      <c r="J1629" s="89"/>
      <c r="K1629" s="89"/>
      <c r="L1629" s="89"/>
      <c r="M1629" s="89"/>
      <c r="N1629" s="274">
        <v>446642.67</v>
      </c>
      <c r="O1629" s="274">
        <v>0</v>
      </c>
      <c r="P1629" s="89" t="s">
        <v>670</v>
      </c>
    </row>
    <row r="1630" spans="1:16" ht="89.25">
      <c r="A1630" s="271">
        <v>25</v>
      </c>
      <c r="B1630" s="89"/>
      <c r="C1630" s="272" t="s">
        <v>45</v>
      </c>
      <c r="D1630" s="84">
        <v>43503</v>
      </c>
      <c r="E1630" s="85" t="s">
        <v>3728</v>
      </c>
      <c r="F1630" s="85" t="s">
        <v>15</v>
      </c>
      <c r="G1630" s="85">
        <v>7177</v>
      </c>
      <c r="H1630" s="89"/>
      <c r="I1630" s="273" t="s">
        <v>5065</v>
      </c>
      <c r="J1630" s="89"/>
      <c r="K1630" s="89"/>
      <c r="L1630" s="89"/>
      <c r="M1630" s="89"/>
      <c r="N1630" s="274">
        <v>285.5</v>
      </c>
      <c r="O1630" s="274">
        <v>0</v>
      </c>
      <c r="P1630" s="89" t="s">
        <v>670</v>
      </c>
    </row>
    <row r="1631" spans="1:16" ht="51">
      <c r="A1631" s="271">
        <v>340</v>
      </c>
      <c r="B1631" s="89"/>
      <c r="C1631" s="272" t="s">
        <v>147</v>
      </c>
      <c r="D1631" s="84">
        <v>43503</v>
      </c>
      <c r="E1631" s="85" t="s">
        <v>3729</v>
      </c>
      <c r="F1631" s="85" t="s">
        <v>15</v>
      </c>
      <c r="G1631" s="85">
        <v>958992</v>
      </c>
      <c r="H1631" s="89"/>
      <c r="I1631" s="273" t="s">
        <v>5066</v>
      </c>
      <c r="J1631" s="89"/>
      <c r="K1631" s="89"/>
      <c r="L1631" s="89"/>
      <c r="M1631" s="89"/>
      <c r="N1631" s="274">
        <v>50</v>
      </c>
      <c r="O1631" s="274">
        <v>0</v>
      </c>
      <c r="P1631" s="89" t="s">
        <v>670</v>
      </c>
    </row>
    <row r="1632" spans="1:16" ht="63.75">
      <c r="A1632" s="271" t="s">
        <v>559</v>
      </c>
      <c r="B1632" s="89"/>
      <c r="C1632" s="272" t="s">
        <v>762</v>
      </c>
      <c r="D1632" s="84">
        <v>43503</v>
      </c>
      <c r="E1632" s="85" t="s">
        <v>3730</v>
      </c>
      <c r="F1632" s="85" t="s">
        <v>6</v>
      </c>
      <c r="G1632" s="85">
        <v>946587</v>
      </c>
      <c r="H1632" s="89"/>
      <c r="I1632" s="273" t="s">
        <v>5067</v>
      </c>
      <c r="J1632" s="89"/>
      <c r="K1632" s="89"/>
      <c r="L1632" s="89"/>
      <c r="M1632" s="89"/>
      <c r="N1632" s="274">
        <v>0</v>
      </c>
      <c r="O1632" s="274">
        <v>4039.18</v>
      </c>
      <c r="P1632" s="89" t="s">
        <v>670</v>
      </c>
    </row>
    <row r="1633" spans="1:16" ht="51">
      <c r="A1633" s="271">
        <v>117</v>
      </c>
      <c r="B1633" s="89"/>
      <c r="C1633" s="272" t="s">
        <v>62</v>
      </c>
      <c r="D1633" s="84">
        <v>43503</v>
      </c>
      <c r="E1633" s="85" t="s">
        <v>3731</v>
      </c>
      <c r="F1633" s="85" t="s">
        <v>11</v>
      </c>
      <c r="G1633" s="85">
        <v>946592</v>
      </c>
      <c r="H1633" s="89"/>
      <c r="I1633" s="273" t="s">
        <v>5068</v>
      </c>
      <c r="J1633" s="89"/>
      <c r="K1633" s="89"/>
      <c r="L1633" s="89"/>
      <c r="M1633" s="89"/>
      <c r="N1633" s="274">
        <v>50</v>
      </c>
      <c r="O1633" s="274">
        <v>0</v>
      </c>
      <c r="P1633" s="89" t="s">
        <v>670</v>
      </c>
    </row>
    <row r="1634" spans="1:16" ht="51">
      <c r="A1634" s="271" t="s">
        <v>565</v>
      </c>
      <c r="B1634" s="89"/>
      <c r="C1634" s="272" t="s">
        <v>615</v>
      </c>
      <c r="D1634" s="84">
        <v>43504</v>
      </c>
      <c r="E1634" s="85" t="s">
        <v>3732</v>
      </c>
      <c r="F1634" s="85" t="s">
        <v>3</v>
      </c>
      <c r="G1634" s="85">
        <v>1710748</v>
      </c>
      <c r="H1634" s="89"/>
      <c r="I1634" s="273" t="s">
        <v>5069</v>
      </c>
      <c r="J1634" s="89"/>
      <c r="K1634" s="89"/>
      <c r="L1634" s="89"/>
      <c r="M1634" s="89"/>
      <c r="N1634" s="274">
        <v>0</v>
      </c>
      <c r="O1634" s="274">
        <v>171.56</v>
      </c>
      <c r="P1634" s="89" t="s">
        <v>670</v>
      </c>
    </row>
    <row r="1635" spans="1:16" ht="63.75">
      <c r="A1635" s="271" t="s">
        <v>565</v>
      </c>
      <c r="B1635" s="89"/>
      <c r="C1635" s="272" t="s">
        <v>615</v>
      </c>
      <c r="D1635" s="84">
        <v>43504</v>
      </c>
      <c r="E1635" s="85" t="s">
        <v>3733</v>
      </c>
      <c r="F1635" s="85" t="s">
        <v>3</v>
      </c>
      <c r="G1635" s="85">
        <v>1710746</v>
      </c>
      <c r="H1635" s="89"/>
      <c r="I1635" s="273" t="s">
        <v>5070</v>
      </c>
      <c r="J1635" s="89"/>
      <c r="K1635" s="89"/>
      <c r="L1635" s="89"/>
      <c r="M1635" s="89"/>
      <c r="N1635" s="274">
        <v>0</v>
      </c>
      <c r="O1635" s="274">
        <v>75.86</v>
      </c>
      <c r="P1635" s="89" t="s">
        <v>670</v>
      </c>
    </row>
    <row r="1636" spans="1:16" ht="51">
      <c r="A1636" s="271" t="s">
        <v>565</v>
      </c>
      <c r="B1636" s="89"/>
      <c r="C1636" s="272" t="s">
        <v>615</v>
      </c>
      <c r="D1636" s="84">
        <v>43504</v>
      </c>
      <c r="E1636" s="85" t="s">
        <v>3734</v>
      </c>
      <c r="F1636" s="85" t="s">
        <v>3</v>
      </c>
      <c r="G1636" s="85">
        <v>1710743</v>
      </c>
      <c r="H1636" s="89"/>
      <c r="I1636" s="273" t="s">
        <v>5071</v>
      </c>
      <c r="J1636" s="89"/>
      <c r="K1636" s="89"/>
      <c r="L1636" s="89"/>
      <c r="M1636" s="89"/>
      <c r="N1636" s="274">
        <v>0</v>
      </c>
      <c r="O1636" s="274">
        <v>1742.83</v>
      </c>
      <c r="P1636" s="89" t="s">
        <v>670</v>
      </c>
    </row>
    <row r="1637" spans="1:16" ht="63.75">
      <c r="A1637" s="271" t="s">
        <v>565</v>
      </c>
      <c r="B1637" s="89"/>
      <c r="C1637" s="272" t="s">
        <v>615</v>
      </c>
      <c r="D1637" s="84">
        <v>43504</v>
      </c>
      <c r="E1637" s="85" t="s">
        <v>3735</v>
      </c>
      <c r="F1637" s="85" t="s">
        <v>3</v>
      </c>
      <c r="G1637" s="85">
        <v>1710742</v>
      </c>
      <c r="H1637" s="89"/>
      <c r="I1637" s="273" t="s">
        <v>5072</v>
      </c>
      <c r="J1637" s="89"/>
      <c r="K1637" s="89"/>
      <c r="L1637" s="89"/>
      <c r="M1637" s="89"/>
      <c r="N1637" s="274">
        <v>0</v>
      </c>
      <c r="O1637" s="274">
        <v>288.31</v>
      </c>
      <c r="P1637" s="89" t="s">
        <v>670</v>
      </c>
    </row>
    <row r="1638" spans="1:16" ht="63.75">
      <c r="A1638" s="271" t="s">
        <v>565</v>
      </c>
      <c r="B1638" s="89"/>
      <c r="C1638" s="272" t="s">
        <v>615</v>
      </c>
      <c r="D1638" s="84">
        <v>43504</v>
      </c>
      <c r="E1638" s="85" t="s">
        <v>3736</v>
      </c>
      <c r="F1638" s="85" t="s">
        <v>3</v>
      </c>
      <c r="G1638" s="85">
        <v>1710741</v>
      </c>
      <c r="H1638" s="89"/>
      <c r="I1638" s="273" t="s">
        <v>5073</v>
      </c>
      <c r="J1638" s="89"/>
      <c r="K1638" s="89"/>
      <c r="L1638" s="89"/>
      <c r="M1638" s="89"/>
      <c r="N1638" s="274">
        <v>0</v>
      </c>
      <c r="O1638" s="274">
        <v>185.45000000000002</v>
      </c>
      <c r="P1638" s="89" t="s">
        <v>670</v>
      </c>
    </row>
    <row r="1639" spans="1:16" ht="38.25">
      <c r="A1639" s="271" t="s">
        <v>565</v>
      </c>
      <c r="B1639" s="89"/>
      <c r="C1639" s="272" t="s">
        <v>615</v>
      </c>
      <c r="D1639" s="84">
        <v>43504</v>
      </c>
      <c r="E1639" s="85" t="s">
        <v>3737</v>
      </c>
      <c r="F1639" s="85" t="s">
        <v>3</v>
      </c>
      <c r="G1639" s="85">
        <v>1710735</v>
      </c>
      <c r="H1639" s="89"/>
      <c r="I1639" s="273" t="s">
        <v>5074</v>
      </c>
      <c r="J1639" s="89"/>
      <c r="K1639" s="89"/>
      <c r="L1639" s="89"/>
      <c r="M1639" s="89"/>
      <c r="N1639" s="274">
        <v>0</v>
      </c>
      <c r="O1639" s="274">
        <v>573.35</v>
      </c>
      <c r="P1639" s="89" t="s">
        <v>670</v>
      </c>
    </row>
    <row r="1640" spans="1:16" ht="38.25">
      <c r="A1640" s="271" t="s">
        <v>565</v>
      </c>
      <c r="B1640" s="89"/>
      <c r="C1640" s="272" t="s">
        <v>615</v>
      </c>
      <c r="D1640" s="84">
        <v>43504</v>
      </c>
      <c r="E1640" s="85" t="s">
        <v>3738</v>
      </c>
      <c r="F1640" s="85" t="s">
        <v>3</v>
      </c>
      <c r="G1640" s="85">
        <v>1710729</v>
      </c>
      <c r="H1640" s="89"/>
      <c r="I1640" s="273" t="s">
        <v>5075</v>
      </c>
      <c r="J1640" s="89"/>
      <c r="K1640" s="89"/>
      <c r="L1640" s="89"/>
      <c r="M1640" s="89"/>
      <c r="N1640" s="274">
        <v>0</v>
      </c>
      <c r="O1640" s="274">
        <v>1800.66</v>
      </c>
      <c r="P1640" s="89" t="s">
        <v>670</v>
      </c>
    </row>
    <row r="1641" spans="1:16" ht="51">
      <c r="A1641" s="271">
        <v>20</v>
      </c>
      <c r="B1641" s="89"/>
      <c r="C1641" s="272" t="s">
        <v>44</v>
      </c>
      <c r="D1641" s="84">
        <v>43504</v>
      </c>
      <c r="E1641" s="85" t="s">
        <v>3739</v>
      </c>
      <c r="F1641" s="85" t="s">
        <v>3</v>
      </c>
      <c r="G1641" s="85">
        <v>1710685</v>
      </c>
      <c r="H1641" s="89"/>
      <c r="I1641" s="273" t="s">
        <v>5076</v>
      </c>
      <c r="J1641" s="89"/>
      <c r="K1641" s="89"/>
      <c r="L1641" s="89"/>
      <c r="M1641" s="89"/>
      <c r="N1641" s="274">
        <v>0</v>
      </c>
      <c r="O1641" s="274">
        <v>5891.1</v>
      </c>
      <c r="P1641" s="89" t="s">
        <v>670</v>
      </c>
    </row>
    <row r="1642" spans="1:16" ht="63.75">
      <c r="A1642" s="271" t="s">
        <v>565</v>
      </c>
      <c r="B1642" s="89"/>
      <c r="C1642" s="272" t="s">
        <v>615</v>
      </c>
      <c r="D1642" s="84">
        <v>43504</v>
      </c>
      <c r="E1642" s="85" t="s">
        <v>3740</v>
      </c>
      <c r="F1642" s="85" t="s">
        <v>3</v>
      </c>
      <c r="G1642" s="85">
        <v>1710773</v>
      </c>
      <c r="H1642" s="89"/>
      <c r="I1642" s="273" t="s">
        <v>5077</v>
      </c>
      <c r="J1642" s="89"/>
      <c r="K1642" s="89"/>
      <c r="L1642" s="89"/>
      <c r="M1642" s="89"/>
      <c r="N1642" s="274">
        <v>0</v>
      </c>
      <c r="O1642" s="274">
        <v>36.980000000000004</v>
      </c>
      <c r="P1642" s="89" t="s">
        <v>670</v>
      </c>
    </row>
    <row r="1643" spans="1:16" ht="63.75">
      <c r="A1643" s="271">
        <v>346</v>
      </c>
      <c r="B1643" s="89"/>
      <c r="C1643" s="272" t="s">
        <v>152</v>
      </c>
      <c r="D1643" s="84">
        <v>43504</v>
      </c>
      <c r="E1643" s="85" t="s">
        <v>3741</v>
      </c>
      <c r="F1643" s="85" t="s">
        <v>3</v>
      </c>
      <c r="G1643" s="85">
        <v>1710832</v>
      </c>
      <c r="H1643" s="89"/>
      <c r="I1643" s="273" t="s">
        <v>5078</v>
      </c>
      <c r="J1643" s="89"/>
      <c r="K1643" s="89"/>
      <c r="L1643" s="89"/>
      <c r="M1643" s="89"/>
      <c r="N1643" s="274">
        <v>0</v>
      </c>
      <c r="O1643" s="274">
        <v>95.16</v>
      </c>
      <c r="P1643" s="89" t="s">
        <v>670</v>
      </c>
    </row>
    <row r="1644" spans="1:16" ht="51">
      <c r="A1644" s="271" t="s">
        <v>556</v>
      </c>
      <c r="B1644" s="89"/>
      <c r="C1644" s="272" t="s">
        <v>616</v>
      </c>
      <c r="D1644" s="84">
        <v>43504</v>
      </c>
      <c r="E1644" s="85" t="s">
        <v>3742</v>
      </c>
      <c r="F1644" s="85" t="s">
        <v>3</v>
      </c>
      <c r="G1644" s="85">
        <v>1710833</v>
      </c>
      <c r="H1644" s="89"/>
      <c r="I1644" s="273" t="s">
        <v>5079</v>
      </c>
      <c r="J1644" s="89"/>
      <c r="K1644" s="89"/>
      <c r="L1644" s="89"/>
      <c r="M1644" s="89"/>
      <c r="N1644" s="274">
        <v>0</v>
      </c>
      <c r="O1644" s="274">
        <v>1123</v>
      </c>
      <c r="P1644" s="89" t="s">
        <v>670</v>
      </c>
    </row>
    <row r="1645" spans="1:16" ht="38.25">
      <c r="A1645" s="271">
        <v>590</v>
      </c>
      <c r="B1645" s="89"/>
      <c r="C1645" s="272" t="s">
        <v>611</v>
      </c>
      <c r="D1645" s="84">
        <v>43504</v>
      </c>
      <c r="E1645" s="85" t="s">
        <v>3743</v>
      </c>
      <c r="F1645" s="85" t="s">
        <v>3</v>
      </c>
      <c r="G1645" s="85">
        <v>1710846</v>
      </c>
      <c r="H1645" s="89"/>
      <c r="I1645" s="273" t="s">
        <v>5080</v>
      </c>
      <c r="J1645" s="89"/>
      <c r="K1645" s="89"/>
      <c r="L1645" s="89"/>
      <c r="M1645" s="89"/>
      <c r="N1645" s="274">
        <v>0</v>
      </c>
      <c r="O1645" s="274">
        <v>181</v>
      </c>
      <c r="P1645" s="89" t="s">
        <v>670</v>
      </c>
    </row>
    <row r="1646" spans="1:16" ht="38.25">
      <c r="A1646" s="271">
        <v>35</v>
      </c>
      <c r="B1646" s="89"/>
      <c r="C1646" s="272" t="s">
        <v>46</v>
      </c>
      <c r="D1646" s="84">
        <v>43504</v>
      </c>
      <c r="E1646" s="85" t="s">
        <v>3744</v>
      </c>
      <c r="F1646" s="85" t="s">
        <v>3</v>
      </c>
      <c r="G1646" s="85">
        <v>1710855</v>
      </c>
      <c r="H1646" s="89"/>
      <c r="I1646" s="273" t="s">
        <v>748</v>
      </c>
      <c r="J1646" s="89"/>
      <c r="K1646" s="89"/>
      <c r="L1646" s="89"/>
      <c r="M1646" s="89"/>
      <c r="N1646" s="274">
        <v>0</v>
      </c>
      <c r="O1646" s="274">
        <v>1203.3900000000001</v>
      </c>
      <c r="P1646" s="89" t="s">
        <v>670</v>
      </c>
    </row>
    <row r="1647" spans="1:16" ht="51">
      <c r="A1647" s="271">
        <v>35</v>
      </c>
      <c r="B1647" s="89"/>
      <c r="C1647" s="272" t="s">
        <v>46</v>
      </c>
      <c r="D1647" s="84">
        <v>43504</v>
      </c>
      <c r="E1647" s="85" t="s">
        <v>3745</v>
      </c>
      <c r="F1647" s="85" t="s">
        <v>3</v>
      </c>
      <c r="G1647" s="85">
        <v>1710599</v>
      </c>
      <c r="H1647" s="89"/>
      <c r="I1647" s="273" t="s">
        <v>5081</v>
      </c>
      <c r="J1647" s="89"/>
      <c r="K1647" s="89"/>
      <c r="L1647" s="89"/>
      <c r="M1647" s="89"/>
      <c r="N1647" s="274">
        <v>0</v>
      </c>
      <c r="O1647" s="274">
        <v>644.9</v>
      </c>
      <c r="P1647" s="89" t="s">
        <v>670</v>
      </c>
    </row>
    <row r="1648" spans="1:16" ht="63.75">
      <c r="A1648" s="271">
        <v>35</v>
      </c>
      <c r="B1648" s="89"/>
      <c r="C1648" s="272" t="s">
        <v>46</v>
      </c>
      <c r="D1648" s="84">
        <v>43504</v>
      </c>
      <c r="E1648" s="85" t="s">
        <v>3746</v>
      </c>
      <c r="F1648" s="85" t="s">
        <v>3</v>
      </c>
      <c r="G1648" s="85">
        <v>1710603</v>
      </c>
      <c r="H1648" s="89"/>
      <c r="I1648" s="273" t="s">
        <v>5082</v>
      </c>
      <c r="J1648" s="89"/>
      <c r="K1648" s="89"/>
      <c r="L1648" s="89"/>
      <c r="M1648" s="89"/>
      <c r="N1648" s="274">
        <v>0</v>
      </c>
      <c r="O1648" s="274">
        <v>2715</v>
      </c>
      <c r="P1648" s="89" t="s">
        <v>670</v>
      </c>
    </row>
    <row r="1649" spans="1:16" ht="76.5">
      <c r="A1649" s="271">
        <v>47</v>
      </c>
      <c r="B1649" s="89"/>
      <c r="C1649" s="272" t="s">
        <v>49</v>
      </c>
      <c r="D1649" s="84">
        <v>43504</v>
      </c>
      <c r="E1649" s="85" t="s">
        <v>3747</v>
      </c>
      <c r="F1649" s="85" t="s">
        <v>3</v>
      </c>
      <c r="G1649" s="85">
        <v>1710638</v>
      </c>
      <c r="H1649" s="89"/>
      <c r="I1649" s="273" t="s">
        <v>5083</v>
      </c>
      <c r="J1649" s="89"/>
      <c r="K1649" s="89"/>
      <c r="L1649" s="89"/>
      <c r="M1649" s="89"/>
      <c r="N1649" s="274">
        <v>0</v>
      </c>
      <c r="O1649" s="274">
        <v>8552.7000000000007</v>
      </c>
      <c r="P1649" s="89" t="s">
        <v>741</v>
      </c>
    </row>
    <row r="1650" spans="1:16" ht="76.5">
      <c r="A1650" s="271">
        <v>267</v>
      </c>
      <c r="B1650" s="89"/>
      <c r="C1650" s="272" t="s">
        <v>117</v>
      </c>
      <c r="D1650" s="84">
        <v>43504</v>
      </c>
      <c r="E1650" s="85" t="s">
        <v>3747</v>
      </c>
      <c r="F1650" s="85" t="s">
        <v>3</v>
      </c>
      <c r="G1650" s="85">
        <v>1710638</v>
      </c>
      <c r="H1650" s="89"/>
      <c r="I1650" s="273" t="s">
        <v>5083</v>
      </c>
      <c r="J1650" s="89"/>
      <c r="K1650" s="89"/>
      <c r="L1650" s="89"/>
      <c r="M1650" s="89"/>
      <c r="N1650" s="274">
        <v>0</v>
      </c>
      <c r="O1650" s="274">
        <v>1238007.67</v>
      </c>
      <c r="P1650" s="89" t="s">
        <v>741</v>
      </c>
    </row>
    <row r="1651" spans="1:16" ht="76.5">
      <c r="A1651" s="271">
        <v>681</v>
      </c>
      <c r="B1651" s="89"/>
      <c r="C1651" s="272" t="s">
        <v>192</v>
      </c>
      <c r="D1651" s="84">
        <v>43504</v>
      </c>
      <c r="E1651" s="85" t="s">
        <v>3747</v>
      </c>
      <c r="F1651" s="85" t="s">
        <v>3</v>
      </c>
      <c r="G1651" s="85">
        <v>1710638</v>
      </c>
      <c r="H1651" s="89"/>
      <c r="I1651" s="273" t="s">
        <v>5083</v>
      </c>
      <c r="J1651" s="89"/>
      <c r="K1651" s="89"/>
      <c r="L1651" s="89"/>
      <c r="M1651" s="89"/>
      <c r="N1651" s="274">
        <v>0</v>
      </c>
      <c r="O1651" s="274">
        <v>10997.44</v>
      </c>
      <c r="P1651" s="89" t="s">
        <v>741</v>
      </c>
    </row>
    <row r="1652" spans="1:16" ht="76.5">
      <c r="A1652" s="271">
        <v>212</v>
      </c>
      <c r="B1652" s="89"/>
      <c r="C1652" s="272" t="s">
        <v>100</v>
      </c>
      <c r="D1652" s="84">
        <v>43504</v>
      </c>
      <c r="E1652" s="85" t="s">
        <v>3747</v>
      </c>
      <c r="F1652" s="85" t="s">
        <v>3</v>
      </c>
      <c r="G1652" s="85">
        <v>1710638</v>
      </c>
      <c r="H1652" s="89"/>
      <c r="I1652" s="273" t="s">
        <v>5083</v>
      </c>
      <c r="J1652" s="89"/>
      <c r="K1652" s="89"/>
      <c r="L1652" s="89"/>
      <c r="M1652" s="89"/>
      <c r="N1652" s="274">
        <v>0</v>
      </c>
      <c r="O1652" s="274">
        <v>2261.1999999999998</v>
      </c>
      <c r="P1652" s="89" t="s">
        <v>741</v>
      </c>
    </row>
    <row r="1653" spans="1:16" ht="76.5">
      <c r="A1653" s="271">
        <v>254</v>
      </c>
      <c r="B1653" s="89"/>
      <c r="C1653" s="272" t="s">
        <v>115</v>
      </c>
      <c r="D1653" s="84">
        <v>43504</v>
      </c>
      <c r="E1653" s="85" t="s">
        <v>3747</v>
      </c>
      <c r="F1653" s="85" t="s">
        <v>3</v>
      </c>
      <c r="G1653" s="85">
        <v>1710638</v>
      </c>
      <c r="H1653" s="89"/>
      <c r="I1653" s="273" t="s">
        <v>5083</v>
      </c>
      <c r="J1653" s="89"/>
      <c r="K1653" s="89"/>
      <c r="L1653" s="89"/>
      <c r="M1653" s="89"/>
      <c r="N1653" s="274">
        <v>0</v>
      </c>
      <c r="O1653" s="274">
        <v>4382</v>
      </c>
      <c r="P1653" s="89" t="s">
        <v>741</v>
      </c>
    </row>
    <row r="1654" spans="1:16" ht="76.5">
      <c r="A1654" s="271">
        <v>70</v>
      </c>
      <c r="B1654" s="89"/>
      <c r="C1654" s="272" t="s">
        <v>53</v>
      </c>
      <c r="D1654" s="84">
        <v>43504</v>
      </c>
      <c r="E1654" s="85" t="s">
        <v>3747</v>
      </c>
      <c r="F1654" s="85" t="s">
        <v>3</v>
      </c>
      <c r="G1654" s="85">
        <v>1710638</v>
      </c>
      <c r="H1654" s="89"/>
      <c r="I1654" s="273" t="s">
        <v>5083</v>
      </c>
      <c r="J1654" s="89"/>
      <c r="K1654" s="89"/>
      <c r="L1654" s="89"/>
      <c r="M1654" s="89"/>
      <c r="N1654" s="274">
        <v>0</v>
      </c>
      <c r="O1654" s="274">
        <v>16198.45</v>
      </c>
      <c r="P1654" s="89" t="s">
        <v>741</v>
      </c>
    </row>
    <row r="1655" spans="1:16" ht="76.5">
      <c r="A1655" s="271">
        <v>670</v>
      </c>
      <c r="B1655" s="89"/>
      <c r="C1655" s="272" t="s">
        <v>190</v>
      </c>
      <c r="D1655" s="84">
        <v>43504</v>
      </c>
      <c r="E1655" s="85" t="s">
        <v>3747</v>
      </c>
      <c r="F1655" s="85" t="s">
        <v>3</v>
      </c>
      <c r="G1655" s="85">
        <v>1710638</v>
      </c>
      <c r="H1655" s="89"/>
      <c r="I1655" s="273" t="s">
        <v>5083</v>
      </c>
      <c r="J1655" s="89"/>
      <c r="K1655" s="89"/>
      <c r="L1655" s="89"/>
      <c r="M1655" s="89"/>
      <c r="N1655" s="274">
        <v>0</v>
      </c>
      <c r="O1655" s="274">
        <v>4226.8599999999997</v>
      </c>
      <c r="P1655" s="89" t="s">
        <v>741</v>
      </c>
    </row>
    <row r="1656" spans="1:16" ht="76.5">
      <c r="A1656" s="271">
        <v>15</v>
      </c>
      <c r="B1656" s="89"/>
      <c r="C1656" s="272" t="s">
        <v>42</v>
      </c>
      <c r="D1656" s="84">
        <v>43504</v>
      </c>
      <c r="E1656" s="85" t="s">
        <v>3747</v>
      </c>
      <c r="F1656" s="85" t="s">
        <v>3</v>
      </c>
      <c r="G1656" s="85">
        <v>1710638</v>
      </c>
      <c r="H1656" s="89"/>
      <c r="I1656" s="273" t="s">
        <v>5083</v>
      </c>
      <c r="J1656" s="89"/>
      <c r="K1656" s="89"/>
      <c r="L1656" s="89"/>
      <c r="M1656" s="89"/>
      <c r="N1656" s="274">
        <v>0</v>
      </c>
      <c r="O1656" s="274">
        <v>210744.08</v>
      </c>
      <c r="P1656" s="89" t="s">
        <v>741</v>
      </c>
    </row>
    <row r="1657" spans="1:16" ht="76.5">
      <c r="A1657" s="271">
        <v>86</v>
      </c>
      <c r="B1657" s="89"/>
      <c r="C1657" s="272" t="s">
        <v>56</v>
      </c>
      <c r="D1657" s="84">
        <v>43504</v>
      </c>
      <c r="E1657" s="85" t="s">
        <v>3747</v>
      </c>
      <c r="F1657" s="85" t="s">
        <v>3</v>
      </c>
      <c r="G1657" s="85">
        <v>1710638</v>
      </c>
      <c r="H1657" s="89"/>
      <c r="I1657" s="273" t="s">
        <v>5083</v>
      </c>
      <c r="J1657" s="89"/>
      <c r="K1657" s="89"/>
      <c r="L1657" s="89"/>
      <c r="M1657" s="89"/>
      <c r="N1657" s="274">
        <v>0</v>
      </c>
      <c r="O1657" s="274">
        <v>105.62</v>
      </c>
      <c r="P1657" s="89" t="s">
        <v>741</v>
      </c>
    </row>
    <row r="1658" spans="1:16" ht="76.5">
      <c r="A1658" s="271">
        <v>660</v>
      </c>
      <c r="B1658" s="89"/>
      <c r="C1658" s="272" t="s">
        <v>188</v>
      </c>
      <c r="D1658" s="84">
        <v>43504</v>
      </c>
      <c r="E1658" s="85" t="s">
        <v>3747</v>
      </c>
      <c r="F1658" s="85" t="s">
        <v>3</v>
      </c>
      <c r="G1658" s="85">
        <v>1710638</v>
      </c>
      <c r="H1658" s="89"/>
      <c r="I1658" s="273" t="s">
        <v>5083</v>
      </c>
      <c r="J1658" s="89"/>
      <c r="K1658" s="89"/>
      <c r="L1658" s="89"/>
      <c r="M1658" s="89"/>
      <c r="N1658" s="274">
        <v>0</v>
      </c>
      <c r="O1658" s="274">
        <v>45162.3</v>
      </c>
      <c r="P1658" s="89" t="s">
        <v>741</v>
      </c>
    </row>
    <row r="1659" spans="1:16" ht="51">
      <c r="A1659" s="271" t="s">
        <v>565</v>
      </c>
      <c r="B1659" s="89"/>
      <c r="C1659" s="272" t="s">
        <v>615</v>
      </c>
      <c r="D1659" s="84">
        <v>43504</v>
      </c>
      <c r="E1659" s="85" t="s">
        <v>3748</v>
      </c>
      <c r="F1659" s="85" t="s">
        <v>3</v>
      </c>
      <c r="G1659" s="85">
        <v>1710673</v>
      </c>
      <c r="H1659" s="89"/>
      <c r="I1659" s="273" t="s">
        <v>5084</v>
      </c>
      <c r="J1659" s="89"/>
      <c r="K1659" s="89"/>
      <c r="L1659" s="89"/>
      <c r="M1659" s="89"/>
      <c r="N1659" s="274">
        <v>0</v>
      </c>
      <c r="O1659" s="274">
        <v>2210.21</v>
      </c>
      <c r="P1659" s="89" t="s">
        <v>670</v>
      </c>
    </row>
    <row r="1660" spans="1:16" ht="51">
      <c r="A1660" s="271" t="s">
        <v>565</v>
      </c>
      <c r="B1660" s="89"/>
      <c r="C1660" s="272" t="s">
        <v>615</v>
      </c>
      <c r="D1660" s="84">
        <v>43504</v>
      </c>
      <c r="E1660" s="85" t="s">
        <v>3749</v>
      </c>
      <c r="F1660" s="85" t="s">
        <v>3</v>
      </c>
      <c r="G1660" s="85">
        <v>1710674</v>
      </c>
      <c r="H1660" s="89"/>
      <c r="I1660" s="273" t="s">
        <v>5085</v>
      </c>
      <c r="J1660" s="89"/>
      <c r="K1660" s="89"/>
      <c r="L1660" s="89"/>
      <c r="M1660" s="89"/>
      <c r="N1660" s="274">
        <v>0</v>
      </c>
      <c r="O1660" s="274">
        <v>23748.170000000002</v>
      </c>
      <c r="P1660" s="89" t="s">
        <v>670</v>
      </c>
    </row>
    <row r="1661" spans="1:16" ht="51">
      <c r="A1661" s="271" t="s">
        <v>565</v>
      </c>
      <c r="B1661" s="89"/>
      <c r="C1661" s="272" t="s">
        <v>615</v>
      </c>
      <c r="D1661" s="84">
        <v>43504</v>
      </c>
      <c r="E1661" s="85" t="s">
        <v>3750</v>
      </c>
      <c r="F1661" s="85" t="s">
        <v>3</v>
      </c>
      <c r="G1661" s="85">
        <v>1710622</v>
      </c>
      <c r="H1661" s="89"/>
      <c r="I1661" s="273" t="s">
        <v>5086</v>
      </c>
      <c r="J1661" s="89"/>
      <c r="K1661" s="89"/>
      <c r="L1661" s="89"/>
      <c r="M1661" s="89"/>
      <c r="N1661" s="274">
        <v>0</v>
      </c>
      <c r="O1661" s="274">
        <v>2195</v>
      </c>
      <c r="P1661" s="89" t="s">
        <v>670</v>
      </c>
    </row>
    <row r="1662" spans="1:16" ht="63.75">
      <c r="A1662" s="271" t="s">
        <v>556</v>
      </c>
      <c r="B1662" s="89"/>
      <c r="C1662" s="272" t="s">
        <v>616</v>
      </c>
      <c r="D1662" s="84">
        <v>43504</v>
      </c>
      <c r="E1662" s="85" t="s">
        <v>3751</v>
      </c>
      <c r="F1662" s="85" t="s">
        <v>3</v>
      </c>
      <c r="G1662" s="85">
        <v>1710613</v>
      </c>
      <c r="H1662" s="89"/>
      <c r="I1662" s="273" t="s">
        <v>5087</v>
      </c>
      <c r="J1662" s="89"/>
      <c r="K1662" s="89"/>
      <c r="L1662" s="89"/>
      <c r="M1662" s="89"/>
      <c r="N1662" s="274">
        <v>0</v>
      </c>
      <c r="O1662" s="274">
        <v>212.59</v>
      </c>
      <c r="P1662" s="89" t="s">
        <v>670</v>
      </c>
    </row>
    <row r="1663" spans="1:16" ht="51">
      <c r="A1663" s="271" t="s">
        <v>565</v>
      </c>
      <c r="B1663" s="89"/>
      <c r="C1663" s="272" t="s">
        <v>615</v>
      </c>
      <c r="D1663" s="84">
        <v>43504</v>
      </c>
      <c r="E1663" s="85" t="s">
        <v>3752</v>
      </c>
      <c r="F1663" s="85" t="s">
        <v>3</v>
      </c>
      <c r="G1663" s="85">
        <v>1710588</v>
      </c>
      <c r="H1663" s="89"/>
      <c r="I1663" s="273" t="s">
        <v>5088</v>
      </c>
      <c r="J1663" s="89"/>
      <c r="K1663" s="89"/>
      <c r="L1663" s="89"/>
      <c r="M1663" s="89"/>
      <c r="N1663" s="274">
        <v>0</v>
      </c>
      <c r="O1663" s="274">
        <v>3036.18</v>
      </c>
      <c r="P1663" s="89" t="s">
        <v>670</v>
      </c>
    </row>
    <row r="1664" spans="1:16" ht="51">
      <c r="A1664" s="271">
        <v>661</v>
      </c>
      <c r="B1664" s="89"/>
      <c r="C1664" s="272" t="s">
        <v>189</v>
      </c>
      <c r="D1664" s="84">
        <v>43504</v>
      </c>
      <c r="E1664" s="85" t="s">
        <v>3753</v>
      </c>
      <c r="F1664" s="85" t="s">
        <v>3</v>
      </c>
      <c r="G1664" s="85">
        <v>1710717</v>
      </c>
      <c r="H1664" s="89"/>
      <c r="I1664" s="273" t="s">
        <v>5089</v>
      </c>
      <c r="J1664" s="89"/>
      <c r="K1664" s="89"/>
      <c r="L1664" s="89"/>
      <c r="M1664" s="89"/>
      <c r="N1664" s="274">
        <v>0</v>
      </c>
      <c r="O1664" s="274">
        <v>30606.61</v>
      </c>
      <c r="P1664" s="89" t="s">
        <v>670</v>
      </c>
    </row>
    <row r="1665" spans="1:16" ht="51">
      <c r="A1665" s="271" t="s">
        <v>556</v>
      </c>
      <c r="B1665" s="89"/>
      <c r="C1665" s="272" t="s">
        <v>616</v>
      </c>
      <c r="D1665" s="84">
        <v>43504</v>
      </c>
      <c r="E1665" s="85" t="s">
        <v>3754</v>
      </c>
      <c r="F1665" s="85" t="s">
        <v>3</v>
      </c>
      <c r="G1665" s="85">
        <v>1710712</v>
      </c>
      <c r="H1665" s="89"/>
      <c r="I1665" s="273" t="s">
        <v>5090</v>
      </c>
      <c r="J1665" s="89"/>
      <c r="K1665" s="89"/>
      <c r="L1665" s="89"/>
      <c r="M1665" s="89"/>
      <c r="N1665" s="274">
        <v>0</v>
      </c>
      <c r="O1665" s="274">
        <v>2904.11</v>
      </c>
      <c r="P1665" s="89" t="s">
        <v>670</v>
      </c>
    </row>
    <row r="1666" spans="1:16" ht="51">
      <c r="A1666" s="271" t="s">
        <v>556</v>
      </c>
      <c r="B1666" s="89"/>
      <c r="C1666" s="272" t="s">
        <v>616</v>
      </c>
      <c r="D1666" s="84">
        <v>43504</v>
      </c>
      <c r="E1666" s="85" t="s">
        <v>3755</v>
      </c>
      <c r="F1666" s="85" t="s">
        <v>3</v>
      </c>
      <c r="G1666" s="85">
        <v>1710709</v>
      </c>
      <c r="H1666" s="89"/>
      <c r="I1666" s="273" t="s">
        <v>5091</v>
      </c>
      <c r="J1666" s="89"/>
      <c r="K1666" s="89"/>
      <c r="L1666" s="89"/>
      <c r="M1666" s="89"/>
      <c r="N1666" s="274">
        <v>0</v>
      </c>
      <c r="O1666" s="274">
        <v>18185.850000000002</v>
      </c>
      <c r="P1666" s="89" t="s">
        <v>670</v>
      </c>
    </row>
    <row r="1667" spans="1:16" ht="51">
      <c r="A1667" s="271" t="s">
        <v>556</v>
      </c>
      <c r="B1667" s="89"/>
      <c r="C1667" s="272" t="s">
        <v>616</v>
      </c>
      <c r="D1667" s="84">
        <v>43504</v>
      </c>
      <c r="E1667" s="85" t="s">
        <v>3756</v>
      </c>
      <c r="F1667" s="85" t="s">
        <v>3</v>
      </c>
      <c r="G1667" s="85">
        <v>1710707</v>
      </c>
      <c r="H1667" s="89"/>
      <c r="I1667" s="273" t="s">
        <v>5092</v>
      </c>
      <c r="J1667" s="89"/>
      <c r="K1667" s="89"/>
      <c r="L1667" s="89"/>
      <c r="M1667" s="89"/>
      <c r="N1667" s="274">
        <v>0</v>
      </c>
      <c r="O1667" s="274">
        <v>16450.07</v>
      </c>
      <c r="P1667" s="89" t="s">
        <v>670</v>
      </c>
    </row>
    <row r="1668" spans="1:16" ht="76.5">
      <c r="A1668" s="271" t="s">
        <v>559</v>
      </c>
      <c r="B1668" s="89"/>
      <c r="C1668" s="272" t="s">
        <v>762</v>
      </c>
      <c r="D1668" s="84">
        <v>43504</v>
      </c>
      <c r="E1668" s="85" t="s">
        <v>3757</v>
      </c>
      <c r="F1668" s="85" t="s">
        <v>671</v>
      </c>
      <c r="G1668" s="85">
        <v>191653</v>
      </c>
      <c r="H1668" s="89"/>
      <c r="I1668" s="273" t="s">
        <v>5093</v>
      </c>
      <c r="J1668" s="89"/>
      <c r="K1668" s="89"/>
      <c r="L1668" s="89"/>
      <c r="M1668" s="89"/>
      <c r="N1668" s="274">
        <v>12600</v>
      </c>
      <c r="O1668" s="274">
        <v>0</v>
      </c>
      <c r="P1668" s="89" t="s">
        <v>670</v>
      </c>
    </row>
    <row r="1669" spans="1:16" ht="76.5">
      <c r="A1669" s="271">
        <v>25</v>
      </c>
      <c r="B1669" s="89"/>
      <c r="C1669" s="272" t="s">
        <v>45</v>
      </c>
      <c r="D1669" s="84">
        <v>43504</v>
      </c>
      <c r="E1669" s="85" t="s">
        <v>3757</v>
      </c>
      <c r="F1669" s="85" t="s">
        <v>671</v>
      </c>
      <c r="G1669" s="85">
        <v>191628</v>
      </c>
      <c r="H1669" s="89"/>
      <c r="I1669" s="273" t="s">
        <v>5094</v>
      </c>
      <c r="J1669" s="89"/>
      <c r="K1669" s="89"/>
      <c r="L1669" s="89"/>
      <c r="M1669" s="89"/>
      <c r="N1669" s="274">
        <v>162885.97</v>
      </c>
      <c r="O1669" s="274">
        <v>0</v>
      </c>
      <c r="P1669" s="89" t="s">
        <v>670</v>
      </c>
    </row>
    <row r="1670" spans="1:16" ht="102">
      <c r="A1670" s="271">
        <v>25</v>
      </c>
      <c r="B1670" s="89"/>
      <c r="C1670" s="272" t="s">
        <v>45</v>
      </c>
      <c r="D1670" s="84">
        <v>43504</v>
      </c>
      <c r="E1670" s="85" t="s">
        <v>3757</v>
      </c>
      <c r="F1670" s="85" t="s">
        <v>671</v>
      </c>
      <c r="G1670" s="85">
        <v>191622</v>
      </c>
      <c r="H1670" s="89"/>
      <c r="I1670" s="273" t="s">
        <v>5095</v>
      </c>
      <c r="J1670" s="89"/>
      <c r="K1670" s="89"/>
      <c r="L1670" s="89"/>
      <c r="M1670" s="89"/>
      <c r="N1670" s="274">
        <v>243610.99</v>
      </c>
      <c r="O1670" s="274">
        <v>0</v>
      </c>
      <c r="P1670" s="89" t="s">
        <v>670</v>
      </c>
    </row>
    <row r="1671" spans="1:16" ht="76.5">
      <c r="A1671" s="271" t="s">
        <v>559</v>
      </c>
      <c r="B1671" s="89"/>
      <c r="C1671" s="272" t="s">
        <v>762</v>
      </c>
      <c r="D1671" s="84">
        <v>43504</v>
      </c>
      <c r="E1671" s="85" t="s">
        <v>3757</v>
      </c>
      <c r="F1671" s="85" t="s">
        <v>671</v>
      </c>
      <c r="G1671" s="85">
        <v>191654</v>
      </c>
      <c r="H1671" s="89"/>
      <c r="I1671" s="273" t="s">
        <v>5096</v>
      </c>
      <c r="J1671" s="89"/>
      <c r="K1671" s="89"/>
      <c r="L1671" s="89"/>
      <c r="M1671" s="89"/>
      <c r="N1671" s="274">
        <v>450</v>
      </c>
      <c r="O1671" s="274">
        <v>0</v>
      </c>
      <c r="P1671" s="89" t="s">
        <v>670</v>
      </c>
    </row>
    <row r="1672" spans="1:16" ht="76.5">
      <c r="A1672" s="271" t="s">
        <v>559</v>
      </c>
      <c r="B1672" s="89"/>
      <c r="C1672" s="272" t="s">
        <v>762</v>
      </c>
      <c r="D1672" s="84">
        <v>43504</v>
      </c>
      <c r="E1672" s="85" t="s">
        <v>3757</v>
      </c>
      <c r="F1672" s="85" t="s">
        <v>671</v>
      </c>
      <c r="G1672" s="85">
        <v>191655</v>
      </c>
      <c r="H1672" s="89"/>
      <c r="I1672" s="273" t="s">
        <v>5097</v>
      </c>
      <c r="J1672" s="89"/>
      <c r="K1672" s="89"/>
      <c r="L1672" s="89"/>
      <c r="M1672" s="89"/>
      <c r="N1672" s="274">
        <v>272</v>
      </c>
      <c r="O1672" s="274">
        <v>0</v>
      </c>
      <c r="P1672" s="89" t="s">
        <v>670</v>
      </c>
    </row>
    <row r="1673" spans="1:16" ht="76.5">
      <c r="A1673" s="271" t="s">
        <v>559</v>
      </c>
      <c r="B1673" s="89"/>
      <c r="C1673" s="272" t="s">
        <v>762</v>
      </c>
      <c r="D1673" s="84">
        <v>43504</v>
      </c>
      <c r="E1673" s="85" t="s">
        <v>3757</v>
      </c>
      <c r="F1673" s="85" t="s">
        <v>671</v>
      </c>
      <c r="G1673" s="85">
        <v>191656</v>
      </c>
      <c r="H1673" s="89"/>
      <c r="I1673" s="273" t="s">
        <v>5098</v>
      </c>
      <c r="J1673" s="89"/>
      <c r="K1673" s="89"/>
      <c r="L1673" s="89"/>
      <c r="M1673" s="89"/>
      <c r="N1673" s="274">
        <v>6000</v>
      </c>
      <c r="O1673" s="274">
        <v>0</v>
      </c>
      <c r="P1673" s="89" t="s">
        <v>670</v>
      </c>
    </row>
    <row r="1674" spans="1:16" ht="63.75">
      <c r="A1674" s="271">
        <v>10</v>
      </c>
      <c r="B1674" s="89"/>
      <c r="C1674" s="272" t="s">
        <v>41</v>
      </c>
      <c r="D1674" s="84">
        <v>43504</v>
      </c>
      <c r="E1674" s="85" t="s">
        <v>3758</v>
      </c>
      <c r="F1674" s="85" t="s">
        <v>6</v>
      </c>
      <c r="G1674" s="85">
        <v>959436</v>
      </c>
      <c r="H1674" s="89"/>
      <c r="I1674" s="273" t="s">
        <v>5099</v>
      </c>
      <c r="J1674" s="89"/>
      <c r="K1674" s="89"/>
      <c r="L1674" s="89"/>
      <c r="M1674" s="89"/>
      <c r="N1674" s="274">
        <v>0</v>
      </c>
      <c r="O1674" s="274">
        <v>5428.39</v>
      </c>
      <c r="P1674" s="89" t="s">
        <v>670</v>
      </c>
    </row>
    <row r="1675" spans="1:16" ht="38.25">
      <c r="A1675" s="271">
        <v>10</v>
      </c>
      <c r="B1675" s="89"/>
      <c r="C1675" s="272" t="s">
        <v>41</v>
      </c>
      <c r="D1675" s="84">
        <v>43504</v>
      </c>
      <c r="E1675" s="85" t="s">
        <v>3759</v>
      </c>
      <c r="F1675" s="85" t="s">
        <v>6</v>
      </c>
      <c r="G1675" s="85">
        <v>959428</v>
      </c>
      <c r="H1675" s="89"/>
      <c r="I1675" s="273" t="s">
        <v>5100</v>
      </c>
      <c r="J1675" s="89"/>
      <c r="K1675" s="89"/>
      <c r="L1675" s="89"/>
      <c r="M1675" s="89"/>
      <c r="N1675" s="274">
        <v>0</v>
      </c>
      <c r="O1675" s="274">
        <v>65964.39</v>
      </c>
      <c r="P1675" s="89" t="s">
        <v>670</v>
      </c>
    </row>
    <row r="1676" spans="1:16" ht="51">
      <c r="A1676" s="271">
        <v>10</v>
      </c>
      <c r="B1676" s="89"/>
      <c r="C1676" s="272" t="s">
        <v>41</v>
      </c>
      <c r="D1676" s="84">
        <v>43504</v>
      </c>
      <c r="E1676" s="85" t="s">
        <v>3760</v>
      </c>
      <c r="F1676" s="85" t="s">
        <v>6</v>
      </c>
      <c r="G1676" s="85">
        <v>959426</v>
      </c>
      <c r="H1676" s="89"/>
      <c r="I1676" s="273" t="s">
        <v>5101</v>
      </c>
      <c r="J1676" s="89"/>
      <c r="K1676" s="89"/>
      <c r="L1676" s="89"/>
      <c r="M1676" s="89"/>
      <c r="N1676" s="274">
        <v>0</v>
      </c>
      <c r="O1676" s="274">
        <v>39941.870000000003</v>
      </c>
      <c r="P1676" s="89" t="s">
        <v>670</v>
      </c>
    </row>
    <row r="1677" spans="1:16" ht="63.75">
      <c r="A1677" s="271" t="s">
        <v>557</v>
      </c>
      <c r="B1677" s="89"/>
      <c r="C1677" s="272" t="s">
        <v>783</v>
      </c>
      <c r="D1677" s="84">
        <v>43504</v>
      </c>
      <c r="E1677" s="85" t="s">
        <v>3761</v>
      </c>
      <c r="F1677" s="85" t="s">
        <v>11</v>
      </c>
      <c r="G1677" s="85">
        <v>11841</v>
      </c>
      <c r="H1677" s="89"/>
      <c r="I1677" s="273" t="s">
        <v>5102</v>
      </c>
      <c r="J1677" s="89"/>
      <c r="K1677" s="89"/>
      <c r="L1677" s="89"/>
      <c r="M1677" s="89"/>
      <c r="N1677" s="274">
        <v>18857.79</v>
      </c>
      <c r="O1677" s="274">
        <v>0</v>
      </c>
      <c r="P1677" s="89" t="s">
        <v>670</v>
      </c>
    </row>
    <row r="1678" spans="1:16" ht="51">
      <c r="A1678" s="271">
        <v>117</v>
      </c>
      <c r="B1678" s="89"/>
      <c r="C1678" s="272" t="s">
        <v>62</v>
      </c>
      <c r="D1678" s="84">
        <v>43504</v>
      </c>
      <c r="E1678" s="85" t="s">
        <v>3762</v>
      </c>
      <c r="F1678" s="85" t="s">
        <v>11</v>
      </c>
      <c r="G1678" s="85">
        <v>946646</v>
      </c>
      <c r="H1678" s="89"/>
      <c r="I1678" s="273" t="s">
        <v>5103</v>
      </c>
      <c r="J1678" s="89"/>
      <c r="K1678" s="89"/>
      <c r="L1678" s="89"/>
      <c r="M1678" s="89"/>
      <c r="N1678" s="274">
        <v>50</v>
      </c>
      <c r="O1678" s="274">
        <v>0</v>
      </c>
      <c r="P1678" s="89" t="s">
        <v>670</v>
      </c>
    </row>
    <row r="1679" spans="1:16" ht="102">
      <c r="A1679" s="271">
        <v>340</v>
      </c>
      <c r="B1679" s="89"/>
      <c r="C1679" s="272" t="s">
        <v>147</v>
      </c>
      <c r="D1679" s="84">
        <v>43504</v>
      </c>
      <c r="E1679" s="85" t="s">
        <v>3763</v>
      </c>
      <c r="F1679" s="85" t="s">
        <v>15</v>
      </c>
      <c r="G1679" s="85">
        <v>7187</v>
      </c>
      <c r="H1679" s="89"/>
      <c r="I1679" s="273" t="s">
        <v>5104</v>
      </c>
      <c r="J1679" s="89"/>
      <c r="K1679" s="89"/>
      <c r="L1679" s="89"/>
      <c r="M1679" s="89"/>
      <c r="N1679" s="274">
        <v>291.75</v>
      </c>
      <c r="O1679" s="274">
        <v>0</v>
      </c>
      <c r="P1679" s="89" t="s">
        <v>670</v>
      </c>
    </row>
    <row r="1680" spans="1:16" ht="102">
      <c r="A1680" s="271">
        <v>340</v>
      </c>
      <c r="B1680" s="89"/>
      <c r="C1680" s="272" t="s">
        <v>147</v>
      </c>
      <c r="D1680" s="84">
        <v>43504</v>
      </c>
      <c r="E1680" s="85" t="s">
        <v>3764</v>
      </c>
      <c r="F1680" s="85" t="s">
        <v>15</v>
      </c>
      <c r="G1680" s="85">
        <v>7184</v>
      </c>
      <c r="H1680" s="89"/>
      <c r="I1680" s="273" t="s">
        <v>5105</v>
      </c>
      <c r="J1680" s="89"/>
      <c r="K1680" s="89"/>
      <c r="L1680" s="89"/>
      <c r="M1680" s="89"/>
      <c r="N1680" s="274">
        <v>275.76</v>
      </c>
      <c r="O1680" s="274">
        <v>0</v>
      </c>
      <c r="P1680" s="89" t="s">
        <v>670</v>
      </c>
    </row>
    <row r="1681" spans="1:16" ht="102">
      <c r="A1681" s="271">
        <v>340</v>
      </c>
      <c r="B1681" s="89"/>
      <c r="C1681" s="272" t="s">
        <v>147</v>
      </c>
      <c r="D1681" s="84">
        <v>43504</v>
      </c>
      <c r="E1681" s="85" t="s">
        <v>3765</v>
      </c>
      <c r="F1681" s="85" t="s">
        <v>15</v>
      </c>
      <c r="G1681" s="85">
        <v>7186</v>
      </c>
      <c r="H1681" s="89"/>
      <c r="I1681" s="273" t="s">
        <v>5106</v>
      </c>
      <c r="J1681" s="89"/>
      <c r="K1681" s="89"/>
      <c r="L1681" s="89"/>
      <c r="M1681" s="89"/>
      <c r="N1681" s="274">
        <v>275.89999999999998</v>
      </c>
      <c r="O1681" s="274">
        <v>0</v>
      </c>
      <c r="P1681" s="89" t="s">
        <v>670</v>
      </c>
    </row>
    <row r="1682" spans="1:16" ht="102">
      <c r="A1682" s="271">
        <v>340</v>
      </c>
      <c r="B1682" s="89"/>
      <c r="C1682" s="272" t="s">
        <v>147</v>
      </c>
      <c r="D1682" s="84">
        <v>43504</v>
      </c>
      <c r="E1682" s="85" t="s">
        <v>3766</v>
      </c>
      <c r="F1682" s="85" t="s">
        <v>15</v>
      </c>
      <c r="G1682" s="85">
        <v>7185</v>
      </c>
      <c r="H1682" s="89"/>
      <c r="I1682" s="273" t="s">
        <v>5107</v>
      </c>
      <c r="J1682" s="89"/>
      <c r="K1682" s="89"/>
      <c r="L1682" s="89"/>
      <c r="M1682" s="89"/>
      <c r="N1682" s="274">
        <v>281.18</v>
      </c>
      <c r="O1682" s="274">
        <v>0</v>
      </c>
      <c r="P1682" s="89" t="s">
        <v>670</v>
      </c>
    </row>
    <row r="1683" spans="1:16" ht="51">
      <c r="A1683" s="271">
        <v>117</v>
      </c>
      <c r="B1683" s="89"/>
      <c r="C1683" s="272" t="s">
        <v>62</v>
      </c>
      <c r="D1683" s="84">
        <v>43504</v>
      </c>
      <c r="E1683" s="85" t="s">
        <v>3767</v>
      </c>
      <c r="F1683" s="85" t="s">
        <v>11</v>
      </c>
      <c r="G1683" s="85">
        <v>946723</v>
      </c>
      <c r="H1683" s="89"/>
      <c r="I1683" s="273" t="s">
        <v>5108</v>
      </c>
      <c r="J1683" s="89"/>
      <c r="K1683" s="89"/>
      <c r="L1683" s="89"/>
      <c r="M1683" s="89"/>
      <c r="N1683" s="274">
        <v>50</v>
      </c>
      <c r="O1683" s="274">
        <v>0</v>
      </c>
      <c r="P1683" s="89" t="s">
        <v>670</v>
      </c>
    </row>
    <row r="1684" spans="1:16" ht="89.25">
      <c r="A1684" s="271">
        <v>340</v>
      </c>
      <c r="B1684" s="89"/>
      <c r="C1684" s="272" t="s">
        <v>147</v>
      </c>
      <c r="D1684" s="84">
        <v>43504</v>
      </c>
      <c r="E1684" s="85" t="s">
        <v>3768</v>
      </c>
      <c r="F1684" s="85" t="s">
        <v>15</v>
      </c>
      <c r="G1684" s="85">
        <v>7183</v>
      </c>
      <c r="H1684" s="89"/>
      <c r="I1684" s="273" t="s">
        <v>5109</v>
      </c>
      <c r="J1684" s="89"/>
      <c r="K1684" s="89"/>
      <c r="L1684" s="89"/>
      <c r="M1684" s="89"/>
      <c r="N1684" s="274">
        <v>323.02999999999997</v>
      </c>
      <c r="O1684" s="274">
        <v>0</v>
      </c>
      <c r="P1684" s="89" t="s">
        <v>670</v>
      </c>
    </row>
    <row r="1685" spans="1:16" ht="63.75">
      <c r="A1685" s="271" t="s">
        <v>557</v>
      </c>
      <c r="B1685" s="89"/>
      <c r="C1685" s="272" t="s">
        <v>783</v>
      </c>
      <c r="D1685" s="84">
        <v>43504</v>
      </c>
      <c r="E1685" s="85" t="s">
        <v>3769</v>
      </c>
      <c r="F1685" s="85" t="s">
        <v>6</v>
      </c>
      <c r="G1685" s="85">
        <v>959990</v>
      </c>
      <c r="H1685" s="89"/>
      <c r="I1685" s="273" t="s">
        <v>5110</v>
      </c>
      <c r="J1685" s="89"/>
      <c r="K1685" s="89"/>
      <c r="L1685" s="89"/>
      <c r="M1685" s="89"/>
      <c r="N1685" s="274">
        <v>0</v>
      </c>
      <c r="O1685" s="274">
        <v>4251343.41</v>
      </c>
      <c r="P1685" s="89" t="s">
        <v>670</v>
      </c>
    </row>
    <row r="1686" spans="1:16" ht="63.75">
      <c r="A1686" s="271" t="s">
        <v>557</v>
      </c>
      <c r="B1686" s="89"/>
      <c r="C1686" s="272" t="s">
        <v>783</v>
      </c>
      <c r="D1686" s="84">
        <v>43504</v>
      </c>
      <c r="E1686" s="85" t="s">
        <v>3770</v>
      </c>
      <c r="F1686" s="85" t="s">
        <v>6</v>
      </c>
      <c r="G1686" s="85">
        <v>960140</v>
      </c>
      <c r="H1686" s="89"/>
      <c r="I1686" s="273" t="s">
        <v>5111</v>
      </c>
      <c r="J1686" s="89"/>
      <c r="K1686" s="89"/>
      <c r="L1686" s="89"/>
      <c r="M1686" s="89"/>
      <c r="N1686" s="274">
        <v>0</v>
      </c>
      <c r="O1686" s="274">
        <v>160739.18</v>
      </c>
      <c r="P1686" s="89" t="s">
        <v>670</v>
      </c>
    </row>
    <row r="1687" spans="1:16" ht="76.5">
      <c r="A1687" s="271" t="s">
        <v>557</v>
      </c>
      <c r="B1687" s="89"/>
      <c r="C1687" s="272" t="s">
        <v>783</v>
      </c>
      <c r="D1687" s="84">
        <v>43504</v>
      </c>
      <c r="E1687" s="85" t="s">
        <v>3771</v>
      </c>
      <c r="F1687" s="85" t="s">
        <v>6</v>
      </c>
      <c r="G1687" s="85">
        <v>1080700</v>
      </c>
      <c r="H1687" s="89"/>
      <c r="I1687" s="273" t="s">
        <v>5112</v>
      </c>
      <c r="J1687" s="89"/>
      <c r="K1687" s="89"/>
      <c r="L1687" s="89"/>
      <c r="M1687" s="89"/>
      <c r="N1687" s="274">
        <v>0</v>
      </c>
      <c r="O1687" s="274">
        <v>10000</v>
      </c>
      <c r="P1687" s="89" t="s">
        <v>670</v>
      </c>
    </row>
    <row r="1688" spans="1:16" ht="51">
      <c r="A1688" s="271">
        <v>117</v>
      </c>
      <c r="B1688" s="89"/>
      <c r="C1688" s="272" t="s">
        <v>62</v>
      </c>
      <c r="D1688" s="84">
        <v>43504</v>
      </c>
      <c r="E1688" s="85" t="s">
        <v>3772</v>
      </c>
      <c r="F1688" s="85" t="s">
        <v>11</v>
      </c>
      <c r="G1688" s="85">
        <v>946783</v>
      </c>
      <c r="H1688" s="89"/>
      <c r="I1688" s="273" t="s">
        <v>5113</v>
      </c>
      <c r="J1688" s="89"/>
      <c r="K1688" s="89"/>
      <c r="L1688" s="89"/>
      <c r="M1688" s="89"/>
      <c r="N1688" s="274">
        <v>50</v>
      </c>
      <c r="O1688" s="274">
        <v>0</v>
      </c>
      <c r="P1688" s="89" t="s">
        <v>670</v>
      </c>
    </row>
    <row r="1689" spans="1:16" ht="63.75">
      <c r="A1689" s="271">
        <v>10</v>
      </c>
      <c r="B1689" s="89"/>
      <c r="C1689" s="272" t="s">
        <v>41</v>
      </c>
      <c r="D1689" s="84">
        <v>43504</v>
      </c>
      <c r="E1689" s="85" t="s">
        <v>3773</v>
      </c>
      <c r="F1689" s="85" t="s">
        <v>6</v>
      </c>
      <c r="G1689" s="85">
        <v>960234</v>
      </c>
      <c r="H1689" s="89"/>
      <c r="I1689" s="273" t="s">
        <v>5114</v>
      </c>
      <c r="J1689" s="89"/>
      <c r="K1689" s="89"/>
      <c r="L1689" s="89"/>
      <c r="M1689" s="89"/>
      <c r="N1689" s="274">
        <v>0</v>
      </c>
      <c r="O1689" s="274">
        <v>9013.01</v>
      </c>
      <c r="P1689" s="89" t="s">
        <v>670</v>
      </c>
    </row>
    <row r="1690" spans="1:16" ht="63.75">
      <c r="A1690" s="271">
        <v>10</v>
      </c>
      <c r="B1690" s="89"/>
      <c r="C1690" s="272" t="s">
        <v>41</v>
      </c>
      <c r="D1690" s="84">
        <v>43504</v>
      </c>
      <c r="E1690" s="85" t="s">
        <v>3774</v>
      </c>
      <c r="F1690" s="85" t="s">
        <v>6</v>
      </c>
      <c r="G1690" s="85">
        <v>960236</v>
      </c>
      <c r="H1690" s="89"/>
      <c r="I1690" s="273" t="s">
        <v>5115</v>
      </c>
      <c r="J1690" s="89"/>
      <c r="K1690" s="89"/>
      <c r="L1690" s="89"/>
      <c r="M1690" s="89"/>
      <c r="N1690" s="274">
        <v>0</v>
      </c>
      <c r="O1690" s="274">
        <v>49398.38</v>
      </c>
      <c r="P1690" s="89" t="s">
        <v>670</v>
      </c>
    </row>
    <row r="1691" spans="1:16" ht="63.75">
      <c r="A1691" s="271">
        <v>10</v>
      </c>
      <c r="B1691" s="89"/>
      <c r="C1691" s="272" t="s">
        <v>41</v>
      </c>
      <c r="D1691" s="84">
        <v>43504</v>
      </c>
      <c r="E1691" s="85" t="s">
        <v>3775</v>
      </c>
      <c r="F1691" s="85" t="s">
        <v>6</v>
      </c>
      <c r="G1691" s="85">
        <v>960239</v>
      </c>
      <c r="H1691" s="89"/>
      <c r="I1691" s="273" t="s">
        <v>5116</v>
      </c>
      <c r="J1691" s="89"/>
      <c r="K1691" s="89"/>
      <c r="L1691" s="89"/>
      <c r="M1691" s="89"/>
      <c r="N1691" s="274">
        <v>0</v>
      </c>
      <c r="O1691" s="274">
        <v>719</v>
      </c>
      <c r="P1691" s="89" t="s">
        <v>670</v>
      </c>
    </row>
    <row r="1692" spans="1:16" ht="38.25">
      <c r="A1692" s="271">
        <v>10</v>
      </c>
      <c r="B1692" s="89"/>
      <c r="C1692" s="272" t="s">
        <v>41</v>
      </c>
      <c r="D1692" s="84">
        <v>43504</v>
      </c>
      <c r="E1692" s="85" t="s">
        <v>3776</v>
      </c>
      <c r="F1692" s="85" t="s">
        <v>6</v>
      </c>
      <c r="G1692" s="85">
        <v>960297</v>
      </c>
      <c r="H1692" s="89"/>
      <c r="I1692" s="273" t="s">
        <v>5117</v>
      </c>
      <c r="J1692" s="89"/>
      <c r="K1692" s="89"/>
      <c r="L1692" s="89"/>
      <c r="M1692" s="89"/>
      <c r="N1692" s="274">
        <v>0</v>
      </c>
      <c r="O1692" s="274">
        <v>50613.49</v>
      </c>
      <c r="P1692" s="89" t="s">
        <v>670</v>
      </c>
    </row>
    <row r="1693" spans="1:16" ht="63.75">
      <c r="A1693" s="271" t="s">
        <v>559</v>
      </c>
      <c r="B1693" s="89"/>
      <c r="C1693" s="272" t="s">
        <v>762</v>
      </c>
      <c r="D1693" s="84">
        <v>43504</v>
      </c>
      <c r="E1693" s="85" t="s">
        <v>3777</v>
      </c>
      <c r="F1693" s="85" t="s">
        <v>6</v>
      </c>
      <c r="G1693" s="85">
        <v>1080762</v>
      </c>
      <c r="H1693" s="89"/>
      <c r="I1693" s="273" t="s">
        <v>5118</v>
      </c>
      <c r="J1693" s="89"/>
      <c r="K1693" s="89"/>
      <c r="L1693" s="89"/>
      <c r="M1693" s="89"/>
      <c r="N1693" s="274">
        <v>0</v>
      </c>
      <c r="O1693" s="274">
        <v>480.21</v>
      </c>
      <c r="P1693" s="89" t="s">
        <v>670</v>
      </c>
    </row>
    <row r="1694" spans="1:16" ht="63.75">
      <c r="A1694" s="271" t="s">
        <v>559</v>
      </c>
      <c r="B1694" s="89"/>
      <c r="C1694" s="272" t="s">
        <v>762</v>
      </c>
      <c r="D1694" s="84">
        <v>43504</v>
      </c>
      <c r="E1694" s="85" t="s">
        <v>3778</v>
      </c>
      <c r="F1694" s="85" t="s">
        <v>6</v>
      </c>
      <c r="G1694" s="85">
        <v>946766</v>
      </c>
      <c r="H1694" s="89"/>
      <c r="I1694" s="273" t="s">
        <v>5119</v>
      </c>
      <c r="J1694" s="89"/>
      <c r="K1694" s="89"/>
      <c r="L1694" s="89"/>
      <c r="M1694" s="89"/>
      <c r="N1694" s="274">
        <v>0</v>
      </c>
      <c r="O1694" s="274">
        <v>5820.42</v>
      </c>
      <c r="P1694" s="89" t="s">
        <v>670</v>
      </c>
    </row>
    <row r="1695" spans="1:16" ht="76.5">
      <c r="A1695" s="271">
        <v>512</v>
      </c>
      <c r="B1695" s="89"/>
      <c r="C1695" s="272" t="s">
        <v>785</v>
      </c>
      <c r="D1695" s="84">
        <v>43504</v>
      </c>
      <c r="E1695" s="85" t="s">
        <v>3779</v>
      </c>
      <c r="F1695" s="85" t="s">
        <v>11</v>
      </c>
      <c r="G1695" s="85">
        <v>946804</v>
      </c>
      <c r="H1695" s="89"/>
      <c r="I1695" s="273" t="s">
        <v>5120</v>
      </c>
      <c r="J1695" s="89"/>
      <c r="K1695" s="89"/>
      <c r="L1695" s="89"/>
      <c r="M1695" s="89"/>
      <c r="N1695" s="274">
        <v>4471.13</v>
      </c>
      <c r="O1695" s="274">
        <v>0</v>
      </c>
      <c r="P1695" s="89" t="s">
        <v>670</v>
      </c>
    </row>
    <row r="1696" spans="1:16" ht="76.5">
      <c r="A1696" s="271">
        <v>590</v>
      </c>
      <c r="B1696" s="89"/>
      <c r="C1696" s="272" t="s">
        <v>611</v>
      </c>
      <c r="D1696" s="84">
        <v>43504</v>
      </c>
      <c r="E1696" s="85" t="s">
        <v>3780</v>
      </c>
      <c r="F1696" s="85" t="s">
        <v>6</v>
      </c>
      <c r="G1696" s="85">
        <v>946811</v>
      </c>
      <c r="H1696" s="89"/>
      <c r="I1696" s="273" t="s">
        <v>5121</v>
      </c>
      <c r="J1696" s="89"/>
      <c r="K1696" s="89"/>
      <c r="L1696" s="89"/>
      <c r="M1696" s="89"/>
      <c r="N1696" s="274">
        <v>0</v>
      </c>
      <c r="O1696" s="274">
        <v>200.93</v>
      </c>
      <c r="P1696" s="89" t="s">
        <v>670</v>
      </c>
    </row>
    <row r="1697" spans="1:16" ht="51">
      <c r="A1697" s="271" t="s">
        <v>565</v>
      </c>
      <c r="B1697" s="89"/>
      <c r="C1697" s="272" t="s">
        <v>615</v>
      </c>
      <c r="D1697" s="84">
        <v>43507</v>
      </c>
      <c r="E1697" s="85" t="s">
        <v>3781</v>
      </c>
      <c r="F1697" s="85" t="s">
        <v>3</v>
      </c>
      <c r="G1697" s="85">
        <v>1711170</v>
      </c>
      <c r="H1697" s="89"/>
      <c r="I1697" s="273" t="s">
        <v>5122</v>
      </c>
      <c r="J1697" s="89"/>
      <c r="K1697" s="89"/>
      <c r="L1697" s="89"/>
      <c r="M1697" s="89"/>
      <c r="N1697" s="274">
        <v>0</v>
      </c>
      <c r="O1697" s="274">
        <v>150</v>
      </c>
      <c r="P1697" s="89" t="s">
        <v>670</v>
      </c>
    </row>
    <row r="1698" spans="1:16" ht="38.25">
      <c r="A1698" s="271" t="s">
        <v>565</v>
      </c>
      <c r="B1698" s="89"/>
      <c r="C1698" s="272" t="s">
        <v>615</v>
      </c>
      <c r="D1698" s="84">
        <v>43507</v>
      </c>
      <c r="E1698" s="85" t="s">
        <v>3782</v>
      </c>
      <c r="F1698" s="85" t="s">
        <v>3</v>
      </c>
      <c r="G1698" s="85">
        <v>1711187</v>
      </c>
      <c r="H1698" s="89"/>
      <c r="I1698" s="273" t="s">
        <v>5123</v>
      </c>
      <c r="J1698" s="89"/>
      <c r="K1698" s="89"/>
      <c r="L1698" s="89"/>
      <c r="M1698" s="89"/>
      <c r="N1698" s="274">
        <v>0</v>
      </c>
      <c r="O1698" s="274">
        <v>570</v>
      </c>
      <c r="P1698" s="89" t="s">
        <v>670</v>
      </c>
    </row>
    <row r="1699" spans="1:16" ht="51">
      <c r="A1699" s="271" t="s">
        <v>565</v>
      </c>
      <c r="B1699" s="89"/>
      <c r="C1699" s="272" t="s">
        <v>615</v>
      </c>
      <c r="D1699" s="84">
        <v>43507</v>
      </c>
      <c r="E1699" s="85" t="s">
        <v>3783</v>
      </c>
      <c r="F1699" s="85" t="s">
        <v>3</v>
      </c>
      <c r="G1699" s="85">
        <v>1711199</v>
      </c>
      <c r="H1699" s="89"/>
      <c r="I1699" s="273" t="s">
        <v>5124</v>
      </c>
      <c r="J1699" s="89"/>
      <c r="K1699" s="89"/>
      <c r="L1699" s="89"/>
      <c r="M1699" s="89"/>
      <c r="N1699" s="274">
        <v>0</v>
      </c>
      <c r="O1699" s="274">
        <v>2260.94</v>
      </c>
      <c r="P1699" s="89" t="s">
        <v>670</v>
      </c>
    </row>
    <row r="1700" spans="1:16" ht="51">
      <c r="A1700" s="271" t="s">
        <v>565</v>
      </c>
      <c r="B1700" s="89"/>
      <c r="C1700" s="272" t="s">
        <v>615</v>
      </c>
      <c r="D1700" s="84">
        <v>43507</v>
      </c>
      <c r="E1700" s="85" t="s">
        <v>3784</v>
      </c>
      <c r="F1700" s="85" t="s">
        <v>3</v>
      </c>
      <c r="G1700" s="85">
        <v>1711226</v>
      </c>
      <c r="H1700" s="89"/>
      <c r="I1700" s="273" t="s">
        <v>5125</v>
      </c>
      <c r="J1700" s="89"/>
      <c r="K1700" s="89"/>
      <c r="L1700" s="89"/>
      <c r="M1700" s="89"/>
      <c r="N1700" s="274">
        <v>0</v>
      </c>
      <c r="O1700" s="274">
        <v>550.01</v>
      </c>
      <c r="P1700" s="89" t="s">
        <v>670</v>
      </c>
    </row>
    <row r="1701" spans="1:16" ht="38.25">
      <c r="A1701" s="271" t="s">
        <v>565</v>
      </c>
      <c r="B1701" s="89"/>
      <c r="C1701" s="272" t="s">
        <v>615</v>
      </c>
      <c r="D1701" s="84">
        <v>43507</v>
      </c>
      <c r="E1701" s="85" t="s">
        <v>3785</v>
      </c>
      <c r="F1701" s="85" t="s">
        <v>3</v>
      </c>
      <c r="G1701" s="85">
        <v>1711123</v>
      </c>
      <c r="H1701" s="89"/>
      <c r="I1701" s="273" t="s">
        <v>2681</v>
      </c>
      <c r="J1701" s="89"/>
      <c r="K1701" s="89"/>
      <c r="L1701" s="89"/>
      <c r="M1701" s="89"/>
      <c r="N1701" s="274">
        <v>0</v>
      </c>
      <c r="O1701" s="274">
        <v>1637.29</v>
      </c>
      <c r="P1701" s="89" t="s">
        <v>670</v>
      </c>
    </row>
    <row r="1702" spans="1:16" ht="38.25">
      <c r="A1702" s="271" t="s">
        <v>565</v>
      </c>
      <c r="B1702" s="89"/>
      <c r="C1702" s="272" t="s">
        <v>615</v>
      </c>
      <c r="D1702" s="84">
        <v>43507</v>
      </c>
      <c r="E1702" s="85" t="s">
        <v>3786</v>
      </c>
      <c r="F1702" s="85" t="s">
        <v>3</v>
      </c>
      <c r="G1702" s="85">
        <v>1711109</v>
      </c>
      <c r="H1702" s="89"/>
      <c r="I1702" s="273" t="s">
        <v>1421</v>
      </c>
      <c r="J1702" s="89"/>
      <c r="K1702" s="89"/>
      <c r="L1702" s="89"/>
      <c r="M1702" s="89"/>
      <c r="N1702" s="274">
        <v>0</v>
      </c>
      <c r="O1702" s="274">
        <v>1669</v>
      </c>
      <c r="P1702" s="89" t="s">
        <v>670</v>
      </c>
    </row>
    <row r="1703" spans="1:16" ht="51">
      <c r="A1703" s="271" t="s">
        <v>556</v>
      </c>
      <c r="B1703" s="89"/>
      <c r="C1703" s="272" t="s">
        <v>616</v>
      </c>
      <c r="D1703" s="84">
        <v>43507</v>
      </c>
      <c r="E1703" s="85" t="s">
        <v>3787</v>
      </c>
      <c r="F1703" s="85" t="s">
        <v>3</v>
      </c>
      <c r="G1703" s="85">
        <v>1711103</v>
      </c>
      <c r="H1703" s="89"/>
      <c r="I1703" s="273" t="s">
        <v>5126</v>
      </c>
      <c r="J1703" s="89"/>
      <c r="K1703" s="89"/>
      <c r="L1703" s="89"/>
      <c r="M1703" s="89"/>
      <c r="N1703" s="274">
        <v>0</v>
      </c>
      <c r="O1703" s="274">
        <v>871.1</v>
      </c>
      <c r="P1703" s="89" t="s">
        <v>670</v>
      </c>
    </row>
    <row r="1704" spans="1:16" ht="51">
      <c r="A1704" s="271" t="s">
        <v>565</v>
      </c>
      <c r="B1704" s="89"/>
      <c r="C1704" s="272" t="s">
        <v>615</v>
      </c>
      <c r="D1704" s="84">
        <v>43507</v>
      </c>
      <c r="E1704" s="85" t="s">
        <v>3788</v>
      </c>
      <c r="F1704" s="85" t="s">
        <v>3</v>
      </c>
      <c r="G1704" s="85">
        <v>1711101</v>
      </c>
      <c r="H1704" s="89"/>
      <c r="I1704" s="273" t="s">
        <v>5127</v>
      </c>
      <c r="J1704" s="89"/>
      <c r="K1704" s="89"/>
      <c r="L1704" s="89"/>
      <c r="M1704" s="89"/>
      <c r="N1704" s="274">
        <v>0</v>
      </c>
      <c r="O1704" s="274">
        <v>658</v>
      </c>
      <c r="P1704" s="89" t="s">
        <v>670</v>
      </c>
    </row>
    <row r="1705" spans="1:16" ht="51">
      <c r="A1705" s="271" t="s">
        <v>565</v>
      </c>
      <c r="B1705" s="89"/>
      <c r="C1705" s="272" t="s">
        <v>615</v>
      </c>
      <c r="D1705" s="84">
        <v>43507</v>
      </c>
      <c r="E1705" s="85" t="s">
        <v>3789</v>
      </c>
      <c r="F1705" s="85" t="s">
        <v>3</v>
      </c>
      <c r="G1705" s="85">
        <v>1711100</v>
      </c>
      <c r="H1705" s="89"/>
      <c r="I1705" s="273" t="s">
        <v>5128</v>
      </c>
      <c r="J1705" s="89"/>
      <c r="K1705" s="89"/>
      <c r="L1705" s="89"/>
      <c r="M1705" s="89"/>
      <c r="N1705" s="274">
        <v>0</v>
      </c>
      <c r="O1705" s="274">
        <v>2427</v>
      </c>
      <c r="P1705" s="89" t="s">
        <v>670</v>
      </c>
    </row>
    <row r="1706" spans="1:16" ht="51">
      <c r="A1706" s="271">
        <v>20</v>
      </c>
      <c r="B1706" s="89"/>
      <c r="C1706" s="272" t="s">
        <v>44</v>
      </c>
      <c r="D1706" s="84">
        <v>43507</v>
      </c>
      <c r="E1706" s="85" t="s">
        <v>3790</v>
      </c>
      <c r="F1706" s="85" t="s">
        <v>3</v>
      </c>
      <c r="G1706" s="85">
        <v>1711098</v>
      </c>
      <c r="H1706" s="89"/>
      <c r="I1706" s="273" t="s">
        <v>5129</v>
      </c>
      <c r="J1706" s="89"/>
      <c r="K1706" s="89"/>
      <c r="L1706" s="89"/>
      <c r="M1706" s="89"/>
      <c r="N1706" s="274">
        <v>0</v>
      </c>
      <c r="O1706" s="274">
        <v>80.290000000000006</v>
      </c>
      <c r="P1706" s="89" t="s">
        <v>670</v>
      </c>
    </row>
    <row r="1707" spans="1:16" ht="38.25">
      <c r="A1707" s="271" t="s">
        <v>565</v>
      </c>
      <c r="B1707" s="89"/>
      <c r="C1707" s="272" t="s">
        <v>615</v>
      </c>
      <c r="D1707" s="84">
        <v>43507</v>
      </c>
      <c r="E1707" s="85" t="s">
        <v>3791</v>
      </c>
      <c r="F1707" s="85" t="s">
        <v>3</v>
      </c>
      <c r="G1707" s="85">
        <v>1711095</v>
      </c>
      <c r="H1707" s="89"/>
      <c r="I1707" s="273" t="s">
        <v>5130</v>
      </c>
      <c r="J1707" s="89"/>
      <c r="K1707" s="89"/>
      <c r="L1707" s="89"/>
      <c r="M1707" s="89"/>
      <c r="N1707" s="274">
        <v>0</v>
      </c>
      <c r="O1707" s="274">
        <v>1388</v>
      </c>
      <c r="P1707" s="89" t="s">
        <v>670</v>
      </c>
    </row>
    <row r="1708" spans="1:16" ht="38.25">
      <c r="A1708" s="271" t="s">
        <v>565</v>
      </c>
      <c r="B1708" s="89"/>
      <c r="C1708" s="272" t="s">
        <v>615</v>
      </c>
      <c r="D1708" s="84">
        <v>43507</v>
      </c>
      <c r="E1708" s="85" t="s">
        <v>3792</v>
      </c>
      <c r="F1708" s="85" t="s">
        <v>3</v>
      </c>
      <c r="G1708" s="85">
        <v>1711091</v>
      </c>
      <c r="H1708" s="89"/>
      <c r="I1708" s="273" t="s">
        <v>5131</v>
      </c>
      <c r="J1708" s="89"/>
      <c r="K1708" s="89"/>
      <c r="L1708" s="89"/>
      <c r="M1708" s="89"/>
      <c r="N1708" s="274">
        <v>0</v>
      </c>
      <c r="O1708" s="274">
        <v>689</v>
      </c>
      <c r="P1708" s="89" t="s">
        <v>670</v>
      </c>
    </row>
    <row r="1709" spans="1:16" ht="51">
      <c r="A1709" s="271">
        <v>591</v>
      </c>
      <c r="B1709" s="89"/>
      <c r="C1709" s="272" t="s">
        <v>1370</v>
      </c>
      <c r="D1709" s="84">
        <v>43507</v>
      </c>
      <c r="E1709" s="85" t="s">
        <v>3793</v>
      </c>
      <c r="F1709" s="85" t="s">
        <v>3</v>
      </c>
      <c r="G1709" s="85">
        <v>1711294</v>
      </c>
      <c r="H1709" s="89"/>
      <c r="I1709" s="273" t="s">
        <v>5132</v>
      </c>
      <c r="J1709" s="89"/>
      <c r="K1709" s="89"/>
      <c r="L1709" s="89"/>
      <c r="M1709" s="89"/>
      <c r="N1709" s="274">
        <v>0</v>
      </c>
      <c r="O1709" s="274">
        <v>16.740000000000002</v>
      </c>
      <c r="P1709" s="89" t="s">
        <v>670</v>
      </c>
    </row>
    <row r="1710" spans="1:16" ht="51">
      <c r="A1710" s="271">
        <v>591</v>
      </c>
      <c r="B1710" s="89"/>
      <c r="C1710" s="272" t="s">
        <v>1370</v>
      </c>
      <c r="D1710" s="84">
        <v>43507</v>
      </c>
      <c r="E1710" s="85" t="s">
        <v>3794</v>
      </c>
      <c r="F1710" s="85" t="s">
        <v>3</v>
      </c>
      <c r="G1710" s="85">
        <v>1711291</v>
      </c>
      <c r="H1710" s="89"/>
      <c r="I1710" s="273" t="s">
        <v>5133</v>
      </c>
      <c r="J1710" s="89"/>
      <c r="K1710" s="89"/>
      <c r="L1710" s="89"/>
      <c r="M1710" s="89"/>
      <c r="N1710" s="274">
        <v>0</v>
      </c>
      <c r="O1710" s="274">
        <v>51.6</v>
      </c>
      <c r="P1710" s="89" t="s">
        <v>670</v>
      </c>
    </row>
    <row r="1711" spans="1:16" ht="51">
      <c r="A1711" s="271">
        <v>591</v>
      </c>
      <c r="B1711" s="89"/>
      <c r="C1711" s="272" t="s">
        <v>1370</v>
      </c>
      <c r="D1711" s="84">
        <v>43507</v>
      </c>
      <c r="E1711" s="85" t="s">
        <v>3795</v>
      </c>
      <c r="F1711" s="85" t="s">
        <v>3</v>
      </c>
      <c r="G1711" s="85">
        <v>1711289</v>
      </c>
      <c r="H1711" s="89"/>
      <c r="I1711" s="273" t="s">
        <v>5134</v>
      </c>
      <c r="J1711" s="89"/>
      <c r="K1711" s="89"/>
      <c r="L1711" s="89"/>
      <c r="M1711" s="89"/>
      <c r="N1711" s="274">
        <v>0</v>
      </c>
      <c r="O1711" s="274">
        <v>404.63</v>
      </c>
      <c r="P1711" s="89" t="s">
        <v>670</v>
      </c>
    </row>
    <row r="1712" spans="1:16" ht="51">
      <c r="A1712" s="271">
        <v>591</v>
      </c>
      <c r="B1712" s="89"/>
      <c r="C1712" s="272" t="s">
        <v>1370</v>
      </c>
      <c r="D1712" s="84">
        <v>43507</v>
      </c>
      <c r="E1712" s="85" t="s">
        <v>3796</v>
      </c>
      <c r="F1712" s="85" t="s">
        <v>3</v>
      </c>
      <c r="G1712" s="85">
        <v>1711287</v>
      </c>
      <c r="H1712" s="89"/>
      <c r="I1712" s="273" t="s">
        <v>5135</v>
      </c>
      <c r="J1712" s="89"/>
      <c r="K1712" s="89"/>
      <c r="L1712" s="89"/>
      <c r="M1712" s="89"/>
      <c r="N1712" s="274">
        <v>0</v>
      </c>
      <c r="O1712" s="274">
        <v>401.11</v>
      </c>
      <c r="P1712" s="89" t="s">
        <v>670</v>
      </c>
    </row>
    <row r="1713" spans="1:16" ht="51">
      <c r="A1713" s="271">
        <v>591</v>
      </c>
      <c r="B1713" s="89"/>
      <c r="C1713" s="272" t="s">
        <v>1370</v>
      </c>
      <c r="D1713" s="84">
        <v>43507</v>
      </c>
      <c r="E1713" s="85" t="s">
        <v>3797</v>
      </c>
      <c r="F1713" s="85" t="s">
        <v>3</v>
      </c>
      <c r="G1713" s="85">
        <v>1711285</v>
      </c>
      <c r="H1713" s="89"/>
      <c r="I1713" s="273" t="s">
        <v>5136</v>
      </c>
      <c r="J1713" s="89"/>
      <c r="K1713" s="89"/>
      <c r="L1713" s="89"/>
      <c r="M1713" s="89"/>
      <c r="N1713" s="274">
        <v>0</v>
      </c>
      <c r="O1713" s="274">
        <v>379.69</v>
      </c>
      <c r="P1713" s="89" t="s">
        <v>670</v>
      </c>
    </row>
    <row r="1714" spans="1:16" ht="38.25">
      <c r="A1714" s="271">
        <v>526</v>
      </c>
      <c r="B1714" s="89"/>
      <c r="C1714" s="272" t="s">
        <v>610</v>
      </c>
      <c r="D1714" s="84">
        <v>43507</v>
      </c>
      <c r="E1714" s="85" t="s">
        <v>3798</v>
      </c>
      <c r="F1714" s="85" t="s">
        <v>3</v>
      </c>
      <c r="G1714" s="85">
        <v>1711284</v>
      </c>
      <c r="H1714" s="89"/>
      <c r="I1714" s="273" t="s">
        <v>5137</v>
      </c>
      <c r="J1714" s="89"/>
      <c r="K1714" s="89"/>
      <c r="L1714" s="89"/>
      <c r="M1714" s="89"/>
      <c r="N1714" s="274">
        <v>0</v>
      </c>
      <c r="O1714" s="274">
        <v>40</v>
      </c>
      <c r="P1714" s="89" t="s">
        <v>670</v>
      </c>
    </row>
    <row r="1715" spans="1:16" ht="51">
      <c r="A1715" s="271">
        <v>591</v>
      </c>
      <c r="B1715" s="89"/>
      <c r="C1715" s="272" t="s">
        <v>1370</v>
      </c>
      <c r="D1715" s="84">
        <v>43507</v>
      </c>
      <c r="E1715" s="85" t="s">
        <v>3799</v>
      </c>
      <c r="F1715" s="85" t="s">
        <v>3</v>
      </c>
      <c r="G1715" s="85">
        <v>1711283</v>
      </c>
      <c r="H1715" s="89"/>
      <c r="I1715" s="273" t="s">
        <v>5138</v>
      </c>
      <c r="J1715" s="89"/>
      <c r="K1715" s="89"/>
      <c r="L1715" s="89"/>
      <c r="M1715" s="89"/>
      <c r="N1715" s="274">
        <v>0</v>
      </c>
      <c r="O1715" s="274">
        <v>412.63</v>
      </c>
      <c r="P1715" s="89" t="s">
        <v>670</v>
      </c>
    </row>
    <row r="1716" spans="1:16" ht="51">
      <c r="A1716" s="271">
        <v>591</v>
      </c>
      <c r="B1716" s="89"/>
      <c r="C1716" s="272" t="s">
        <v>1370</v>
      </c>
      <c r="D1716" s="84">
        <v>43507</v>
      </c>
      <c r="E1716" s="85" t="s">
        <v>3800</v>
      </c>
      <c r="F1716" s="85" t="s">
        <v>3</v>
      </c>
      <c r="G1716" s="85">
        <v>1711282</v>
      </c>
      <c r="H1716" s="89"/>
      <c r="I1716" s="273" t="s">
        <v>5139</v>
      </c>
      <c r="J1716" s="89"/>
      <c r="K1716" s="89"/>
      <c r="L1716" s="89"/>
      <c r="M1716" s="89"/>
      <c r="N1716" s="274">
        <v>0</v>
      </c>
      <c r="O1716" s="274">
        <v>293.63</v>
      </c>
      <c r="P1716" s="89" t="s">
        <v>670</v>
      </c>
    </row>
    <row r="1717" spans="1:16" ht="51">
      <c r="A1717" s="271">
        <v>591</v>
      </c>
      <c r="B1717" s="89"/>
      <c r="C1717" s="272" t="s">
        <v>1370</v>
      </c>
      <c r="D1717" s="84">
        <v>43507</v>
      </c>
      <c r="E1717" s="85" t="s">
        <v>3801</v>
      </c>
      <c r="F1717" s="85" t="s">
        <v>3</v>
      </c>
      <c r="G1717" s="85">
        <v>1711281</v>
      </c>
      <c r="H1717" s="89"/>
      <c r="I1717" s="273" t="s">
        <v>5140</v>
      </c>
      <c r="J1717" s="89"/>
      <c r="K1717" s="89"/>
      <c r="L1717" s="89"/>
      <c r="M1717" s="89"/>
      <c r="N1717" s="274">
        <v>0</v>
      </c>
      <c r="O1717" s="274">
        <v>267.45999999999998</v>
      </c>
      <c r="P1717" s="89" t="s">
        <v>670</v>
      </c>
    </row>
    <row r="1718" spans="1:16" ht="63.75">
      <c r="A1718" s="271" t="s">
        <v>556</v>
      </c>
      <c r="B1718" s="89"/>
      <c r="C1718" s="272" t="s">
        <v>616</v>
      </c>
      <c r="D1718" s="84">
        <v>43507</v>
      </c>
      <c r="E1718" s="85" t="s">
        <v>3802</v>
      </c>
      <c r="F1718" s="85" t="s">
        <v>3</v>
      </c>
      <c r="G1718" s="85">
        <v>1711025</v>
      </c>
      <c r="H1718" s="89"/>
      <c r="I1718" s="273" t="s">
        <v>5142</v>
      </c>
      <c r="J1718" s="89"/>
      <c r="K1718" s="89"/>
      <c r="L1718" s="89"/>
      <c r="M1718" s="89"/>
      <c r="N1718" s="274">
        <v>0</v>
      </c>
      <c r="O1718" s="274">
        <v>571921.05000000005</v>
      </c>
      <c r="P1718" s="89" t="s">
        <v>670</v>
      </c>
    </row>
    <row r="1719" spans="1:16" ht="38.25">
      <c r="A1719" s="271" t="s">
        <v>565</v>
      </c>
      <c r="B1719" s="89"/>
      <c r="C1719" s="272" t="s">
        <v>615</v>
      </c>
      <c r="D1719" s="84">
        <v>43507</v>
      </c>
      <c r="E1719" s="85" t="s">
        <v>3803</v>
      </c>
      <c r="F1719" s="85" t="s">
        <v>3</v>
      </c>
      <c r="G1719" s="85">
        <v>1711088</v>
      </c>
      <c r="H1719" s="89"/>
      <c r="I1719" s="273" t="s">
        <v>5143</v>
      </c>
      <c r="J1719" s="89"/>
      <c r="K1719" s="89"/>
      <c r="L1719" s="89"/>
      <c r="M1719" s="89"/>
      <c r="N1719" s="274">
        <v>0</v>
      </c>
      <c r="O1719" s="274">
        <v>108</v>
      </c>
      <c r="P1719" s="89" t="s">
        <v>670</v>
      </c>
    </row>
    <row r="1720" spans="1:16" ht="38.25">
      <c r="A1720" s="271" t="s">
        <v>565</v>
      </c>
      <c r="B1720" s="89"/>
      <c r="C1720" s="272" t="s">
        <v>615</v>
      </c>
      <c r="D1720" s="84">
        <v>43507</v>
      </c>
      <c r="E1720" s="85" t="s">
        <v>3804</v>
      </c>
      <c r="F1720" s="85" t="s">
        <v>3</v>
      </c>
      <c r="G1720" s="85">
        <v>1711084</v>
      </c>
      <c r="H1720" s="89"/>
      <c r="I1720" s="273" t="s">
        <v>5144</v>
      </c>
      <c r="J1720" s="89"/>
      <c r="K1720" s="89"/>
      <c r="L1720" s="89"/>
      <c r="M1720" s="89"/>
      <c r="N1720" s="274">
        <v>0</v>
      </c>
      <c r="O1720" s="274">
        <v>536</v>
      </c>
      <c r="P1720" s="89" t="s">
        <v>670</v>
      </c>
    </row>
    <row r="1721" spans="1:16" ht="63.75">
      <c r="A1721" s="271" t="s">
        <v>565</v>
      </c>
      <c r="B1721" s="89"/>
      <c r="C1721" s="272" t="s">
        <v>615</v>
      </c>
      <c r="D1721" s="84">
        <v>43507</v>
      </c>
      <c r="E1721" s="85" t="s">
        <v>3805</v>
      </c>
      <c r="F1721" s="85" t="s">
        <v>3</v>
      </c>
      <c r="G1721" s="85">
        <v>1711051</v>
      </c>
      <c r="H1721" s="89"/>
      <c r="I1721" s="273" t="s">
        <v>5145</v>
      </c>
      <c r="J1721" s="89"/>
      <c r="K1721" s="89"/>
      <c r="L1721" s="89"/>
      <c r="M1721" s="89"/>
      <c r="N1721" s="274">
        <v>0</v>
      </c>
      <c r="O1721" s="274">
        <v>2237.75</v>
      </c>
      <c r="P1721" s="89" t="s">
        <v>670</v>
      </c>
    </row>
    <row r="1722" spans="1:16" ht="51">
      <c r="A1722" s="271">
        <v>234</v>
      </c>
      <c r="B1722" s="89"/>
      <c r="C1722" s="272" t="s">
        <v>644</v>
      </c>
      <c r="D1722" s="84">
        <v>43507</v>
      </c>
      <c r="E1722" s="85" t="s">
        <v>3806</v>
      </c>
      <c r="F1722" s="85" t="s">
        <v>3</v>
      </c>
      <c r="G1722" s="85">
        <v>1711029</v>
      </c>
      <c r="H1722" s="89"/>
      <c r="I1722" s="273" t="s">
        <v>5146</v>
      </c>
      <c r="J1722" s="89"/>
      <c r="K1722" s="89"/>
      <c r="L1722" s="89"/>
      <c r="M1722" s="89"/>
      <c r="N1722" s="274">
        <v>0</v>
      </c>
      <c r="O1722" s="274">
        <v>1000</v>
      </c>
      <c r="P1722" s="89" t="s">
        <v>670</v>
      </c>
    </row>
    <row r="1723" spans="1:16" ht="63.75">
      <c r="A1723" s="271">
        <v>287</v>
      </c>
      <c r="B1723" s="89"/>
      <c r="C1723" s="272" t="s">
        <v>126</v>
      </c>
      <c r="D1723" s="84">
        <v>43507</v>
      </c>
      <c r="E1723" s="85" t="s">
        <v>3807</v>
      </c>
      <c r="F1723" s="85" t="s">
        <v>3</v>
      </c>
      <c r="G1723" s="85">
        <v>1711163</v>
      </c>
      <c r="H1723" s="89"/>
      <c r="I1723" s="273" t="s">
        <v>5147</v>
      </c>
      <c r="J1723" s="89"/>
      <c r="K1723" s="89"/>
      <c r="L1723" s="89"/>
      <c r="M1723" s="89"/>
      <c r="N1723" s="274">
        <v>0</v>
      </c>
      <c r="O1723" s="274">
        <v>2800</v>
      </c>
      <c r="P1723" s="89" t="s">
        <v>670</v>
      </c>
    </row>
    <row r="1724" spans="1:16" ht="63.75">
      <c r="A1724" s="271">
        <v>10</v>
      </c>
      <c r="B1724" s="89"/>
      <c r="C1724" s="272" t="s">
        <v>41</v>
      </c>
      <c r="D1724" s="84">
        <v>43507</v>
      </c>
      <c r="E1724" s="85" t="s">
        <v>3808</v>
      </c>
      <c r="F1724" s="85" t="s">
        <v>6</v>
      </c>
      <c r="G1724" s="85">
        <v>960832</v>
      </c>
      <c r="H1724" s="89"/>
      <c r="I1724" s="273" t="s">
        <v>5148</v>
      </c>
      <c r="J1724" s="89"/>
      <c r="K1724" s="89"/>
      <c r="L1724" s="89"/>
      <c r="M1724" s="89"/>
      <c r="N1724" s="274">
        <v>0</v>
      </c>
      <c r="O1724" s="274">
        <v>260007.72</v>
      </c>
      <c r="P1724" s="89" t="s">
        <v>670</v>
      </c>
    </row>
    <row r="1725" spans="1:16" ht="63.75">
      <c r="A1725" s="271">
        <v>10</v>
      </c>
      <c r="B1725" s="89"/>
      <c r="C1725" s="272" t="s">
        <v>41</v>
      </c>
      <c r="D1725" s="84">
        <v>43507</v>
      </c>
      <c r="E1725" s="85" t="s">
        <v>3809</v>
      </c>
      <c r="F1725" s="85" t="s">
        <v>6</v>
      </c>
      <c r="G1725" s="85">
        <v>960837</v>
      </c>
      <c r="H1725" s="89"/>
      <c r="I1725" s="273" t="s">
        <v>5149</v>
      </c>
      <c r="J1725" s="89"/>
      <c r="K1725" s="89"/>
      <c r="L1725" s="89"/>
      <c r="M1725" s="89"/>
      <c r="N1725" s="274">
        <v>0</v>
      </c>
      <c r="O1725" s="274">
        <v>189277.28</v>
      </c>
      <c r="P1725" s="89" t="s">
        <v>670</v>
      </c>
    </row>
    <row r="1726" spans="1:16" ht="63.75">
      <c r="A1726" s="271">
        <v>10</v>
      </c>
      <c r="B1726" s="89"/>
      <c r="C1726" s="272" t="s">
        <v>41</v>
      </c>
      <c r="D1726" s="84">
        <v>43507</v>
      </c>
      <c r="E1726" s="85" t="s">
        <v>3810</v>
      </c>
      <c r="F1726" s="85" t="s">
        <v>6</v>
      </c>
      <c r="G1726" s="85">
        <v>960844</v>
      </c>
      <c r="H1726" s="89"/>
      <c r="I1726" s="273" t="s">
        <v>5150</v>
      </c>
      <c r="J1726" s="89"/>
      <c r="K1726" s="89"/>
      <c r="L1726" s="89"/>
      <c r="M1726" s="89"/>
      <c r="N1726" s="274">
        <v>0</v>
      </c>
      <c r="O1726" s="274">
        <v>4010.84</v>
      </c>
      <c r="P1726" s="89" t="s">
        <v>670</v>
      </c>
    </row>
    <row r="1727" spans="1:16" ht="51">
      <c r="A1727" s="271">
        <v>10</v>
      </c>
      <c r="B1727" s="89"/>
      <c r="C1727" s="272" t="s">
        <v>41</v>
      </c>
      <c r="D1727" s="84">
        <v>43507</v>
      </c>
      <c r="E1727" s="85" t="s">
        <v>3811</v>
      </c>
      <c r="F1727" s="85" t="s">
        <v>6</v>
      </c>
      <c r="G1727" s="85">
        <v>960850</v>
      </c>
      <c r="H1727" s="89"/>
      <c r="I1727" s="273" t="s">
        <v>5151</v>
      </c>
      <c r="J1727" s="89"/>
      <c r="K1727" s="89"/>
      <c r="L1727" s="89"/>
      <c r="M1727" s="89"/>
      <c r="N1727" s="274">
        <v>0</v>
      </c>
      <c r="O1727" s="274">
        <v>1603.11</v>
      </c>
      <c r="P1727" s="89" t="s">
        <v>670</v>
      </c>
    </row>
    <row r="1728" spans="1:16" ht="63.75">
      <c r="A1728" s="271">
        <v>10</v>
      </c>
      <c r="B1728" s="89"/>
      <c r="C1728" s="272" t="s">
        <v>41</v>
      </c>
      <c r="D1728" s="84">
        <v>43507</v>
      </c>
      <c r="E1728" s="85" t="s">
        <v>3812</v>
      </c>
      <c r="F1728" s="85" t="s">
        <v>6</v>
      </c>
      <c r="G1728" s="85">
        <v>960852</v>
      </c>
      <c r="H1728" s="89"/>
      <c r="I1728" s="273" t="s">
        <v>5152</v>
      </c>
      <c r="J1728" s="89"/>
      <c r="K1728" s="89"/>
      <c r="L1728" s="89"/>
      <c r="M1728" s="89"/>
      <c r="N1728" s="274">
        <v>0</v>
      </c>
      <c r="O1728" s="274">
        <v>10637.66</v>
      </c>
      <c r="P1728" s="89" t="s">
        <v>670</v>
      </c>
    </row>
    <row r="1729" spans="1:16" ht="38.25">
      <c r="A1729" s="271">
        <v>10</v>
      </c>
      <c r="B1729" s="89"/>
      <c r="C1729" s="272" t="s">
        <v>41</v>
      </c>
      <c r="D1729" s="84">
        <v>43507</v>
      </c>
      <c r="E1729" s="85" t="s">
        <v>3813</v>
      </c>
      <c r="F1729" s="85" t="s">
        <v>6</v>
      </c>
      <c r="G1729" s="85">
        <v>960856</v>
      </c>
      <c r="H1729" s="89"/>
      <c r="I1729" s="273" t="s">
        <v>5153</v>
      </c>
      <c r="J1729" s="89"/>
      <c r="K1729" s="89"/>
      <c r="L1729" s="89"/>
      <c r="M1729" s="89"/>
      <c r="N1729" s="274">
        <v>0</v>
      </c>
      <c r="O1729" s="274">
        <v>21182.65</v>
      </c>
      <c r="P1729" s="89" t="s">
        <v>670</v>
      </c>
    </row>
    <row r="1730" spans="1:16" ht="89.25">
      <c r="A1730" s="271" t="s">
        <v>556</v>
      </c>
      <c r="B1730" s="89"/>
      <c r="C1730" s="272" t="s">
        <v>616</v>
      </c>
      <c r="D1730" s="84">
        <v>43507</v>
      </c>
      <c r="E1730" s="85" t="s">
        <v>3814</v>
      </c>
      <c r="F1730" s="85" t="s">
        <v>6</v>
      </c>
      <c r="G1730" s="85">
        <v>946930</v>
      </c>
      <c r="H1730" s="89"/>
      <c r="I1730" s="273" t="s">
        <v>5154</v>
      </c>
      <c r="J1730" s="89"/>
      <c r="K1730" s="89"/>
      <c r="L1730" s="89"/>
      <c r="M1730" s="89"/>
      <c r="N1730" s="274">
        <v>0</v>
      </c>
      <c r="O1730" s="274">
        <v>14824.13</v>
      </c>
      <c r="P1730" s="89" t="s">
        <v>670</v>
      </c>
    </row>
    <row r="1731" spans="1:16" ht="89.25">
      <c r="A1731" s="271" t="s">
        <v>556</v>
      </c>
      <c r="B1731" s="89"/>
      <c r="C1731" s="272" t="s">
        <v>616</v>
      </c>
      <c r="D1731" s="84">
        <v>43507</v>
      </c>
      <c r="E1731" s="85" t="s">
        <v>3815</v>
      </c>
      <c r="F1731" s="85" t="s">
        <v>6</v>
      </c>
      <c r="G1731" s="85">
        <v>946930</v>
      </c>
      <c r="H1731" s="89"/>
      <c r="I1731" s="273" t="s">
        <v>5155</v>
      </c>
      <c r="J1731" s="89"/>
      <c r="K1731" s="89"/>
      <c r="L1731" s="89"/>
      <c r="M1731" s="89"/>
      <c r="N1731" s="274">
        <v>0</v>
      </c>
      <c r="O1731" s="274">
        <v>337.84</v>
      </c>
      <c r="P1731" s="89" t="s">
        <v>670</v>
      </c>
    </row>
    <row r="1732" spans="1:16" ht="89.25">
      <c r="A1732" s="271">
        <v>594</v>
      </c>
      <c r="B1732" s="89"/>
      <c r="C1732" s="272" t="s">
        <v>98</v>
      </c>
      <c r="D1732" s="84">
        <v>43507</v>
      </c>
      <c r="E1732" s="85" t="s">
        <v>3816</v>
      </c>
      <c r="F1732" s="85" t="s">
        <v>15</v>
      </c>
      <c r="G1732" s="85">
        <v>7192</v>
      </c>
      <c r="H1732" s="89"/>
      <c r="I1732" s="273" t="s">
        <v>5156</v>
      </c>
      <c r="J1732" s="89"/>
      <c r="K1732" s="89"/>
      <c r="L1732" s="89"/>
      <c r="M1732" s="89"/>
      <c r="N1732" s="274">
        <v>281.87</v>
      </c>
      <c r="O1732" s="274">
        <v>0</v>
      </c>
      <c r="P1732" s="89" t="s">
        <v>670</v>
      </c>
    </row>
    <row r="1733" spans="1:16" ht="102">
      <c r="A1733" s="271">
        <v>576</v>
      </c>
      <c r="B1733" s="89"/>
      <c r="C1733" s="272" t="s">
        <v>1369</v>
      </c>
      <c r="D1733" s="84">
        <v>43507</v>
      </c>
      <c r="E1733" s="85" t="s">
        <v>3817</v>
      </c>
      <c r="F1733" s="85" t="s">
        <v>15</v>
      </c>
      <c r="G1733" s="85">
        <v>7191</v>
      </c>
      <c r="H1733" s="89"/>
      <c r="I1733" s="273" t="s">
        <v>5157</v>
      </c>
      <c r="J1733" s="89"/>
      <c r="K1733" s="89"/>
      <c r="L1733" s="89"/>
      <c r="M1733" s="89"/>
      <c r="N1733" s="274">
        <v>303.41000000000003</v>
      </c>
      <c r="O1733" s="274">
        <v>0</v>
      </c>
      <c r="P1733" s="89" t="s">
        <v>670</v>
      </c>
    </row>
    <row r="1734" spans="1:16" ht="76.5">
      <c r="A1734" s="271">
        <v>25</v>
      </c>
      <c r="B1734" s="89"/>
      <c r="C1734" s="272" t="s">
        <v>45</v>
      </c>
      <c r="D1734" s="84">
        <v>43507</v>
      </c>
      <c r="E1734" s="85" t="s">
        <v>3818</v>
      </c>
      <c r="F1734" s="85" t="s">
        <v>671</v>
      </c>
      <c r="G1734" s="85">
        <v>191618</v>
      </c>
      <c r="H1734" s="89"/>
      <c r="I1734" s="273" t="s">
        <v>5158</v>
      </c>
      <c r="J1734" s="89"/>
      <c r="K1734" s="89"/>
      <c r="L1734" s="89"/>
      <c r="M1734" s="89"/>
      <c r="N1734" s="274">
        <v>212959.97</v>
      </c>
      <c r="O1734" s="274">
        <v>0</v>
      </c>
      <c r="P1734" s="89" t="s">
        <v>670</v>
      </c>
    </row>
    <row r="1735" spans="1:16" ht="76.5">
      <c r="A1735" s="271">
        <v>25</v>
      </c>
      <c r="B1735" s="89"/>
      <c r="C1735" s="272" t="s">
        <v>45</v>
      </c>
      <c r="D1735" s="84">
        <v>43507</v>
      </c>
      <c r="E1735" s="85" t="s">
        <v>3818</v>
      </c>
      <c r="F1735" s="85" t="s">
        <v>671</v>
      </c>
      <c r="G1735" s="85">
        <v>191620</v>
      </c>
      <c r="H1735" s="89"/>
      <c r="I1735" s="273" t="s">
        <v>5159</v>
      </c>
      <c r="J1735" s="89"/>
      <c r="K1735" s="89"/>
      <c r="L1735" s="89"/>
      <c r="M1735" s="89"/>
      <c r="N1735" s="274">
        <v>47734.559999999998</v>
      </c>
      <c r="O1735" s="274">
        <v>0</v>
      </c>
      <c r="P1735" s="89" t="s">
        <v>670</v>
      </c>
    </row>
    <row r="1736" spans="1:16" ht="63.75">
      <c r="A1736" s="271">
        <v>10</v>
      </c>
      <c r="B1736" s="89"/>
      <c r="C1736" s="272" t="s">
        <v>41</v>
      </c>
      <c r="D1736" s="84">
        <v>43507</v>
      </c>
      <c r="E1736" s="85" t="s">
        <v>3819</v>
      </c>
      <c r="F1736" s="85" t="s">
        <v>6</v>
      </c>
      <c r="G1736" s="85">
        <v>961316</v>
      </c>
      <c r="H1736" s="89"/>
      <c r="I1736" s="273" t="s">
        <v>5160</v>
      </c>
      <c r="J1736" s="89"/>
      <c r="K1736" s="89"/>
      <c r="L1736" s="89"/>
      <c r="M1736" s="89"/>
      <c r="N1736" s="274">
        <v>0</v>
      </c>
      <c r="O1736" s="274">
        <v>26294.93</v>
      </c>
      <c r="P1736" s="89" t="s">
        <v>670</v>
      </c>
    </row>
    <row r="1737" spans="1:16" ht="63.75">
      <c r="A1737" s="271">
        <v>10</v>
      </c>
      <c r="B1737" s="89"/>
      <c r="C1737" s="272" t="s">
        <v>41</v>
      </c>
      <c r="D1737" s="84">
        <v>43507</v>
      </c>
      <c r="E1737" s="85" t="s">
        <v>3820</v>
      </c>
      <c r="F1737" s="85" t="s">
        <v>6</v>
      </c>
      <c r="G1737" s="85">
        <v>961321</v>
      </c>
      <c r="H1737" s="89"/>
      <c r="I1737" s="273" t="s">
        <v>5161</v>
      </c>
      <c r="J1737" s="89"/>
      <c r="K1737" s="89"/>
      <c r="L1737" s="89"/>
      <c r="M1737" s="89"/>
      <c r="N1737" s="274">
        <v>0</v>
      </c>
      <c r="O1737" s="274">
        <v>204061.06</v>
      </c>
      <c r="P1737" s="89" t="s">
        <v>670</v>
      </c>
    </row>
    <row r="1738" spans="1:16" ht="63.75">
      <c r="A1738" s="271">
        <v>10</v>
      </c>
      <c r="B1738" s="89"/>
      <c r="C1738" s="272" t="s">
        <v>41</v>
      </c>
      <c r="D1738" s="84">
        <v>43507</v>
      </c>
      <c r="E1738" s="85" t="s">
        <v>3821</v>
      </c>
      <c r="F1738" s="85" t="s">
        <v>6</v>
      </c>
      <c r="G1738" s="85">
        <v>961325</v>
      </c>
      <c r="H1738" s="89"/>
      <c r="I1738" s="273" t="s">
        <v>5162</v>
      </c>
      <c r="J1738" s="89"/>
      <c r="K1738" s="89"/>
      <c r="L1738" s="89"/>
      <c r="M1738" s="89"/>
      <c r="N1738" s="274">
        <v>0</v>
      </c>
      <c r="O1738" s="274">
        <v>13837.65</v>
      </c>
      <c r="P1738" s="89" t="s">
        <v>670</v>
      </c>
    </row>
    <row r="1739" spans="1:16" ht="63.75">
      <c r="A1739" s="271">
        <v>10</v>
      </c>
      <c r="B1739" s="89"/>
      <c r="C1739" s="272" t="s">
        <v>41</v>
      </c>
      <c r="D1739" s="84">
        <v>43507</v>
      </c>
      <c r="E1739" s="85" t="s">
        <v>3822</v>
      </c>
      <c r="F1739" s="85" t="s">
        <v>6</v>
      </c>
      <c r="G1739" s="85">
        <v>961327</v>
      </c>
      <c r="H1739" s="89"/>
      <c r="I1739" s="273" t="s">
        <v>5163</v>
      </c>
      <c r="J1739" s="89"/>
      <c r="K1739" s="89"/>
      <c r="L1739" s="89"/>
      <c r="M1739" s="89"/>
      <c r="N1739" s="274">
        <v>0</v>
      </c>
      <c r="O1739" s="274">
        <v>21076.799999999999</v>
      </c>
      <c r="P1739" s="89" t="s">
        <v>670</v>
      </c>
    </row>
    <row r="1740" spans="1:16" ht="76.5">
      <c r="A1740" s="271">
        <v>10</v>
      </c>
      <c r="B1740" s="89"/>
      <c r="C1740" s="272" t="s">
        <v>41</v>
      </c>
      <c r="D1740" s="84">
        <v>43507</v>
      </c>
      <c r="E1740" s="85" t="s">
        <v>3823</v>
      </c>
      <c r="F1740" s="85" t="s">
        <v>6</v>
      </c>
      <c r="G1740" s="85">
        <v>961339</v>
      </c>
      <c r="H1740" s="89"/>
      <c r="I1740" s="273" t="s">
        <v>5164</v>
      </c>
      <c r="J1740" s="89"/>
      <c r="K1740" s="89"/>
      <c r="L1740" s="89"/>
      <c r="M1740" s="89"/>
      <c r="N1740" s="274">
        <v>0</v>
      </c>
      <c r="O1740" s="274">
        <v>143030.93</v>
      </c>
      <c r="P1740" s="89" t="s">
        <v>670</v>
      </c>
    </row>
    <row r="1741" spans="1:16" ht="63.75">
      <c r="A1741" s="271">
        <v>10</v>
      </c>
      <c r="B1741" s="89"/>
      <c r="C1741" s="272" t="s">
        <v>41</v>
      </c>
      <c r="D1741" s="84">
        <v>43507</v>
      </c>
      <c r="E1741" s="85" t="s">
        <v>3824</v>
      </c>
      <c r="F1741" s="85" t="s">
        <v>6</v>
      </c>
      <c r="G1741" s="85">
        <v>961341</v>
      </c>
      <c r="H1741" s="89"/>
      <c r="I1741" s="273" t="s">
        <v>5165</v>
      </c>
      <c r="J1741" s="89"/>
      <c r="K1741" s="89"/>
      <c r="L1741" s="89"/>
      <c r="M1741" s="89"/>
      <c r="N1741" s="274">
        <v>0</v>
      </c>
      <c r="O1741" s="274">
        <v>55993.65</v>
      </c>
      <c r="P1741" s="89" t="s">
        <v>670</v>
      </c>
    </row>
    <row r="1742" spans="1:16" ht="63.75">
      <c r="A1742" s="271">
        <v>10</v>
      </c>
      <c r="B1742" s="89"/>
      <c r="C1742" s="272" t="s">
        <v>41</v>
      </c>
      <c r="D1742" s="84">
        <v>43507</v>
      </c>
      <c r="E1742" s="85" t="s">
        <v>3825</v>
      </c>
      <c r="F1742" s="85" t="s">
        <v>6</v>
      </c>
      <c r="G1742" s="85">
        <v>961343</v>
      </c>
      <c r="H1742" s="89"/>
      <c r="I1742" s="273" t="s">
        <v>5166</v>
      </c>
      <c r="J1742" s="89"/>
      <c r="K1742" s="89"/>
      <c r="L1742" s="89"/>
      <c r="M1742" s="89"/>
      <c r="N1742" s="274">
        <v>0</v>
      </c>
      <c r="O1742" s="274">
        <v>92404.54</v>
      </c>
      <c r="P1742" s="89" t="s">
        <v>670</v>
      </c>
    </row>
    <row r="1743" spans="1:16" ht="51">
      <c r="A1743" s="271">
        <v>10</v>
      </c>
      <c r="B1743" s="89"/>
      <c r="C1743" s="272" t="s">
        <v>41</v>
      </c>
      <c r="D1743" s="84">
        <v>43507</v>
      </c>
      <c r="E1743" s="85" t="s">
        <v>3826</v>
      </c>
      <c r="F1743" s="85" t="s">
        <v>6</v>
      </c>
      <c r="G1743" s="85">
        <v>961713</v>
      </c>
      <c r="H1743" s="89"/>
      <c r="I1743" s="273" t="s">
        <v>5167</v>
      </c>
      <c r="J1743" s="89"/>
      <c r="K1743" s="89"/>
      <c r="L1743" s="89"/>
      <c r="M1743" s="89"/>
      <c r="N1743" s="274">
        <v>0</v>
      </c>
      <c r="O1743" s="274">
        <v>71511.38</v>
      </c>
      <c r="P1743" s="89" t="s">
        <v>670</v>
      </c>
    </row>
    <row r="1744" spans="1:16" ht="76.5">
      <c r="A1744" s="271" t="s">
        <v>557</v>
      </c>
      <c r="B1744" s="89"/>
      <c r="C1744" s="272" t="s">
        <v>783</v>
      </c>
      <c r="D1744" s="84">
        <v>43507</v>
      </c>
      <c r="E1744" s="85" t="s">
        <v>3827</v>
      </c>
      <c r="F1744" s="85" t="s">
        <v>6</v>
      </c>
      <c r="G1744" s="85">
        <v>1081318</v>
      </c>
      <c r="H1744" s="89"/>
      <c r="I1744" s="273" t="s">
        <v>5168</v>
      </c>
      <c r="J1744" s="89"/>
      <c r="K1744" s="89"/>
      <c r="L1744" s="89"/>
      <c r="M1744" s="89"/>
      <c r="N1744" s="274">
        <v>0</v>
      </c>
      <c r="O1744" s="274">
        <v>151000</v>
      </c>
      <c r="P1744" s="89" t="s">
        <v>670</v>
      </c>
    </row>
    <row r="1745" spans="1:16" ht="51">
      <c r="A1745" s="271">
        <v>117</v>
      </c>
      <c r="B1745" s="89"/>
      <c r="C1745" s="272" t="s">
        <v>62</v>
      </c>
      <c r="D1745" s="84">
        <v>43507</v>
      </c>
      <c r="E1745" s="85" t="s">
        <v>3828</v>
      </c>
      <c r="F1745" s="85" t="s">
        <v>11</v>
      </c>
      <c r="G1745" s="85">
        <v>947030</v>
      </c>
      <c r="H1745" s="89"/>
      <c r="I1745" s="273" t="s">
        <v>5170</v>
      </c>
      <c r="J1745" s="89"/>
      <c r="K1745" s="89"/>
      <c r="L1745" s="89"/>
      <c r="M1745" s="89"/>
      <c r="N1745" s="274">
        <v>50</v>
      </c>
      <c r="O1745" s="274">
        <v>0</v>
      </c>
      <c r="P1745" s="89" t="s">
        <v>670</v>
      </c>
    </row>
    <row r="1746" spans="1:16" ht="51">
      <c r="A1746" s="271" t="s">
        <v>563</v>
      </c>
      <c r="B1746" s="89"/>
      <c r="C1746" s="272" t="s">
        <v>614</v>
      </c>
      <c r="D1746" s="84">
        <v>43507</v>
      </c>
      <c r="E1746" s="85" t="s">
        <v>3829</v>
      </c>
      <c r="F1746" s="85" t="s">
        <v>6</v>
      </c>
      <c r="G1746" s="85">
        <v>1081359</v>
      </c>
      <c r="H1746" s="89"/>
      <c r="I1746" s="273" t="s">
        <v>5171</v>
      </c>
      <c r="J1746" s="89"/>
      <c r="K1746" s="89"/>
      <c r="L1746" s="89"/>
      <c r="M1746" s="89"/>
      <c r="N1746" s="274">
        <v>0</v>
      </c>
      <c r="O1746" s="274">
        <v>1135.95</v>
      </c>
      <c r="P1746" s="89" t="s">
        <v>670</v>
      </c>
    </row>
    <row r="1747" spans="1:16" ht="63.75">
      <c r="A1747" s="271" t="s">
        <v>563</v>
      </c>
      <c r="B1747" s="89"/>
      <c r="C1747" s="272" t="s">
        <v>614</v>
      </c>
      <c r="D1747" s="84">
        <v>43507</v>
      </c>
      <c r="E1747" s="85" t="s">
        <v>3830</v>
      </c>
      <c r="F1747" s="85" t="s">
        <v>6</v>
      </c>
      <c r="G1747" s="85">
        <v>1081360</v>
      </c>
      <c r="H1747" s="89"/>
      <c r="I1747" s="273" t="s">
        <v>5172</v>
      </c>
      <c r="J1747" s="89"/>
      <c r="K1747" s="89"/>
      <c r="L1747" s="89"/>
      <c r="M1747" s="89"/>
      <c r="N1747" s="274">
        <v>0</v>
      </c>
      <c r="O1747" s="274">
        <v>3533.92</v>
      </c>
      <c r="P1747" s="89" t="s">
        <v>670</v>
      </c>
    </row>
    <row r="1748" spans="1:16" ht="51">
      <c r="A1748" s="271" t="s">
        <v>565</v>
      </c>
      <c r="B1748" s="89"/>
      <c r="C1748" s="272" t="s">
        <v>615</v>
      </c>
      <c r="D1748" s="84">
        <v>43508</v>
      </c>
      <c r="E1748" s="85" t="s">
        <v>3831</v>
      </c>
      <c r="F1748" s="85" t="s">
        <v>3</v>
      </c>
      <c r="G1748" s="85">
        <v>1711603</v>
      </c>
      <c r="H1748" s="89"/>
      <c r="I1748" s="273" t="s">
        <v>5173</v>
      </c>
      <c r="J1748" s="89"/>
      <c r="K1748" s="89"/>
      <c r="L1748" s="89"/>
      <c r="M1748" s="89"/>
      <c r="N1748" s="274">
        <v>0</v>
      </c>
      <c r="O1748" s="274">
        <v>379</v>
      </c>
      <c r="P1748" s="89" t="s">
        <v>670</v>
      </c>
    </row>
    <row r="1749" spans="1:16" ht="51">
      <c r="A1749" s="271">
        <v>681</v>
      </c>
      <c r="B1749" s="89"/>
      <c r="C1749" s="272" t="s">
        <v>192</v>
      </c>
      <c r="D1749" s="84">
        <v>43508</v>
      </c>
      <c r="E1749" s="85" t="s">
        <v>3832</v>
      </c>
      <c r="F1749" s="85" t="s">
        <v>3</v>
      </c>
      <c r="G1749" s="85">
        <v>1711588</v>
      </c>
      <c r="H1749" s="89"/>
      <c r="I1749" s="273" t="s">
        <v>5174</v>
      </c>
      <c r="J1749" s="89"/>
      <c r="K1749" s="89"/>
      <c r="L1749" s="89"/>
      <c r="M1749" s="89"/>
      <c r="N1749" s="274">
        <v>0</v>
      </c>
      <c r="O1749" s="274">
        <v>252.43</v>
      </c>
      <c r="P1749" s="89" t="s">
        <v>670</v>
      </c>
    </row>
    <row r="1750" spans="1:16" ht="51">
      <c r="A1750" s="271">
        <v>681</v>
      </c>
      <c r="B1750" s="89"/>
      <c r="C1750" s="272" t="s">
        <v>192</v>
      </c>
      <c r="D1750" s="84">
        <v>43508</v>
      </c>
      <c r="E1750" s="85" t="s">
        <v>3833</v>
      </c>
      <c r="F1750" s="85" t="s">
        <v>3</v>
      </c>
      <c r="G1750" s="85">
        <v>1711587</v>
      </c>
      <c r="H1750" s="89"/>
      <c r="I1750" s="273" t="s">
        <v>5175</v>
      </c>
      <c r="J1750" s="89"/>
      <c r="K1750" s="89"/>
      <c r="L1750" s="89"/>
      <c r="M1750" s="89"/>
      <c r="N1750" s="274">
        <v>0</v>
      </c>
      <c r="O1750" s="274">
        <v>296.97000000000003</v>
      </c>
      <c r="P1750" s="89" t="s">
        <v>670</v>
      </c>
    </row>
    <row r="1751" spans="1:16" ht="51">
      <c r="A1751" s="271">
        <v>35</v>
      </c>
      <c r="B1751" s="89"/>
      <c r="C1751" s="272" t="s">
        <v>46</v>
      </c>
      <c r="D1751" s="84">
        <v>43508</v>
      </c>
      <c r="E1751" s="85" t="s">
        <v>3834</v>
      </c>
      <c r="F1751" s="85" t="s">
        <v>3</v>
      </c>
      <c r="G1751" s="85">
        <v>1711577</v>
      </c>
      <c r="H1751" s="89"/>
      <c r="I1751" s="273" t="s">
        <v>739</v>
      </c>
      <c r="J1751" s="89"/>
      <c r="K1751" s="89"/>
      <c r="L1751" s="89"/>
      <c r="M1751" s="89"/>
      <c r="N1751" s="274">
        <v>0</v>
      </c>
      <c r="O1751" s="274">
        <v>1200</v>
      </c>
      <c r="P1751" s="89" t="s">
        <v>670</v>
      </c>
    </row>
    <row r="1752" spans="1:16" ht="38.25">
      <c r="A1752" s="271" t="s">
        <v>565</v>
      </c>
      <c r="B1752" s="89"/>
      <c r="C1752" s="272" t="s">
        <v>615</v>
      </c>
      <c r="D1752" s="84">
        <v>43508</v>
      </c>
      <c r="E1752" s="85" t="s">
        <v>3835</v>
      </c>
      <c r="F1752" s="85" t="s">
        <v>3</v>
      </c>
      <c r="G1752" s="85">
        <v>1711573</v>
      </c>
      <c r="H1752" s="89"/>
      <c r="I1752" s="273" t="s">
        <v>5176</v>
      </c>
      <c r="J1752" s="89"/>
      <c r="K1752" s="89"/>
      <c r="L1752" s="89"/>
      <c r="M1752" s="89"/>
      <c r="N1752" s="274">
        <v>0</v>
      </c>
      <c r="O1752" s="274">
        <v>2814.02</v>
      </c>
      <c r="P1752" s="89" t="s">
        <v>670</v>
      </c>
    </row>
    <row r="1753" spans="1:16" ht="51">
      <c r="A1753" s="271">
        <v>661</v>
      </c>
      <c r="B1753" s="89"/>
      <c r="C1753" s="272" t="s">
        <v>189</v>
      </c>
      <c r="D1753" s="84">
        <v>43508</v>
      </c>
      <c r="E1753" s="85" t="s">
        <v>3836</v>
      </c>
      <c r="F1753" s="85" t="s">
        <v>3</v>
      </c>
      <c r="G1753" s="85">
        <v>1711550</v>
      </c>
      <c r="H1753" s="89"/>
      <c r="I1753" s="273" t="s">
        <v>5177</v>
      </c>
      <c r="J1753" s="89"/>
      <c r="K1753" s="89"/>
      <c r="L1753" s="89"/>
      <c r="M1753" s="89"/>
      <c r="N1753" s="274">
        <v>0</v>
      </c>
      <c r="O1753" s="274">
        <v>4972.53</v>
      </c>
      <c r="P1753" s="89" t="s">
        <v>670</v>
      </c>
    </row>
    <row r="1754" spans="1:16" ht="51">
      <c r="A1754" s="271">
        <v>291</v>
      </c>
      <c r="B1754" s="89"/>
      <c r="C1754" s="272" t="s">
        <v>129</v>
      </c>
      <c r="D1754" s="84">
        <v>43508</v>
      </c>
      <c r="E1754" s="85" t="s">
        <v>3837</v>
      </c>
      <c r="F1754" s="85" t="s">
        <v>3</v>
      </c>
      <c r="G1754" s="85">
        <v>1711542</v>
      </c>
      <c r="H1754" s="89"/>
      <c r="I1754" s="273" t="s">
        <v>5178</v>
      </c>
      <c r="J1754" s="89"/>
      <c r="K1754" s="89"/>
      <c r="L1754" s="89"/>
      <c r="M1754" s="89"/>
      <c r="N1754" s="274">
        <v>0</v>
      </c>
      <c r="O1754" s="274">
        <v>35</v>
      </c>
      <c r="P1754" s="89" t="s">
        <v>670</v>
      </c>
    </row>
    <row r="1755" spans="1:16" ht="51">
      <c r="A1755" s="271" t="s">
        <v>565</v>
      </c>
      <c r="B1755" s="89"/>
      <c r="C1755" s="272" t="s">
        <v>615</v>
      </c>
      <c r="D1755" s="84">
        <v>43508</v>
      </c>
      <c r="E1755" s="85" t="s">
        <v>3838</v>
      </c>
      <c r="F1755" s="85" t="s">
        <v>3</v>
      </c>
      <c r="G1755" s="85">
        <v>1711534</v>
      </c>
      <c r="H1755" s="89"/>
      <c r="I1755" s="273" t="s">
        <v>5179</v>
      </c>
      <c r="J1755" s="89"/>
      <c r="K1755" s="89"/>
      <c r="L1755" s="89"/>
      <c r="M1755" s="89"/>
      <c r="N1755" s="274">
        <v>0</v>
      </c>
      <c r="O1755" s="274">
        <v>616.08000000000004</v>
      </c>
      <c r="P1755" s="89" t="s">
        <v>670</v>
      </c>
    </row>
    <row r="1756" spans="1:16" ht="63.75">
      <c r="A1756" s="271">
        <v>47</v>
      </c>
      <c r="B1756" s="89"/>
      <c r="C1756" s="272" t="s">
        <v>49</v>
      </c>
      <c r="D1756" s="84">
        <v>43508</v>
      </c>
      <c r="E1756" s="85" t="s">
        <v>3839</v>
      </c>
      <c r="F1756" s="85" t="s">
        <v>3</v>
      </c>
      <c r="G1756" s="85">
        <v>1711613</v>
      </c>
      <c r="H1756" s="89"/>
      <c r="I1756" s="273" t="s">
        <v>5180</v>
      </c>
      <c r="J1756" s="89"/>
      <c r="K1756" s="89"/>
      <c r="L1756" s="89"/>
      <c r="M1756" s="89"/>
      <c r="N1756" s="274">
        <v>0</v>
      </c>
      <c r="O1756" s="274">
        <v>360</v>
      </c>
      <c r="P1756" s="89" t="s">
        <v>670</v>
      </c>
    </row>
    <row r="1757" spans="1:16" ht="63.75">
      <c r="A1757" s="271">
        <v>48</v>
      </c>
      <c r="B1757" s="89"/>
      <c r="C1757" s="272" t="s">
        <v>50</v>
      </c>
      <c r="D1757" s="84">
        <v>43508</v>
      </c>
      <c r="E1757" s="85" t="s">
        <v>3840</v>
      </c>
      <c r="F1757" s="85" t="s">
        <v>3</v>
      </c>
      <c r="G1757" s="85">
        <v>1711637</v>
      </c>
      <c r="H1757" s="89"/>
      <c r="I1757" s="273" t="s">
        <v>5181</v>
      </c>
      <c r="J1757" s="89"/>
      <c r="K1757" s="89"/>
      <c r="L1757" s="89"/>
      <c r="M1757" s="89"/>
      <c r="N1757" s="274">
        <v>0</v>
      </c>
      <c r="O1757" s="274">
        <v>1168</v>
      </c>
      <c r="P1757" s="89" t="s">
        <v>670</v>
      </c>
    </row>
    <row r="1758" spans="1:16" ht="51">
      <c r="A1758" s="271">
        <v>291</v>
      </c>
      <c r="B1758" s="89"/>
      <c r="C1758" s="272" t="s">
        <v>129</v>
      </c>
      <c r="D1758" s="84">
        <v>43508</v>
      </c>
      <c r="E1758" s="85" t="s">
        <v>3841</v>
      </c>
      <c r="F1758" s="85" t="s">
        <v>3</v>
      </c>
      <c r="G1758" s="85">
        <v>1711642</v>
      </c>
      <c r="H1758" s="89"/>
      <c r="I1758" s="273" t="s">
        <v>5182</v>
      </c>
      <c r="J1758" s="89"/>
      <c r="K1758" s="89"/>
      <c r="L1758" s="89"/>
      <c r="M1758" s="89"/>
      <c r="N1758" s="274">
        <v>0</v>
      </c>
      <c r="O1758" s="274">
        <v>1559</v>
      </c>
      <c r="P1758" s="89" t="s">
        <v>670</v>
      </c>
    </row>
    <row r="1759" spans="1:16" ht="63.75">
      <c r="A1759" s="271">
        <v>35</v>
      </c>
      <c r="B1759" s="89"/>
      <c r="C1759" s="272" t="s">
        <v>46</v>
      </c>
      <c r="D1759" s="84">
        <v>43508</v>
      </c>
      <c r="E1759" s="85" t="s">
        <v>3842</v>
      </c>
      <c r="F1759" s="85" t="s">
        <v>3</v>
      </c>
      <c r="G1759" s="85">
        <v>1711481</v>
      </c>
      <c r="H1759" s="89"/>
      <c r="I1759" s="273" t="s">
        <v>5183</v>
      </c>
      <c r="J1759" s="89"/>
      <c r="K1759" s="89"/>
      <c r="L1759" s="89"/>
      <c r="M1759" s="89"/>
      <c r="N1759" s="274">
        <v>0</v>
      </c>
      <c r="O1759" s="274">
        <v>15063.03</v>
      </c>
      <c r="P1759" s="89" t="s">
        <v>670</v>
      </c>
    </row>
    <row r="1760" spans="1:16" ht="63.75">
      <c r="A1760" s="271">
        <v>35</v>
      </c>
      <c r="B1760" s="89"/>
      <c r="C1760" s="272" t="s">
        <v>46</v>
      </c>
      <c r="D1760" s="84">
        <v>43508</v>
      </c>
      <c r="E1760" s="85" t="s">
        <v>3843</v>
      </c>
      <c r="F1760" s="85" t="s">
        <v>3</v>
      </c>
      <c r="G1760" s="85">
        <v>1711485</v>
      </c>
      <c r="H1760" s="89"/>
      <c r="I1760" s="273" t="s">
        <v>5184</v>
      </c>
      <c r="J1760" s="89"/>
      <c r="K1760" s="89"/>
      <c r="L1760" s="89"/>
      <c r="M1760" s="89"/>
      <c r="N1760" s="274">
        <v>0</v>
      </c>
      <c r="O1760" s="274">
        <v>57.89</v>
      </c>
      <c r="P1760" s="89" t="s">
        <v>670</v>
      </c>
    </row>
    <row r="1761" spans="1:16" ht="63.75">
      <c r="A1761" s="271">
        <v>35</v>
      </c>
      <c r="B1761" s="89"/>
      <c r="C1761" s="272" t="s">
        <v>46</v>
      </c>
      <c r="D1761" s="84">
        <v>43508</v>
      </c>
      <c r="E1761" s="85" t="s">
        <v>3844</v>
      </c>
      <c r="F1761" s="85" t="s">
        <v>3</v>
      </c>
      <c r="G1761" s="85">
        <v>1711490</v>
      </c>
      <c r="H1761" s="89"/>
      <c r="I1761" s="273" t="s">
        <v>5185</v>
      </c>
      <c r="J1761" s="89"/>
      <c r="K1761" s="89"/>
      <c r="L1761" s="89"/>
      <c r="M1761" s="89"/>
      <c r="N1761" s="274">
        <v>0</v>
      </c>
      <c r="O1761" s="274">
        <v>620</v>
      </c>
      <c r="P1761" s="89" t="s">
        <v>670</v>
      </c>
    </row>
    <row r="1762" spans="1:16" ht="51">
      <c r="A1762" s="271">
        <v>78</v>
      </c>
      <c r="B1762" s="89"/>
      <c r="C1762" s="272" t="s">
        <v>674</v>
      </c>
      <c r="D1762" s="84">
        <v>43508</v>
      </c>
      <c r="E1762" s="85" t="s">
        <v>3845</v>
      </c>
      <c r="F1762" s="85" t="s">
        <v>3</v>
      </c>
      <c r="G1762" s="85">
        <v>1711505</v>
      </c>
      <c r="H1762" s="89"/>
      <c r="I1762" s="273" t="s">
        <v>5186</v>
      </c>
      <c r="J1762" s="89"/>
      <c r="K1762" s="89"/>
      <c r="L1762" s="89"/>
      <c r="M1762" s="89"/>
      <c r="N1762" s="274">
        <v>0</v>
      </c>
      <c r="O1762" s="274">
        <v>3855.84</v>
      </c>
      <c r="P1762" s="89" t="s">
        <v>670</v>
      </c>
    </row>
    <row r="1763" spans="1:16" ht="51">
      <c r="A1763" s="271">
        <v>78</v>
      </c>
      <c r="B1763" s="89"/>
      <c r="C1763" s="272" t="s">
        <v>674</v>
      </c>
      <c r="D1763" s="84">
        <v>43508</v>
      </c>
      <c r="E1763" s="85" t="s">
        <v>3846</v>
      </c>
      <c r="F1763" s="85" t="s">
        <v>3</v>
      </c>
      <c r="G1763" s="85">
        <v>1711507</v>
      </c>
      <c r="H1763" s="89"/>
      <c r="I1763" s="273" t="s">
        <v>5187</v>
      </c>
      <c r="J1763" s="89"/>
      <c r="K1763" s="89"/>
      <c r="L1763" s="89"/>
      <c r="M1763" s="89"/>
      <c r="N1763" s="274">
        <v>0</v>
      </c>
      <c r="O1763" s="274">
        <v>1141.44</v>
      </c>
      <c r="P1763" s="89" t="s">
        <v>670</v>
      </c>
    </row>
    <row r="1764" spans="1:16" ht="38.25">
      <c r="A1764" s="271" t="s">
        <v>565</v>
      </c>
      <c r="B1764" s="89"/>
      <c r="C1764" s="272" t="s">
        <v>615</v>
      </c>
      <c r="D1764" s="84">
        <v>43508</v>
      </c>
      <c r="E1764" s="85" t="s">
        <v>3847</v>
      </c>
      <c r="F1764" s="85" t="s">
        <v>3</v>
      </c>
      <c r="G1764" s="85">
        <v>1711532</v>
      </c>
      <c r="H1764" s="89"/>
      <c r="I1764" s="273" t="s">
        <v>5188</v>
      </c>
      <c r="J1764" s="89"/>
      <c r="K1764" s="89"/>
      <c r="L1764" s="89"/>
      <c r="M1764" s="89"/>
      <c r="N1764" s="274">
        <v>0</v>
      </c>
      <c r="O1764" s="274">
        <v>488.19</v>
      </c>
      <c r="P1764" s="89" t="s">
        <v>670</v>
      </c>
    </row>
    <row r="1765" spans="1:16" ht="63.75">
      <c r="A1765" s="271" t="s">
        <v>556</v>
      </c>
      <c r="B1765" s="89"/>
      <c r="C1765" s="272" t="s">
        <v>616</v>
      </c>
      <c r="D1765" s="84">
        <v>43508</v>
      </c>
      <c r="E1765" s="85" t="s">
        <v>3848</v>
      </c>
      <c r="F1765" s="85" t="s">
        <v>3</v>
      </c>
      <c r="G1765" s="85">
        <v>1711502</v>
      </c>
      <c r="H1765" s="89"/>
      <c r="I1765" s="273" t="s">
        <v>5189</v>
      </c>
      <c r="J1765" s="89"/>
      <c r="K1765" s="89"/>
      <c r="L1765" s="89"/>
      <c r="M1765" s="89"/>
      <c r="N1765" s="274">
        <v>0</v>
      </c>
      <c r="O1765" s="274">
        <v>380</v>
      </c>
      <c r="P1765" s="89" t="s">
        <v>670</v>
      </c>
    </row>
    <row r="1766" spans="1:16" ht="63.75">
      <c r="A1766" s="271" t="s">
        <v>556</v>
      </c>
      <c r="B1766" s="89"/>
      <c r="C1766" s="272" t="s">
        <v>616</v>
      </c>
      <c r="D1766" s="84">
        <v>43508</v>
      </c>
      <c r="E1766" s="85" t="s">
        <v>3849</v>
      </c>
      <c r="F1766" s="85" t="s">
        <v>3</v>
      </c>
      <c r="G1766" s="85">
        <v>1711499</v>
      </c>
      <c r="H1766" s="89"/>
      <c r="I1766" s="273" t="s">
        <v>5190</v>
      </c>
      <c r="J1766" s="89"/>
      <c r="K1766" s="89"/>
      <c r="L1766" s="89"/>
      <c r="M1766" s="89"/>
      <c r="N1766" s="274">
        <v>0</v>
      </c>
      <c r="O1766" s="274">
        <v>1894.3</v>
      </c>
      <c r="P1766" s="89" t="s">
        <v>670</v>
      </c>
    </row>
    <row r="1767" spans="1:16" ht="51">
      <c r="A1767" s="271" t="s">
        <v>556</v>
      </c>
      <c r="B1767" s="89"/>
      <c r="C1767" s="272" t="s">
        <v>616</v>
      </c>
      <c r="D1767" s="84">
        <v>43508</v>
      </c>
      <c r="E1767" s="85" t="s">
        <v>3850</v>
      </c>
      <c r="F1767" s="85" t="s">
        <v>3</v>
      </c>
      <c r="G1767" s="85">
        <v>1711480</v>
      </c>
      <c r="H1767" s="89"/>
      <c r="I1767" s="273" t="s">
        <v>5191</v>
      </c>
      <c r="J1767" s="89"/>
      <c r="K1767" s="89"/>
      <c r="L1767" s="89"/>
      <c r="M1767" s="89"/>
      <c r="N1767" s="274">
        <v>0</v>
      </c>
      <c r="O1767" s="274">
        <v>18.600000000000001</v>
      </c>
      <c r="P1767" s="89" t="s">
        <v>670</v>
      </c>
    </row>
    <row r="1768" spans="1:16" ht="63.75">
      <c r="A1768" s="271">
        <v>25</v>
      </c>
      <c r="B1768" s="89"/>
      <c r="C1768" s="272" t="s">
        <v>45</v>
      </c>
      <c r="D1768" s="84">
        <v>43508</v>
      </c>
      <c r="E1768" s="85" t="s">
        <v>3851</v>
      </c>
      <c r="F1768" s="85" t="s">
        <v>671</v>
      </c>
      <c r="G1768" s="85">
        <v>191663</v>
      </c>
      <c r="H1768" s="89"/>
      <c r="I1768" s="273" t="s">
        <v>5192</v>
      </c>
      <c r="J1768" s="89"/>
      <c r="K1768" s="89"/>
      <c r="L1768" s="89"/>
      <c r="M1768" s="89"/>
      <c r="N1768" s="274">
        <v>0</v>
      </c>
      <c r="O1768" s="274">
        <v>190419.13</v>
      </c>
      <c r="P1768" s="89" t="s">
        <v>670</v>
      </c>
    </row>
    <row r="1769" spans="1:16" ht="51">
      <c r="A1769" s="271" t="s">
        <v>557</v>
      </c>
      <c r="B1769" s="89"/>
      <c r="C1769" s="272" t="s">
        <v>783</v>
      </c>
      <c r="D1769" s="84">
        <v>43508</v>
      </c>
      <c r="E1769" s="85" t="s">
        <v>3851</v>
      </c>
      <c r="F1769" s="85" t="s">
        <v>671</v>
      </c>
      <c r="G1769" s="85">
        <v>192321</v>
      </c>
      <c r="H1769" s="89"/>
      <c r="I1769" s="273" t="s">
        <v>5193</v>
      </c>
      <c r="J1769" s="89"/>
      <c r="K1769" s="89"/>
      <c r="L1769" s="89"/>
      <c r="M1769" s="89"/>
      <c r="N1769" s="274">
        <v>0</v>
      </c>
      <c r="O1769" s="274">
        <v>989.85</v>
      </c>
      <c r="P1769" s="89" t="s">
        <v>670</v>
      </c>
    </row>
    <row r="1770" spans="1:16" ht="38.25">
      <c r="A1770" s="271" t="s">
        <v>557</v>
      </c>
      <c r="B1770" s="89"/>
      <c r="C1770" s="272" t="s">
        <v>783</v>
      </c>
      <c r="D1770" s="84">
        <v>43508</v>
      </c>
      <c r="E1770" s="85" t="s">
        <v>3851</v>
      </c>
      <c r="F1770" s="85" t="s">
        <v>671</v>
      </c>
      <c r="G1770" s="85">
        <v>192317</v>
      </c>
      <c r="H1770" s="89"/>
      <c r="I1770" s="273" t="s">
        <v>5194</v>
      </c>
      <c r="J1770" s="89"/>
      <c r="K1770" s="89"/>
      <c r="L1770" s="89"/>
      <c r="M1770" s="89"/>
      <c r="N1770" s="274">
        <v>0</v>
      </c>
      <c r="O1770" s="274">
        <v>1954.99</v>
      </c>
      <c r="P1770" s="89" t="s">
        <v>670</v>
      </c>
    </row>
    <row r="1771" spans="1:16" ht="38.25">
      <c r="A1771" s="271">
        <v>10</v>
      </c>
      <c r="B1771" s="89"/>
      <c r="C1771" s="272" t="s">
        <v>41</v>
      </c>
      <c r="D1771" s="84">
        <v>43508</v>
      </c>
      <c r="E1771" s="85" t="s">
        <v>3852</v>
      </c>
      <c r="F1771" s="85" t="s">
        <v>6</v>
      </c>
      <c r="G1771" s="85">
        <v>962045</v>
      </c>
      <c r="H1771" s="89"/>
      <c r="I1771" s="273" t="s">
        <v>5195</v>
      </c>
      <c r="J1771" s="89"/>
      <c r="K1771" s="89"/>
      <c r="L1771" s="89"/>
      <c r="M1771" s="89"/>
      <c r="N1771" s="274">
        <v>0</v>
      </c>
      <c r="O1771" s="274">
        <v>114963.86</v>
      </c>
      <c r="P1771" s="89" t="s">
        <v>670</v>
      </c>
    </row>
    <row r="1772" spans="1:16" ht="63.75">
      <c r="A1772" s="271">
        <v>10</v>
      </c>
      <c r="B1772" s="89"/>
      <c r="C1772" s="272" t="s">
        <v>41</v>
      </c>
      <c r="D1772" s="84">
        <v>43508</v>
      </c>
      <c r="E1772" s="85" t="s">
        <v>3853</v>
      </c>
      <c r="F1772" s="85" t="s">
        <v>6</v>
      </c>
      <c r="G1772" s="85">
        <v>962047</v>
      </c>
      <c r="H1772" s="89"/>
      <c r="I1772" s="273" t="s">
        <v>5196</v>
      </c>
      <c r="J1772" s="89"/>
      <c r="K1772" s="89"/>
      <c r="L1772" s="89"/>
      <c r="M1772" s="89"/>
      <c r="N1772" s="274">
        <v>0</v>
      </c>
      <c r="O1772" s="274">
        <v>120924.79</v>
      </c>
      <c r="P1772" s="89" t="s">
        <v>670</v>
      </c>
    </row>
    <row r="1773" spans="1:16" ht="51">
      <c r="A1773" s="271">
        <v>10</v>
      </c>
      <c r="B1773" s="89"/>
      <c r="C1773" s="272" t="s">
        <v>41</v>
      </c>
      <c r="D1773" s="84">
        <v>43508</v>
      </c>
      <c r="E1773" s="85" t="s">
        <v>3854</v>
      </c>
      <c r="F1773" s="85" t="s">
        <v>6</v>
      </c>
      <c r="G1773" s="85">
        <v>962049</v>
      </c>
      <c r="H1773" s="89"/>
      <c r="I1773" s="273" t="s">
        <v>5197</v>
      </c>
      <c r="J1773" s="89"/>
      <c r="K1773" s="89"/>
      <c r="L1773" s="89"/>
      <c r="M1773" s="89"/>
      <c r="N1773" s="274">
        <v>0</v>
      </c>
      <c r="O1773" s="274">
        <v>94382.62</v>
      </c>
      <c r="P1773" s="89" t="s">
        <v>670</v>
      </c>
    </row>
    <row r="1774" spans="1:16" ht="51">
      <c r="A1774" s="271">
        <v>10</v>
      </c>
      <c r="B1774" s="89"/>
      <c r="C1774" s="272" t="s">
        <v>41</v>
      </c>
      <c r="D1774" s="84">
        <v>43508</v>
      </c>
      <c r="E1774" s="85" t="s">
        <v>3855</v>
      </c>
      <c r="F1774" s="85" t="s">
        <v>6</v>
      </c>
      <c r="G1774" s="85">
        <v>962051</v>
      </c>
      <c r="H1774" s="89"/>
      <c r="I1774" s="273" t="s">
        <v>5198</v>
      </c>
      <c r="J1774" s="89"/>
      <c r="K1774" s="89"/>
      <c r="L1774" s="89"/>
      <c r="M1774" s="89"/>
      <c r="N1774" s="274">
        <v>0</v>
      </c>
      <c r="O1774" s="274">
        <v>5599.13</v>
      </c>
      <c r="P1774" s="89" t="s">
        <v>670</v>
      </c>
    </row>
    <row r="1775" spans="1:16" ht="63.75">
      <c r="A1775" s="271">
        <v>10</v>
      </c>
      <c r="B1775" s="89"/>
      <c r="C1775" s="272" t="s">
        <v>41</v>
      </c>
      <c r="D1775" s="84">
        <v>43508</v>
      </c>
      <c r="E1775" s="85" t="s">
        <v>3856</v>
      </c>
      <c r="F1775" s="85" t="s">
        <v>6</v>
      </c>
      <c r="G1775" s="85">
        <v>962053</v>
      </c>
      <c r="H1775" s="89"/>
      <c r="I1775" s="273" t="s">
        <v>5199</v>
      </c>
      <c r="J1775" s="89"/>
      <c r="K1775" s="89"/>
      <c r="L1775" s="89"/>
      <c r="M1775" s="89"/>
      <c r="N1775" s="274">
        <v>0</v>
      </c>
      <c r="O1775" s="274">
        <v>16944.2</v>
      </c>
      <c r="P1775" s="89" t="s">
        <v>670</v>
      </c>
    </row>
    <row r="1776" spans="1:16" ht="63.75">
      <c r="A1776" s="271">
        <v>10</v>
      </c>
      <c r="B1776" s="89"/>
      <c r="C1776" s="272" t="s">
        <v>41</v>
      </c>
      <c r="D1776" s="84">
        <v>43508</v>
      </c>
      <c r="E1776" s="85" t="s">
        <v>3857</v>
      </c>
      <c r="F1776" s="85" t="s">
        <v>6</v>
      </c>
      <c r="G1776" s="85">
        <v>962055</v>
      </c>
      <c r="H1776" s="89"/>
      <c r="I1776" s="273" t="s">
        <v>5200</v>
      </c>
      <c r="J1776" s="89"/>
      <c r="K1776" s="89"/>
      <c r="L1776" s="89"/>
      <c r="M1776" s="89"/>
      <c r="N1776" s="274">
        <v>0</v>
      </c>
      <c r="O1776" s="274">
        <v>48432.22</v>
      </c>
      <c r="P1776" s="89" t="s">
        <v>670</v>
      </c>
    </row>
    <row r="1777" spans="1:16" ht="63.75">
      <c r="A1777" s="271">
        <v>10</v>
      </c>
      <c r="B1777" s="89"/>
      <c r="C1777" s="272" t="s">
        <v>41</v>
      </c>
      <c r="D1777" s="84">
        <v>43508</v>
      </c>
      <c r="E1777" s="85" t="s">
        <v>3858</v>
      </c>
      <c r="F1777" s="85" t="s">
        <v>6</v>
      </c>
      <c r="G1777" s="85">
        <v>962057</v>
      </c>
      <c r="H1777" s="89"/>
      <c r="I1777" s="273" t="s">
        <v>5201</v>
      </c>
      <c r="J1777" s="89"/>
      <c r="K1777" s="89"/>
      <c r="L1777" s="89"/>
      <c r="M1777" s="89"/>
      <c r="N1777" s="274">
        <v>0</v>
      </c>
      <c r="O1777" s="274">
        <v>19737.939999999999</v>
      </c>
      <c r="P1777" s="89" t="s">
        <v>670</v>
      </c>
    </row>
    <row r="1778" spans="1:16" ht="51">
      <c r="A1778" s="271">
        <v>10</v>
      </c>
      <c r="B1778" s="89"/>
      <c r="C1778" s="272" t="s">
        <v>41</v>
      </c>
      <c r="D1778" s="84">
        <v>43508</v>
      </c>
      <c r="E1778" s="85" t="s">
        <v>3859</v>
      </c>
      <c r="F1778" s="85" t="s">
        <v>6</v>
      </c>
      <c r="G1778" s="85">
        <v>962059</v>
      </c>
      <c r="H1778" s="89"/>
      <c r="I1778" s="273" t="s">
        <v>5202</v>
      </c>
      <c r="J1778" s="89"/>
      <c r="K1778" s="89"/>
      <c r="L1778" s="89"/>
      <c r="M1778" s="89"/>
      <c r="N1778" s="274">
        <v>0</v>
      </c>
      <c r="O1778" s="274">
        <v>54192.9</v>
      </c>
      <c r="P1778" s="89" t="s">
        <v>670</v>
      </c>
    </row>
    <row r="1779" spans="1:16" ht="51">
      <c r="A1779" s="271">
        <v>10</v>
      </c>
      <c r="B1779" s="89"/>
      <c r="C1779" s="272" t="s">
        <v>41</v>
      </c>
      <c r="D1779" s="84">
        <v>43508</v>
      </c>
      <c r="E1779" s="85" t="s">
        <v>3860</v>
      </c>
      <c r="F1779" s="85" t="s">
        <v>6</v>
      </c>
      <c r="G1779" s="85">
        <v>962200</v>
      </c>
      <c r="H1779" s="89"/>
      <c r="I1779" s="273" t="s">
        <v>5203</v>
      </c>
      <c r="J1779" s="89"/>
      <c r="K1779" s="89"/>
      <c r="L1779" s="89"/>
      <c r="M1779" s="89"/>
      <c r="N1779" s="274">
        <v>0</v>
      </c>
      <c r="O1779" s="274">
        <v>18461.43</v>
      </c>
      <c r="P1779" s="89" t="s">
        <v>670</v>
      </c>
    </row>
    <row r="1780" spans="1:16" ht="51">
      <c r="A1780" s="271">
        <v>10</v>
      </c>
      <c r="B1780" s="89"/>
      <c r="C1780" s="272" t="s">
        <v>41</v>
      </c>
      <c r="D1780" s="84">
        <v>43508</v>
      </c>
      <c r="E1780" s="85" t="s">
        <v>3861</v>
      </c>
      <c r="F1780" s="85" t="s">
        <v>6</v>
      </c>
      <c r="G1780" s="85">
        <v>962202</v>
      </c>
      <c r="H1780" s="89"/>
      <c r="I1780" s="273" t="s">
        <v>5204</v>
      </c>
      <c r="J1780" s="89"/>
      <c r="K1780" s="89"/>
      <c r="L1780" s="89"/>
      <c r="M1780" s="89"/>
      <c r="N1780" s="274">
        <v>0</v>
      </c>
      <c r="O1780" s="274">
        <v>15639.57</v>
      </c>
      <c r="P1780" s="89" t="s">
        <v>670</v>
      </c>
    </row>
    <row r="1781" spans="1:16" ht="76.5">
      <c r="A1781" s="271">
        <v>10</v>
      </c>
      <c r="B1781" s="89"/>
      <c r="C1781" s="272" t="s">
        <v>41</v>
      </c>
      <c r="D1781" s="84">
        <v>43508</v>
      </c>
      <c r="E1781" s="85" t="s">
        <v>3862</v>
      </c>
      <c r="F1781" s="85" t="s">
        <v>6</v>
      </c>
      <c r="G1781" s="85">
        <v>962204</v>
      </c>
      <c r="H1781" s="89"/>
      <c r="I1781" s="273" t="s">
        <v>5205</v>
      </c>
      <c r="J1781" s="89"/>
      <c r="K1781" s="89"/>
      <c r="L1781" s="89"/>
      <c r="M1781" s="89"/>
      <c r="N1781" s="274">
        <v>0</v>
      </c>
      <c r="O1781" s="274">
        <v>358191.33</v>
      </c>
      <c r="P1781" s="89" t="s">
        <v>670</v>
      </c>
    </row>
    <row r="1782" spans="1:16" ht="76.5">
      <c r="A1782" s="271">
        <v>10</v>
      </c>
      <c r="B1782" s="89"/>
      <c r="C1782" s="272" t="s">
        <v>41</v>
      </c>
      <c r="D1782" s="84">
        <v>43508</v>
      </c>
      <c r="E1782" s="85" t="s">
        <v>3863</v>
      </c>
      <c r="F1782" s="85" t="s">
        <v>6</v>
      </c>
      <c r="G1782" s="85">
        <v>962206</v>
      </c>
      <c r="H1782" s="89"/>
      <c r="I1782" s="273" t="s">
        <v>5206</v>
      </c>
      <c r="J1782" s="89"/>
      <c r="K1782" s="89"/>
      <c r="L1782" s="89"/>
      <c r="M1782" s="89"/>
      <c r="N1782" s="274">
        <v>0</v>
      </c>
      <c r="O1782" s="274">
        <v>194025.7</v>
      </c>
      <c r="P1782" s="89" t="s">
        <v>670</v>
      </c>
    </row>
    <row r="1783" spans="1:16" ht="76.5">
      <c r="A1783" s="271">
        <v>10</v>
      </c>
      <c r="B1783" s="89"/>
      <c r="C1783" s="272" t="s">
        <v>41</v>
      </c>
      <c r="D1783" s="84">
        <v>43508</v>
      </c>
      <c r="E1783" s="85" t="s">
        <v>3864</v>
      </c>
      <c r="F1783" s="85" t="s">
        <v>6</v>
      </c>
      <c r="G1783" s="85">
        <v>962208</v>
      </c>
      <c r="H1783" s="89"/>
      <c r="I1783" s="273" t="s">
        <v>5207</v>
      </c>
      <c r="J1783" s="89"/>
      <c r="K1783" s="89"/>
      <c r="L1783" s="89"/>
      <c r="M1783" s="89"/>
      <c r="N1783" s="274">
        <v>0</v>
      </c>
      <c r="O1783" s="274">
        <v>80557.87</v>
      </c>
      <c r="P1783" s="89" t="s">
        <v>670</v>
      </c>
    </row>
    <row r="1784" spans="1:16" ht="51">
      <c r="A1784" s="271">
        <v>342</v>
      </c>
      <c r="B1784" s="89"/>
      <c r="C1784" s="272" t="s">
        <v>148</v>
      </c>
      <c r="D1784" s="84">
        <v>43508</v>
      </c>
      <c r="E1784" s="85" t="s">
        <v>3865</v>
      </c>
      <c r="F1784" s="85" t="s">
        <v>6</v>
      </c>
      <c r="G1784" s="85">
        <v>1081549</v>
      </c>
      <c r="H1784" s="89"/>
      <c r="I1784" s="273" t="s">
        <v>5208</v>
      </c>
      <c r="J1784" s="89"/>
      <c r="K1784" s="89"/>
      <c r="L1784" s="89"/>
      <c r="M1784" s="89"/>
      <c r="N1784" s="274">
        <v>0</v>
      </c>
      <c r="O1784" s="274">
        <v>4805833.96</v>
      </c>
      <c r="P1784" s="89" t="s">
        <v>670</v>
      </c>
    </row>
    <row r="1785" spans="1:16" ht="51">
      <c r="A1785" s="271" t="s">
        <v>559</v>
      </c>
      <c r="B1785" s="89"/>
      <c r="C1785" s="272" t="s">
        <v>762</v>
      </c>
      <c r="D1785" s="84">
        <v>43508</v>
      </c>
      <c r="E1785" s="85" t="s">
        <v>3866</v>
      </c>
      <c r="F1785" s="85" t="s">
        <v>6</v>
      </c>
      <c r="G1785" s="85">
        <v>1081764</v>
      </c>
      <c r="H1785" s="89"/>
      <c r="I1785" s="273" t="s">
        <v>5209</v>
      </c>
      <c r="J1785" s="89"/>
      <c r="K1785" s="89"/>
      <c r="L1785" s="89"/>
      <c r="M1785" s="89"/>
      <c r="N1785" s="274">
        <v>0</v>
      </c>
      <c r="O1785" s="274">
        <v>129413.32</v>
      </c>
      <c r="P1785" s="89" t="s">
        <v>670</v>
      </c>
    </row>
    <row r="1786" spans="1:16" ht="76.5">
      <c r="A1786" s="271" t="s">
        <v>557</v>
      </c>
      <c r="B1786" s="89"/>
      <c r="C1786" s="272" t="s">
        <v>783</v>
      </c>
      <c r="D1786" s="84">
        <v>43508</v>
      </c>
      <c r="E1786" s="85" t="s">
        <v>3867</v>
      </c>
      <c r="F1786" s="85" t="s">
        <v>6</v>
      </c>
      <c r="G1786" s="85">
        <v>1081833</v>
      </c>
      <c r="H1786" s="89"/>
      <c r="I1786" s="273" t="s">
        <v>5210</v>
      </c>
      <c r="J1786" s="89"/>
      <c r="K1786" s="89"/>
      <c r="L1786" s="89"/>
      <c r="M1786" s="89"/>
      <c r="N1786" s="274">
        <v>0</v>
      </c>
      <c r="O1786" s="274">
        <v>65000</v>
      </c>
      <c r="P1786" s="89" t="s">
        <v>670</v>
      </c>
    </row>
    <row r="1787" spans="1:16" ht="51">
      <c r="A1787" s="271">
        <v>117</v>
      </c>
      <c r="B1787" s="89"/>
      <c r="C1787" s="272" t="s">
        <v>62</v>
      </c>
      <c r="D1787" s="84">
        <v>43508</v>
      </c>
      <c r="E1787" s="85" t="s">
        <v>3868</v>
      </c>
      <c r="F1787" s="85" t="s">
        <v>11</v>
      </c>
      <c r="G1787" s="85">
        <v>947078</v>
      </c>
      <c r="H1787" s="89"/>
      <c r="I1787" s="273" t="s">
        <v>5211</v>
      </c>
      <c r="J1787" s="89"/>
      <c r="K1787" s="89"/>
      <c r="L1787" s="89"/>
      <c r="M1787" s="89"/>
      <c r="N1787" s="274">
        <v>50</v>
      </c>
      <c r="O1787" s="274">
        <v>0</v>
      </c>
      <c r="P1787" s="89" t="s">
        <v>670</v>
      </c>
    </row>
    <row r="1788" spans="1:16" ht="51">
      <c r="A1788" s="271">
        <v>117</v>
      </c>
      <c r="B1788" s="89"/>
      <c r="C1788" s="272" t="s">
        <v>62</v>
      </c>
      <c r="D1788" s="84">
        <v>43508</v>
      </c>
      <c r="E1788" s="85" t="s">
        <v>3869</v>
      </c>
      <c r="F1788" s="85" t="s">
        <v>11</v>
      </c>
      <c r="G1788" s="85">
        <v>947108</v>
      </c>
      <c r="H1788" s="89"/>
      <c r="I1788" s="273" t="s">
        <v>5212</v>
      </c>
      <c r="J1788" s="89"/>
      <c r="K1788" s="89"/>
      <c r="L1788" s="89"/>
      <c r="M1788" s="89"/>
      <c r="N1788" s="274">
        <v>50</v>
      </c>
      <c r="O1788" s="274">
        <v>0</v>
      </c>
      <c r="P1788" s="89" t="s">
        <v>670</v>
      </c>
    </row>
    <row r="1789" spans="1:16" ht="51">
      <c r="A1789" s="271" t="s">
        <v>556</v>
      </c>
      <c r="B1789" s="89"/>
      <c r="C1789" s="272" t="s">
        <v>616</v>
      </c>
      <c r="D1789" s="84">
        <v>43508</v>
      </c>
      <c r="E1789" s="85" t="s">
        <v>3870</v>
      </c>
      <c r="F1789" s="85" t="s">
        <v>6</v>
      </c>
      <c r="G1789" s="85">
        <v>1081860</v>
      </c>
      <c r="H1789" s="89"/>
      <c r="I1789" s="273" t="s">
        <v>5213</v>
      </c>
      <c r="J1789" s="89"/>
      <c r="K1789" s="89"/>
      <c r="L1789" s="89"/>
      <c r="M1789" s="89"/>
      <c r="N1789" s="274">
        <v>0</v>
      </c>
      <c r="O1789" s="274">
        <v>1700.13</v>
      </c>
      <c r="P1789" s="89" t="s">
        <v>670</v>
      </c>
    </row>
    <row r="1790" spans="1:16" ht="51">
      <c r="A1790" s="271" t="s">
        <v>556</v>
      </c>
      <c r="B1790" s="89"/>
      <c r="C1790" s="272" t="s">
        <v>616</v>
      </c>
      <c r="D1790" s="84">
        <v>43509</v>
      </c>
      <c r="E1790" s="85" t="s">
        <v>3871</v>
      </c>
      <c r="F1790" s="85" t="s">
        <v>3</v>
      </c>
      <c r="G1790" s="85">
        <v>1712012</v>
      </c>
      <c r="H1790" s="89"/>
      <c r="I1790" s="273" t="s">
        <v>5214</v>
      </c>
      <c r="J1790" s="89"/>
      <c r="K1790" s="89"/>
      <c r="L1790" s="89"/>
      <c r="M1790" s="89"/>
      <c r="N1790" s="274">
        <v>0</v>
      </c>
      <c r="O1790" s="274">
        <v>116.9</v>
      </c>
      <c r="P1790" s="89" t="s">
        <v>670</v>
      </c>
    </row>
    <row r="1791" spans="1:16" ht="51">
      <c r="A1791" s="271">
        <v>20</v>
      </c>
      <c r="B1791" s="89"/>
      <c r="C1791" s="272" t="s">
        <v>44</v>
      </c>
      <c r="D1791" s="84">
        <v>43509</v>
      </c>
      <c r="E1791" s="85" t="s">
        <v>3872</v>
      </c>
      <c r="F1791" s="85" t="s">
        <v>3</v>
      </c>
      <c r="G1791" s="85">
        <v>1711963</v>
      </c>
      <c r="H1791" s="89"/>
      <c r="I1791" s="273" t="s">
        <v>5215</v>
      </c>
      <c r="J1791" s="89"/>
      <c r="K1791" s="89"/>
      <c r="L1791" s="89"/>
      <c r="M1791" s="89"/>
      <c r="N1791" s="274">
        <v>0</v>
      </c>
      <c r="O1791" s="274">
        <v>1713.55</v>
      </c>
      <c r="P1791" s="89" t="s">
        <v>670</v>
      </c>
    </row>
    <row r="1792" spans="1:16" ht="51">
      <c r="A1792" s="271">
        <v>20</v>
      </c>
      <c r="B1792" s="89"/>
      <c r="C1792" s="272" t="s">
        <v>44</v>
      </c>
      <c r="D1792" s="84">
        <v>43509</v>
      </c>
      <c r="E1792" s="85" t="s">
        <v>3873</v>
      </c>
      <c r="F1792" s="85" t="s">
        <v>3</v>
      </c>
      <c r="G1792" s="85">
        <v>1711961</v>
      </c>
      <c r="H1792" s="89"/>
      <c r="I1792" s="273" t="s">
        <v>5216</v>
      </c>
      <c r="J1792" s="89"/>
      <c r="K1792" s="89"/>
      <c r="L1792" s="89"/>
      <c r="M1792" s="89"/>
      <c r="N1792" s="274">
        <v>0</v>
      </c>
      <c r="O1792" s="274">
        <v>1372</v>
      </c>
      <c r="P1792" s="89" t="s">
        <v>670</v>
      </c>
    </row>
    <row r="1793" spans="1:16" ht="51">
      <c r="A1793" s="271">
        <v>20</v>
      </c>
      <c r="B1793" s="89"/>
      <c r="C1793" s="272" t="s">
        <v>44</v>
      </c>
      <c r="D1793" s="84">
        <v>43509</v>
      </c>
      <c r="E1793" s="85" t="s">
        <v>3874</v>
      </c>
      <c r="F1793" s="85" t="s">
        <v>3</v>
      </c>
      <c r="G1793" s="85">
        <v>1711960</v>
      </c>
      <c r="H1793" s="89"/>
      <c r="I1793" s="273" t="s">
        <v>5217</v>
      </c>
      <c r="J1793" s="89"/>
      <c r="K1793" s="89"/>
      <c r="L1793" s="89"/>
      <c r="M1793" s="89"/>
      <c r="N1793" s="274">
        <v>0</v>
      </c>
      <c r="O1793" s="274">
        <v>1200</v>
      </c>
      <c r="P1793" s="89" t="s">
        <v>670</v>
      </c>
    </row>
    <row r="1794" spans="1:16" ht="51">
      <c r="A1794" s="271" t="s">
        <v>556</v>
      </c>
      <c r="B1794" s="89"/>
      <c r="C1794" s="272" t="s">
        <v>616</v>
      </c>
      <c r="D1794" s="84">
        <v>43509</v>
      </c>
      <c r="E1794" s="85" t="s">
        <v>3875</v>
      </c>
      <c r="F1794" s="85" t="s">
        <v>3</v>
      </c>
      <c r="G1794" s="85">
        <v>1711945</v>
      </c>
      <c r="H1794" s="89"/>
      <c r="I1794" s="273" t="s">
        <v>5218</v>
      </c>
      <c r="J1794" s="89"/>
      <c r="K1794" s="89"/>
      <c r="L1794" s="89"/>
      <c r="M1794" s="89"/>
      <c r="N1794" s="274">
        <v>0</v>
      </c>
      <c r="O1794" s="274">
        <v>30</v>
      </c>
      <c r="P1794" s="89" t="s">
        <v>670</v>
      </c>
    </row>
    <row r="1795" spans="1:16" ht="51">
      <c r="A1795" s="271" t="s">
        <v>556</v>
      </c>
      <c r="B1795" s="89"/>
      <c r="C1795" s="272" t="s">
        <v>616</v>
      </c>
      <c r="D1795" s="84">
        <v>43509</v>
      </c>
      <c r="E1795" s="85" t="s">
        <v>3876</v>
      </c>
      <c r="F1795" s="85" t="s">
        <v>3</v>
      </c>
      <c r="G1795" s="85">
        <v>1712013</v>
      </c>
      <c r="H1795" s="89"/>
      <c r="I1795" s="273" t="s">
        <v>5219</v>
      </c>
      <c r="J1795" s="89"/>
      <c r="K1795" s="89"/>
      <c r="L1795" s="89"/>
      <c r="M1795" s="89"/>
      <c r="N1795" s="274">
        <v>0</v>
      </c>
      <c r="O1795" s="274">
        <v>207.62</v>
      </c>
      <c r="P1795" s="89" t="s">
        <v>670</v>
      </c>
    </row>
    <row r="1796" spans="1:16" ht="51">
      <c r="A1796" s="271" t="s">
        <v>556</v>
      </c>
      <c r="B1796" s="89"/>
      <c r="C1796" s="272" t="s">
        <v>616</v>
      </c>
      <c r="D1796" s="84">
        <v>43509</v>
      </c>
      <c r="E1796" s="85" t="s">
        <v>3877</v>
      </c>
      <c r="F1796" s="85" t="s">
        <v>3</v>
      </c>
      <c r="G1796" s="85">
        <v>1712021</v>
      </c>
      <c r="H1796" s="89"/>
      <c r="I1796" s="273" t="s">
        <v>5220</v>
      </c>
      <c r="J1796" s="89"/>
      <c r="K1796" s="89"/>
      <c r="L1796" s="89"/>
      <c r="M1796" s="89"/>
      <c r="N1796" s="274">
        <v>0</v>
      </c>
      <c r="O1796" s="274">
        <v>63</v>
      </c>
      <c r="P1796" s="89" t="s">
        <v>670</v>
      </c>
    </row>
    <row r="1797" spans="1:16" ht="51">
      <c r="A1797" s="271">
        <v>81</v>
      </c>
      <c r="B1797" s="89"/>
      <c r="C1797" s="272" t="s">
        <v>55</v>
      </c>
      <c r="D1797" s="84">
        <v>43509</v>
      </c>
      <c r="E1797" s="85" t="s">
        <v>3878</v>
      </c>
      <c r="F1797" s="85" t="s">
        <v>3</v>
      </c>
      <c r="G1797" s="85">
        <v>1712023</v>
      </c>
      <c r="H1797" s="89"/>
      <c r="I1797" s="273" t="s">
        <v>5221</v>
      </c>
      <c r="J1797" s="89"/>
      <c r="K1797" s="89"/>
      <c r="L1797" s="89"/>
      <c r="M1797" s="89"/>
      <c r="N1797" s="274">
        <v>0</v>
      </c>
      <c r="O1797" s="274">
        <v>60</v>
      </c>
      <c r="P1797" s="89" t="s">
        <v>670</v>
      </c>
    </row>
    <row r="1798" spans="1:16" ht="51">
      <c r="A1798" s="271">
        <v>81</v>
      </c>
      <c r="B1798" s="89"/>
      <c r="C1798" s="272" t="s">
        <v>55</v>
      </c>
      <c r="D1798" s="84">
        <v>43509</v>
      </c>
      <c r="E1798" s="85" t="s">
        <v>3879</v>
      </c>
      <c r="F1798" s="85" t="s">
        <v>3</v>
      </c>
      <c r="G1798" s="85">
        <v>1712024</v>
      </c>
      <c r="H1798" s="89"/>
      <c r="I1798" s="273" t="s">
        <v>5222</v>
      </c>
      <c r="J1798" s="89"/>
      <c r="K1798" s="89"/>
      <c r="L1798" s="89"/>
      <c r="M1798" s="89"/>
      <c r="N1798" s="274">
        <v>0</v>
      </c>
      <c r="O1798" s="274">
        <v>9</v>
      </c>
      <c r="P1798" s="89" t="s">
        <v>670</v>
      </c>
    </row>
    <row r="1799" spans="1:16" ht="51">
      <c r="A1799" s="271">
        <v>592</v>
      </c>
      <c r="B1799" s="89"/>
      <c r="C1799" s="272" t="s">
        <v>645</v>
      </c>
      <c r="D1799" s="84">
        <v>43509</v>
      </c>
      <c r="E1799" s="85" t="s">
        <v>3880</v>
      </c>
      <c r="F1799" s="85" t="s">
        <v>3</v>
      </c>
      <c r="G1799" s="85">
        <v>1712051</v>
      </c>
      <c r="H1799" s="89"/>
      <c r="I1799" s="273" t="s">
        <v>5223</v>
      </c>
      <c r="J1799" s="89"/>
      <c r="K1799" s="89"/>
      <c r="L1799" s="89"/>
      <c r="M1799" s="89"/>
      <c r="N1799" s="274">
        <v>0</v>
      </c>
      <c r="O1799" s="274">
        <v>1500</v>
      </c>
      <c r="P1799" s="89" t="s">
        <v>670</v>
      </c>
    </row>
    <row r="1800" spans="1:16" ht="51">
      <c r="A1800" s="271">
        <v>592</v>
      </c>
      <c r="B1800" s="89"/>
      <c r="C1800" s="272" t="s">
        <v>645</v>
      </c>
      <c r="D1800" s="84">
        <v>43509</v>
      </c>
      <c r="E1800" s="85" t="s">
        <v>3881</v>
      </c>
      <c r="F1800" s="85" t="s">
        <v>3</v>
      </c>
      <c r="G1800" s="85">
        <v>1712052</v>
      </c>
      <c r="H1800" s="89"/>
      <c r="I1800" s="273" t="s">
        <v>5224</v>
      </c>
      <c r="J1800" s="89"/>
      <c r="K1800" s="89"/>
      <c r="L1800" s="89"/>
      <c r="M1800" s="89"/>
      <c r="N1800" s="274">
        <v>0</v>
      </c>
      <c r="O1800" s="274">
        <v>781</v>
      </c>
      <c r="P1800" s="89" t="s">
        <v>670</v>
      </c>
    </row>
    <row r="1801" spans="1:16" ht="51">
      <c r="A1801" s="271">
        <v>86</v>
      </c>
      <c r="B1801" s="89"/>
      <c r="C1801" s="272" t="s">
        <v>56</v>
      </c>
      <c r="D1801" s="84">
        <v>43509</v>
      </c>
      <c r="E1801" s="85" t="s">
        <v>3882</v>
      </c>
      <c r="F1801" s="85" t="s">
        <v>3</v>
      </c>
      <c r="G1801" s="85">
        <v>1712085</v>
      </c>
      <c r="H1801" s="89"/>
      <c r="I1801" s="273" t="s">
        <v>5225</v>
      </c>
      <c r="J1801" s="89"/>
      <c r="K1801" s="89"/>
      <c r="L1801" s="89"/>
      <c r="M1801" s="89"/>
      <c r="N1801" s="274">
        <v>0</v>
      </c>
      <c r="O1801" s="274">
        <v>1340</v>
      </c>
      <c r="P1801" s="89" t="s">
        <v>670</v>
      </c>
    </row>
    <row r="1802" spans="1:16" ht="38.25">
      <c r="A1802" s="271" t="s">
        <v>565</v>
      </c>
      <c r="B1802" s="89"/>
      <c r="C1802" s="272" t="s">
        <v>615</v>
      </c>
      <c r="D1802" s="84">
        <v>43509</v>
      </c>
      <c r="E1802" s="85" t="s">
        <v>3883</v>
      </c>
      <c r="F1802" s="85" t="s">
        <v>3</v>
      </c>
      <c r="G1802" s="85">
        <v>1712089</v>
      </c>
      <c r="H1802" s="89"/>
      <c r="I1802" s="273" t="s">
        <v>5226</v>
      </c>
      <c r="J1802" s="89"/>
      <c r="K1802" s="89"/>
      <c r="L1802" s="89"/>
      <c r="M1802" s="89"/>
      <c r="N1802" s="274">
        <v>0</v>
      </c>
      <c r="O1802" s="274">
        <v>2760.2200000000003</v>
      </c>
      <c r="P1802" s="89" t="s">
        <v>670</v>
      </c>
    </row>
    <row r="1803" spans="1:16" ht="51">
      <c r="A1803" s="271" t="s">
        <v>556</v>
      </c>
      <c r="B1803" s="89"/>
      <c r="C1803" s="272" t="s">
        <v>616</v>
      </c>
      <c r="D1803" s="84">
        <v>43509</v>
      </c>
      <c r="E1803" s="85" t="s">
        <v>3884</v>
      </c>
      <c r="F1803" s="85" t="s">
        <v>3</v>
      </c>
      <c r="G1803" s="85">
        <v>1711884</v>
      </c>
      <c r="H1803" s="89"/>
      <c r="I1803" s="273" t="s">
        <v>5227</v>
      </c>
      <c r="J1803" s="89"/>
      <c r="K1803" s="89"/>
      <c r="L1803" s="89"/>
      <c r="M1803" s="89"/>
      <c r="N1803" s="274">
        <v>0</v>
      </c>
      <c r="O1803" s="274">
        <v>1409.74</v>
      </c>
      <c r="P1803" s="89" t="s">
        <v>670</v>
      </c>
    </row>
    <row r="1804" spans="1:16" ht="51">
      <c r="A1804" s="271" t="s">
        <v>556</v>
      </c>
      <c r="B1804" s="89"/>
      <c r="C1804" s="272" t="s">
        <v>616</v>
      </c>
      <c r="D1804" s="84">
        <v>43509</v>
      </c>
      <c r="E1804" s="85" t="s">
        <v>3885</v>
      </c>
      <c r="F1804" s="85" t="s">
        <v>3</v>
      </c>
      <c r="G1804" s="85">
        <v>1711886</v>
      </c>
      <c r="H1804" s="89"/>
      <c r="I1804" s="273" t="s">
        <v>5228</v>
      </c>
      <c r="J1804" s="89"/>
      <c r="K1804" s="89"/>
      <c r="L1804" s="89"/>
      <c r="M1804" s="89"/>
      <c r="N1804" s="274">
        <v>0</v>
      </c>
      <c r="O1804" s="274">
        <v>68894.36</v>
      </c>
      <c r="P1804" s="89" t="s">
        <v>670</v>
      </c>
    </row>
    <row r="1805" spans="1:16" ht="51">
      <c r="A1805" s="271">
        <v>680</v>
      </c>
      <c r="B1805" s="89"/>
      <c r="C1805" s="272" t="s">
        <v>191</v>
      </c>
      <c r="D1805" s="84">
        <v>43509</v>
      </c>
      <c r="E1805" s="85" t="s">
        <v>3886</v>
      </c>
      <c r="F1805" s="85" t="s">
        <v>3</v>
      </c>
      <c r="G1805" s="85">
        <v>1711888</v>
      </c>
      <c r="H1805" s="89"/>
      <c r="I1805" s="273" t="s">
        <v>5229</v>
      </c>
      <c r="J1805" s="89"/>
      <c r="K1805" s="89"/>
      <c r="L1805" s="89"/>
      <c r="M1805" s="89"/>
      <c r="N1805" s="274">
        <v>0</v>
      </c>
      <c r="O1805" s="274">
        <v>2026.63</v>
      </c>
      <c r="P1805" s="89" t="s">
        <v>670</v>
      </c>
    </row>
    <row r="1806" spans="1:16" ht="51">
      <c r="A1806" s="271" t="s">
        <v>556</v>
      </c>
      <c r="B1806" s="89"/>
      <c r="C1806" s="272" t="s">
        <v>616</v>
      </c>
      <c r="D1806" s="84">
        <v>43509</v>
      </c>
      <c r="E1806" s="85" t="s">
        <v>3887</v>
      </c>
      <c r="F1806" s="85" t="s">
        <v>3</v>
      </c>
      <c r="G1806" s="85">
        <v>1711891</v>
      </c>
      <c r="H1806" s="89"/>
      <c r="I1806" s="273" t="s">
        <v>5230</v>
      </c>
      <c r="J1806" s="89"/>
      <c r="K1806" s="89"/>
      <c r="L1806" s="89"/>
      <c r="M1806" s="89"/>
      <c r="N1806" s="274">
        <v>0</v>
      </c>
      <c r="O1806" s="274">
        <v>1207.99</v>
      </c>
      <c r="P1806" s="89" t="s">
        <v>670</v>
      </c>
    </row>
    <row r="1807" spans="1:16" ht="51">
      <c r="A1807" s="271" t="s">
        <v>556</v>
      </c>
      <c r="B1807" s="89"/>
      <c r="C1807" s="272" t="s">
        <v>616</v>
      </c>
      <c r="D1807" s="84">
        <v>43509</v>
      </c>
      <c r="E1807" s="85" t="s">
        <v>3888</v>
      </c>
      <c r="F1807" s="85" t="s">
        <v>3</v>
      </c>
      <c r="G1807" s="85">
        <v>1711893</v>
      </c>
      <c r="H1807" s="89"/>
      <c r="I1807" s="273" t="s">
        <v>5231</v>
      </c>
      <c r="J1807" s="89"/>
      <c r="K1807" s="89"/>
      <c r="L1807" s="89"/>
      <c r="M1807" s="89"/>
      <c r="N1807" s="274">
        <v>0</v>
      </c>
      <c r="O1807" s="274">
        <v>9739.86</v>
      </c>
      <c r="P1807" s="89" t="s">
        <v>670</v>
      </c>
    </row>
    <row r="1808" spans="1:16" ht="51">
      <c r="A1808" s="271" t="s">
        <v>565</v>
      </c>
      <c r="B1808" s="89"/>
      <c r="C1808" s="272" t="s">
        <v>615</v>
      </c>
      <c r="D1808" s="84">
        <v>43509</v>
      </c>
      <c r="E1808" s="85" t="s">
        <v>3889</v>
      </c>
      <c r="F1808" s="85" t="s">
        <v>3</v>
      </c>
      <c r="G1808" s="85">
        <v>1711898</v>
      </c>
      <c r="H1808" s="89"/>
      <c r="I1808" s="273" t="s">
        <v>5232</v>
      </c>
      <c r="J1808" s="89"/>
      <c r="K1808" s="89"/>
      <c r="L1808" s="89"/>
      <c r="M1808" s="89"/>
      <c r="N1808" s="274">
        <v>0</v>
      </c>
      <c r="O1808" s="274">
        <v>2387.4</v>
      </c>
      <c r="P1808" s="89" t="s">
        <v>670</v>
      </c>
    </row>
    <row r="1809" spans="1:16" ht="51">
      <c r="A1809" s="271">
        <v>513</v>
      </c>
      <c r="B1809" s="89"/>
      <c r="C1809" s="272" t="s">
        <v>171</v>
      </c>
      <c r="D1809" s="84">
        <v>43509</v>
      </c>
      <c r="E1809" s="85" t="s">
        <v>3890</v>
      </c>
      <c r="F1809" s="85" t="s">
        <v>3</v>
      </c>
      <c r="G1809" s="85">
        <v>1711919</v>
      </c>
      <c r="H1809" s="89"/>
      <c r="I1809" s="273" t="s">
        <v>5233</v>
      </c>
      <c r="J1809" s="89"/>
      <c r="K1809" s="89"/>
      <c r="L1809" s="89"/>
      <c r="M1809" s="89"/>
      <c r="N1809" s="274">
        <v>0</v>
      </c>
      <c r="O1809" s="274">
        <v>148.87</v>
      </c>
      <c r="P1809" s="89" t="s">
        <v>670</v>
      </c>
    </row>
    <row r="1810" spans="1:16" ht="51">
      <c r="A1810" s="271" t="s">
        <v>556</v>
      </c>
      <c r="B1810" s="89"/>
      <c r="C1810" s="272" t="s">
        <v>616</v>
      </c>
      <c r="D1810" s="84">
        <v>43509</v>
      </c>
      <c r="E1810" s="85" t="s">
        <v>3891</v>
      </c>
      <c r="F1810" s="85" t="s">
        <v>3</v>
      </c>
      <c r="G1810" s="85">
        <v>1711911</v>
      </c>
      <c r="H1810" s="89"/>
      <c r="I1810" s="273" t="s">
        <v>5234</v>
      </c>
      <c r="J1810" s="89"/>
      <c r="K1810" s="89"/>
      <c r="L1810" s="89"/>
      <c r="M1810" s="89"/>
      <c r="N1810" s="274">
        <v>0</v>
      </c>
      <c r="O1810" s="274">
        <v>877</v>
      </c>
      <c r="P1810" s="89" t="s">
        <v>670</v>
      </c>
    </row>
    <row r="1811" spans="1:16" ht="51">
      <c r="A1811" s="271" t="s">
        <v>556</v>
      </c>
      <c r="B1811" s="89"/>
      <c r="C1811" s="272" t="s">
        <v>616</v>
      </c>
      <c r="D1811" s="84">
        <v>43509</v>
      </c>
      <c r="E1811" s="85" t="s">
        <v>3892</v>
      </c>
      <c r="F1811" s="85" t="s">
        <v>3</v>
      </c>
      <c r="G1811" s="85">
        <v>1711897</v>
      </c>
      <c r="H1811" s="89"/>
      <c r="I1811" s="273" t="s">
        <v>5235</v>
      </c>
      <c r="J1811" s="89"/>
      <c r="K1811" s="89"/>
      <c r="L1811" s="89"/>
      <c r="M1811" s="89"/>
      <c r="N1811" s="274">
        <v>0</v>
      </c>
      <c r="O1811" s="274">
        <v>41</v>
      </c>
      <c r="P1811" s="89" t="s">
        <v>670</v>
      </c>
    </row>
    <row r="1812" spans="1:16" ht="51">
      <c r="A1812" s="271" t="s">
        <v>556</v>
      </c>
      <c r="B1812" s="89"/>
      <c r="C1812" s="272" t="s">
        <v>616</v>
      </c>
      <c r="D1812" s="84">
        <v>43509</v>
      </c>
      <c r="E1812" s="85" t="s">
        <v>3893</v>
      </c>
      <c r="F1812" s="85" t="s">
        <v>3</v>
      </c>
      <c r="G1812" s="85">
        <v>1711895</v>
      </c>
      <c r="H1812" s="89"/>
      <c r="I1812" s="273" t="s">
        <v>5235</v>
      </c>
      <c r="J1812" s="89"/>
      <c r="K1812" s="89"/>
      <c r="L1812" s="89"/>
      <c r="M1812" s="89"/>
      <c r="N1812" s="274">
        <v>0</v>
      </c>
      <c r="O1812" s="274">
        <v>61.85</v>
      </c>
      <c r="P1812" s="89" t="s">
        <v>670</v>
      </c>
    </row>
    <row r="1813" spans="1:16" ht="51">
      <c r="A1813" s="271" t="s">
        <v>565</v>
      </c>
      <c r="B1813" s="89"/>
      <c r="C1813" s="272" t="s">
        <v>615</v>
      </c>
      <c r="D1813" s="84">
        <v>43509</v>
      </c>
      <c r="E1813" s="85" t="s">
        <v>3894</v>
      </c>
      <c r="F1813" s="85" t="s">
        <v>3</v>
      </c>
      <c r="G1813" s="85">
        <v>1711873</v>
      </c>
      <c r="H1813" s="89"/>
      <c r="I1813" s="273" t="s">
        <v>5236</v>
      </c>
      <c r="J1813" s="89"/>
      <c r="K1813" s="89"/>
      <c r="L1813" s="89"/>
      <c r="M1813" s="89"/>
      <c r="N1813" s="274">
        <v>0</v>
      </c>
      <c r="O1813" s="274">
        <v>1096.73</v>
      </c>
      <c r="P1813" s="89" t="s">
        <v>670</v>
      </c>
    </row>
    <row r="1814" spans="1:16" ht="51">
      <c r="A1814" s="271">
        <v>81</v>
      </c>
      <c r="B1814" s="89"/>
      <c r="C1814" s="272" t="s">
        <v>55</v>
      </c>
      <c r="D1814" s="84">
        <v>43509</v>
      </c>
      <c r="E1814" s="85" t="s">
        <v>3895</v>
      </c>
      <c r="F1814" s="85" t="s">
        <v>3</v>
      </c>
      <c r="G1814" s="85">
        <v>1711859</v>
      </c>
      <c r="H1814" s="89"/>
      <c r="I1814" s="273" t="s">
        <v>5237</v>
      </c>
      <c r="J1814" s="89"/>
      <c r="K1814" s="89"/>
      <c r="L1814" s="89"/>
      <c r="M1814" s="89"/>
      <c r="N1814" s="274">
        <v>0</v>
      </c>
      <c r="O1814" s="274">
        <v>5518.2</v>
      </c>
      <c r="P1814" s="89" t="s">
        <v>670</v>
      </c>
    </row>
    <row r="1815" spans="1:16" ht="51">
      <c r="A1815" s="271" t="s">
        <v>559</v>
      </c>
      <c r="B1815" s="89"/>
      <c r="C1815" s="272" t="s">
        <v>762</v>
      </c>
      <c r="D1815" s="84">
        <v>43509</v>
      </c>
      <c r="E1815" s="85" t="s">
        <v>3896</v>
      </c>
      <c r="F1815" s="85" t="s">
        <v>3</v>
      </c>
      <c r="G1815" s="85">
        <v>1711839</v>
      </c>
      <c r="H1815" s="89"/>
      <c r="I1815" s="273" t="s">
        <v>5238</v>
      </c>
      <c r="J1815" s="89"/>
      <c r="K1815" s="89"/>
      <c r="L1815" s="89"/>
      <c r="M1815" s="89"/>
      <c r="N1815" s="274">
        <v>0</v>
      </c>
      <c r="O1815" s="274">
        <v>6711.6</v>
      </c>
      <c r="P1815" s="89" t="s">
        <v>670</v>
      </c>
    </row>
    <row r="1816" spans="1:16" ht="51">
      <c r="A1816" s="271">
        <v>591</v>
      </c>
      <c r="B1816" s="89"/>
      <c r="C1816" s="272" t="s">
        <v>1370</v>
      </c>
      <c r="D1816" s="84">
        <v>43509</v>
      </c>
      <c r="E1816" s="85" t="s">
        <v>3897</v>
      </c>
      <c r="F1816" s="85" t="s">
        <v>3</v>
      </c>
      <c r="G1816" s="85">
        <v>1711937</v>
      </c>
      <c r="H1816" s="89"/>
      <c r="I1816" s="273" t="s">
        <v>5239</v>
      </c>
      <c r="J1816" s="89"/>
      <c r="K1816" s="89"/>
      <c r="L1816" s="89"/>
      <c r="M1816" s="89"/>
      <c r="N1816" s="274">
        <v>0</v>
      </c>
      <c r="O1816" s="274">
        <v>2878.55</v>
      </c>
      <c r="P1816" s="89" t="s">
        <v>670</v>
      </c>
    </row>
    <row r="1817" spans="1:16" ht="76.5">
      <c r="A1817" s="271">
        <v>862</v>
      </c>
      <c r="B1817" s="89"/>
      <c r="C1817" s="272" t="s">
        <v>199</v>
      </c>
      <c r="D1817" s="84">
        <v>43509</v>
      </c>
      <c r="E1817" s="85" t="s">
        <v>3898</v>
      </c>
      <c r="F1817" s="85" t="s">
        <v>671</v>
      </c>
      <c r="G1817" s="85">
        <v>192360</v>
      </c>
      <c r="H1817" s="89"/>
      <c r="I1817" s="273" t="s">
        <v>5240</v>
      </c>
      <c r="J1817" s="89"/>
      <c r="K1817" s="89"/>
      <c r="L1817" s="89"/>
      <c r="M1817" s="89"/>
      <c r="N1817" s="274">
        <v>0</v>
      </c>
      <c r="O1817" s="274">
        <v>5109.0600000000004</v>
      </c>
      <c r="P1817" s="89" t="s">
        <v>670</v>
      </c>
    </row>
    <row r="1818" spans="1:16" ht="76.5">
      <c r="A1818" s="271">
        <v>862</v>
      </c>
      <c r="B1818" s="89"/>
      <c r="C1818" s="272" t="s">
        <v>199</v>
      </c>
      <c r="D1818" s="84">
        <v>43509</v>
      </c>
      <c r="E1818" s="85" t="s">
        <v>3898</v>
      </c>
      <c r="F1818" s="85" t="s">
        <v>671</v>
      </c>
      <c r="G1818" s="85">
        <v>192361</v>
      </c>
      <c r="H1818" s="89"/>
      <c r="I1818" s="273" t="s">
        <v>5241</v>
      </c>
      <c r="J1818" s="89"/>
      <c r="K1818" s="89"/>
      <c r="L1818" s="89"/>
      <c r="M1818" s="89"/>
      <c r="N1818" s="274">
        <v>0</v>
      </c>
      <c r="O1818" s="274">
        <v>5109.05</v>
      </c>
      <c r="P1818" s="89" t="s">
        <v>670</v>
      </c>
    </row>
    <row r="1819" spans="1:16" ht="76.5">
      <c r="A1819" s="271">
        <v>10</v>
      </c>
      <c r="B1819" s="89"/>
      <c r="C1819" s="272" t="s">
        <v>41</v>
      </c>
      <c r="D1819" s="84">
        <v>43509</v>
      </c>
      <c r="E1819" s="85" t="s">
        <v>3899</v>
      </c>
      <c r="F1819" s="85" t="s">
        <v>6</v>
      </c>
      <c r="G1819" s="85">
        <v>963272</v>
      </c>
      <c r="H1819" s="89"/>
      <c r="I1819" s="273" t="s">
        <v>5242</v>
      </c>
      <c r="J1819" s="89"/>
      <c r="K1819" s="89"/>
      <c r="L1819" s="89"/>
      <c r="M1819" s="89"/>
      <c r="N1819" s="274">
        <v>0</v>
      </c>
      <c r="O1819" s="274">
        <v>17779.68</v>
      </c>
      <c r="P1819" s="89" t="s">
        <v>670</v>
      </c>
    </row>
    <row r="1820" spans="1:16" ht="63.75">
      <c r="A1820" s="271">
        <v>10</v>
      </c>
      <c r="B1820" s="89"/>
      <c r="C1820" s="272" t="s">
        <v>41</v>
      </c>
      <c r="D1820" s="84">
        <v>43509</v>
      </c>
      <c r="E1820" s="85" t="s">
        <v>3900</v>
      </c>
      <c r="F1820" s="85" t="s">
        <v>6</v>
      </c>
      <c r="G1820" s="85">
        <v>963274</v>
      </c>
      <c r="H1820" s="89"/>
      <c r="I1820" s="273" t="s">
        <v>5243</v>
      </c>
      <c r="J1820" s="89"/>
      <c r="K1820" s="89"/>
      <c r="L1820" s="89"/>
      <c r="M1820" s="89"/>
      <c r="N1820" s="274">
        <v>0</v>
      </c>
      <c r="O1820" s="274">
        <v>53686.36</v>
      </c>
      <c r="P1820" s="89" t="s">
        <v>670</v>
      </c>
    </row>
    <row r="1821" spans="1:16" ht="63.75">
      <c r="A1821" s="271">
        <v>10</v>
      </c>
      <c r="B1821" s="89"/>
      <c r="C1821" s="272" t="s">
        <v>41</v>
      </c>
      <c r="D1821" s="84">
        <v>43509</v>
      </c>
      <c r="E1821" s="85" t="s">
        <v>3901</v>
      </c>
      <c r="F1821" s="85" t="s">
        <v>6</v>
      </c>
      <c r="G1821" s="85">
        <v>963276</v>
      </c>
      <c r="H1821" s="89"/>
      <c r="I1821" s="273" t="s">
        <v>5244</v>
      </c>
      <c r="J1821" s="89"/>
      <c r="K1821" s="89"/>
      <c r="L1821" s="89"/>
      <c r="M1821" s="89"/>
      <c r="N1821" s="274">
        <v>0</v>
      </c>
      <c r="O1821" s="274">
        <v>42977.56</v>
      </c>
      <c r="P1821" s="89" t="s">
        <v>670</v>
      </c>
    </row>
    <row r="1822" spans="1:16" ht="63.75">
      <c r="A1822" s="271">
        <v>340</v>
      </c>
      <c r="B1822" s="89"/>
      <c r="C1822" s="272" t="s">
        <v>147</v>
      </c>
      <c r="D1822" s="84">
        <v>43509</v>
      </c>
      <c r="E1822" s="85" t="s">
        <v>3902</v>
      </c>
      <c r="F1822" s="85" t="s">
        <v>6</v>
      </c>
      <c r="G1822" s="85">
        <v>963278</v>
      </c>
      <c r="H1822" s="89"/>
      <c r="I1822" s="273" t="s">
        <v>5245</v>
      </c>
      <c r="J1822" s="89"/>
      <c r="K1822" s="89"/>
      <c r="L1822" s="89"/>
      <c r="M1822" s="89"/>
      <c r="N1822" s="274">
        <v>0</v>
      </c>
      <c r="O1822" s="274">
        <v>17321.5</v>
      </c>
      <c r="P1822" s="89" t="s">
        <v>670</v>
      </c>
    </row>
    <row r="1823" spans="1:16" ht="63.75">
      <c r="A1823" s="271">
        <v>10</v>
      </c>
      <c r="B1823" s="89"/>
      <c r="C1823" s="272" t="s">
        <v>41</v>
      </c>
      <c r="D1823" s="84">
        <v>43509</v>
      </c>
      <c r="E1823" s="85" t="s">
        <v>3903</v>
      </c>
      <c r="F1823" s="85" t="s">
        <v>6</v>
      </c>
      <c r="G1823" s="85">
        <v>963282</v>
      </c>
      <c r="H1823" s="89"/>
      <c r="I1823" s="273" t="s">
        <v>5246</v>
      </c>
      <c r="J1823" s="89"/>
      <c r="K1823" s="89"/>
      <c r="L1823" s="89"/>
      <c r="M1823" s="89"/>
      <c r="N1823" s="274">
        <v>0</v>
      </c>
      <c r="O1823" s="274">
        <v>7356.25</v>
      </c>
      <c r="P1823" s="89" t="s">
        <v>670</v>
      </c>
    </row>
    <row r="1824" spans="1:16" ht="63.75">
      <c r="A1824" s="271">
        <v>10</v>
      </c>
      <c r="B1824" s="89"/>
      <c r="C1824" s="272" t="s">
        <v>41</v>
      </c>
      <c r="D1824" s="84">
        <v>43509</v>
      </c>
      <c r="E1824" s="85" t="s">
        <v>3904</v>
      </c>
      <c r="F1824" s="85" t="s">
        <v>6</v>
      </c>
      <c r="G1824" s="85">
        <v>963284</v>
      </c>
      <c r="H1824" s="89"/>
      <c r="I1824" s="273" t="s">
        <v>5247</v>
      </c>
      <c r="J1824" s="89"/>
      <c r="K1824" s="89"/>
      <c r="L1824" s="89"/>
      <c r="M1824" s="89"/>
      <c r="N1824" s="274">
        <v>0</v>
      </c>
      <c r="O1824" s="274">
        <v>3055.99</v>
      </c>
      <c r="P1824" s="89" t="s">
        <v>670</v>
      </c>
    </row>
    <row r="1825" spans="1:16" ht="89.25">
      <c r="A1825" s="271">
        <v>25</v>
      </c>
      <c r="B1825" s="89"/>
      <c r="C1825" s="272" t="s">
        <v>45</v>
      </c>
      <c r="D1825" s="84">
        <v>43509</v>
      </c>
      <c r="E1825" s="85" t="s">
        <v>3905</v>
      </c>
      <c r="F1825" s="85" t="s">
        <v>671</v>
      </c>
      <c r="G1825" s="85">
        <v>192359</v>
      </c>
      <c r="H1825" s="89"/>
      <c r="I1825" s="273" t="s">
        <v>5248</v>
      </c>
      <c r="J1825" s="89"/>
      <c r="K1825" s="89"/>
      <c r="L1825" s="89"/>
      <c r="M1825" s="89"/>
      <c r="N1825" s="274">
        <v>99220.41</v>
      </c>
      <c r="O1825" s="274">
        <v>0</v>
      </c>
      <c r="P1825" s="89" t="s">
        <v>670</v>
      </c>
    </row>
    <row r="1826" spans="1:16" ht="51">
      <c r="A1826" s="271">
        <v>117</v>
      </c>
      <c r="B1826" s="89"/>
      <c r="C1826" s="272" t="s">
        <v>62</v>
      </c>
      <c r="D1826" s="84">
        <v>43509</v>
      </c>
      <c r="E1826" s="85" t="s">
        <v>3906</v>
      </c>
      <c r="F1826" s="85" t="s">
        <v>11</v>
      </c>
      <c r="G1826" s="85">
        <v>947131</v>
      </c>
      <c r="H1826" s="89"/>
      <c r="I1826" s="273" t="s">
        <v>5249</v>
      </c>
      <c r="J1826" s="89"/>
      <c r="K1826" s="89"/>
      <c r="L1826" s="89"/>
      <c r="M1826" s="89"/>
      <c r="N1826" s="274">
        <v>50</v>
      </c>
      <c r="O1826" s="274">
        <v>0</v>
      </c>
      <c r="P1826" s="89" t="s">
        <v>670</v>
      </c>
    </row>
    <row r="1827" spans="1:16" ht="76.5">
      <c r="A1827" s="271">
        <v>25</v>
      </c>
      <c r="B1827" s="89"/>
      <c r="C1827" s="272" t="s">
        <v>45</v>
      </c>
      <c r="D1827" s="84">
        <v>43509</v>
      </c>
      <c r="E1827" s="85" t="s">
        <v>3905</v>
      </c>
      <c r="F1827" s="85" t="s">
        <v>671</v>
      </c>
      <c r="G1827" s="85">
        <v>192364</v>
      </c>
      <c r="H1827" s="89"/>
      <c r="I1827" s="273" t="s">
        <v>5250</v>
      </c>
      <c r="J1827" s="89"/>
      <c r="K1827" s="89"/>
      <c r="L1827" s="89"/>
      <c r="M1827" s="89"/>
      <c r="N1827" s="274">
        <v>841293.29</v>
      </c>
      <c r="O1827" s="274">
        <v>0</v>
      </c>
      <c r="P1827" s="89" t="s">
        <v>670</v>
      </c>
    </row>
    <row r="1828" spans="1:16" ht="76.5">
      <c r="A1828" s="271">
        <v>25</v>
      </c>
      <c r="B1828" s="89"/>
      <c r="C1828" s="272" t="s">
        <v>45</v>
      </c>
      <c r="D1828" s="84">
        <v>43509</v>
      </c>
      <c r="E1828" s="85" t="s">
        <v>3905</v>
      </c>
      <c r="F1828" s="85" t="s">
        <v>671</v>
      </c>
      <c r="G1828" s="85">
        <v>192357</v>
      </c>
      <c r="H1828" s="89"/>
      <c r="I1828" s="273" t="s">
        <v>5251</v>
      </c>
      <c r="J1828" s="89"/>
      <c r="K1828" s="89"/>
      <c r="L1828" s="89"/>
      <c r="M1828" s="89"/>
      <c r="N1828" s="274">
        <v>78191.520000000004</v>
      </c>
      <c r="O1828" s="274">
        <v>0</v>
      </c>
      <c r="P1828" s="89" t="s">
        <v>670</v>
      </c>
    </row>
    <row r="1829" spans="1:16" ht="76.5">
      <c r="A1829" s="271">
        <v>25</v>
      </c>
      <c r="B1829" s="89"/>
      <c r="C1829" s="272" t="s">
        <v>45</v>
      </c>
      <c r="D1829" s="84">
        <v>43509</v>
      </c>
      <c r="E1829" s="85" t="s">
        <v>3905</v>
      </c>
      <c r="F1829" s="85" t="s">
        <v>671</v>
      </c>
      <c r="G1829" s="85">
        <v>192352</v>
      </c>
      <c r="H1829" s="89"/>
      <c r="I1829" s="273" t="s">
        <v>5252</v>
      </c>
      <c r="J1829" s="89"/>
      <c r="K1829" s="89"/>
      <c r="L1829" s="89"/>
      <c r="M1829" s="89"/>
      <c r="N1829" s="274">
        <v>167934.57</v>
      </c>
      <c r="O1829" s="274">
        <v>0</v>
      </c>
      <c r="P1829" s="89" t="s">
        <v>670</v>
      </c>
    </row>
    <row r="1830" spans="1:16" ht="89.25">
      <c r="A1830" s="271">
        <v>25</v>
      </c>
      <c r="B1830" s="89"/>
      <c r="C1830" s="272" t="s">
        <v>45</v>
      </c>
      <c r="D1830" s="84">
        <v>43509</v>
      </c>
      <c r="E1830" s="85" t="s">
        <v>3905</v>
      </c>
      <c r="F1830" s="85" t="s">
        <v>671</v>
      </c>
      <c r="G1830" s="85">
        <v>192327</v>
      </c>
      <c r="H1830" s="89"/>
      <c r="I1830" s="273" t="s">
        <v>5253</v>
      </c>
      <c r="J1830" s="89"/>
      <c r="K1830" s="89"/>
      <c r="L1830" s="89"/>
      <c r="M1830" s="89"/>
      <c r="N1830" s="274">
        <v>856783.44</v>
      </c>
      <c r="O1830" s="274">
        <v>0</v>
      </c>
      <c r="P1830" s="89" t="s">
        <v>670</v>
      </c>
    </row>
    <row r="1831" spans="1:16" ht="89.25">
      <c r="A1831" s="271">
        <v>25</v>
      </c>
      <c r="B1831" s="89"/>
      <c r="C1831" s="272" t="s">
        <v>45</v>
      </c>
      <c r="D1831" s="84">
        <v>43509</v>
      </c>
      <c r="E1831" s="85" t="s">
        <v>3905</v>
      </c>
      <c r="F1831" s="85" t="s">
        <v>671</v>
      </c>
      <c r="G1831" s="85">
        <v>192325</v>
      </c>
      <c r="H1831" s="89"/>
      <c r="I1831" s="273" t="s">
        <v>5254</v>
      </c>
      <c r="J1831" s="89"/>
      <c r="K1831" s="89"/>
      <c r="L1831" s="89"/>
      <c r="M1831" s="89"/>
      <c r="N1831" s="274">
        <v>73148.820000000007</v>
      </c>
      <c r="O1831" s="274">
        <v>0</v>
      </c>
      <c r="P1831" s="89" t="s">
        <v>670</v>
      </c>
    </row>
    <row r="1832" spans="1:16" ht="76.5">
      <c r="A1832" s="271">
        <v>25</v>
      </c>
      <c r="B1832" s="89"/>
      <c r="C1832" s="272" t="s">
        <v>45</v>
      </c>
      <c r="D1832" s="84">
        <v>43509</v>
      </c>
      <c r="E1832" s="85" t="s">
        <v>3905</v>
      </c>
      <c r="F1832" s="85" t="s">
        <v>671</v>
      </c>
      <c r="G1832" s="85">
        <v>192358</v>
      </c>
      <c r="H1832" s="89"/>
      <c r="I1832" s="273" t="s">
        <v>5255</v>
      </c>
      <c r="J1832" s="89"/>
      <c r="K1832" s="89"/>
      <c r="L1832" s="89"/>
      <c r="M1832" s="89"/>
      <c r="N1832" s="274">
        <v>299968.03000000003</v>
      </c>
      <c r="O1832" s="274">
        <v>0</v>
      </c>
      <c r="P1832" s="89" t="s">
        <v>670</v>
      </c>
    </row>
    <row r="1833" spans="1:16" ht="76.5">
      <c r="A1833" s="271">
        <v>25</v>
      </c>
      <c r="B1833" s="89"/>
      <c r="C1833" s="272" t="s">
        <v>45</v>
      </c>
      <c r="D1833" s="84">
        <v>43509</v>
      </c>
      <c r="E1833" s="85" t="s">
        <v>3905</v>
      </c>
      <c r="F1833" s="85" t="s">
        <v>671</v>
      </c>
      <c r="G1833" s="85">
        <v>192319</v>
      </c>
      <c r="H1833" s="89"/>
      <c r="I1833" s="273" t="s">
        <v>5256</v>
      </c>
      <c r="J1833" s="89"/>
      <c r="K1833" s="89"/>
      <c r="L1833" s="89"/>
      <c r="M1833" s="89"/>
      <c r="N1833" s="274">
        <v>191112.98</v>
      </c>
      <c r="O1833" s="274">
        <v>0</v>
      </c>
      <c r="P1833" s="89" t="s">
        <v>670</v>
      </c>
    </row>
    <row r="1834" spans="1:16" ht="76.5">
      <c r="A1834" s="271">
        <v>25</v>
      </c>
      <c r="B1834" s="89"/>
      <c r="C1834" s="272" t="s">
        <v>45</v>
      </c>
      <c r="D1834" s="84">
        <v>43509</v>
      </c>
      <c r="E1834" s="85" t="s">
        <v>3905</v>
      </c>
      <c r="F1834" s="85" t="s">
        <v>671</v>
      </c>
      <c r="G1834" s="85">
        <v>192324</v>
      </c>
      <c r="H1834" s="89"/>
      <c r="I1834" s="273" t="s">
        <v>5257</v>
      </c>
      <c r="J1834" s="89"/>
      <c r="K1834" s="89"/>
      <c r="L1834" s="89"/>
      <c r="M1834" s="89"/>
      <c r="N1834" s="274">
        <v>1292287.52</v>
      </c>
      <c r="O1834" s="274">
        <v>0</v>
      </c>
      <c r="P1834" s="89" t="s">
        <v>670</v>
      </c>
    </row>
    <row r="1835" spans="1:16" ht="76.5">
      <c r="A1835" s="271">
        <v>25</v>
      </c>
      <c r="B1835" s="89"/>
      <c r="C1835" s="272" t="s">
        <v>45</v>
      </c>
      <c r="D1835" s="84">
        <v>43509</v>
      </c>
      <c r="E1835" s="85" t="s">
        <v>3905</v>
      </c>
      <c r="F1835" s="85" t="s">
        <v>671</v>
      </c>
      <c r="G1835" s="85">
        <v>192365</v>
      </c>
      <c r="H1835" s="89"/>
      <c r="I1835" s="273" t="s">
        <v>5258</v>
      </c>
      <c r="J1835" s="89"/>
      <c r="K1835" s="89"/>
      <c r="L1835" s="89"/>
      <c r="M1835" s="89"/>
      <c r="N1835" s="274">
        <v>2470211.63</v>
      </c>
      <c r="O1835" s="274">
        <v>0</v>
      </c>
      <c r="P1835" s="89" t="s">
        <v>670</v>
      </c>
    </row>
    <row r="1836" spans="1:16" ht="89.25">
      <c r="A1836" s="271">
        <v>25</v>
      </c>
      <c r="B1836" s="89"/>
      <c r="C1836" s="272" t="s">
        <v>45</v>
      </c>
      <c r="D1836" s="84">
        <v>43509</v>
      </c>
      <c r="E1836" s="85" t="s">
        <v>3905</v>
      </c>
      <c r="F1836" s="85" t="s">
        <v>671</v>
      </c>
      <c r="G1836" s="85">
        <v>192323</v>
      </c>
      <c r="H1836" s="89"/>
      <c r="I1836" s="273" t="s">
        <v>5259</v>
      </c>
      <c r="J1836" s="89"/>
      <c r="K1836" s="89"/>
      <c r="L1836" s="89"/>
      <c r="M1836" s="89"/>
      <c r="N1836" s="274">
        <v>504934.12</v>
      </c>
      <c r="O1836" s="274">
        <v>0</v>
      </c>
      <c r="P1836" s="89" t="s">
        <v>670</v>
      </c>
    </row>
    <row r="1837" spans="1:16" ht="63.75">
      <c r="A1837" s="271">
        <v>340</v>
      </c>
      <c r="B1837" s="89"/>
      <c r="C1837" s="272" t="s">
        <v>147</v>
      </c>
      <c r="D1837" s="84">
        <v>43509</v>
      </c>
      <c r="E1837" s="85" t="s">
        <v>3907</v>
      </c>
      <c r="F1837" s="85" t="s">
        <v>15</v>
      </c>
      <c r="G1837" s="85">
        <v>963279</v>
      </c>
      <c r="H1837" s="89"/>
      <c r="I1837" s="273" t="s">
        <v>5260</v>
      </c>
      <c r="J1837" s="89"/>
      <c r="K1837" s="89"/>
      <c r="L1837" s="89"/>
      <c r="M1837" s="89"/>
      <c r="N1837" s="274">
        <v>50</v>
      </c>
      <c r="O1837" s="274">
        <v>0</v>
      </c>
      <c r="P1837" s="89" t="s">
        <v>670</v>
      </c>
    </row>
    <row r="1838" spans="1:16" ht="89.25">
      <c r="A1838" s="271">
        <v>25</v>
      </c>
      <c r="B1838" s="89"/>
      <c r="C1838" s="272" t="s">
        <v>45</v>
      </c>
      <c r="D1838" s="84">
        <v>43509</v>
      </c>
      <c r="E1838" s="85" t="s">
        <v>3905</v>
      </c>
      <c r="F1838" s="85" t="s">
        <v>671</v>
      </c>
      <c r="G1838" s="85">
        <v>192326</v>
      </c>
      <c r="H1838" s="89"/>
      <c r="I1838" s="273" t="s">
        <v>5261</v>
      </c>
      <c r="J1838" s="89"/>
      <c r="K1838" s="89"/>
      <c r="L1838" s="89"/>
      <c r="M1838" s="89"/>
      <c r="N1838" s="274">
        <v>1224133.3899999999</v>
      </c>
      <c r="O1838" s="274">
        <v>0</v>
      </c>
      <c r="P1838" s="89" t="s">
        <v>670</v>
      </c>
    </row>
    <row r="1839" spans="1:16" ht="89.25">
      <c r="A1839" s="271">
        <v>10</v>
      </c>
      <c r="B1839" s="89"/>
      <c r="C1839" s="272" t="s">
        <v>41</v>
      </c>
      <c r="D1839" s="84">
        <v>43509</v>
      </c>
      <c r="E1839" s="85" t="s">
        <v>3908</v>
      </c>
      <c r="F1839" s="85" t="s">
        <v>6</v>
      </c>
      <c r="G1839" s="85">
        <v>963833</v>
      </c>
      <c r="H1839" s="89"/>
      <c r="I1839" s="273" t="s">
        <v>5262</v>
      </c>
      <c r="J1839" s="89"/>
      <c r="K1839" s="89"/>
      <c r="L1839" s="89"/>
      <c r="M1839" s="89"/>
      <c r="N1839" s="274">
        <v>0</v>
      </c>
      <c r="O1839" s="274">
        <v>0.06</v>
      </c>
      <c r="P1839" s="89" t="s">
        <v>670</v>
      </c>
    </row>
    <row r="1840" spans="1:16" ht="51">
      <c r="A1840" s="271">
        <v>340</v>
      </c>
      <c r="B1840" s="89"/>
      <c r="C1840" s="272" t="s">
        <v>147</v>
      </c>
      <c r="D1840" s="84">
        <v>43509</v>
      </c>
      <c r="E1840" s="85" t="s">
        <v>3909</v>
      </c>
      <c r="F1840" s="85" t="s">
        <v>6</v>
      </c>
      <c r="G1840" s="85">
        <v>963843</v>
      </c>
      <c r="H1840" s="89"/>
      <c r="I1840" s="273" t="s">
        <v>5263</v>
      </c>
      <c r="J1840" s="89"/>
      <c r="K1840" s="89"/>
      <c r="L1840" s="89"/>
      <c r="M1840" s="89"/>
      <c r="N1840" s="274">
        <v>0</v>
      </c>
      <c r="O1840" s="274">
        <v>48747.16</v>
      </c>
      <c r="P1840" s="89" t="s">
        <v>670</v>
      </c>
    </row>
    <row r="1841" spans="1:16" ht="76.5">
      <c r="A1841" s="271">
        <v>35</v>
      </c>
      <c r="B1841" s="89"/>
      <c r="C1841" s="272" t="s">
        <v>46</v>
      </c>
      <c r="D1841" s="84">
        <v>43509</v>
      </c>
      <c r="E1841" s="85" t="s">
        <v>3910</v>
      </c>
      <c r="F1841" s="85" t="s">
        <v>671</v>
      </c>
      <c r="G1841" s="85">
        <v>192311</v>
      </c>
      <c r="H1841" s="89"/>
      <c r="I1841" s="273" t="s">
        <v>5264</v>
      </c>
      <c r="J1841" s="89"/>
      <c r="K1841" s="89"/>
      <c r="L1841" s="89"/>
      <c r="M1841" s="89"/>
      <c r="N1841" s="274">
        <v>0</v>
      </c>
      <c r="O1841" s="274">
        <v>58553.41</v>
      </c>
      <c r="P1841" s="89" t="s">
        <v>670</v>
      </c>
    </row>
    <row r="1842" spans="1:16" ht="63.75">
      <c r="A1842" s="271" t="s">
        <v>559</v>
      </c>
      <c r="B1842" s="89"/>
      <c r="C1842" s="272" t="s">
        <v>762</v>
      </c>
      <c r="D1842" s="84">
        <v>43509</v>
      </c>
      <c r="E1842" s="85" t="s">
        <v>3911</v>
      </c>
      <c r="F1842" s="85" t="s">
        <v>6</v>
      </c>
      <c r="G1842" s="85">
        <v>1082154</v>
      </c>
      <c r="H1842" s="89"/>
      <c r="I1842" s="273" t="s">
        <v>5265</v>
      </c>
      <c r="J1842" s="89"/>
      <c r="K1842" s="89"/>
      <c r="L1842" s="89"/>
      <c r="M1842" s="89"/>
      <c r="N1842" s="274">
        <v>0</v>
      </c>
      <c r="O1842" s="274">
        <v>149.91999999999999</v>
      </c>
      <c r="P1842" s="89" t="s">
        <v>670</v>
      </c>
    </row>
    <row r="1843" spans="1:16" ht="89.25">
      <c r="A1843" s="271">
        <v>25</v>
      </c>
      <c r="B1843" s="89"/>
      <c r="C1843" s="272" t="s">
        <v>45</v>
      </c>
      <c r="D1843" s="84">
        <v>43509</v>
      </c>
      <c r="E1843" s="85" t="s">
        <v>3912</v>
      </c>
      <c r="F1843" s="85" t="s">
        <v>15</v>
      </c>
      <c r="G1843" s="85">
        <v>7217</v>
      </c>
      <c r="H1843" s="89"/>
      <c r="I1843" s="273" t="s">
        <v>5266</v>
      </c>
      <c r="J1843" s="89"/>
      <c r="K1843" s="89"/>
      <c r="L1843" s="89"/>
      <c r="M1843" s="89"/>
      <c r="N1843" s="274">
        <v>381.54</v>
      </c>
      <c r="O1843" s="274">
        <v>0</v>
      </c>
      <c r="P1843" s="89" t="s">
        <v>670</v>
      </c>
    </row>
    <row r="1844" spans="1:16" ht="89.25">
      <c r="A1844" s="271">
        <v>25</v>
      </c>
      <c r="B1844" s="89"/>
      <c r="C1844" s="272" t="s">
        <v>45</v>
      </c>
      <c r="D1844" s="84">
        <v>43509</v>
      </c>
      <c r="E1844" s="85" t="s">
        <v>3913</v>
      </c>
      <c r="F1844" s="85" t="s">
        <v>15</v>
      </c>
      <c r="G1844" s="85">
        <v>7216</v>
      </c>
      <c r="H1844" s="89"/>
      <c r="I1844" s="273" t="s">
        <v>5267</v>
      </c>
      <c r="J1844" s="89"/>
      <c r="K1844" s="89"/>
      <c r="L1844" s="89"/>
      <c r="M1844" s="89"/>
      <c r="N1844" s="274">
        <v>327.01</v>
      </c>
      <c r="O1844" s="274">
        <v>0</v>
      </c>
      <c r="P1844" s="89" t="s">
        <v>670</v>
      </c>
    </row>
    <row r="1845" spans="1:16" ht="89.25">
      <c r="A1845" s="271">
        <v>25</v>
      </c>
      <c r="B1845" s="89"/>
      <c r="C1845" s="272" t="s">
        <v>45</v>
      </c>
      <c r="D1845" s="84">
        <v>43509</v>
      </c>
      <c r="E1845" s="85" t="s">
        <v>3914</v>
      </c>
      <c r="F1845" s="85" t="s">
        <v>15</v>
      </c>
      <c r="G1845" s="85">
        <v>7218</v>
      </c>
      <c r="H1845" s="89"/>
      <c r="I1845" s="273" t="s">
        <v>5268</v>
      </c>
      <c r="J1845" s="89"/>
      <c r="K1845" s="89"/>
      <c r="L1845" s="89"/>
      <c r="M1845" s="89"/>
      <c r="N1845" s="274">
        <v>364.6</v>
      </c>
      <c r="O1845" s="274">
        <v>0</v>
      </c>
      <c r="P1845" s="89" t="s">
        <v>670</v>
      </c>
    </row>
    <row r="1846" spans="1:16" ht="38.25">
      <c r="A1846" s="271">
        <v>340</v>
      </c>
      <c r="B1846" s="89"/>
      <c r="C1846" s="272" t="s">
        <v>147</v>
      </c>
      <c r="D1846" s="84">
        <v>43509</v>
      </c>
      <c r="E1846" s="85" t="s">
        <v>3915</v>
      </c>
      <c r="F1846" s="85" t="s">
        <v>15</v>
      </c>
      <c r="G1846" s="85">
        <v>963844</v>
      </c>
      <c r="H1846" s="89"/>
      <c r="I1846" s="273" t="s">
        <v>2677</v>
      </c>
      <c r="J1846" s="89"/>
      <c r="K1846" s="89"/>
      <c r="L1846" s="89"/>
      <c r="M1846" s="89"/>
      <c r="N1846" s="274">
        <v>50</v>
      </c>
      <c r="O1846" s="274">
        <v>0</v>
      </c>
      <c r="P1846" s="89" t="s">
        <v>670</v>
      </c>
    </row>
    <row r="1847" spans="1:16" ht="51">
      <c r="A1847" s="271">
        <v>10</v>
      </c>
      <c r="B1847" s="89"/>
      <c r="C1847" s="272" t="s">
        <v>41</v>
      </c>
      <c r="D1847" s="84">
        <v>43509</v>
      </c>
      <c r="E1847" s="85" t="s">
        <v>3916</v>
      </c>
      <c r="F1847" s="85" t="s">
        <v>6</v>
      </c>
      <c r="G1847" s="85">
        <v>963996</v>
      </c>
      <c r="H1847" s="89"/>
      <c r="I1847" s="273" t="s">
        <v>5269</v>
      </c>
      <c r="J1847" s="89"/>
      <c r="K1847" s="89"/>
      <c r="L1847" s="89"/>
      <c r="M1847" s="89"/>
      <c r="N1847" s="274">
        <v>0</v>
      </c>
      <c r="O1847" s="274">
        <v>12330.71</v>
      </c>
      <c r="P1847" s="89" t="s">
        <v>670</v>
      </c>
    </row>
    <row r="1848" spans="1:16" ht="51">
      <c r="A1848" s="271">
        <v>10</v>
      </c>
      <c r="B1848" s="89"/>
      <c r="C1848" s="272" t="s">
        <v>41</v>
      </c>
      <c r="D1848" s="84">
        <v>43509</v>
      </c>
      <c r="E1848" s="85" t="s">
        <v>3917</v>
      </c>
      <c r="F1848" s="85" t="s">
        <v>6</v>
      </c>
      <c r="G1848" s="85">
        <v>963994</v>
      </c>
      <c r="H1848" s="89"/>
      <c r="I1848" s="273" t="s">
        <v>5270</v>
      </c>
      <c r="J1848" s="89"/>
      <c r="K1848" s="89"/>
      <c r="L1848" s="89"/>
      <c r="M1848" s="89"/>
      <c r="N1848" s="274">
        <v>0</v>
      </c>
      <c r="O1848" s="274">
        <v>2058</v>
      </c>
      <c r="P1848" s="89" t="s">
        <v>670</v>
      </c>
    </row>
    <row r="1849" spans="1:16" ht="51">
      <c r="A1849" s="271">
        <v>10</v>
      </c>
      <c r="B1849" s="89"/>
      <c r="C1849" s="272" t="s">
        <v>41</v>
      </c>
      <c r="D1849" s="84">
        <v>43509</v>
      </c>
      <c r="E1849" s="85" t="s">
        <v>3918</v>
      </c>
      <c r="F1849" s="85" t="s">
        <v>6</v>
      </c>
      <c r="G1849" s="85">
        <v>963990</v>
      </c>
      <c r="H1849" s="89"/>
      <c r="I1849" s="273" t="s">
        <v>5271</v>
      </c>
      <c r="J1849" s="89"/>
      <c r="K1849" s="89"/>
      <c r="L1849" s="89"/>
      <c r="M1849" s="89"/>
      <c r="N1849" s="274">
        <v>0</v>
      </c>
      <c r="O1849" s="274">
        <v>2205.56</v>
      </c>
      <c r="P1849" s="89" t="s">
        <v>670</v>
      </c>
    </row>
    <row r="1850" spans="1:16" ht="51">
      <c r="A1850" s="271">
        <v>10</v>
      </c>
      <c r="B1850" s="89"/>
      <c r="C1850" s="272" t="s">
        <v>41</v>
      </c>
      <c r="D1850" s="84">
        <v>43509</v>
      </c>
      <c r="E1850" s="85" t="s">
        <v>3919</v>
      </c>
      <c r="F1850" s="85" t="s">
        <v>6</v>
      </c>
      <c r="G1850" s="85">
        <v>963988</v>
      </c>
      <c r="H1850" s="89"/>
      <c r="I1850" s="273" t="s">
        <v>5272</v>
      </c>
      <c r="J1850" s="89"/>
      <c r="K1850" s="89"/>
      <c r="L1850" s="89"/>
      <c r="M1850" s="89"/>
      <c r="N1850" s="274">
        <v>0</v>
      </c>
      <c r="O1850" s="274">
        <v>14196.84</v>
      </c>
      <c r="P1850" s="89" t="s">
        <v>670</v>
      </c>
    </row>
    <row r="1851" spans="1:16" ht="76.5">
      <c r="A1851" s="271" t="s">
        <v>557</v>
      </c>
      <c r="B1851" s="89"/>
      <c r="C1851" s="272" t="s">
        <v>783</v>
      </c>
      <c r="D1851" s="84">
        <v>43509</v>
      </c>
      <c r="E1851" s="85" t="s">
        <v>3920</v>
      </c>
      <c r="F1851" s="85" t="s">
        <v>6</v>
      </c>
      <c r="G1851" s="85">
        <v>1082363</v>
      </c>
      <c r="H1851" s="89"/>
      <c r="I1851" s="273" t="s">
        <v>5273</v>
      </c>
      <c r="J1851" s="89"/>
      <c r="K1851" s="89"/>
      <c r="L1851" s="89"/>
      <c r="M1851" s="89"/>
      <c r="N1851" s="274">
        <v>0</v>
      </c>
      <c r="O1851" s="274">
        <v>50000</v>
      </c>
      <c r="P1851" s="89" t="s">
        <v>670</v>
      </c>
    </row>
    <row r="1852" spans="1:16" ht="51">
      <c r="A1852" s="271">
        <v>35</v>
      </c>
      <c r="B1852" s="89"/>
      <c r="C1852" s="272" t="s">
        <v>46</v>
      </c>
      <c r="D1852" s="84">
        <v>43509</v>
      </c>
      <c r="E1852" s="85" t="s">
        <v>3921</v>
      </c>
      <c r="F1852" s="85" t="s">
        <v>6</v>
      </c>
      <c r="G1852" s="85">
        <v>1082360</v>
      </c>
      <c r="H1852" s="89"/>
      <c r="I1852" s="273" t="s">
        <v>5274</v>
      </c>
      <c r="J1852" s="89"/>
      <c r="K1852" s="89"/>
      <c r="L1852" s="89"/>
      <c r="M1852" s="89"/>
      <c r="N1852" s="274">
        <v>0</v>
      </c>
      <c r="O1852" s="274">
        <v>6269.76</v>
      </c>
      <c r="P1852" s="89" t="s">
        <v>670</v>
      </c>
    </row>
    <row r="1853" spans="1:16" ht="63.75">
      <c r="A1853" s="271">
        <v>10</v>
      </c>
      <c r="B1853" s="89"/>
      <c r="C1853" s="272" t="s">
        <v>41</v>
      </c>
      <c r="D1853" s="84">
        <v>43509</v>
      </c>
      <c r="E1853" s="85" t="s">
        <v>3922</v>
      </c>
      <c r="F1853" s="85" t="s">
        <v>6</v>
      </c>
      <c r="G1853" s="85">
        <v>964011</v>
      </c>
      <c r="H1853" s="89"/>
      <c r="I1853" s="273" t="s">
        <v>5275</v>
      </c>
      <c r="J1853" s="89"/>
      <c r="K1853" s="89"/>
      <c r="L1853" s="89"/>
      <c r="M1853" s="89"/>
      <c r="N1853" s="274">
        <v>0</v>
      </c>
      <c r="O1853" s="274">
        <v>32875.93</v>
      </c>
      <c r="P1853" s="89" t="s">
        <v>670</v>
      </c>
    </row>
    <row r="1854" spans="1:16" ht="63.75">
      <c r="A1854" s="271">
        <v>10</v>
      </c>
      <c r="B1854" s="89"/>
      <c r="C1854" s="272" t="s">
        <v>41</v>
      </c>
      <c r="D1854" s="84">
        <v>43509</v>
      </c>
      <c r="E1854" s="85" t="s">
        <v>3923</v>
      </c>
      <c r="F1854" s="85" t="s">
        <v>6</v>
      </c>
      <c r="G1854" s="85">
        <v>964013</v>
      </c>
      <c r="H1854" s="89"/>
      <c r="I1854" s="273" t="s">
        <v>5276</v>
      </c>
      <c r="J1854" s="89"/>
      <c r="K1854" s="89"/>
      <c r="L1854" s="89"/>
      <c r="M1854" s="89"/>
      <c r="N1854" s="274">
        <v>0</v>
      </c>
      <c r="O1854" s="274">
        <v>14779.6</v>
      </c>
      <c r="P1854" s="89" t="s">
        <v>670</v>
      </c>
    </row>
    <row r="1855" spans="1:16" ht="63.75">
      <c r="A1855" s="271">
        <v>10</v>
      </c>
      <c r="B1855" s="89"/>
      <c r="C1855" s="272" t="s">
        <v>41</v>
      </c>
      <c r="D1855" s="84">
        <v>43509</v>
      </c>
      <c r="E1855" s="85" t="s">
        <v>3924</v>
      </c>
      <c r="F1855" s="85" t="s">
        <v>6</v>
      </c>
      <c r="G1855" s="85">
        <v>964144</v>
      </c>
      <c r="H1855" s="89"/>
      <c r="I1855" s="273" t="s">
        <v>5277</v>
      </c>
      <c r="J1855" s="89"/>
      <c r="K1855" s="89"/>
      <c r="L1855" s="89"/>
      <c r="M1855" s="89"/>
      <c r="N1855" s="274">
        <v>0</v>
      </c>
      <c r="O1855" s="274">
        <v>15116.97</v>
      </c>
      <c r="P1855" s="89" t="s">
        <v>670</v>
      </c>
    </row>
    <row r="1856" spans="1:16" ht="63.75">
      <c r="A1856" s="271">
        <v>10</v>
      </c>
      <c r="B1856" s="89"/>
      <c r="C1856" s="272" t="s">
        <v>41</v>
      </c>
      <c r="D1856" s="84">
        <v>43509</v>
      </c>
      <c r="E1856" s="85" t="s">
        <v>3925</v>
      </c>
      <c r="F1856" s="85" t="s">
        <v>6</v>
      </c>
      <c r="G1856" s="85">
        <v>964146</v>
      </c>
      <c r="H1856" s="89"/>
      <c r="I1856" s="273" t="s">
        <v>5278</v>
      </c>
      <c r="J1856" s="89"/>
      <c r="K1856" s="89"/>
      <c r="L1856" s="89"/>
      <c r="M1856" s="89"/>
      <c r="N1856" s="274">
        <v>0</v>
      </c>
      <c r="O1856" s="274">
        <v>182015.63</v>
      </c>
      <c r="P1856" s="89" t="s">
        <v>670</v>
      </c>
    </row>
    <row r="1857" spans="1:16" ht="63.75">
      <c r="A1857" s="271">
        <v>10</v>
      </c>
      <c r="B1857" s="89"/>
      <c r="C1857" s="272" t="s">
        <v>41</v>
      </c>
      <c r="D1857" s="84">
        <v>43509</v>
      </c>
      <c r="E1857" s="85" t="s">
        <v>3926</v>
      </c>
      <c r="F1857" s="85" t="s">
        <v>6</v>
      </c>
      <c r="G1857" s="85">
        <v>964148</v>
      </c>
      <c r="H1857" s="89"/>
      <c r="I1857" s="273" t="s">
        <v>5279</v>
      </c>
      <c r="J1857" s="89"/>
      <c r="K1857" s="89"/>
      <c r="L1857" s="89"/>
      <c r="M1857" s="89"/>
      <c r="N1857" s="274">
        <v>0</v>
      </c>
      <c r="O1857" s="274">
        <v>12827.51</v>
      </c>
      <c r="P1857" s="89" t="s">
        <v>670</v>
      </c>
    </row>
    <row r="1858" spans="1:16" ht="51">
      <c r="A1858" s="271">
        <v>10</v>
      </c>
      <c r="B1858" s="89"/>
      <c r="C1858" s="272" t="s">
        <v>41</v>
      </c>
      <c r="D1858" s="84">
        <v>43509</v>
      </c>
      <c r="E1858" s="85" t="s">
        <v>3927</v>
      </c>
      <c r="F1858" s="85" t="s">
        <v>6</v>
      </c>
      <c r="G1858" s="85">
        <v>964242</v>
      </c>
      <c r="H1858" s="89"/>
      <c r="I1858" s="273" t="s">
        <v>5280</v>
      </c>
      <c r="J1858" s="89"/>
      <c r="K1858" s="89"/>
      <c r="L1858" s="89"/>
      <c r="M1858" s="89"/>
      <c r="N1858" s="274">
        <v>0</v>
      </c>
      <c r="O1858" s="274">
        <v>149561.72</v>
      </c>
      <c r="P1858" s="89" t="s">
        <v>670</v>
      </c>
    </row>
    <row r="1859" spans="1:16" ht="89.25">
      <c r="A1859" s="271">
        <v>25</v>
      </c>
      <c r="B1859" s="89"/>
      <c r="C1859" s="272" t="s">
        <v>45</v>
      </c>
      <c r="D1859" s="84">
        <v>43509</v>
      </c>
      <c r="E1859" s="85" t="s">
        <v>3928</v>
      </c>
      <c r="F1859" s="85" t="s">
        <v>671</v>
      </c>
      <c r="G1859" s="85">
        <v>192332</v>
      </c>
      <c r="H1859" s="89"/>
      <c r="I1859" s="273" t="s">
        <v>5281</v>
      </c>
      <c r="J1859" s="89"/>
      <c r="K1859" s="89"/>
      <c r="L1859" s="89"/>
      <c r="M1859" s="89"/>
      <c r="N1859" s="274">
        <v>638955.98</v>
      </c>
      <c r="O1859" s="274">
        <v>0</v>
      </c>
      <c r="P1859" s="89" t="s">
        <v>670</v>
      </c>
    </row>
    <row r="1860" spans="1:16" ht="76.5">
      <c r="A1860" s="271">
        <v>25</v>
      </c>
      <c r="B1860" s="89"/>
      <c r="C1860" s="272" t="s">
        <v>45</v>
      </c>
      <c r="D1860" s="84">
        <v>43509</v>
      </c>
      <c r="E1860" s="85" t="s">
        <v>3928</v>
      </c>
      <c r="F1860" s="85" t="s">
        <v>671</v>
      </c>
      <c r="G1860" s="85">
        <v>192339</v>
      </c>
      <c r="H1860" s="89"/>
      <c r="I1860" s="273" t="s">
        <v>5282</v>
      </c>
      <c r="J1860" s="89"/>
      <c r="K1860" s="89"/>
      <c r="L1860" s="89"/>
      <c r="M1860" s="89"/>
      <c r="N1860" s="274">
        <v>95979.53</v>
      </c>
      <c r="O1860" s="274">
        <v>0</v>
      </c>
      <c r="P1860" s="89" t="s">
        <v>670</v>
      </c>
    </row>
    <row r="1861" spans="1:16" ht="76.5">
      <c r="A1861" s="271">
        <v>25</v>
      </c>
      <c r="B1861" s="89"/>
      <c r="C1861" s="272" t="s">
        <v>45</v>
      </c>
      <c r="D1861" s="84">
        <v>43509</v>
      </c>
      <c r="E1861" s="85" t="s">
        <v>3928</v>
      </c>
      <c r="F1861" s="85" t="s">
        <v>671</v>
      </c>
      <c r="G1861" s="85">
        <v>192337</v>
      </c>
      <c r="H1861" s="89"/>
      <c r="I1861" s="273" t="s">
        <v>5283</v>
      </c>
      <c r="J1861" s="89"/>
      <c r="K1861" s="89"/>
      <c r="L1861" s="89"/>
      <c r="M1861" s="89"/>
      <c r="N1861" s="274">
        <v>16776.88</v>
      </c>
      <c r="O1861" s="274">
        <v>0</v>
      </c>
      <c r="P1861" s="89" t="s">
        <v>670</v>
      </c>
    </row>
    <row r="1862" spans="1:16" ht="89.25">
      <c r="A1862" s="271">
        <v>25</v>
      </c>
      <c r="B1862" s="89"/>
      <c r="C1862" s="272" t="s">
        <v>45</v>
      </c>
      <c r="D1862" s="84">
        <v>43509</v>
      </c>
      <c r="E1862" s="85" t="s">
        <v>3928</v>
      </c>
      <c r="F1862" s="85" t="s">
        <v>671</v>
      </c>
      <c r="G1862" s="85">
        <v>192340</v>
      </c>
      <c r="H1862" s="89"/>
      <c r="I1862" s="273" t="s">
        <v>5284</v>
      </c>
      <c r="J1862" s="89"/>
      <c r="K1862" s="89"/>
      <c r="L1862" s="89"/>
      <c r="M1862" s="89"/>
      <c r="N1862" s="274">
        <v>61624.07</v>
      </c>
      <c r="O1862" s="274">
        <v>0</v>
      </c>
      <c r="P1862" s="89" t="s">
        <v>670</v>
      </c>
    </row>
    <row r="1863" spans="1:16" ht="76.5">
      <c r="A1863" s="271">
        <v>25</v>
      </c>
      <c r="B1863" s="89"/>
      <c r="C1863" s="272" t="s">
        <v>45</v>
      </c>
      <c r="D1863" s="84">
        <v>43509</v>
      </c>
      <c r="E1863" s="85" t="s">
        <v>3928</v>
      </c>
      <c r="F1863" s="85" t="s">
        <v>671</v>
      </c>
      <c r="G1863" s="85">
        <v>192331</v>
      </c>
      <c r="H1863" s="89"/>
      <c r="I1863" s="273" t="s">
        <v>5285</v>
      </c>
      <c r="J1863" s="89"/>
      <c r="K1863" s="89"/>
      <c r="L1863" s="89"/>
      <c r="M1863" s="89"/>
      <c r="N1863" s="274">
        <v>14319.1</v>
      </c>
      <c r="O1863" s="274">
        <v>0</v>
      </c>
      <c r="P1863" s="89" t="s">
        <v>670</v>
      </c>
    </row>
    <row r="1864" spans="1:16" ht="76.5">
      <c r="A1864" s="271">
        <v>25</v>
      </c>
      <c r="B1864" s="89"/>
      <c r="C1864" s="272" t="s">
        <v>45</v>
      </c>
      <c r="D1864" s="84">
        <v>43509</v>
      </c>
      <c r="E1864" s="85" t="s">
        <v>3928</v>
      </c>
      <c r="F1864" s="85" t="s">
        <v>671</v>
      </c>
      <c r="G1864" s="85">
        <v>192329</v>
      </c>
      <c r="H1864" s="89"/>
      <c r="I1864" s="273" t="s">
        <v>5286</v>
      </c>
      <c r="J1864" s="89"/>
      <c r="K1864" s="89"/>
      <c r="L1864" s="89"/>
      <c r="M1864" s="89"/>
      <c r="N1864" s="274">
        <v>128278.94</v>
      </c>
      <c r="O1864" s="274">
        <v>0</v>
      </c>
      <c r="P1864" s="89" t="s">
        <v>670</v>
      </c>
    </row>
    <row r="1865" spans="1:16" ht="89.25">
      <c r="A1865" s="271">
        <v>25</v>
      </c>
      <c r="B1865" s="89"/>
      <c r="C1865" s="272" t="s">
        <v>45</v>
      </c>
      <c r="D1865" s="84">
        <v>43509</v>
      </c>
      <c r="E1865" s="85" t="s">
        <v>3928</v>
      </c>
      <c r="F1865" s="85" t="s">
        <v>671</v>
      </c>
      <c r="G1865" s="85">
        <v>192335</v>
      </c>
      <c r="H1865" s="89"/>
      <c r="I1865" s="273" t="s">
        <v>5287</v>
      </c>
      <c r="J1865" s="89"/>
      <c r="K1865" s="89"/>
      <c r="L1865" s="89"/>
      <c r="M1865" s="89"/>
      <c r="N1865" s="274">
        <v>21484.26</v>
      </c>
      <c r="O1865" s="274">
        <v>0</v>
      </c>
      <c r="P1865" s="89" t="s">
        <v>670</v>
      </c>
    </row>
    <row r="1866" spans="1:16" ht="89.25">
      <c r="A1866" s="271">
        <v>25</v>
      </c>
      <c r="B1866" s="89"/>
      <c r="C1866" s="272" t="s">
        <v>45</v>
      </c>
      <c r="D1866" s="84">
        <v>43509</v>
      </c>
      <c r="E1866" s="85" t="s">
        <v>3928</v>
      </c>
      <c r="F1866" s="85" t="s">
        <v>671</v>
      </c>
      <c r="G1866" s="85">
        <v>192334</v>
      </c>
      <c r="H1866" s="89"/>
      <c r="I1866" s="273" t="s">
        <v>5288</v>
      </c>
      <c r="J1866" s="89"/>
      <c r="K1866" s="89"/>
      <c r="L1866" s="89"/>
      <c r="M1866" s="89"/>
      <c r="N1866" s="274">
        <v>661109.75</v>
      </c>
      <c r="O1866" s="274">
        <v>0</v>
      </c>
      <c r="P1866" s="89" t="s">
        <v>670</v>
      </c>
    </row>
    <row r="1867" spans="1:16" ht="51">
      <c r="A1867" s="271">
        <v>592</v>
      </c>
      <c r="B1867" s="89"/>
      <c r="C1867" s="272" t="s">
        <v>645</v>
      </c>
      <c r="D1867" s="84">
        <v>43510</v>
      </c>
      <c r="E1867" s="85" t="s">
        <v>3929</v>
      </c>
      <c r="F1867" s="85" t="s">
        <v>3</v>
      </c>
      <c r="G1867" s="85">
        <v>1712297</v>
      </c>
      <c r="H1867" s="89"/>
      <c r="I1867" s="273" t="s">
        <v>5289</v>
      </c>
      <c r="J1867" s="89"/>
      <c r="K1867" s="89"/>
      <c r="L1867" s="89"/>
      <c r="M1867" s="89"/>
      <c r="N1867" s="274">
        <v>0</v>
      </c>
      <c r="O1867" s="274">
        <v>351.41</v>
      </c>
      <c r="P1867" s="89" t="s">
        <v>670</v>
      </c>
    </row>
    <row r="1868" spans="1:16" ht="38.25">
      <c r="A1868" s="271" t="s">
        <v>565</v>
      </c>
      <c r="B1868" s="89"/>
      <c r="C1868" s="272" t="s">
        <v>615</v>
      </c>
      <c r="D1868" s="84">
        <v>43510</v>
      </c>
      <c r="E1868" s="85" t="s">
        <v>3930</v>
      </c>
      <c r="F1868" s="85" t="s">
        <v>3</v>
      </c>
      <c r="G1868" s="85">
        <v>1712301</v>
      </c>
      <c r="H1868" s="89"/>
      <c r="I1868" s="273" t="s">
        <v>5290</v>
      </c>
      <c r="J1868" s="89"/>
      <c r="K1868" s="89"/>
      <c r="L1868" s="89"/>
      <c r="M1868" s="89"/>
      <c r="N1868" s="274">
        <v>0</v>
      </c>
      <c r="O1868" s="274">
        <v>1195.9000000000001</v>
      </c>
      <c r="P1868" s="89" t="s">
        <v>670</v>
      </c>
    </row>
    <row r="1869" spans="1:16" ht="38.25">
      <c r="A1869" s="271">
        <v>342</v>
      </c>
      <c r="B1869" s="89"/>
      <c r="C1869" s="272" t="s">
        <v>148</v>
      </c>
      <c r="D1869" s="84">
        <v>43510</v>
      </c>
      <c r="E1869" s="85" t="s">
        <v>3931</v>
      </c>
      <c r="F1869" s="85" t="s">
        <v>3</v>
      </c>
      <c r="G1869" s="85">
        <v>1712308</v>
      </c>
      <c r="H1869" s="89"/>
      <c r="I1869" s="273" t="s">
        <v>5291</v>
      </c>
      <c r="J1869" s="89"/>
      <c r="K1869" s="89"/>
      <c r="L1869" s="89"/>
      <c r="M1869" s="89"/>
      <c r="N1869" s="274">
        <v>0</v>
      </c>
      <c r="O1869" s="274">
        <v>65</v>
      </c>
      <c r="P1869" s="89" t="s">
        <v>670</v>
      </c>
    </row>
    <row r="1870" spans="1:16" ht="38.25">
      <c r="A1870" s="271" t="s">
        <v>565</v>
      </c>
      <c r="B1870" s="89"/>
      <c r="C1870" s="272" t="s">
        <v>615</v>
      </c>
      <c r="D1870" s="84">
        <v>43510</v>
      </c>
      <c r="E1870" s="85" t="s">
        <v>3932</v>
      </c>
      <c r="F1870" s="85" t="s">
        <v>3</v>
      </c>
      <c r="G1870" s="85">
        <v>1712320</v>
      </c>
      <c r="H1870" s="89"/>
      <c r="I1870" s="273" t="s">
        <v>5292</v>
      </c>
      <c r="J1870" s="89"/>
      <c r="K1870" s="89"/>
      <c r="L1870" s="89"/>
      <c r="M1870" s="89"/>
      <c r="N1870" s="274">
        <v>0</v>
      </c>
      <c r="O1870" s="274">
        <v>1108.33</v>
      </c>
      <c r="P1870" s="89" t="s">
        <v>670</v>
      </c>
    </row>
    <row r="1871" spans="1:16" ht="51">
      <c r="A1871" s="271" t="s">
        <v>556</v>
      </c>
      <c r="B1871" s="89"/>
      <c r="C1871" s="272" t="s">
        <v>616</v>
      </c>
      <c r="D1871" s="84">
        <v>43510</v>
      </c>
      <c r="E1871" s="85" t="s">
        <v>3933</v>
      </c>
      <c r="F1871" s="85" t="s">
        <v>3</v>
      </c>
      <c r="G1871" s="85">
        <v>1712326</v>
      </c>
      <c r="H1871" s="89"/>
      <c r="I1871" s="273" t="s">
        <v>5293</v>
      </c>
      <c r="J1871" s="89"/>
      <c r="K1871" s="89"/>
      <c r="L1871" s="89"/>
      <c r="M1871" s="89"/>
      <c r="N1871" s="274">
        <v>0</v>
      </c>
      <c r="O1871" s="274">
        <v>0.4</v>
      </c>
      <c r="P1871" s="89" t="s">
        <v>670</v>
      </c>
    </row>
    <row r="1872" spans="1:16" ht="51">
      <c r="A1872" s="271">
        <v>25</v>
      </c>
      <c r="B1872" s="89"/>
      <c r="C1872" s="272" t="s">
        <v>45</v>
      </c>
      <c r="D1872" s="84">
        <v>43510</v>
      </c>
      <c r="E1872" s="85" t="s">
        <v>3934</v>
      </c>
      <c r="F1872" s="85" t="s">
        <v>3</v>
      </c>
      <c r="G1872" s="85">
        <v>1712284</v>
      </c>
      <c r="H1872" s="89"/>
      <c r="I1872" s="273" t="s">
        <v>5294</v>
      </c>
      <c r="J1872" s="89"/>
      <c r="K1872" s="89"/>
      <c r="L1872" s="89"/>
      <c r="M1872" s="89"/>
      <c r="N1872" s="274">
        <v>0</v>
      </c>
      <c r="O1872" s="274">
        <v>155.16</v>
      </c>
      <c r="P1872" s="89" t="s">
        <v>670</v>
      </c>
    </row>
    <row r="1873" spans="1:16" ht="63.75">
      <c r="A1873" s="271">
        <v>190</v>
      </c>
      <c r="B1873" s="89"/>
      <c r="C1873" s="272" t="s">
        <v>92</v>
      </c>
      <c r="D1873" s="84">
        <v>43510</v>
      </c>
      <c r="E1873" s="85" t="s">
        <v>3935</v>
      </c>
      <c r="F1873" s="85" t="s">
        <v>3</v>
      </c>
      <c r="G1873" s="85">
        <v>1712276</v>
      </c>
      <c r="H1873" s="89"/>
      <c r="I1873" s="273" t="s">
        <v>5295</v>
      </c>
      <c r="J1873" s="89"/>
      <c r="K1873" s="89"/>
      <c r="L1873" s="89"/>
      <c r="M1873" s="89"/>
      <c r="N1873" s="274">
        <v>0</v>
      </c>
      <c r="O1873" s="274">
        <v>155</v>
      </c>
      <c r="P1873" s="89" t="s">
        <v>670</v>
      </c>
    </row>
    <row r="1874" spans="1:16" ht="51">
      <c r="A1874" s="271">
        <v>190</v>
      </c>
      <c r="B1874" s="89"/>
      <c r="C1874" s="272" t="s">
        <v>92</v>
      </c>
      <c r="D1874" s="84">
        <v>43510</v>
      </c>
      <c r="E1874" s="85" t="s">
        <v>3936</v>
      </c>
      <c r="F1874" s="85" t="s">
        <v>3</v>
      </c>
      <c r="G1874" s="85">
        <v>1712275</v>
      </c>
      <c r="H1874" s="89"/>
      <c r="I1874" s="273" t="s">
        <v>5296</v>
      </c>
      <c r="J1874" s="89"/>
      <c r="K1874" s="89"/>
      <c r="L1874" s="89"/>
      <c r="M1874" s="89"/>
      <c r="N1874" s="274">
        <v>0</v>
      </c>
      <c r="O1874" s="274">
        <v>155</v>
      </c>
      <c r="P1874" s="89" t="s">
        <v>670</v>
      </c>
    </row>
    <row r="1875" spans="1:16" ht="63.75">
      <c r="A1875" s="271">
        <v>190</v>
      </c>
      <c r="B1875" s="89"/>
      <c r="C1875" s="272" t="s">
        <v>92</v>
      </c>
      <c r="D1875" s="84">
        <v>43510</v>
      </c>
      <c r="E1875" s="85" t="s">
        <v>3937</v>
      </c>
      <c r="F1875" s="85" t="s">
        <v>3</v>
      </c>
      <c r="G1875" s="85">
        <v>1712274</v>
      </c>
      <c r="H1875" s="89"/>
      <c r="I1875" s="273" t="s">
        <v>5297</v>
      </c>
      <c r="J1875" s="89"/>
      <c r="K1875" s="89"/>
      <c r="L1875" s="89"/>
      <c r="M1875" s="89"/>
      <c r="N1875" s="274">
        <v>0</v>
      </c>
      <c r="O1875" s="274">
        <v>631</v>
      </c>
      <c r="P1875" s="89" t="s">
        <v>670</v>
      </c>
    </row>
    <row r="1876" spans="1:16" ht="51">
      <c r="A1876" s="271">
        <v>190</v>
      </c>
      <c r="B1876" s="89"/>
      <c r="C1876" s="272" t="s">
        <v>92</v>
      </c>
      <c r="D1876" s="84">
        <v>43510</v>
      </c>
      <c r="E1876" s="85" t="s">
        <v>3938</v>
      </c>
      <c r="F1876" s="85" t="s">
        <v>3</v>
      </c>
      <c r="G1876" s="85">
        <v>1712273</v>
      </c>
      <c r="H1876" s="89"/>
      <c r="I1876" s="273" t="s">
        <v>5298</v>
      </c>
      <c r="J1876" s="89"/>
      <c r="K1876" s="89"/>
      <c r="L1876" s="89"/>
      <c r="M1876" s="89"/>
      <c r="N1876" s="274">
        <v>0</v>
      </c>
      <c r="O1876" s="274">
        <v>155</v>
      </c>
      <c r="P1876" s="89" t="s">
        <v>670</v>
      </c>
    </row>
    <row r="1877" spans="1:16" ht="51">
      <c r="A1877" s="271" t="s">
        <v>565</v>
      </c>
      <c r="B1877" s="89"/>
      <c r="C1877" s="272" t="s">
        <v>615</v>
      </c>
      <c r="D1877" s="84">
        <v>43510</v>
      </c>
      <c r="E1877" s="85" t="s">
        <v>3939</v>
      </c>
      <c r="F1877" s="85" t="s">
        <v>3</v>
      </c>
      <c r="G1877" s="85">
        <v>1712271</v>
      </c>
      <c r="H1877" s="89"/>
      <c r="I1877" s="273" t="s">
        <v>5299</v>
      </c>
      <c r="J1877" s="89"/>
      <c r="K1877" s="89"/>
      <c r="L1877" s="89"/>
      <c r="M1877" s="89"/>
      <c r="N1877" s="274">
        <v>0</v>
      </c>
      <c r="O1877" s="274">
        <v>274.22000000000003</v>
      </c>
      <c r="P1877" s="89" t="s">
        <v>670</v>
      </c>
    </row>
    <row r="1878" spans="1:16" ht="38.25">
      <c r="A1878" s="271" t="s">
        <v>565</v>
      </c>
      <c r="B1878" s="89"/>
      <c r="C1878" s="272" t="s">
        <v>615</v>
      </c>
      <c r="D1878" s="84">
        <v>43510</v>
      </c>
      <c r="E1878" s="85" t="s">
        <v>3940</v>
      </c>
      <c r="F1878" s="85" t="s">
        <v>3</v>
      </c>
      <c r="G1878" s="85">
        <v>1712270</v>
      </c>
      <c r="H1878" s="89"/>
      <c r="I1878" s="273" t="s">
        <v>5300</v>
      </c>
      <c r="J1878" s="89"/>
      <c r="K1878" s="89"/>
      <c r="L1878" s="89"/>
      <c r="M1878" s="89"/>
      <c r="N1878" s="274">
        <v>0</v>
      </c>
      <c r="O1878" s="274">
        <v>3362.75</v>
      </c>
      <c r="P1878" s="89" t="s">
        <v>670</v>
      </c>
    </row>
    <row r="1879" spans="1:16" ht="63.75">
      <c r="A1879" s="271" t="s">
        <v>565</v>
      </c>
      <c r="B1879" s="89"/>
      <c r="C1879" s="272" t="s">
        <v>615</v>
      </c>
      <c r="D1879" s="84">
        <v>43510</v>
      </c>
      <c r="E1879" s="85" t="s">
        <v>3941</v>
      </c>
      <c r="F1879" s="85" t="s">
        <v>3</v>
      </c>
      <c r="G1879" s="85">
        <v>1712454</v>
      </c>
      <c r="H1879" s="89"/>
      <c r="I1879" s="273" t="s">
        <v>5301</v>
      </c>
      <c r="J1879" s="89"/>
      <c r="K1879" s="89"/>
      <c r="L1879" s="89"/>
      <c r="M1879" s="89"/>
      <c r="N1879" s="274">
        <v>0</v>
      </c>
      <c r="O1879" s="274">
        <v>0.02</v>
      </c>
      <c r="P1879" s="89" t="s">
        <v>670</v>
      </c>
    </row>
    <row r="1880" spans="1:16" ht="51">
      <c r="A1880" s="271">
        <v>526</v>
      </c>
      <c r="B1880" s="89"/>
      <c r="C1880" s="272" t="s">
        <v>610</v>
      </c>
      <c r="D1880" s="84">
        <v>43510</v>
      </c>
      <c r="E1880" s="85" t="s">
        <v>3942</v>
      </c>
      <c r="F1880" s="85" t="s">
        <v>3</v>
      </c>
      <c r="G1880" s="85">
        <v>1712447</v>
      </c>
      <c r="H1880" s="89"/>
      <c r="I1880" s="273" t="s">
        <v>5302</v>
      </c>
      <c r="J1880" s="89"/>
      <c r="K1880" s="89"/>
      <c r="L1880" s="89"/>
      <c r="M1880" s="89"/>
      <c r="N1880" s="274">
        <v>0</v>
      </c>
      <c r="O1880" s="274">
        <v>40</v>
      </c>
      <c r="P1880" s="89" t="s">
        <v>670</v>
      </c>
    </row>
    <row r="1881" spans="1:16" ht="51">
      <c r="A1881" s="271">
        <v>378</v>
      </c>
      <c r="B1881" s="89"/>
      <c r="C1881" s="272" t="s">
        <v>639</v>
      </c>
      <c r="D1881" s="84">
        <v>43510</v>
      </c>
      <c r="E1881" s="85" t="s">
        <v>3943</v>
      </c>
      <c r="F1881" s="85" t="s">
        <v>3</v>
      </c>
      <c r="G1881" s="85">
        <v>1712429</v>
      </c>
      <c r="H1881" s="89"/>
      <c r="I1881" s="273" t="s">
        <v>5303</v>
      </c>
      <c r="J1881" s="89"/>
      <c r="K1881" s="89"/>
      <c r="L1881" s="89"/>
      <c r="M1881" s="89"/>
      <c r="N1881" s="274">
        <v>0</v>
      </c>
      <c r="O1881" s="274">
        <v>63.81</v>
      </c>
      <c r="P1881" s="89" t="s">
        <v>670</v>
      </c>
    </row>
    <row r="1882" spans="1:16" ht="51">
      <c r="A1882" s="271">
        <v>378</v>
      </c>
      <c r="B1882" s="89"/>
      <c r="C1882" s="272" t="s">
        <v>639</v>
      </c>
      <c r="D1882" s="84">
        <v>43510</v>
      </c>
      <c r="E1882" s="85" t="s">
        <v>3944</v>
      </c>
      <c r="F1882" s="85" t="s">
        <v>3</v>
      </c>
      <c r="G1882" s="85">
        <v>1712428</v>
      </c>
      <c r="H1882" s="89"/>
      <c r="I1882" s="273" t="s">
        <v>5304</v>
      </c>
      <c r="J1882" s="89"/>
      <c r="K1882" s="89"/>
      <c r="L1882" s="89"/>
      <c r="M1882" s="89"/>
      <c r="N1882" s="274">
        <v>0</v>
      </c>
      <c r="O1882" s="274">
        <v>738.55000000000007</v>
      </c>
      <c r="P1882" s="89" t="s">
        <v>670</v>
      </c>
    </row>
    <row r="1883" spans="1:16" ht="51">
      <c r="A1883" s="271">
        <v>342</v>
      </c>
      <c r="B1883" s="89"/>
      <c r="C1883" s="272" t="s">
        <v>148</v>
      </c>
      <c r="D1883" s="84">
        <v>43510</v>
      </c>
      <c r="E1883" s="85" t="s">
        <v>3945</v>
      </c>
      <c r="F1883" s="85" t="s">
        <v>3</v>
      </c>
      <c r="G1883" s="85">
        <v>1712406</v>
      </c>
      <c r="H1883" s="89"/>
      <c r="I1883" s="273" t="s">
        <v>5305</v>
      </c>
      <c r="J1883" s="89"/>
      <c r="K1883" s="89"/>
      <c r="L1883" s="89"/>
      <c r="M1883" s="89"/>
      <c r="N1883" s="274">
        <v>0</v>
      </c>
      <c r="O1883" s="274">
        <v>763.2</v>
      </c>
      <c r="P1883" s="89" t="s">
        <v>670</v>
      </c>
    </row>
    <row r="1884" spans="1:16" ht="63.75">
      <c r="A1884" s="271">
        <v>512</v>
      </c>
      <c r="B1884" s="89"/>
      <c r="C1884" s="272" t="s">
        <v>785</v>
      </c>
      <c r="D1884" s="84">
        <v>43510</v>
      </c>
      <c r="E1884" s="85" t="s">
        <v>3946</v>
      </c>
      <c r="F1884" s="85" t="s">
        <v>3</v>
      </c>
      <c r="G1884" s="85">
        <v>1712403</v>
      </c>
      <c r="H1884" s="89"/>
      <c r="I1884" s="273" t="s">
        <v>5306</v>
      </c>
      <c r="J1884" s="89"/>
      <c r="K1884" s="89"/>
      <c r="L1884" s="89"/>
      <c r="M1884" s="89"/>
      <c r="N1884" s="274">
        <v>0</v>
      </c>
      <c r="O1884" s="274">
        <v>70</v>
      </c>
      <c r="P1884" s="89" t="s">
        <v>670</v>
      </c>
    </row>
    <row r="1885" spans="1:16" ht="63.75">
      <c r="A1885" s="271">
        <v>512</v>
      </c>
      <c r="B1885" s="89"/>
      <c r="C1885" s="272" t="s">
        <v>785</v>
      </c>
      <c r="D1885" s="84">
        <v>43510</v>
      </c>
      <c r="E1885" s="85" t="s">
        <v>3947</v>
      </c>
      <c r="F1885" s="85" t="s">
        <v>3</v>
      </c>
      <c r="G1885" s="85">
        <v>1712401</v>
      </c>
      <c r="H1885" s="89"/>
      <c r="I1885" s="273" t="s">
        <v>5307</v>
      </c>
      <c r="J1885" s="89"/>
      <c r="K1885" s="89"/>
      <c r="L1885" s="89"/>
      <c r="M1885" s="89"/>
      <c r="N1885" s="274">
        <v>0</v>
      </c>
      <c r="O1885" s="274">
        <v>10</v>
      </c>
      <c r="P1885" s="89" t="s">
        <v>670</v>
      </c>
    </row>
    <row r="1886" spans="1:16" ht="63.75">
      <c r="A1886" s="271">
        <v>512</v>
      </c>
      <c r="B1886" s="89"/>
      <c r="C1886" s="272" t="s">
        <v>785</v>
      </c>
      <c r="D1886" s="84">
        <v>43510</v>
      </c>
      <c r="E1886" s="85" t="s">
        <v>3948</v>
      </c>
      <c r="F1886" s="85" t="s">
        <v>3</v>
      </c>
      <c r="G1886" s="85">
        <v>1712398</v>
      </c>
      <c r="H1886" s="89"/>
      <c r="I1886" s="273" t="s">
        <v>5308</v>
      </c>
      <c r="J1886" s="89"/>
      <c r="K1886" s="89"/>
      <c r="L1886" s="89"/>
      <c r="M1886" s="89"/>
      <c r="N1886" s="274">
        <v>0</v>
      </c>
      <c r="O1886" s="274">
        <v>759</v>
      </c>
      <c r="P1886" s="89" t="s">
        <v>670</v>
      </c>
    </row>
    <row r="1887" spans="1:16" ht="63.75">
      <c r="A1887" s="271">
        <v>512</v>
      </c>
      <c r="B1887" s="89"/>
      <c r="C1887" s="272" t="s">
        <v>785</v>
      </c>
      <c r="D1887" s="84">
        <v>43510</v>
      </c>
      <c r="E1887" s="85" t="s">
        <v>3949</v>
      </c>
      <c r="F1887" s="85" t="s">
        <v>3</v>
      </c>
      <c r="G1887" s="85">
        <v>1712397</v>
      </c>
      <c r="H1887" s="89"/>
      <c r="I1887" s="273" t="s">
        <v>5309</v>
      </c>
      <c r="J1887" s="89"/>
      <c r="K1887" s="89"/>
      <c r="L1887" s="89"/>
      <c r="M1887" s="89"/>
      <c r="N1887" s="274">
        <v>0</v>
      </c>
      <c r="O1887" s="274">
        <v>1</v>
      </c>
      <c r="P1887" s="89" t="s">
        <v>670</v>
      </c>
    </row>
    <row r="1888" spans="1:16" ht="38.25">
      <c r="A1888" s="271" t="s">
        <v>565</v>
      </c>
      <c r="B1888" s="89"/>
      <c r="C1888" s="272" t="s">
        <v>615</v>
      </c>
      <c r="D1888" s="84">
        <v>43510</v>
      </c>
      <c r="E1888" s="85" t="s">
        <v>3950</v>
      </c>
      <c r="F1888" s="85" t="s">
        <v>3</v>
      </c>
      <c r="G1888" s="85">
        <v>1712378</v>
      </c>
      <c r="H1888" s="89"/>
      <c r="I1888" s="273" t="s">
        <v>5310</v>
      </c>
      <c r="J1888" s="89"/>
      <c r="K1888" s="89"/>
      <c r="L1888" s="89"/>
      <c r="M1888" s="89"/>
      <c r="N1888" s="274">
        <v>0</v>
      </c>
      <c r="O1888" s="274">
        <v>3216.21</v>
      </c>
      <c r="P1888" s="89" t="s">
        <v>670</v>
      </c>
    </row>
    <row r="1889" spans="1:16" ht="38.25">
      <c r="A1889" s="271" t="s">
        <v>565</v>
      </c>
      <c r="B1889" s="89"/>
      <c r="C1889" s="272" t="s">
        <v>615</v>
      </c>
      <c r="D1889" s="84">
        <v>43510</v>
      </c>
      <c r="E1889" s="85" t="s">
        <v>3951</v>
      </c>
      <c r="F1889" s="85" t="s">
        <v>3</v>
      </c>
      <c r="G1889" s="85">
        <v>1712349</v>
      </c>
      <c r="H1889" s="89"/>
      <c r="I1889" s="273" t="s">
        <v>5311</v>
      </c>
      <c r="J1889" s="89"/>
      <c r="K1889" s="89"/>
      <c r="L1889" s="89"/>
      <c r="M1889" s="89"/>
      <c r="N1889" s="274">
        <v>0</v>
      </c>
      <c r="O1889" s="274">
        <v>3035.81</v>
      </c>
      <c r="P1889" s="89" t="s">
        <v>670</v>
      </c>
    </row>
    <row r="1890" spans="1:16" ht="51">
      <c r="A1890" s="271" t="s">
        <v>565</v>
      </c>
      <c r="B1890" s="89"/>
      <c r="C1890" s="272" t="s">
        <v>615</v>
      </c>
      <c r="D1890" s="84">
        <v>43510</v>
      </c>
      <c r="E1890" s="85" t="s">
        <v>3952</v>
      </c>
      <c r="F1890" s="85" t="s">
        <v>3</v>
      </c>
      <c r="G1890" s="85">
        <v>1712344</v>
      </c>
      <c r="H1890" s="89"/>
      <c r="I1890" s="273" t="s">
        <v>5312</v>
      </c>
      <c r="J1890" s="89"/>
      <c r="K1890" s="89"/>
      <c r="L1890" s="89"/>
      <c r="M1890" s="89"/>
      <c r="N1890" s="274">
        <v>0</v>
      </c>
      <c r="O1890" s="274">
        <v>14429</v>
      </c>
      <c r="P1890" s="89" t="s">
        <v>670</v>
      </c>
    </row>
    <row r="1891" spans="1:16" ht="51">
      <c r="A1891" s="271">
        <v>87</v>
      </c>
      <c r="B1891" s="89"/>
      <c r="C1891" s="272" t="s">
        <v>57</v>
      </c>
      <c r="D1891" s="84">
        <v>43510</v>
      </c>
      <c r="E1891" s="85" t="s">
        <v>3953</v>
      </c>
      <c r="F1891" s="85" t="s">
        <v>3</v>
      </c>
      <c r="G1891" s="85">
        <v>1712310</v>
      </c>
      <c r="H1891" s="89"/>
      <c r="I1891" s="273" t="s">
        <v>5313</v>
      </c>
      <c r="J1891" s="89"/>
      <c r="K1891" s="89"/>
      <c r="L1891" s="89"/>
      <c r="M1891" s="89"/>
      <c r="N1891" s="274">
        <v>0</v>
      </c>
      <c r="O1891" s="274">
        <v>20188.91</v>
      </c>
      <c r="P1891" s="89" t="s">
        <v>670</v>
      </c>
    </row>
    <row r="1892" spans="1:16" ht="63.75">
      <c r="A1892" s="271">
        <v>81</v>
      </c>
      <c r="B1892" s="89"/>
      <c r="C1892" s="272" t="s">
        <v>55</v>
      </c>
      <c r="D1892" s="84">
        <v>43510</v>
      </c>
      <c r="E1892" s="85" t="s">
        <v>3954</v>
      </c>
      <c r="F1892" s="85" t="s">
        <v>3</v>
      </c>
      <c r="G1892" s="85">
        <v>1712280</v>
      </c>
      <c r="H1892" s="89"/>
      <c r="I1892" s="273" t="s">
        <v>5314</v>
      </c>
      <c r="J1892" s="89"/>
      <c r="K1892" s="89"/>
      <c r="L1892" s="89"/>
      <c r="M1892" s="89"/>
      <c r="N1892" s="274">
        <v>0</v>
      </c>
      <c r="O1892" s="274">
        <v>1392</v>
      </c>
      <c r="P1892" s="89" t="s">
        <v>670</v>
      </c>
    </row>
    <row r="1893" spans="1:16" ht="63.75">
      <c r="A1893" s="271">
        <v>41</v>
      </c>
      <c r="B1893" s="89"/>
      <c r="C1893" s="272" t="s">
        <v>47</v>
      </c>
      <c r="D1893" s="84">
        <v>43510</v>
      </c>
      <c r="E1893" s="85" t="s">
        <v>3955</v>
      </c>
      <c r="F1893" s="85" t="s">
        <v>3</v>
      </c>
      <c r="G1893" s="85">
        <v>1712247</v>
      </c>
      <c r="H1893" s="89"/>
      <c r="I1893" s="273" t="s">
        <v>5315</v>
      </c>
      <c r="J1893" s="89"/>
      <c r="K1893" s="89"/>
      <c r="L1893" s="89"/>
      <c r="M1893" s="89"/>
      <c r="N1893" s="274">
        <v>0</v>
      </c>
      <c r="O1893" s="274">
        <v>1146.68</v>
      </c>
      <c r="P1893" s="89" t="s">
        <v>670</v>
      </c>
    </row>
    <row r="1894" spans="1:16" ht="51">
      <c r="A1894" s="271">
        <v>41</v>
      </c>
      <c r="B1894" s="89"/>
      <c r="C1894" s="272" t="s">
        <v>47</v>
      </c>
      <c r="D1894" s="84">
        <v>43510</v>
      </c>
      <c r="E1894" s="85" t="s">
        <v>3956</v>
      </c>
      <c r="F1894" s="85" t="s">
        <v>3</v>
      </c>
      <c r="G1894" s="85">
        <v>1712246</v>
      </c>
      <c r="H1894" s="89"/>
      <c r="I1894" s="273" t="s">
        <v>5316</v>
      </c>
      <c r="J1894" s="89"/>
      <c r="K1894" s="89"/>
      <c r="L1894" s="89"/>
      <c r="M1894" s="89"/>
      <c r="N1894" s="274">
        <v>0</v>
      </c>
      <c r="O1894" s="274">
        <v>415</v>
      </c>
      <c r="P1894" s="89" t="s">
        <v>670</v>
      </c>
    </row>
    <row r="1895" spans="1:16" ht="51">
      <c r="A1895" s="271">
        <v>41</v>
      </c>
      <c r="B1895" s="89"/>
      <c r="C1895" s="272" t="s">
        <v>47</v>
      </c>
      <c r="D1895" s="84">
        <v>43510</v>
      </c>
      <c r="E1895" s="85" t="s">
        <v>3957</v>
      </c>
      <c r="F1895" s="85" t="s">
        <v>3</v>
      </c>
      <c r="G1895" s="85">
        <v>1712244</v>
      </c>
      <c r="H1895" s="89"/>
      <c r="I1895" s="273" t="s">
        <v>5317</v>
      </c>
      <c r="J1895" s="89"/>
      <c r="K1895" s="89"/>
      <c r="L1895" s="89"/>
      <c r="M1895" s="89"/>
      <c r="N1895" s="274">
        <v>0</v>
      </c>
      <c r="O1895" s="274">
        <v>18000</v>
      </c>
      <c r="P1895" s="89" t="s">
        <v>670</v>
      </c>
    </row>
    <row r="1896" spans="1:16" ht="63.75">
      <c r="A1896" s="271">
        <v>41</v>
      </c>
      <c r="B1896" s="89"/>
      <c r="C1896" s="272" t="s">
        <v>47</v>
      </c>
      <c r="D1896" s="84">
        <v>43510</v>
      </c>
      <c r="E1896" s="85" t="s">
        <v>3958</v>
      </c>
      <c r="F1896" s="85" t="s">
        <v>3</v>
      </c>
      <c r="G1896" s="85">
        <v>1712242</v>
      </c>
      <c r="H1896" s="89"/>
      <c r="I1896" s="273" t="s">
        <v>5318</v>
      </c>
      <c r="J1896" s="89"/>
      <c r="K1896" s="89"/>
      <c r="L1896" s="89"/>
      <c r="M1896" s="89"/>
      <c r="N1896" s="274">
        <v>0</v>
      </c>
      <c r="O1896" s="274">
        <v>1660</v>
      </c>
      <c r="P1896" s="89" t="s">
        <v>670</v>
      </c>
    </row>
    <row r="1897" spans="1:16" ht="51">
      <c r="A1897" s="271">
        <v>41</v>
      </c>
      <c r="B1897" s="89"/>
      <c r="C1897" s="272" t="s">
        <v>47</v>
      </c>
      <c r="D1897" s="84">
        <v>43510</v>
      </c>
      <c r="E1897" s="85" t="s">
        <v>3959</v>
      </c>
      <c r="F1897" s="85" t="s">
        <v>3</v>
      </c>
      <c r="G1897" s="85">
        <v>1712240</v>
      </c>
      <c r="H1897" s="89"/>
      <c r="I1897" s="273" t="s">
        <v>5319</v>
      </c>
      <c r="J1897" s="89"/>
      <c r="K1897" s="89"/>
      <c r="L1897" s="89"/>
      <c r="M1897" s="89"/>
      <c r="N1897" s="274">
        <v>0</v>
      </c>
      <c r="O1897" s="274">
        <v>402.02</v>
      </c>
      <c r="P1897" s="89" t="s">
        <v>670</v>
      </c>
    </row>
    <row r="1898" spans="1:16" ht="51">
      <c r="A1898" s="271">
        <v>572</v>
      </c>
      <c r="B1898" s="89"/>
      <c r="C1898" s="272" t="s">
        <v>177</v>
      </c>
      <c r="D1898" s="84">
        <v>43510</v>
      </c>
      <c r="E1898" s="85" t="s">
        <v>3960</v>
      </c>
      <c r="F1898" s="85" t="s">
        <v>3</v>
      </c>
      <c r="G1898" s="85">
        <v>1712208</v>
      </c>
      <c r="H1898" s="89"/>
      <c r="I1898" s="273" t="s">
        <v>5320</v>
      </c>
      <c r="J1898" s="89"/>
      <c r="K1898" s="89"/>
      <c r="L1898" s="89"/>
      <c r="M1898" s="89"/>
      <c r="N1898" s="274">
        <v>0</v>
      </c>
      <c r="O1898" s="274">
        <v>46616511.799999997</v>
      </c>
      <c r="P1898" s="89" t="s">
        <v>670</v>
      </c>
    </row>
    <row r="1899" spans="1:16" ht="51">
      <c r="A1899" s="271">
        <v>287</v>
      </c>
      <c r="B1899" s="89"/>
      <c r="C1899" s="272" t="s">
        <v>126</v>
      </c>
      <c r="D1899" s="84">
        <v>43510</v>
      </c>
      <c r="E1899" s="85" t="s">
        <v>3961</v>
      </c>
      <c r="F1899" s="85" t="s">
        <v>3</v>
      </c>
      <c r="G1899" s="85">
        <v>1712207</v>
      </c>
      <c r="H1899" s="89"/>
      <c r="I1899" s="273" t="s">
        <v>5321</v>
      </c>
      <c r="J1899" s="89"/>
      <c r="K1899" s="89"/>
      <c r="L1899" s="89"/>
      <c r="M1899" s="89"/>
      <c r="N1899" s="274">
        <v>0</v>
      </c>
      <c r="O1899" s="274">
        <v>7588.8</v>
      </c>
      <c r="P1899" s="89" t="s">
        <v>670</v>
      </c>
    </row>
    <row r="1900" spans="1:16" ht="51">
      <c r="A1900" s="271" t="s">
        <v>565</v>
      </c>
      <c r="B1900" s="89"/>
      <c r="C1900" s="272" t="s">
        <v>615</v>
      </c>
      <c r="D1900" s="84">
        <v>43510</v>
      </c>
      <c r="E1900" s="85" t="s">
        <v>3962</v>
      </c>
      <c r="F1900" s="85" t="s">
        <v>3</v>
      </c>
      <c r="G1900" s="85">
        <v>1712266</v>
      </c>
      <c r="H1900" s="89"/>
      <c r="I1900" s="273" t="s">
        <v>5322</v>
      </c>
      <c r="J1900" s="89"/>
      <c r="K1900" s="89"/>
      <c r="L1900" s="89"/>
      <c r="M1900" s="89"/>
      <c r="N1900" s="274">
        <v>0</v>
      </c>
      <c r="O1900" s="274">
        <v>1187</v>
      </c>
      <c r="P1900" s="89" t="s">
        <v>670</v>
      </c>
    </row>
    <row r="1901" spans="1:16" ht="63.75">
      <c r="A1901" s="271">
        <v>378</v>
      </c>
      <c r="B1901" s="89"/>
      <c r="C1901" s="272" t="s">
        <v>639</v>
      </c>
      <c r="D1901" s="84">
        <v>43510</v>
      </c>
      <c r="E1901" s="85" t="s">
        <v>3963</v>
      </c>
      <c r="F1901" s="85" t="s">
        <v>3</v>
      </c>
      <c r="G1901" s="85">
        <v>1712241</v>
      </c>
      <c r="H1901" s="89"/>
      <c r="I1901" s="273" t="s">
        <v>5323</v>
      </c>
      <c r="J1901" s="89"/>
      <c r="K1901" s="89"/>
      <c r="L1901" s="89"/>
      <c r="M1901" s="89"/>
      <c r="N1901" s="274">
        <v>0</v>
      </c>
      <c r="O1901" s="274">
        <v>330.18</v>
      </c>
      <c r="P1901" s="89" t="s">
        <v>670</v>
      </c>
    </row>
    <row r="1902" spans="1:16" ht="63.75">
      <c r="A1902" s="271">
        <v>20</v>
      </c>
      <c r="B1902" s="89"/>
      <c r="C1902" s="272" t="s">
        <v>44</v>
      </c>
      <c r="D1902" s="84">
        <v>43510</v>
      </c>
      <c r="E1902" s="85" t="s">
        <v>3964</v>
      </c>
      <c r="F1902" s="85" t="s">
        <v>3</v>
      </c>
      <c r="G1902" s="85">
        <v>1712221</v>
      </c>
      <c r="H1902" s="89"/>
      <c r="I1902" s="273" t="s">
        <v>5324</v>
      </c>
      <c r="J1902" s="89"/>
      <c r="K1902" s="89"/>
      <c r="L1902" s="89"/>
      <c r="M1902" s="89"/>
      <c r="N1902" s="274">
        <v>0</v>
      </c>
      <c r="O1902" s="274">
        <v>56000</v>
      </c>
      <c r="P1902" s="89" t="s">
        <v>670</v>
      </c>
    </row>
    <row r="1903" spans="1:16" ht="51">
      <c r="A1903" s="271" t="s">
        <v>565</v>
      </c>
      <c r="B1903" s="89"/>
      <c r="C1903" s="272" t="s">
        <v>615</v>
      </c>
      <c r="D1903" s="84">
        <v>43510</v>
      </c>
      <c r="E1903" s="85" t="s">
        <v>3965</v>
      </c>
      <c r="F1903" s="85" t="s">
        <v>3</v>
      </c>
      <c r="G1903" s="85">
        <v>1712216</v>
      </c>
      <c r="H1903" s="89"/>
      <c r="I1903" s="273" t="s">
        <v>5325</v>
      </c>
      <c r="J1903" s="89"/>
      <c r="K1903" s="89"/>
      <c r="L1903" s="89"/>
      <c r="M1903" s="89"/>
      <c r="N1903" s="274">
        <v>0</v>
      </c>
      <c r="O1903" s="274">
        <v>11981.45</v>
      </c>
      <c r="P1903" s="89" t="s">
        <v>670</v>
      </c>
    </row>
    <row r="1904" spans="1:16" ht="51">
      <c r="A1904" s="271" t="s">
        <v>565</v>
      </c>
      <c r="B1904" s="89"/>
      <c r="C1904" s="272" t="s">
        <v>615</v>
      </c>
      <c r="D1904" s="84">
        <v>43510</v>
      </c>
      <c r="E1904" s="85" t="s">
        <v>3966</v>
      </c>
      <c r="F1904" s="85" t="s">
        <v>3</v>
      </c>
      <c r="G1904" s="85">
        <v>1712214</v>
      </c>
      <c r="H1904" s="89"/>
      <c r="I1904" s="273" t="s">
        <v>724</v>
      </c>
      <c r="J1904" s="89"/>
      <c r="K1904" s="89"/>
      <c r="L1904" s="89"/>
      <c r="M1904" s="89"/>
      <c r="N1904" s="274">
        <v>0</v>
      </c>
      <c r="O1904" s="274">
        <v>674.64</v>
      </c>
      <c r="P1904" s="89" t="s">
        <v>670</v>
      </c>
    </row>
    <row r="1905" spans="1:16" ht="51">
      <c r="A1905" s="271" t="s">
        <v>565</v>
      </c>
      <c r="B1905" s="89"/>
      <c r="C1905" s="272" t="s">
        <v>615</v>
      </c>
      <c r="D1905" s="84">
        <v>43510</v>
      </c>
      <c r="E1905" s="85" t="s">
        <v>3967</v>
      </c>
      <c r="F1905" s="85" t="s">
        <v>3</v>
      </c>
      <c r="G1905" s="85">
        <v>1712212</v>
      </c>
      <c r="H1905" s="89"/>
      <c r="I1905" s="273" t="s">
        <v>5326</v>
      </c>
      <c r="J1905" s="89"/>
      <c r="K1905" s="89"/>
      <c r="L1905" s="89"/>
      <c r="M1905" s="89"/>
      <c r="N1905" s="274">
        <v>0</v>
      </c>
      <c r="O1905" s="274">
        <v>485.75</v>
      </c>
      <c r="P1905" s="89" t="s">
        <v>670</v>
      </c>
    </row>
    <row r="1906" spans="1:16" ht="51">
      <c r="A1906" s="271" t="s">
        <v>556</v>
      </c>
      <c r="B1906" s="89"/>
      <c r="C1906" s="272" t="s">
        <v>616</v>
      </c>
      <c r="D1906" s="84">
        <v>43510</v>
      </c>
      <c r="E1906" s="85" t="s">
        <v>3968</v>
      </c>
      <c r="F1906" s="85" t="s">
        <v>3</v>
      </c>
      <c r="G1906" s="85">
        <v>1712204</v>
      </c>
      <c r="H1906" s="89"/>
      <c r="I1906" s="273" t="s">
        <v>5327</v>
      </c>
      <c r="J1906" s="89"/>
      <c r="K1906" s="89"/>
      <c r="L1906" s="89"/>
      <c r="M1906" s="89"/>
      <c r="N1906" s="274">
        <v>0</v>
      </c>
      <c r="O1906" s="274">
        <v>976.1</v>
      </c>
      <c r="P1906" s="89" t="s">
        <v>670</v>
      </c>
    </row>
    <row r="1907" spans="1:16" ht="38.25">
      <c r="A1907" s="271" t="s">
        <v>565</v>
      </c>
      <c r="B1907" s="89"/>
      <c r="C1907" s="272" t="s">
        <v>615</v>
      </c>
      <c r="D1907" s="84">
        <v>43510</v>
      </c>
      <c r="E1907" s="85" t="s">
        <v>3969</v>
      </c>
      <c r="F1907" s="85" t="s">
        <v>3</v>
      </c>
      <c r="G1907" s="85">
        <v>1712202</v>
      </c>
      <c r="H1907" s="89"/>
      <c r="I1907" s="273" t="s">
        <v>5328</v>
      </c>
      <c r="J1907" s="89"/>
      <c r="K1907" s="89"/>
      <c r="L1907" s="89"/>
      <c r="M1907" s="89"/>
      <c r="N1907" s="274">
        <v>0</v>
      </c>
      <c r="O1907" s="274">
        <v>655.20000000000005</v>
      </c>
      <c r="P1907" s="89" t="s">
        <v>670</v>
      </c>
    </row>
    <row r="1908" spans="1:16" ht="51">
      <c r="A1908" s="271">
        <v>902</v>
      </c>
      <c r="B1908" s="89"/>
      <c r="C1908" s="272" t="s">
        <v>203</v>
      </c>
      <c r="D1908" s="84">
        <v>43510</v>
      </c>
      <c r="E1908" s="85" t="s">
        <v>3970</v>
      </c>
      <c r="F1908" s="85" t="s">
        <v>3</v>
      </c>
      <c r="G1908" s="85">
        <v>1712317</v>
      </c>
      <c r="H1908" s="89"/>
      <c r="I1908" s="273" t="s">
        <v>5329</v>
      </c>
      <c r="J1908" s="89"/>
      <c r="K1908" s="89"/>
      <c r="L1908" s="89"/>
      <c r="M1908" s="89"/>
      <c r="N1908" s="274">
        <v>0</v>
      </c>
      <c r="O1908" s="274">
        <v>1419.22</v>
      </c>
      <c r="P1908" s="89" t="s">
        <v>670</v>
      </c>
    </row>
    <row r="1909" spans="1:16" ht="51">
      <c r="A1909" s="271" t="s">
        <v>556</v>
      </c>
      <c r="B1909" s="89"/>
      <c r="C1909" s="272" t="s">
        <v>616</v>
      </c>
      <c r="D1909" s="84">
        <v>43510</v>
      </c>
      <c r="E1909" s="85" t="s">
        <v>3971</v>
      </c>
      <c r="F1909" s="85" t="s">
        <v>3</v>
      </c>
      <c r="G1909" s="85">
        <v>1712311</v>
      </c>
      <c r="H1909" s="89"/>
      <c r="I1909" s="273" t="s">
        <v>5330</v>
      </c>
      <c r="J1909" s="89"/>
      <c r="K1909" s="89"/>
      <c r="L1909" s="89"/>
      <c r="M1909" s="89"/>
      <c r="N1909" s="274">
        <v>0</v>
      </c>
      <c r="O1909" s="274">
        <v>9719.57</v>
      </c>
      <c r="P1909" s="89" t="s">
        <v>670</v>
      </c>
    </row>
    <row r="1910" spans="1:16" ht="102">
      <c r="A1910" s="271">
        <v>41</v>
      </c>
      <c r="B1910" s="89"/>
      <c r="C1910" s="272" t="s">
        <v>47</v>
      </c>
      <c r="D1910" s="84">
        <v>43510</v>
      </c>
      <c r="E1910" s="85" t="s">
        <v>3972</v>
      </c>
      <c r="F1910" s="85" t="s">
        <v>629</v>
      </c>
      <c r="G1910" s="85">
        <v>7213</v>
      </c>
      <c r="H1910" s="89"/>
      <c r="I1910" s="273" t="s">
        <v>5331</v>
      </c>
      <c r="J1910" s="89"/>
      <c r="K1910" s="89"/>
      <c r="L1910" s="89"/>
      <c r="M1910" s="89"/>
      <c r="N1910" s="274">
        <v>154.18</v>
      </c>
      <c r="O1910" s="274">
        <v>0</v>
      </c>
      <c r="P1910" s="89" t="s">
        <v>670</v>
      </c>
    </row>
    <row r="1911" spans="1:16" ht="89.25">
      <c r="A1911" s="271">
        <v>41</v>
      </c>
      <c r="B1911" s="89"/>
      <c r="C1911" s="272" t="s">
        <v>47</v>
      </c>
      <c r="D1911" s="84">
        <v>43510</v>
      </c>
      <c r="E1911" s="85" t="s">
        <v>3973</v>
      </c>
      <c r="F1911" s="85" t="s">
        <v>15</v>
      </c>
      <c r="G1911" s="85">
        <v>7213</v>
      </c>
      <c r="H1911" s="89"/>
      <c r="I1911" s="273" t="s">
        <v>5332</v>
      </c>
      <c r="J1911" s="89"/>
      <c r="K1911" s="89"/>
      <c r="L1911" s="89"/>
      <c r="M1911" s="89"/>
      <c r="N1911" s="274">
        <v>280.98</v>
      </c>
      <c r="O1911" s="274">
        <v>0</v>
      </c>
      <c r="P1911" s="89" t="s">
        <v>670</v>
      </c>
    </row>
    <row r="1912" spans="1:16" ht="89.25">
      <c r="A1912" s="271">
        <v>41</v>
      </c>
      <c r="B1912" s="89"/>
      <c r="C1912" s="272" t="s">
        <v>47</v>
      </c>
      <c r="D1912" s="84">
        <v>43510</v>
      </c>
      <c r="E1912" s="85" t="s">
        <v>3974</v>
      </c>
      <c r="F1912" s="85" t="s">
        <v>629</v>
      </c>
      <c r="G1912" s="85">
        <v>7214</v>
      </c>
      <c r="H1912" s="89"/>
      <c r="I1912" s="273" t="s">
        <v>5333</v>
      </c>
      <c r="J1912" s="89"/>
      <c r="K1912" s="89"/>
      <c r="L1912" s="89"/>
      <c r="M1912" s="89"/>
      <c r="N1912" s="274">
        <v>1319.14</v>
      </c>
      <c r="O1912" s="274">
        <v>0</v>
      </c>
      <c r="P1912" s="89" t="s">
        <v>670</v>
      </c>
    </row>
    <row r="1913" spans="1:16" ht="89.25">
      <c r="A1913" s="271">
        <v>41</v>
      </c>
      <c r="B1913" s="89"/>
      <c r="C1913" s="272" t="s">
        <v>47</v>
      </c>
      <c r="D1913" s="84">
        <v>43510</v>
      </c>
      <c r="E1913" s="85" t="s">
        <v>3975</v>
      </c>
      <c r="F1913" s="85" t="s">
        <v>15</v>
      </c>
      <c r="G1913" s="85">
        <v>7214</v>
      </c>
      <c r="H1913" s="89"/>
      <c r="I1913" s="273" t="s">
        <v>5334</v>
      </c>
      <c r="J1913" s="89"/>
      <c r="K1913" s="89"/>
      <c r="L1913" s="89"/>
      <c r="M1913" s="89"/>
      <c r="N1913" s="274">
        <v>363.91</v>
      </c>
      <c r="O1913" s="274">
        <v>0</v>
      </c>
      <c r="P1913" s="89" t="s">
        <v>670</v>
      </c>
    </row>
    <row r="1914" spans="1:16" ht="51">
      <c r="A1914" s="271">
        <v>10</v>
      </c>
      <c r="B1914" s="89"/>
      <c r="C1914" s="272" t="s">
        <v>41</v>
      </c>
      <c r="D1914" s="84">
        <v>43510</v>
      </c>
      <c r="E1914" s="85" t="s">
        <v>3976</v>
      </c>
      <c r="F1914" s="85" t="s">
        <v>6</v>
      </c>
      <c r="G1914" s="85">
        <v>964475</v>
      </c>
      <c r="H1914" s="89"/>
      <c r="I1914" s="273" t="s">
        <v>5335</v>
      </c>
      <c r="J1914" s="89"/>
      <c r="K1914" s="89"/>
      <c r="L1914" s="89"/>
      <c r="M1914" s="89"/>
      <c r="N1914" s="274">
        <v>0</v>
      </c>
      <c r="O1914" s="274">
        <v>159723.64000000001</v>
      </c>
      <c r="P1914" s="89" t="s">
        <v>670</v>
      </c>
    </row>
    <row r="1915" spans="1:16" ht="63.75">
      <c r="A1915" s="271">
        <v>10</v>
      </c>
      <c r="B1915" s="89"/>
      <c r="C1915" s="272" t="s">
        <v>41</v>
      </c>
      <c r="D1915" s="84">
        <v>43510</v>
      </c>
      <c r="E1915" s="85" t="s">
        <v>3977</v>
      </c>
      <c r="F1915" s="85" t="s">
        <v>6</v>
      </c>
      <c r="G1915" s="85">
        <v>964473</v>
      </c>
      <c r="H1915" s="89"/>
      <c r="I1915" s="273" t="s">
        <v>5336</v>
      </c>
      <c r="J1915" s="89"/>
      <c r="K1915" s="89"/>
      <c r="L1915" s="89"/>
      <c r="M1915" s="89"/>
      <c r="N1915" s="274">
        <v>0</v>
      </c>
      <c r="O1915" s="274">
        <v>19826.57</v>
      </c>
      <c r="P1915" s="89" t="s">
        <v>670</v>
      </c>
    </row>
    <row r="1916" spans="1:16" ht="51">
      <c r="A1916" s="271">
        <v>10</v>
      </c>
      <c r="B1916" s="89"/>
      <c r="C1916" s="272" t="s">
        <v>41</v>
      </c>
      <c r="D1916" s="84">
        <v>43510</v>
      </c>
      <c r="E1916" s="85" t="s">
        <v>3978</v>
      </c>
      <c r="F1916" s="85" t="s">
        <v>6</v>
      </c>
      <c r="G1916" s="85">
        <v>964465</v>
      </c>
      <c r="H1916" s="89"/>
      <c r="I1916" s="273" t="s">
        <v>5337</v>
      </c>
      <c r="J1916" s="89"/>
      <c r="K1916" s="89"/>
      <c r="L1916" s="89"/>
      <c r="M1916" s="89"/>
      <c r="N1916" s="274">
        <v>0</v>
      </c>
      <c r="O1916" s="274">
        <v>90920.93</v>
      </c>
      <c r="P1916" s="89" t="s">
        <v>670</v>
      </c>
    </row>
    <row r="1917" spans="1:16" ht="51">
      <c r="A1917" s="271">
        <v>10</v>
      </c>
      <c r="B1917" s="89"/>
      <c r="C1917" s="272" t="s">
        <v>41</v>
      </c>
      <c r="D1917" s="84">
        <v>43510</v>
      </c>
      <c r="E1917" s="85" t="s">
        <v>3979</v>
      </c>
      <c r="F1917" s="85" t="s">
        <v>6</v>
      </c>
      <c r="G1917" s="85">
        <v>964463</v>
      </c>
      <c r="H1917" s="89"/>
      <c r="I1917" s="273" t="s">
        <v>5338</v>
      </c>
      <c r="J1917" s="89"/>
      <c r="K1917" s="89"/>
      <c r="L1917" s="89"/>
      <c r="M1917" s="89"/>
      <c r="N1917" s="274">
        <v>0</v>
      </c>
      <c r="O1917" s="274">
        <v>19922.669999999998</v>
      </c>
      <c r="P1917" s="89" t="s">
        <v>670</v>
      </c>
    </row>
    <row r="1918" spans="1:16" ht="63.75">
      <c r="A1918" s="271">
        <v>10</v>
      </c>
      <c r="B1918" s="89"/>
      <c r="C1918" s="272" t="s">
        <v>41</v>
      </c>
      <c r="D1918" s="84">
        <v>43510</v>
      </c>
      <c r="E1918" s="85" t="s">
        <v>3980</v>
      </c>
      <c r="F1918" s="85" t="s">
        <v>6</v>
      </c>
      <c r="G1918" s="85">
        <v>964461</v>
      </c>
      <c r="H1918" s="89"/>
      <c r="I1918" s="273" t="s">
        <v>5339</v>
      </c>
      <c r="J1918" s="89"/>
      <c r="K1918" s="89"/>
      <c r="L1918" s="89"/>
      <c r="M1918" s="89"/>
      <c r="N1918" s="274">
        <v>0</v>
      </c>
      <c r="O1918" s="274">
        <v>89719.95</v>
      </c>
      <c r="P1918" s="89" t="s">
        <v>670</v>
      </c>
    </row>
    <row r="1919" spans="1:16" ht="51">
      <c r="A1919" s="271">
        <v>46</v>
      </c>
      <c r="B1919" s="89"/>
      <c r="C1919" s="272" t="s">
        <v>48</v>
      </c>
      <c r="D1919" s="84">
        <v>43510</v>
      </c>
      <c r="E1919" s="85" t="s">
        <v>3981</v>
      </c>
      <c r="F1919" s="85" t="s">
        <v>671</v>
      </c>
      <c r="G1919" s="85">
        <v>192392</v>
      </c>
      <c r="H1919" s="89"/>
      <c r="I1919" s="273" t="s">
        <v>5340</v>
      </c>
      <c r="J1919" s="89"/>
      <c r="K1919" s="89"/>
      <c r="L1919" s="89"/>
      <c r="M1919" s="89"/>
      <c r="N1919" s="274">
        <v>0</v>
      </c>
      <c r="O1919" s="274">
        <v>19930</v>
      </c>
      <c r="P1919" s="89" t="s">
        <v>670</v>
      </c>
    </row>
    <row r="1920" spans="1:16" ht="89.25">
      <c r="A1920" s="271">
        <v>25</v>
      </c>
      <c r="B1920" s="89"/>
      <c r="C1920" s="272" t="s">
        <v>45</v>
      </c>
      <c r="D1920" s="84">
        <v>43510</v>
      </c>
      <c r="E1920" s="85" t="s">
        <v>3982</v>
      </c>
      <c r="F1920" s="85" t="s">
        <v>671</v>
      </c>
      <c r="G1920" s="85">
        <v>192375</v>
      </c>
      <c r="H1920" s="89"/>
      <c r="I1920" s="273" t="s">
        <v>5341</v>
      </c>
      <c r="J1920" s="89"/>
      <c r="K1920" s="89"/>
      <c r="L1920" s="89"/>
      <c r="M1920" s="89"/>
      <c r="N1920" s="274">
        <v>425531.56</v>
      </c>
      <c r="O1920" s="274">
        <v>0</v>
      </c>
      <c r="P1920" s="89" t="s">
        <v>670</v>
      </c>
    </row>
    <row r="1921" spans="1:16" ht="76.5">
      <c r="A1921" s="271">
        <v>25</v>
      </c>
      <c r="B1921" s="89"/>
      <c r="C1921" s="272" t="s">
        <v>45</v>
      </c>
      <c r="D1921" s="84">
        <v>43510</v>
      </c>
      <c r="E1921" s="85" t="s">
        <v>3982</v>
      </c>
      <c r="F1921" s="85" t="s">
        <v>671</v>
      </c>
      <c r="G1921" s="85">
        <v>192374</v>
      </c>
      <c r="H1921" s="89"/>
      <c r="I1921" s="273" t="s">
        <v>5342</v>
      </c>
      <c r="J1921" s="89"/>
      <c r="K1921" s="89"/>
      <c r="L1921" s="89"/>
      <c r="M1921" s="89"/>
      <c r="N1921" s="274">
        <v>684608.84</v>
      </c>
      <c r="O1921" s="274">
        <v>0</v>
      </c>
      <c r="P1921" s="89" t="s">
        <v>670</v>
      </c>
    </row>
    <row r="1922" spans="1:16" ht="89.25">
      <c r="A1922" s="271">
        <v>25</v>
      </c>
      <c r="B1922" s="89"/>
      <c r="C1922" s="272" t="s">
        <v>45</v>
      </c>
      <c r="D1922" s="84">
        <v>43510</v>
      </c>
      <c r="E1922" s="85" t="s">
        <v>3982</v>
      </c>
      <c r="F1922" s="85" t="s">
        <v>671</v>
      </c>
      <c r="G1922" s="85">
        <v>192373</v>
      </c>
      <c r="H1922" s="89"/>
      <c r="I1922" s="273" t="s">
        <v>5343</v>
      </c>
      <c r="J1922" s="89"/>
      <c r="K1922" s="89"/>
      <c r="L1922" s="89"/>
      <c r="M1922" s="89"/>
      <c r="N1922" s="274">
        <v>62169.599999999999</v>
      </c>
      <c r="O1922" s="274">
        <v>0</v>
      </c>
      <c r="P1922" s="89" t="s">
        <v>670</v>
      </c>
    </row>
    <row r="1923" spans="1:16" ht="76.5">
      <c r="A1923" s="271">
        <v>25</v>
      </c>
      <c r="B1923" s="89"/>
      <c r="C1923" s="272" t="s">
        <v>45</v>
      </c>
      <c r="D1923" s="84">
        <v>43510</v>
      </c>
      <c r="E1923" s="85" t="s">
        <v>3982</v>
      </c>
      <c r="F1923" s="85" t="s">
        <v>671</v>
      </c>
      <c r="G1923" s="85">
        <v>192368</v>
      </c>
      <c r="H1923" s="89"/>
      <c r="I1923" s="273" t="s">
        <v>5344</v>
      </c>
      <c r="J1923" s="89"/>
      <c r="K1923" s="89"/>
      <c r="L1923" s="89"/>
      <c r="M1923" s="89"/>
      <c r="N1923" s="274">
        <v>1385664.09</v>
      </c>
      <c r="O1923" s="274">
        <v>0</v>
      </c>
      <c r="P1923" s="89" t="s">
        <v>670</v>
      </c>
    </row>
    <row r="1924" spans="1:16" ht="76.5">
      <c r="A1924" s="271">
        <v>25</v>
      </c>
      <c r="B1924" s="89"/>
      <c r="C1924" s="272" t="s">
        <v>45</v>
      </c>
      <c r="D1924" s="84">
        <v>43510</v>
      </c>
      <c r="E1924" s="85" t="s">
        <v>3982</v>
      </c>
      <c r="F1924" s="85" t="s">
        <v>671</v>
      </c>
      <c r="G1924" s="85">
        <v>192372</v>
      </c>
      <c r="H1924" s="89"/>
      <c r="I1924" s="273" t="s">
        <v>5345</v>
      </c>
      <c r="J1924" s="89"/>
      <c r="K1924" s="89"/>
      <c r="L1924" s="89"/>
      <c r="M1924" s="89"/>
      <c r="N1924" s="274">
        <v>98054.73</v>
      </c>
      <c r="O1924" s="274">
        <v>0</v>
      </c>
      <c r="P1924" s="89" t="s">
        <v>670</v>
      </c>
    </row>
    <row r="1925" spans="1:16" ht="89.25">
      <c r="A1925" s="271">
        <v>25</v>
      </c>
      <c r="B1925" s="89"/>
      <c r="C1925" s="272" t="s">
        <v>45</v>
      </c>
      <c r="D1925" s="84">
        <v>43510</v>
      </c>
      <c r="E1925" s="85" t="s">
        <v>3982</v>
      </c>
      <c r="F1925" s="85" t="s">
        <v>671</v>
      </c>
      <c r="G1925" s="85">
        <v>192371</v>
      </c>
      <c r="H1925" s="89"/>
      <c r="I1925" s="273" t="s">
        <v>5346</v>
      </c>
      <c r="J1925" s="89"/>
      <c r="K1925" s="89"/>
      <c r="L1925" s="89"/>
      <c r="M1925" s="89"/>
      <c r="N1925" s="274">
        <v>79576.33</v>
      </c>
      <c r="O1925" s="274">
        <v>0</v>
      </c>
      <c r="P1925" s="89" t="s">
        <v>670</v>
      </c>
    </row>
    <row r="1926" spans="1:16" ht="76.5">
      <c r="A1926" s="271">
        <v>25</v>
      </c>
      <c r="B1926" s="89"/>
      <c r="C1926" s="272" t="s">
        <v>45</v>
      </c>
      <c r="D1926" s="84">
        <v>43510</v>
      </c>
      <c r="E1926" s="85" t="s">
        <v>3982</v>
      </c>
      <c r="F1926" s="85" t="s">
        <v>671</v>
      </c>
      <c r="G1926" s="85">
        <v>192370</v>
      </c>
      <c r="H1926" s="89"/>
      <c r="I1926" s="273" t="s">
        <v>5347</v>
      </c>
      <c r="J1926" s="89"/>
      <c r="K1926" s="89"/>
      <c r="L1926" s="89"/>
      <c r="M1926" s="89"/>
      <c r="N1926" s="274">
        <v>216220.88</v>
      </c>
      <c r="O1926" s="274">
        <v>0</v>
      </c>
      <c r="P1926" s="89" t="s">
        <v>670</v>
      </c>
    </row>
    <row r="1927" spans="1:16" ht="76.5">
      <c r="A1927" s="271">
        <v>25</v>
      </c>
      <c r="B1927" s="89"/>
      <c r="C1927" s="272" t="s">
        <v>45</v>
      </c>
      <c r="D1927" s="84">
        <v>43510</v>
      </c>
      <c r="E1927" s="85" t="s">
        <v>3982</v>
      </c>
      <c r="F1927" s="85" t="s">
        <v>671</v>
      </c>
      <c r="G1927" s="85">
        <v>192382</v>
      </c>
      <c r="H1927" s="89"/>
      <c r="I1927" s="273" t="s">
        <v>5348</v>
      </c>
      <c r="J1927" s="89"/>
      <c r="K1927" s="89"/>
      <c r="L1927" s="89"/>
      <c r="M1927" s="89"/>
      <c r="N1927" s="274">
        <v>285636.12</v>
      </c>
      <c r="O1927" s="274">
        <v>0</v>
      </c>
      <c r="P1927" s="89" t="s">
        <v>670</v>
      </c>
    </row>
    <row r="1928" spans="1:16" ht="89.25">
      <c r="A1928" s="271">
        <v>25</v>
      </c>
      <c r="B1928" s="89"/>
      <c r="C1928" s="272" t="s">
        <v>45</v>
      </c>
      <c r="D1928" s="84">
        <v>43510</v>
      </c>
      <c r="E1928" s="85" t="s">
        <v>3982</v>
      </c>
      <c r="F1928" s="85" t="s">
        <v>671</v>
      </c>
      <c r="G1928" s="85">
        <v>192378</v>
      </c>
      <c r="H1928" s="89"/>
      <c r="I1928" s="273" t="s">
        <v>5349</v>
      </c>
      <c r="J1928" s="89"/>
      <c r="K1928" s="89"/>
      <c r="L1928" s="89"/>
      <c r="M1928" s="89"/>
      <c r="N1928" s="274">
        <v>129748.06</v>
      </c>
      <c r="O1928" s="274">
        <v>0</v>
      </c>
      <c r="P1928" s="89" t="s">
        <v>670</v>
      </c>
    </row>
    <row r="1929" spans="1:16" ht="89.25">
      <c r="A1929" s="271">
        <v>25</v>
      </c>
      <c r="B1929" s="89"/>
      <c r="C1929" s="272" t="s">
        <v>45</v>
      </c>
      <c r="D1929" s="84">
        <v>43510</v>
      </c>
      <c r="E1929" s="85" t="s">
        <v>3982</v>
      </c>
      <c r="F1929" s="85" t="s">
        <v>671</v>
      </c>
      <c r="G1929" s="85">
        <v>192379</v>
      </c>
      <c r="H1929" s="89"/>
      <c r="I1929" s="273" t="s">
        <v>5350</v>
      </c>
      <c r="J1929" s="89"/>
      <c r="K1929" s="89"/>
      <c r="L1929" s="89"/>
      <c r="M1929" s="89"/>
      <c r="N1929" s="274">
        <v>99658.91</v>
      </c>
      <c r="O1929" s="274">
        <v>0</v>
      </c>
      <c r="P1929" s="89" t="s">
        <v>670</v>
      </c>
    </row>
    <row r="1930" spans="1:16" ht="76.5">
      <c r="A1930" s="271">
        <v>25</v>
      </c>
      <c r="B1930" s="89"/>
      <c r="C1930" s="272" t="s">
        <v>45</v>
      </c>
      <c r="D1930" s="84">
        <v>43510</v>
      </c>
      <c r="E1930" s="85" t="s">
        <v>3982</v>
      </c>
      <c r="F1930" s="85" t="s">
        <v>671</v>
      </c>
      <c r="G1930" s="85">
        <v>192349</v>
      </c>
      <c r="H1930" s="89"/>
      <c r="I1930" s="273" t="s">
        <v>5351</v>
      </c>
      <c r="J1930" s="89"/>
      <c r="K1930" s="89"/>
      <c r="L1930" s="89"/>
      <c r="M1930" s="89"/>
      <c r="N1930" s="274">
        <v>289021.59999999998</v>
      </c>
      <c r="O1930" s="274">
        <v>0</v>
      </c>
      <c r="P1930" s="89" t="s">
        <v>670</v>
      </c>
    </row>
    <row r="1931" spans="1:16" ht="76.5">
      <c r="A1931" s="271">
        <v>25</v>
      </c>
      <c r="B1931" s="89"/>
      <c r="C1931" s="272" t="s">
        <v>45</v>
      </c>
      <c r="D1931" s="84">
        <v>43510</v>
      </c>
      <c r="E1931" s="85" t="s">
        <v>3982</v>
      </c>
      <c r="F1931" s="85" t="s">
        <v>671</v>
      </c>
      <c r="G1931" s="85">
        <v>192348</v>
      </c>
      <c r="H1931" s="89"/>
      <c r="I1931" s="273" t="s">
        <v>5352</v>
      </c>
      <c r="J1931" s="89"/>
      <c r="K1931" s="89"/>
      <c r="L1931" s="89"/>
      <c r="M1931" s="89"/>
      <c r="N1931" s="274">
        <v>638586.97</v>
      </c>
      <c r="O1931" s="274">
        <v>0</v>
      </c>
      <c r="P1931" s="89" t="s">
        <v>670</v>
      </c>
    </row>
    <row r="1932" spans="1:16" ht="76.5">
      <c r="A1932" s="271">
        <v>25</v>
      </c>
      <c r="B1932" s="89"/>
      <c r="C1932" s="272" t="s">
        <v>45</v>
      </c>
      <c r="D1932" s="84">
        <v>43510</v>
      </c>
      <c r="E1932" s="85" t="s">
        <v>3982</v>
      </c>
      <c r="F1932" s="85" t="s">
        <v>671</v>
      </c>
      <c r="G1932" s="85">
        <v>192350</v>
      </c>
      <c r="H1932" s="89"/>
      <c r="I1932" s="273" t="s">
        <v>5353</v>
      </c>
      <c r="J1932" s="89"/>
      <c r="K1932" s="89"/>
      <c r="L1932" s="89"/>
      <c r="M1932" s="89"/>
      <c r="N1932" s="274">
        <v>110771.61</v>
      </c>
      <c r="O1932" s="274">
        <v>0</v>
      </c>
      <c r="P1932" s="89" t="s">
        <v>670</v>
      </c>
    </row>
    <row r="1933" spans="1:16" ht="76.5">
      <c r="A1933" s="271">
        <v>25</v>
      </c>
      <c r="B1933" s="89"/>
      <c r="C1933" s="272" t="s">
        <v>45</v>
      </c>
      <c r="D1933" s="84">
        <v>43510</v>
      </c>
      <c r="E1933" s="85" t="s">
        <v>3982</v>
      </c>
      <c r="F1933" s="85" t="s">
        <v>671</v>
      </c>
      <c r="G1933" s="85">
        <v>192347</v>
      </c>
      <c r="H1933" s="89"/>
      <c r="I1933" s="273" t="s">
        <v>5354</v>
      </c>
      <c r="J1933" s="89"/>
      <c r="K1933" s="89"/>
      <c r="L1933" s="89"/>
      <c r="M1933" s="89"/>
      <c r="N1933" s="274">
        <v>133548.20000000001</v>
      </c>
      <c r="O1933" s="274">
        <v>0</v>
      </c>
      <c r="P1933" s="89" t="s">
        <v>670</v>
      </c>
    </row>
    <row r="1934" spans="1:16" ht="76.5">
      <c r="A1934" s="271">
        <v>25</v>
      </c>
      <c r="B1934" s="89"/>
      <c r="C1934" s="272" t="s">
        <v>45</v>
      </c>
      <c r="D1934" s="84">
        <v>43510</v>
      </c>
      <c r="E1934" s="85" t="s">
        <v>3982</v>
      </c>
      <c r="F1934" s="85" t="s">
        <v>671</v>
      </c>
      <c r="G1934" s="85">
        <v>192351</v>
      </c>
      <c r="H1934" s="89"/>
      <c r="I1934" s="273" t="s">
        <v>5355</v>
      </c>
      <c r="J1934" s="89"/>
      <c r="K1934" s="89"/>
      <c r="L1934" s="89"/>
      <c r="M1934" s="89"/>
      <c r="N1934" s="274">
        <v>15733.48</v>
      </c>
      <c r="O1934" s="274">
        <v>0</v>
      </c>
      <c r="P1934" s="89" t="s">
        <v>670</v>
      </c>
    </row>
    <row r="1935" spans="1:16" ht="76.5">
      <c r="A1935" s="271">
        <v>25</v>
      </c>
      <c r="B1935" s="89"/>
      <c r="C1935" s="272" t="s">
        <v>45</v>
      </c>
      <c r="D1935" s="84">
        <v>43510</v>
      </c>
      <c r="E1935" s="85" t="s">
        <v>3982</v>
      </c>
      <c r="F1935" s="85" t="s">
        <v>671</v>
      </c>
      <c r="G1935" s="85">
        <v>192346</v>
      </c>
      <c r="H1935" s="89"/>
      <c r="I1935" s="273" t="s">
        <v>5356</v>
      </c>
      <c r="J1935" s="89"/>
      <c r="K1935" s="89"/>
      <c r="L1935" s="89"/>
      <c r="M1935" s="89"/>
      <c r="N1935" s="274">
        <v>9712.75</v>
      </c>
      <c r="O1935" s="274">
        <v>0</v>
      </c>
      <c r="P1935" s="89" t="s">
        <v>670</v>
      </c>
    </row>
    <row r="1936" spans="1:16" ht="76.5">
      <c r="A1936" s="271">
        <v>25</v>
      </c>
      <c r="B1936" s="89"/>
      <c r="C1936" s="272" t="s">
        <v>45</v>
      </c>
      <c r="D1936" s="84">
        <v>43510</v>
      </c>
      <c r="E1936" s="85" t="s">
        <v>3982</v>
      </c>
      <c r="F1936" s="85" t="s">
        <v>671</v>
      </c>
      <c r="G1936" s="85">
        <v>192354</v>
      </c>
      <c r="H1936" s="89"/>
      <c r="I1936" s="273" t="s">
        <v>5357</v>
      </c>
      <c r="J1936" s="89"/>
      <c r="K1936" s="89"/>
      <c r="L1936" s="89"/>
      <c r="M1936" s="89"/>
      <c r="N1936" s="274">
        <v>53349.17</v>
      </c>
      <c r="O1936" s="274">
        <v>0</v>
      </c>
      <c r="P1936" s="89" t="s">
        <v>670</v>
      </c>
    </row>
    <row r="1937" spans="1:16" ht="89.25">
      <c r="A1937" s="271">
        <v>25</v>
      </c>
      <c r="B1937" s="89"/>
      <c r="C1937" s="272" t="s">
        <v>45</v>
      </c>
      <c r="D1937" s="84">
        <v>43510</v>
      </c>
      <c r="E1937" s="85" t="s">
        <v>3982</v>
      </c>
      <c r="F1937" s="85" t="s">
        <v>671</v>
      </c>
      <c r="G1937" s="85">
        <v>192345</v>
      </c>
      <c r="H1937" s="89"/>
      <c r="I1937" s="273" t="s">
        <v>5358</v>
      </c>
      <c r="J1937" s="89"/>
      <c r="K1937" s="89"/>
      <c r="L1937" s="89"/>
      <c r="M1937" s="89"/>
      <c r="N1937" s="274">
        <v>189057.42</v>
      </c>
      <c r="O1937" s="274">
        <v>0</v>
      </c>
      <c r="P1937" s="89" t="s">
        <v>670</v>
      </c>
    </row>
    <row r="1938" spans="1:16" ht="76.5">
      <c r="A1938" s="271">
        <v>25</v>
      </c>
      <c r="B1938" s="89"/>
      <c r="C1938" s="272" t="s">
        <v>45</v>
      </c>
      <c r="D1938" s="84">
        <v>43510</v>
      </c>
      <c r="E1938" s="85" t="s">
        <v>3982</v>
      </c>
      <c r="F1938" s="85" t="s">
        <v>671</v>
      </c>
      <c r="G1938" s="85">
        <v>192355</v>
      </c>
      <c r="H1938" s="89"/>
      <c r="I1938" s="273" t="s">
        <v>5359</v>
      </c>
      <c r="J1938" s="89"/>
      <c r="K1938" s="89"/>
      <c r="L1938" s="89"/>
      <c r="M1938" s="89"/>
      <c r="N1938" s="274">
        <v>161124.75</v>
      </c>
      <c r="O1938" s="274">
        <v>0</v>
      </c>
      <c r="P1938" s="89" t="s">
        <v>670</v>
      </c>
    </row>
    <row r="1939" spans="1:16" ht="76.5">
      <c r="A1939" s="271">
        <v>25</v>
      </c>
      <c r="B1939" s="89"/>
      <c r="C1939" s="272" t="s">
        <v>45</v>
      </c>
      <c r="D1939" s="84">
        <v>43510</v>
      </c>
      <c r="E1939" s="85" t="s">
        <v>3982</v>
      </c>
      <c r="F1939" s="85" t="s">
        <v>671</v>
      </c>
      <c r="G1939" s="85">
        <v>192344</v>
      </c>
      <c r="H1939" s="89"/>
      <c r="I1939" s="273" t="s">
        <v>5360</v>
      </c>
      <c r="J1939" s="89"/>
      <c r="K1939" s="89"/>
      <c r="L1939" s="89"/>
      <c r="M1939" s="89"/>
      <c r="N1939" s="274">
        <v>107720.27</v>
      </c>
      <c r="O1939" s="274">
        <v>0</v>
      </c>
      <c r="P1939" s="89" t="s">
        <v>670</v>
      </c>
    </row>
    <row r="1940" spans="1:16" ht="89.25">
      <c r="A1940" s="271">
        <v>25</v>
      </c>
      <c r="B1940" s="89"/>
      <c r="C1940" s="272" t="s">
        <v>45</v>
      </c>
      <c r="D1940" s="84">
        <v>43510</v>
      </c>
      <c r="E1940" s="85" t="s">
        <v>3982</v>
      </c>
      <c r="F1940" s="85" t="s">
        <v>671</v>
      </c>
      <c r="G1940" s="85">
        <v>192356</v>
      </c>
      <c r="H1940" s="89"/>
      <c r="I1940" s="273" t="s">
        <v>5361</v>
      </c>
      <c r="J1940" s="89"/>
      <c r="K1940" s="89"/>
      <c r="L1940" s="89"/>
      <c r="M1940" s="89"/>
      <c r="N1940" s="274">
        <v>566494.46</v>
      </c>
      <c r="O1940" s="274">
        <v>0</v>
      </c>
      <c r="P1940" s="89" t="s">
        <v>670</v>
      </c>
    </row>
    <row r="1941" spans="1:16" ht="76.5">
      <c r="A1941" s="271">
        <v>25</v>
      </c>
      <c r="B1941" s="89"/>
      <c r="C1941" s="272" t="s">
        <v>45</v>
      </c>
      <c r="D1941" s="84">
        <v>43510</v>
      </c>
      <c r="E1941" s="85" t="s">
        <v>3982</v>
      </c>
      <c r="F1941" s="85" t="s">
        <v>671</v>
      </c>
      <c r="G1941" s="85">
        <v>192342</v>
      </c>
      <c r="H1941" s="89"/>
      <c r="I1941" s="273" t="s">
        <v>5362</v>
      </c>
      <c r="J1941" s="89"/>
      <c r="K1941" s="89"/>
      <c r="L1941" s="89"/>
      <c r="M1941" s="89"/>
      <c r="N1941" s="274">
        <v>285542.15999999997</v>
      </c>
      <c r="O1941" s="274">
        <v>0</v>
      </c>
      <c r="P1941" s="89" t="s">
        <v>670</v>
      </c>
    </row>
    <row r="1942" spans="1:16" ht="76.5">
      <c r="A1942" s="271">
        <v>25</v>
      </c>
      <c r="B1942" s="89"/>
      <c r="C1942" s="272" t="s">
        <v>45</v>
      </c>
      <c r="D1942" s="84">
        <v>43510</v>
      </c>
      <c r="E1942" s="85" t="s">
        <v>3982</v>
      </c>
      <c r="F1942" s="85" t="s">
        <v>671</v>
      </c>
      <c r="G1942" s="85">
        <v>192369</v>
      </c>
      <c r="H1942" s="89"/>
      <c r="I1942" s="273" t="s">
        <v>5363</v>
      </c>
      <c r="J1942" s="89"/>
      <c r="K1942" s="89"/>
      <c r="L1942" s="89"/>
      <c r="M1942" s="89"/>
      <c r="N1942" s="274">
        <v>682626.09</v>
      </c>
      <c r="O1942" s="274">
        <v>0</v>
      </c>
      <c r="P1942" s="89" t="s">
        <v>670</v>
      </c>
    </row>
    <row r="1943" spans="1:16" ht="76.5">
      <c r="A1943" s="271">
        <v>25</v>
      </c>
      <c r="B1943" s="89"/>
      <c r="C1943" s="272" t="s">
        <v>45</v>
      </c>
      <c r="D1943" s="84">
        <v>43510</v>
      </c>
      <c r="E1943" s="85" t="s">
        <v>3982</v>
      </c>
      <c r="F1943" s="85" t="s">
        <v>671</v>
      </c>
      <c r="G1943" s="85">
        <v>192377</v>
      </c>
      <c r="H1943" s="89"/>
      <c r="I1943" s="273" t="s">
        <v>5364</v>
      </c>
      <c r="J1943" s="89"/>
      <c r="K1943" s="89"/>
      <c r="L1943" s="89"/>
      <c r="M1943" s="89"/>
      <c r="N1943" s="274">
        <v>1106635.81</v>
      </c>
      <c r="O1943" s="274">
        <v>0</v>
      </c>
      <c r="P1943" s="89" t="s">
        <v>670</v>
      </c>
    </row>
    <row r="1944" spans="1:16" ht="89.25">
      <c r="A1944" s="271">
        <v>25</v>
      </c>
      <c r="B1944" s="89"/>
      <c r="C1944" s="272" t="s">
        <v>45</v>
      </c>
      <c r="D1944" s="84">
        <v>43510</v>
      </c>
      <c r="E1944" s="85" t="s">
        <v>3982</v>
      </c>
      <c r="F1944" s="85" t="s">
        <v>671</v>
      </c>
      <c r="G1944" s="85">
        <v>192381</v>
      </c>
      <c r="H1944" s="89"/>
      <c r="I1944" s="273" t="s">
        <v>5365</v>
      </c>
      <c r="J1944" s="89"/>
      <c r="K1944" s="89"/>
      <c r="L1944" s="89"/>
      <c r="M1944" s="89"/>
      <c r="N1944" s="274">
        <v>328113.06</v>
      </c>
      <c r="O1944" s="274">
        <v>0</v>
      </c>
      <c r="P1944" s="89" t="s">
        <v>670</v>
      </c>
    </row>
    <row r="1945" spans="1:16" ht="76.5">
      <c r="A1945" s="271">
        <v>25</v>
      </c>
      <c r="B1945" s="89"/>
      <c r="C1945" s="272" t="s">
        <v>45</v>
      </c>
      <c r="D1945" s="84">
        <v>43510</v>
      </c>
      <c r="E1945" s="85" t="s">
        <v>3982</v>
      </c>
      <c r="F1945" s="85" t="s">
        <v>671</v>
      </c>
      <c r="G1945" s="85">
        <v>192380</v>
      </c>
      <c r="H1945" s="89"/>
      <c r="I1945" s="273" t="s">
        <v>5366</v>
      </c>
      <c r="J1945" s="89"/>
      <c r="K1945" s="89"/>
      <c r="L1945" s="89"/>
      <c r="M1945" s="89"/>
      <c r="N1945" s="274">
        <v>18389.099999999999</v>
      </c>
      <c r="O1945" s="274">
        <v>0</v>
      </c>
      <c r="P1945" s="89" t="s">
        <v>670</v>
      </c>
    </row>
    <row r="1946" spans="1:16" ht="63.75">
      <c r="A1946" s="271">
        <v>35</v>
      </c>
      <c r="B1946" s="89"/>
      <c r="C1946" s="272" t="s">
        <v>46</v>
      </c>
      <c r="D1946" s="84">
        <v>43510</v>
      </c>
      <c r="E1946" s="85" t="s">
        <v>3983</v>
      </c>
      <c r="F1946" s="85" t="s">
        <v>671</v>
      </c>
      <c r="G1946" s="85">
        <v>192383</v>
      </c>
      <c r="H1946" s="89"/>
      <c r="I1946" s="273" t="s">
        <v>5367</v>
      </c>
      <c r="J1946" s="89"/>
      <c r="K1946" s="89"/>
      <c r="L1946" s="89"/>
      <c r="M1946" s="89"/>
      <c r="N1946" s="274">
        <v>0</v>
      </c>
      <c r="O1946" s="274">
        <v>9464</v>
      </c>
      <c r="P1946" s="89" t="s">
        <v>670</v>
      </c>
    </row>
    <row r="1947" spans="1:16" ht="63.75">
      <c r="A1947" s="271">
        <v>35</v>
      </c>
      <c r="B1947" s="89"/>
      <c r="C1947" s="272" t="s">
        <v>46</v>
      </c>
      <c r="D1947" s="84">
        <v>43510</v>
      </c>
      <c r="E1947" s="85" t="s">
        <v>3984</v>
      </c>
      <c r="F1947" s="85" t="s">
        <v>671</v>
      </c>
      <c r="G1947" s="85">
        <v>192384</v>
      </c>
      <c r="H1947" s="89"/>
      <c r="I1947" s="273" t="s">
        <v>5368</v>
      </c>
      <c r="J1947" s="89"/>
      <c r="K1947" s="89"/>
      <c r="L1947" s="89"/>
      <c r="M1947" s="89"/>
      <c r="N1947" s="274">
        <v>0</v>
      </c>
      <c r="O1947" s="274">
        <v>425004</v>
      </c>
      <c r="P1947" s="89" t="s">
        <v>670</v>
      </c>
    </row>
    <row r="1948" spans="1:16" ht="89.25">
      <c r="A1948" s="271">
        <v>590</v>
      </c>
      <c r="B1948" s="89"/>
      <c r="C1948" s="272" t="s">
        <v>611</v>
      </c>
      <c r="D1948" s="84">
        <v>43510</v>
      </c>
      <c r="E1948" s="85" t="s">
        <v>3985</v>
      </c>
      <c r="F1948" s="85" t="s">
        <v>11</v>
      </c>
      <c r="G1948" s="85">
        <v>947194</v>
      </c>
      <c r="H1948" s="89"/>
      <c r="I1948" s="273" t="s">
        <v>5369</v>
      </c>
      <c r="J1948" s="89"/>
      <c r="K1948" s="89"/>
      <c r="L1948" s="89"/>
      <c r="M1948" s="89"/>
      <c r="N1948" s="274">
        <v>12124.01</v>
      </c>
      <c r="O1948" s="274">
        <v>0</v>
      </c>
      <c r="P1948" s="89" t="s">
        <v>670</v>
      </c>
    </row>
    <row r="1949" spans="1:16" ht="38.25">
      <c r="A1949" s="271">
        <v>10</v>
      </c>
      <c r="B1949" s="89"/>
      <c r="C1949" s="272" t="s">
        <v>41</v>
      </c>
      <c r="D1949" s="84">
        <v>43510</v>
      </c>
      <c r="E1949" s="85" t="s">
        <v>3986</v>
      </c>
      <c r="F1949" s="85" t="s">
        <v>6</v>
      </c>
      <c r="G1949" s="85">
        <v>965078</v>
      </c>
      <c r="H1949" s="89"/>
      <c r="I1949" s="273" t="s">
        <v>5370</v>
      </c>
      <c r="J1949" s="89"/>
      <c r="K1949" s="89"/>
      <c r="L1949" s="89"/>
      <c r="M1949" s="89"/>
      <c r="N1949" s="274">
        <v>0</v>
      </c>
      <c r="O1949" s="274">
        <v>8517.3799999999992</v>
      </c>
      <c r="P1949" s="89" t="s">
        <v>670</v>
      </c>
    </row>
    <row r="1950" spans="1:16" ht="51">
      <c r="A1950" s="271" t="s">
        <v>565</v>
      </c>
      <c r="B1950" s="89"/>
      <c r="C1950" s="272" t="s">
        <v>615</v>
      </c>
      <c r="D1950" s="84">
        <v>43510</v>
      </c>
      <c r="E1950" s="85" t="s">
        <v>3987</v>
      </c>
      <c r="F1950" s="85" t="s">
        <v>6</v>
      </c>
      <c r="G1950" s="85">
        <v>965076</v>
      </c>
      <c r="H1950" s="89"/>
      <c r="I1950" s="273" t="s">
        <v>5371</v>
      </c>
      <c r="J1950" s="89"/>
      <c r="K1950" s="89"/>
      <c r="L1950" s="89"/>
      <c r="M1950" s="89"/>
      <c r="N1950" s="274">
        <v>0</v>
      </c>
      <c r="O1950" s="274">
        <v>44551.31</v>
      </c>
      <c r="P1950" s="89" t="s">
        <v>670</v>
      </c>
    </row>
    <row r="1951" spans="1:16" ht="63.75">
      <c r="A1951" s="271">
        <v>46</v>
      </c>
      <c r="B1951" s="89"/>
      <c r="C1951" s="272" t="s">
        <v>48</v>
      </c>
      <c r="D1951" s="84">
        <v>43510</v>
      </c>
      <c r="E1951" s="85" t="s">
        <v>3988</v>
      </c>
      <c r="F1951" s="85" t="s">
        <v>6</v>
      </c>
      <c r="G1951" s="85">
        <v>1082753</v>
      </c>
      <c r="H1951" s="89"/>
      <c r="I1951" s="273" t="s">
        <v>5372</v>
      </c>
      <c r="J1951" s="89"/>
      <c r="K1951" s="89"/>
      <c r="L1951" s="89"/>
      <c r="M1951" s="89"/>
      <c r="N1951" s="274">
        <v>0</v>
      </c>
      <c r="O1951" s="274">
        <v>277.5</v>
      </c>
      <c r="P1951" s="89" t="s">
        <v>670</v>
      </c>
    </row>
    <row r="1952" spans="1:16" ht="63.75">
      <c r="A1952" s="271">
        <v>10</v>
      </c>
      <c r="B1952" s="89"/>
      <c r="C1952" s="272" t="s">
        <v>41</v>
      </c>
      <c r="D1952" s="84">
        <v>43510</v>
      </c>
      <c r="E1952" s="85" t="s">
        <v>3989</v>
      </c>
      <c r="F1952" s="85" t="s">
        <v>6</v>
      </c>
      <c r="G1952" s="85">
        <v>965074</v>
      </c>
      <c r="H1952" s="89"/>
      <c r="I1952" s="273" t="s">
        <v>5373</v>
      </c>
      <c r="J1952" s="89"/>
      <c r="K1952" s="89"/>
      <c r="L1952" s="89"/>
      <c r="M1952" s="89"/>
      <c r="N1952" s="274">
        <v>0</v>
      </c>
      <c r="O1952" s="274">
        <v>9813.57</v>
      </c>
      <c r="P1952" s="89" t="s">
        <v>670</v>
      </c>
    </row>
    <row r="1953" spans="1:16" ht="89.25">
      <c r="A1953" s="271">
        <v>513</v>
      </c>
      <c r="B1953" s="89"/>
      <c r="C1953" s="272" t="s">
        <v>171</v>
      </c>
      <c r="D1953" s="84">
        <v>43510</v>
      </c>
      <c r="E1953" s="85" t="s">
        <v>3990</v>
      </c>
      <c r="F1953" s="85" t="s">
        <v>15</v>
      </c>
      <c r="G1953" s="85">
        <v>7221</v>
      </c>
      <c r="H1953" s="89"/>
      <c r="I1953" s="273" t="s">
        <v>5374</v>
      </c>
      <c r="J1953" s="89"/>
      <c r="K1953" s="89"/>
      <c r="L1953" s="89"/>
      <c r="M1953" s="89"/>
      <c r="N1953" s="274">
        <v>41062.65</v>
      </c>
      <c r="O1953" s="274">
        <v>0</v>
      </c>
      <c r="P1953" s="89" t="s">
        <v>670</v>
      </c>
    </row>
    <row r="1954" spans="1:16" ht="89.25">
      <c r="A1954" s="271">
        <v>594</v>
      </c>
      <c r="B1954" s="89"/>
      <c r="C1954" s="272" t="s">
        <v>98</v>
      </c>
      <c r="D1954" s="84">
        <v>43510</v>
      </c>
      <c r="E1954" s="85" t="s">
        <v>3991</v>
      </c>
      <c r="F1954" s="85" t="s">
        <v>15</v>
      </c>
      <c r="G1954" s="85">
        <v>7223</v>
      </c>
      <c r="H1954" s="89"/>
      <c r="I1954" s="273" t="s">
        <v>5375</v>
      </c>
      <c r="J1954" s="89"/>
      <c r="K1954" s="89"/>
      <c r="L1954" s="89"/>
      <c r="M1954" s="89"/>
      <c r="N1954" s="274">
        <v>322.07</v>
      </c>
      <c r="O1954" s="274">
        <v>0</v>
      </c>
      <c r="P1954" s="89" t="s">
        <v>670</v>
      </c>
    </row>
    <row r="1955" spans="1:16" ht="89.25">
      <c r="A1955" s="271">
        <v>587</v>
      </c>
      <c r="B1955" s="89"/>
      <c r="C1955" s="272" t="s">
        <v>730</v>
      </c>
      <c r="D1955" s="84">
        <v>43510</v>
      </c>
      <c r="E1955" s="85" t="s">
        <v>3992</v>
      </c>
      <c r="F1955" s="85" t="s">
        <v>15</v>
      </c>
      <c r="G1955" s="85">
        <v>7228</v>
      </c>
      <c r="H1955" s="89"/>
      <c r="I1955" s="273" t="s">
        <v>5376</v>
      </c>
      <c r="J1955" s="89"/>
      <c r="K1955" s="89"/>
      <c r="L1955" s="89"/>
      <c r="M1955" s="89"/>
      <c r="N1955" s="274">
        <v>1125.44</v>
      </c>
      <c r="O1955" s="274">
        <v>0</v>
      </c>
      <c r="P1955" s="89" t="s">
        <v>670</v>
      </c>
    </row>
    <row r="1956" spans="1:16" ht="89.25">
      <c r="A1956" s="271">
        <v>594</v>
      </c>
      <c r="B1956" s="89"/>
      <c r="C1956" s="272" t="s">
        <v>98</v>
      </c>
      <c r="D1956" s="84">
        <v>43510</v>
      </c>
      <c r="E1956" s="85" t="s">
        <v>3993</v>
      </c>
      <c r="F1956" s="85" t="s">
        <v>15</v>
      </c>
      <c r="G1956" s="85">
        <v>7224</v>
      </c>
      <c r="H1956" s="89"/>
      <c r="I1956" s="273" t="s">
        <v>5377</v>
      </c>
      <c r="J1956" s="89"/>
      <c r="K1956" s="89"/>
      <c r="L1956" s="89"/>
      <c r="M1956" s="89"/>
      <c r="N1956" s="274">
        <v>287.22000000000003</v>
      </c>
      <c r="O1956" s="274">
        <v>0</v>
      </c>
      <c r="P1956" s="89" t="s">
        <v>670</v>
      </c>
    </row>
    <row r="1957" spans="1:16" ht="51">
      <c r="A1957" s="271" t="s">
        <v>556</v>
      </c>
      <c r="B1957" s="89"/>
      <c r="C1957" s="272" t="s">
        <v>616</v>
      </c>
      <c r="D1957" s="84">
        <v>43510</v>
      </c>
      <c r="E1957" s="85" t="s">
        <v>3994</v>
      </c>
      <c r="F1957" s="85" t="s">
        <v>15</v>
      </c>
      <c r="G1957" s="85">
        <v>965077</v>
      </c>
      <c r="H1957" s="89"/>
      <c r="I1957" s="273" t="s">
        <v>5378</v>
      </c>
      <c r="J1957" s="89"/>
      <c r="K1957" s="89"/>
      <c r="L1957" s="89"/>
      <c r="M1957" s="89"/>
      <c r="N1957" s="274">
        <v>50</v>
      </c>
      <c r="O1957" s="274">
        <v>0</v>
      </c>
      <c r="P1957" s="89" t="s">
        <v>670</v>
      </c>
    </row>
    <row r="1958" spans="1:16" ht="89.25">
      <c r="A1958" s="271">
        <v>590</v>
      </c>
      <c r="B1958" s="89"/>
      <c r="C1958" s="272" t="s">
        <v>611</v>
      </c>
      <c r="D1958" s="84">
        <v>43510</v>
      </c>
      <c r="E1958" s="85" t="s">
        <v>3995</v>
      </c>
      <c r="F1958" s="85" t="s">
        <v>11</v>
      </c>
      <c r="G1958" s="85">
        <v>947206</v>
      </c>
      <c r="H1958" s="89"/>
      <c r="I1958" s="273" t="s">
        <v>5379</v>
      </c>
      <c r="J1958" s="89"/>
      <c r="K1958" s="89"/>
      <c r="L1958" s="89"/>
      <c r="M1958" s="89"/>
      <c r="N1958" s="274">
        <v>490</v>
      </c>
      <c r="O1958" s="274">
        <v>0</v>
      </c>
      <c r="P1958" s="89" t="s">
        <v>670</v>
      </c>
    </row>
    <row r="1959" spans="1:16" ht="63.75">
      <c r="A1959" s="271">
        <v>10</v>
      </c>
      <c r="B1959" s="89"/>
      <c r="C1959" s="272" t="s">
        <v>41</v>
      </c>
      <c r="D1959" s="84">
        <v>43510</v>
      </c>
      <c r="E1959" s="85" t="s">
        <v>3996</v>
      </c>
      <c r="F1959" s="85" t="s">
        <v>6</v>
      </c>
      <c r="G1959" s="85">
        <v>965204</v>
      </c>
      <c r="H1959" s="89"/>
      <c r="I1959" s="273" t="s">
        <v>5380</v>
      </c>
      <c r="J1959" s="89"/>
      <c r="K1959" s="89"/>
      <c r="L1959" s="89"/>
      <c r="M1959" s="89"/>
      <c r="N1959" s="274">
        <v>0</v>
      </c>
      <c r="O1959" s="274">
        <v>68035.149999999994</v>
      </c>
      <c r="P1959" s="89" t="s">
        <v>670</v>
      </c>
    </row>
    <row r="1960" spans="1:16" ht="76.5">
      <c r="A1960" s="271" t="s">
        <v>557</v>
      </c>
      <c r="B1960" s="89"/>
      <c r="C1960" s="272" t="s">
        <v>783</v>
      </c>
      <c r="D1960" s="84">
        <v>43510</v>
      </c>
      <c r="E1960" s="85" t="s">
        <v>3997</v>
      </c>
      <c r="F1960" s="85" t="s">
        <v>6</v>
      </c>
      <c r="G1960" s="85">
        <v>1082774</v>
      </c>
      <c r="H1960" s="89"/>
      <c r="I1960" s="273" t="s">
        <v>5381</v>
      </c>
      <c r="J1960" s="89"/>
      <c r="K1960" s="89"/>
      <c r="L1960" s="89"/>
      <c r="M1960" s="89"/>
      <c r="N1960" s="274">
        <v>0</v>
      </c>
      <c r="O1960" s="274">
        <v>10000</v>
      </c>
      <c r="P1960" s="89" t="s">
        <v>670</v>
      </c>
    </row>
    <row r="1961" spans="1:16" ht="51">
      <c r="A1961" s="271">
        <v>117</v>
      </c>
      <c r="B1961" s="89"/>
      <c r="C1961" s="272" t="s">
        <v>62</v>
      </c>
      <c r="D1961" s="84">
        <v>43510</v>
      </c>
      <c r="E1961" s="85" t="s">
        <v>3998</v>
      </c>
      <c r="F1961" s="85" t="s">
        <v>11</v>
      </c>
      <c r="G1961" s="85">
        <v>947222</v>
      </c>
      <c r="H1961" s="89"/>
      <c r="I1961" s="273" t="s">
        <v>5382</v>
      </c>
      <c r="J1961" s="89"/>
      <c r="K1961" s="89"/>
      <c r="L1961" s="89"/>
      <c r="M1961" s="89"/>
      <c r="N1961" s="274">
        <v>50</v>
      </c>
      <c r="O1961" s="274">
        <v>0</v>
      </c>
      <c r="P1961" s="89" t="s">
        <v>670</v>
      </c>
    </row>
    <row r="1962" spans="1:16" ht="63.75">
      <c r="A1962" s="271">
        <v>10</v>
      </c>
      <c r="B1962" s="89"/>
      <c r="C1962" s="272" t="s">
        <v>41</v>
      </c>
      <c r="D1962" s="84">
        <v>43510</v>
      </c>
      <c r="E1962" s="85" t="s">
        <v>3999</v>
      </c>
      <c r="F1962" s="85" t="s">
        <v>6</v>
      </c>
      <c r="G1962" s="85">
        <v>965392</v>
      </c>
      <c r="H1962" s="89"/>
      <c r="I1962" s="273" t="s">
        <v>5383</v>
      </c>
      <c r="J1962" s="89"/>
      <c r="K1962" s="89"/>
      <c r="L1962" s="89"/>
      <c r="M1962" s="89"/>
      <c r="N1962" s="274">
        <v>0</v>
      </c>
      <c r="O1962" s="274">
        <v>2226.21</v>
      </c>
      <c r="P1962" s="89" t="s">
        <v>670</v>
      </c>
    </row>
    <row r="1963" spans="1:16" ht="51">
      <c r="A1963" s="271">
        <v>10</v>
      </c>
      <c r="B1963" s="89"/>
      <c r="C1963" s="272" t="s">
        <v>41</v>
      </c>
      <c r="D1963" s="84">
        <v>43510</v>
      </c>
      <c r="E1963" s="85" t="s">
        <v>4000</v>
      </c>
      <c r="F1963" s="85" t="s">
        <v>6</v>
      </c>
      <c r="G1963" s="85">
        <v>965399</v>
      </c>
      <c r="H1963" s="89"/>
      <c r="I1963" s="273" t="s">
        <v>5384</v>
      </c>
      <c r="J1963" s="89"/>
      <c r="K1963" s="89"/>
      <c r="L1963" s="89"/>
      <c r="M1963" s="89"/>
      <c r="N1963" s="274">
        <v>0</v>
      </c>
      <c r="O1963" s="274">
        <v>19521.78</v>
      </c>
      <c r="P1963" s="89" t="s">
        <v>670</v>
      </c>
    </row>
    <row r="1964" spans="1:16" ht="51">
      <c r="A1964" s="271">
        <v>10</v>
      </c>
      <c r="B1964" s="89"/>
      <c r="C1964" s="272" t="s">
        <v>41</v>
      </c>
      <c r="D1964" s="84">
        <v>43510</v>
      </c>
      <c r="E1964" s="85" t="s">
        <v>4001</v>
      </c>
      <c r="F1964" s="85" t="s">
        <v>6</v>
      </c>
      <c r="G1964" s="85">
        <v>965401</v>
      </c>
      <c r="H1964" s="89"/>
      <c r="I1964" s="273" t="s">
        <v>5385</v>
      </c>
      <c r="J1964" s="89"/>
      <c r="K1964" s="89"/>
      <c r="L1964" s="89"/>
      <c r="M1964" s="89"/>
      <c r="N1964" s="274">
        <v>0</v>
      </c>
      <c r="O1964" s="274">
        <v>48601.66</v>
      </c>
      <c r="P1964" s="89" t="s">
        <v>670</v>
      </c>
    </row>
    <row r="1965" spans="1:16" ht="63.75">
      <c r="A1965" s="271">
        <v>10</v>
      </c>
      <c r="B1965" s="89"/>
      <c r="C1965" s="272" t="s">
        <v>41</v>
      </c>
      <c r="D1965" s="84">
        <v>43510</v>
      </c>
      <c r="E1965" s="85" t="s">
        <v>4002</v>
      </c>
      <c r="F1965" s="85" t="s">
        <v>6</v>
      </c>
      <c r="G1965" s="85">
        <v>965405</v>
      </c>
      <c r="H1965" s="89"/>
      <c r="I1965" s="273" t="s">
        <v>5386</v>
      </c>
      <c r="J1965" s="89"/>
      <c r="K1965" s="89"/>
      <c r="L1965" s="89"/>
      <c r="M1965" s="89"/>
      <c r="N1965" s="274">
        <v>0</v>
      </c>
      <c r="O1965" s="274">
        <v>17507.75</v>
      </c>
      <c r="P1965" s="89" t="s">
        <v>670</v>
      </c>
    </row>
    <row r="1966" spans="1:16" ht="51">
      <c r="A1966" s="271">
        <v>10</v>
      </c>
      <c r="B1966" s="89"/>
      <c r="C1966" s="272" t="s">
        <v>41</v>
      </c>
      <c r="D1966" s="84">
        <v>43510</v>
      </c>
      <c r="E1966" s="85" t="s">
        <v>4003</v>
      </c>
      <c r="F1966" s="85" t="s">
        <v>6</v>
      </c>
      <c r="G1966" s="85">
        <v>965480</v>
      </c>
      <c r="H1966" s="89"/>
      <c r="I1966" s="273" t="s">
        <v>5387</v>
      </c>
      <c r="J1966" s="89"/>
      <c r="K1966" s="89"/>
      <c r="L1966" s="89"/>
      <c r="M1966" s="89"/>
      <c r="N1966" s="274">
        <v>0</v>
      </c>
      <c r="O1966" s="274">
        <v>36640.839999999997</v>
      </c>
      <c r="P1966" s="89" t="s">
        <v>670</v>
      </c>
    </row>
    <row r="1967" spans="1:16" ht="63.75">
      <c r="A1967" s="271">
        <v>10</v>
      </c>
      <c r="B1967" s="89"/>
      <c r="C1967" s="272" t="s">
        <v>41</v>
      </c>
      <c r="D1967" s="84">
        <v>43510</v>
      </c>
      <c r="E1967" s="85" t="s">
        <v>4004</v>
      </c>
      <c r="F1967" s="85" t="s">
        <v>6</v>
      </c>
      <c r="G1967" s="85">
        <v>965483</v>
      </c>
      <c r="H1967" s="89"/>
      <c r="I1967" s="273" t="s">
        <v>5388</v>
      </c>
      <c r="J1967" s="89"/>
      <c r="K1967" s="89"/>
      <c r="L1967" s="89"/>
      <c r="M1967" s="89"/>
      <c r="N1967" s="274">
        <v>0</v>
      </c>
      <c r="O1967" s="274">
        <v>1503.57</v>
      </c>
      <c r="P1967" s="89" t="s">
        <v>670</v>
      </c>
    </row>
    <row r="1968" spans="1:16" ht="89.25">
      <c r="A1968" s="271" t="s">
        <v>556</v>
      </c>
      <c r="B1968" s="89"/>
      <c r="C1968" s="272" t="s">
        <v>616</v>
      </c>
      <c r="D1968" s="84">
        <v>43510</v>
      </c>
      <c r="E1968" s="85" t="s">
        <v>4005</v>
      </c>
      <c r="F1968" s="85" t="s">
        <v>13</v>
      </c>
      <c r="G1968" s="85">
        <v>947251</v>
      </c>
      <c r="H1968" s="89"/>
      <c r="I1968" s="273" t="s">
        <v>5390</v>
      </c>
      <c r="J1968" s="89"/>
      <c r="K1968" s="89"/>
      <c r="L1968" s="89"/>
      <c r="M1968" s="89"/>
      <c r="N1968" s="274">
        <v>8825.2800000000007</v>
      </c>
      <c r="O1968" s="274">
        <v>0</v>
      </c>
      <c r="P1968" s="89" t="s">
        <v>670</v>
      </c>
    </row>
    <row r="1969" spans="1:16" ht="89.25">
      <c r="A1969" s="271" t="s">
        <v>556</v>
      </c>
      <c r="B1969" s="89"/>
      <c r="C1969" s="272" t="s">
        <v>616</v>
      </c>
      <c r="D1969" s="84">
        <v>43510</v>
      </c>
      <c r="E1969" s="85" t="s">
        <v>4006</v>
      </c>
      <c r="F1969" s="85" t="s">
        <v>11</v>
      </c>
      <c r="G1969" s="85">
        <v>947251</v>
      </c>
      <c r="H1969" s="89"/>
      <c r="I1969" s="273" t="s">
        <v>5391</v>
      </c>
      <c r="J1969" s="89"/>
      <c r="K1969" s="89"/>
      <c r="L1969" s="89"/>
      <c r="M1969" s="89"/>
      <c r="N1969" s="274">
        <v>50</v>
      </c>
      <c r="O1969" s="274">
        <v>0</v>
      </c>
      <c r="P1969" s="89" t="s">
        <v>670</v>
      </c>
    </row>
    <row r="1970" spans="1:16" ht="51">
      <c r="A1970" s="271">
        <v>212</v>
      </c>
      <c r="B1970" s="89"/>
      <c r="C1970" s="272" t="s">
        <v>100</v>
      </c>
      <c r="D1970" s="84">
        <v>43511</v>
      </c>
      <c r="E1970" s="85" t="s">
        <v>4007</v>
      </c>
      <c r="F1970" s="85" t="s">
        <v>3</v>
      </c>
      <c r="G1970" s="85">
        <v>1712759</v>
      </c>
      <c r="H1970" s="89"/>
      <c r="I1970" s="273" t="s">
        <v>5392</v>
      </c>
      <c r="J1970" s="89"/>
      <c r="K1970" s="89"/>
      <c r="L1970" s="89"/>
      <c r="M1970" s="89"/>
      <c r="N1970" s="274">
        <v>0</v>
      </c>
      <c r="O1970" s="274">
        <v>1113</v>
      </c>
      <c r="P1970" s="89" t="s">
        <v>670</v>
      </c>
    </row>
    <row r="1971" spans="1:16" ht="51">
      <c r="A1971" s="271">
        <v>670</v>
      </c>
      <c r="B1971" s="89"/>
      <c r="C1971" s="272" t="s">
        <v>190</v>
      </c>
      <c r="D1971" s="84">
        <v>43511</v>
      </c>
      <c r="E1971" s="85" t="s">
        <v>4008</v>
      </c>
      <c r="F1971" s="85" t="s">
        <v>3</v>
      </c>
      <c r="G1971" s="85">
        <v>1712706</v>
      </c>
      <c r="H1971" s="89"/>
      <c r="I1971" s="273" t="s">
        <v>5393</v>
      </c>
      <c r="J1971" s="89"/>
      <c r="K1971" s="89"/>
      <c r="L1971" s="89"/>
      <c r="M1971" s="89"/>
      <c r="N1971" s="274">
        <v>0</v>
      </c>
      <c r="O1971" s="274">
        <v>59</v>
      </c>
      <c r="P1971" s="89" t="s">
        <v>670</v>
      </c>
    </row>
    <row r="1972" spans="1:16" ht="38.25">
      <c r="A1972" s="271" t="s">
        <v>565</v>
      </c>
      <c r="B1972" s="89"/>
      <c r="C1972" s="272" t="s">
        <v>615</v>
      </c>
      <c r="D1972" s="84">
        <v>43511</v>
      </c>
      <c r="E1972" s="85" t="s">
        <v>4009</v>
      </c>
      <c r="F1972" s="85" t="s">
        <v>3</v>
      </c>
      <c r="G1972" s="85">
        <v>1712704</v>
      </c>
      <c r="H1972" s="89"/>
      <c r="I1972" s="273" t="s">
        <v>5394</v>
      </c>
      <c r="J1972" s="89"/>
      <c r="K1972" s="89"/>
      <c r="L1972" s="89"/>
      <c r="M1972" s="89"/>
      <c r="N1972" s="274">
        <v>0</v>
      </c>
      <c r="O1972" s="274">
        <v>130</v>
      </c>
      <c r="P1972" s="89" t="s">
        <v>670</v>
      </c>
    </row>
    <row r="1973" spans="1:16" ht="51">
      <c r="A1973" s="271" t="s">
        <v>565</v>
      </c>
      <c r="B1973" s="89"/>
      <c r="C1973" s="272" t="s">
        <v>615</v>
      </c>
      <c r="D1973" s="84">
        <v>43511</v>
      </c>
      <c r="E1973" s="85" t="s">
        <v>4010</v>
      </c>
      <c r="F1973" s="85" t="s">
        <v>3</v>
      </c>
      <c r="G1973" s="85">
        <v>1712699</v>
      </c>
      <c r="H1973" s="89"/>
      <c r="I1973" s="273" t="s">
        <v>5395</v>
      </c>
      <c r="J1973" s="89"/>
      <c r="K1973" s="89"/>
      <c r="L1973" s="89"/>
      <c r="M1973" s="89"/>
      <c r="N1973" s="274">
        <v>0</v>
      </c>
      <c r="O1973" s="274">
        <v>169</v>
      </c>
      <c r="P1973" s="89" t="s">
        <v>670</v>
      </c>
    </row>
    <row r="1974" spans="1:16" ht="51">
      <c r="A1974" s="271">
        <v>591</v>
      </c>
      <c r="B1974" s="89"/>
      <c r="C1974" s="272" t="s">
        <v>1370</v>
      </c>
      <c r="D1974" s="84">
        <v>43511</v>
      </c>
      <c r="E1974" s="85" t="s">
        <v>4011</v>
      </c>
      <c r="F1974" s="85" t="s">
        <v>3</v>
      </c>
      <c r="G1974" s="85">
        <v>1712825</v>
      </c>
      <c r="H1974" s="89"/>
      <c r="I1974" s="273" t="s">
        <v>5396</v>
      </c>
      <c r="J1974" s="89"/>
      <c r="K1974" s="89"/>
      <c r="L1974" s="89"/>
      <c r="M1974" s="89"/>
      <c r="N1974" s="274">
        <v>0</v>
      </c>
      <c r="O1974" s="274">
        <v>105.4</v>
      </c>
      <c r="P1974" s="89" t="s">
        <v>670</v>
      </c>
    </row>
    <row r="1975" spans="1:16" ht="51">
      <c r="A1975" s="271">
        <v>599</v>
      </c>
      <c r="B1975" s="89"/>
      <c r="C1975" s="272" t="s">
        <v>1372</v>
      </c>
      <c r="D1975" s="84">
        <v>43511</v>
      </c>
      <c r="E1975" s="85" t="s">
        <v>4012</v>
      </c>
      <c r="F1975" s="85" t="s">
        <v>3</v>
      </c>
      <c r="G1975" s="85">
        <v>1712827</v>
      </c>
      <c r="H1975" s="89"/>
      <c r="I1975" s="273" t="s">
        <v>5397</v>
      </c>
      <c r="J1975" s="89"/>
      <c r="K1975" s="89"/>
      <c r="L1975" s="89"/>
      <c r="M1975" s="89"/>
      <c r="N1975" s="274">
        <v>0</v>
      </c>
      <c r="O1975" s="274">
        <v>17304</v>
      </c>
      <c r="P1975" s="89" t="s">
        <v>670</v>
      </c>
    </row>
    <row r="1976" spans="1:16" ht="51">
      <c r="A1976" s="271">
        <v>130</v>
      </c>
      <c r="B1976" s="89"/>
      <c r="C1976" s="272" t="s">
        <v>67</v>
      </c>
      <c r="D1976" s="84">
        <v>43511</v>
      </c>
      <c r="E1976" s="85" t="s">
        <v>4013</v>
      </c>
      <c r="F1976" s="85" t="s">
        <v>3</v>
      </c>
      <c r="G1976" s="85">
        <v>1712893</v>
      </c>
      <c r="H1976" s="89"/>
      <c r="I1976" s="273" t="s">
        <v>5398</v>
      </c>
      <c r="J1976" s="89"/>
      <c r="K1976" s="89"/>
      <c r="L1976" s="89"/>
      <c r="M1976" s="89"/>
      <c r="N1976" s="274">
        <v>0</v>
      </c>
      <c r="O1976" s="274">
        <v>89000</v>
      </c>
      <c r="P1976" s="89" t="s">
        <v>670</v>
      </c>
    </row>
    <row r="1977" spans="1:16" ht="51">
      <c r="A1977" s="271">
        <v>592</v>
      </c>
      <c r="B1977" s="89"/>
      <c r="C1977" s="272" t="s">
        <v>645</v>
      </c>
      <c r="D1977" s="84">
        <v>43511</v>
      </c>
      <c r="E1977" s="85" t="s">
        <v>4014</v>
      </c>
      <c r="F1977" s="85" t="s">
        <v>3</v>
      </c>
      <c r="G1977" s="85">
        <v>1712906</v>
      </c>
      <c r="H1977" s="89"/>
      <c r="I1977" s="273" t="s">
        <v>5399</v>
      </c>
      <c r="J1977" s="89"/>
      <c r="K1977" s="89"/>
      <c r="L1977" s="89"/>
      <c r="M1977" s="89"/>
      <c r="N1977" s="274">
        <v>0</v>
      </c>
      <c r="O1977" s="274">
        <v>744</v>
      </c>
      <c r="P1977" s="89" t="s">
        <v>670</v>
      </c>
    </row>
    <row r="1978" spans="1:16" ht="63.75">
      <c r="A1978" s="271">
        <v>592</v>
      </c>
      <c r="B1978" s="89"/>
      <c r="C1978" s="272" t="s">
        <v>645</v>
      </c>
      <c r="D1978" s="84">
        <v>43511</v>
      </c>
      <c r="E1978" s="85" t="s">
        <v>4015</v>
      </c>
      <c r="F1978" s="85" t="s">
        <v>3</v>
      </c>
      <c r="G1978" s="85">
        <v>1712910</v>
      </c>
      <c r="H1978" s="89"/>
      <c r="I1978" s="273" t="s">
        <v>5400</v>
      </c>
      <c r="J1978" s="89"/>
      <c r="K1978" s="89"/>
      <c r="L1978" s="89"/>
      <c r="M1978" s="89"/>
      <c r="N1978" s="274">
        <v>0</v>
      </c>
      <c r="O1978" s="274">
        <v>30</v>
      </c>
      <c r="P1978" s="89" t="s">
        <v>670</v>
      </c>
    </row>
    <row r="1979" spans="1:16" ht="63.75">
      <c r="A1979" s="271">
        <v>598</v>
      </c>
      <c r="B1979" s="89"/>
      <c r="C1979" s="272" t="s">
        <v>727</v>
      </c>
      <c r="D1979" s="84">
        <v>43511</v>
      </c>
      <c r="E1979" s="85" t="s">
        <v>4016</v>
      </c>
      <c r="F1979" s="85" t="s">
        <v>3</v>
      </c>
      <c r="G1979" s="85">
        <v>1712620</v>
      </c>
      <c r="H1979" s="89"/>
      <c r="I1979" s="273" t="s">
        <v>5401</v>
      </c>
      <c r="J1979" s="89"/>
      <c r="K1979" s="89"/>
      <c r="L1979" s="89"/>
      <c r="M1979" s="89"/>
      <c r="N1979" s="274">
        <v>0</v>
      </c>
      <c r="O1979" s="274">
        <v>1004.85</v>
      </c>
      <c r="P1979" s="89" t="s">
        <v>670</v>
      </c>
    </row>
    <row r="1980" spans="1:16" ht="63.75">
      <c r="A1980" s="271" t="s">
        <v>556</v>
      </c>
      <c r="B1980" s="89"/>
      <c r="C1980" s="272" t="s">
        <v>616</v>
      </c>
      <c r="D1980" s="84">
        <v>43511</v>
      </c>
      <c r="E1980" s="85" t="s">
        <v>4017</v>
      </c>
      <c r="F1980" s="85" t="s">
        <v>3</v>
      </c>
      <c r="G1980" s="85">
        <v>1712623</v>
      </c>
      <c r="H1980" s="89"/>
      <c r="I1980" s="273" t="s">
        <v>5402</v>
      </c>
      <c r="J1980" s="89"/>
      <c r="K1980" s="89"/>
      <c r="L1980" s="89"/>
      <c r="M1980" s="89"/>
      <c r="N1980" s="274">
        <v>0</v>
      </c>
      <c r="O1980" s="274">
        <v>175</v>
      </c>
      <c r="P1980" s="89" t="s">
        <v>670</v>
      </c>
    </row>
    <row r="1981" spans="1:16" ht="51">
      <c r="A1981" s="271" t="s">
        <v>556</v>
      </c>
      <c r="B1981" s="89"/>
      <c r="C1981" s="272" t="s">
        <v>616</v>
      </c>
      <c r="D1981" s="84">
        <v>43511</v>
      </c>
      <c r="E1981" s="85" t="s">
        <v>4018</v>
      </c>
      <c r="F1981" s="85" t="s">
        <v>3</v>
      </c>
      <c r="G1981" s="85">
        <v>1712644</v>
      </c>
      <c r="H1981" s="89"/>
      <c r="I1981" s="273" t="s">
        <v>5403</v>
      </c>
      <c r="J1981" s="89"/>
      <c r="K1981" s="89"/>
      <c r="L1981" s="89"/>
      <c r="M1981" s="89"/>
      <c r="N1981" s="274">
        <v>0</v>
      </c>
      <c r="O1981" s="274">
        <v>1091</v>
      </c>
      <c r="P1981" s="89" t="s">
        <v>670</v>
      </c>
    </row>
    <row r="1982" spans="1:16" ht="51">
      <c r="A1982" s="271">
        <v>86</v>
      </c>
      <c r="B1982" s="89"/>
      <c r="C1982" s="272" t="s">
        <v>56</v>
      </c>
      <c r="D1982" s="84">
        <v>43511</v>
      </c>
      <c r="E1982" s="85" t="s">
        <v>4019</v>
      </c>
      <c r="F1982" s="85" t="s">
        <v>3</v>
      </c>
      <c r="G1982" s="85">
        <v>1712673</v>
      </c>
      <c r="H1982" s="89"/>
      <c r="I1982" s="273" t="s">
        <v>5404</v>
      </c>
      <c r="J1982" s="89"/>
      <c r="K1982" s="89"/>
      <c r="L1982" s="89"/>
      <c r="M1982" s="89"/>
      <c r="N1982" s="274">
        <v>0</v>
      </c>
      <c r="O1982" s="274">
        <v>36060</v>
      </c>
      <c r="P1982" s="89" t="s">
        <v>670</v>
      </c>
    </row>
    <row r="1983" spans="1:16" ht="51">
      <c r="A1983" s="271" t="s">
        <v>565</v>
      </c>
      <c r="B1983" s="89"/>
      <c r="C1983" s="272" t="s">
        <v>615</v>
      </c>
      <c r="D1983" s="84">
        <v>43511</v>
      </c>
      <c r="E1983" s="85" t="s">
        <v>4020</v>
      </c>
      <c r="F1983" s="85" t="s">
        <v>3</v>
      </c>
      <c r="G1983" s="85">
        <v>1712678</v>
      </c>
      <c r="H1983" s="89"/>
      <c r="I1983" s="273" t="s">
        <v>5405</v>
      </c>
      <c r="J1983" s="89"/>
      <c r="K1983" s="89"/>
      <c r="L1983" s="89"/>
      <c r="M1983" s="89"/>
      <c r="N1983" s="274">
        <v>0</v>
      </c>
      <c r="O1983" s="274">
        <v>8715.630000000001</v>
      </c>
      <c r="P1983" s="89" t="s">
        <v>670</v>
      </c>
    </row>
    <row r="1984" spans="1:16" ht="51">
      <c r="A1984" s="271">
        <v>86</v>
      </c>
      <c r="B1984" s="89"/>
      <c r="C1984" s="272" t="s">
        <v>56</v>
      </c>
      <c r="D1984" s="84">
        <v>43511</v>
      </c>
      <c r="E1984" s="85" t="s">
        <v>4021</v>
      </c>
      <c r="F1984" s="85" t="s">
        <v>3</v>
      </c>
      <c r="G1984" s="85">
        <v>1712679</v>
      </c>
      <c r="H1984" s="89"/>
      <c r="I1984" s="273" t="s">
        <v>5406</v>
      </c>
      <c r="J1984" s="89"/>
      <c r="K1984" s="89"/>
      <c r="L1984" s="89"/>
      <c r="M1984" s="89"/>
      <c r="N1984" s="274">
        <v>0</v>
      </c>
      <c r="O1984" s="274">
        <v>14760</v>
      </c>
      <c r="P1984" s="89" t="s">
        <v>670</v>
      </c>
    </row>
    <row r="1985" spans="1:16" ht="51">
      <c r="A1985" s="271" t="s">
        <v>565</v>
      </c>
      <c r="B1985" s="89"/>
      <c r="C1985" s="272" t="s">
        <v>615</v>
      </c>
      <c r="D1985" s="84">
        <v>43511</v>
      </c>
      <c r="E1985" s="85" t="s">
        <v>4022</v>
      </c>
      <c r="F1985" s="85" t="s">
        <v>3</v>
      </c>
      <c r="G1985" s="85">
        <v>1712666</v>
      </c>
      <c r="H1985" s="89"/>
      <c r="I1985" s="273" t="s">
        <v>5407</v>
      </c>
      <c r="J1985" s="89"/>
      <c r="K1985" s="89"/>
      <c r="L1985" s="89"/>
      <c r="M1985" s="89"/>
      <c r="N1985" s="274">
        <v>0</v>
      </c>
      <c r="O1985" s="274">
        <v>1981.1000000000001</v>
      </c>
      <c r="P1985" s="89" t="s">
        <v>670</v>
      </c>
    </row>
    <row r="1986" spans="1:16" ht="38.25">
      <c r="A1986" s="271" t="s">
        <v>565</v>
      </c>
      <c r="B1986" s="89"/>
      <c r="C1986" s="272" t="s">
        <v>615</v>
      </c>
      <c r="D1986" s="84">
        <v>43511</v>
      </c>
      <c r="E1986" s="85" t="s">
        <v>4023</v>
      </c>
      <c r="F1986" s="85" t="s">
        <v>3</v>
      </c>
      <c r="G1986" s="85">
        <v>1712660</v>
      </c>
      <c r="H1986" s="89"/>
      <c r="I1986" s="273" t="s">
        <v>5408</v>
      </c>
      <c r="J1986" s="89"/>
      <c r="K1986" s="89"/>
      <c r="L1986" s="89"/>
      <c r="M1986" s="89"/>
      <c r="N1986" s="274">
        <v>0</v>
      </c>
      <c r="O1986" s="274">
        <v>22100</v>
      </c>
      <c r="P1986" s="89" t="s">
        <v>670</v>
      </c>
    </row>
    <row r="1987" spans="1:16" ht="38.25">
      <c r="A1987" s="271" t="s">
        <v>565</v>
      </c>
      <c r="B1987" s="89"/>
      <c r="C1987" s="272" t="s">
        <v>615</v>
      </c>
      <c r="D1987" s="84">
        <v>43511</v>
      </c>
      <c r="E1987" s="85" t="s">
        <v>4024</v>
      </c>
      <c r="F1987" s="85" t="s">
        <v>3</v>
      </c>
      <c r="G1987" s="85">
        <v>1712630</v>
      </c>
      <c r="H1987" s="89"/>
      <c r="I1987" s="273" t="s">
        <v>5409</v>
      </c>
      <c r="J1987" s="89"/>
      <c r="K1987" s="89"/>
      <c r="L1987" s="89"/>
      <c r="M1987" s="89"/>
      <c r="N1987" s="274">
        <v>0</v>
      </c>
      <c r="O1987" s="274">
        <v>3030.82</v>
      </c>
      <c r="P1987" s="89" t="s">
        <v>670</v>
      </c>
    </row>
    <row r="1988" spans="1:16" ht="38.25">
      <c r="A1988" s="271" t="s">
        <v>565</v>
      </c>
      <c r="B1988" s="89"/>
      <c r="C1988" s="272" t="s">
        <v>615</v>
      </c>
      <c r="D1988" s="84">
        <v>43511</v>
      </c>
      <c r="E1988" s="85" t="s">
        <v>4025</v>
      </c>
      <c r="F1988" s="85" t="s">
        <v>3</v>
      </c>
      <c r="G1988" s="85">
        <v>1712613</v>
      </c>
      <c r="H1988" s="89"/>
      <c r="I1988" s="273" t="s">
        <v>5410</v>
      </c>
      <c r="J1988" s="89"/>
      <c r="K1988" s="89"/>
      <c r="L1988" s="89"/>
      <c r="M1988" s="89"/>
      <c r="N1988" s="274">
        <v>0</v>
      </c>
      <c r="O1988" s="274">
        <v>1821.82</v>
      </c>
      <c r="P1988" s="89" t="s">
        <v>670</v>
      </c>
    </row>
    <row r="1989" spans="1:16" ht="51">
      <c r="A1989" s="271" t="s">
        <v>556</v>
      </c>
      <c r="B1989" s="89"/>
      <c r="C1989" s="272" t="s">
        <v>616</v>
      </c>
      <c r="D1989" s="84">
        <v>43511</v>
      </c>
      <c r="E1989" s="85" t="s">
        <v>4026</v>
      </c>
      <c r="F1989" s="85" t="s">
        <v>3</v>
      </c>
      <c r="G1989" s="85">
        <v>1712605</v>
      </c>
      <c r="H1989" s="89"/>
      <c r="I1989" s="273" t="s">
        <v>5411</v>
      </c>
      <c r="J1989" s="89"/>
      <c r="K1989" s="89"/>
      <c r="L1989" s="89"/>
      <c r="M1989" s="89"/>
      <c r="N1989" s="274">
        <v>0</v>
      </c>
      <c r="O1989" s="274">
        <v>5</v>
      </c>
      <c r="P1989" s="89" t="s">
        <v>670</v>
      </c>
    </row>
    <row r="1990" spans="1:16" ht="51">
      <c r="A1990" s="271">
        <v>342</v>
      </c>
      <c r="B1990" s="89"/>
      <c r="C1990" s="272" t="s">
        <v>148</v>
      </c>
      <c r="D1990" s="84">
        <v>43511</v>
      </c>
      <c r="E1990" s="85" t="s">
        <v>4027</v>
      </c>
      <c r="F1990" s="85" t="s">
        <v>3</v>
      </c>
      <c r="G1990" s="85">
        <v>1712695</v>
      </c>
      <c r="H1990" s="89"/>
      <c r="I1990" s="273" t="s">
        <v>5412</v>
      </c>
      <c r="J1990" s="89"/>
      <c r="K1990" s="89"/>
      <c r="L1990" s="89"/>
      <c r="M1990" s="89"/>
      <c r="N1990" s="274">
        <v>0</v>
      </c>
      <c r="O1990" s="274">
        <v>875.16</v>
      </c>
      <c r="P1990" s="89" t="s">
        <v>670</v>
      </c>
    </row>
    <row r="1991" spans="1:16" ht="51">
      <c r="A1991" s="271">
        <v>342</v>
      </c>
      <c r="B1991" s="89"/>
      <c r="C1991" s="272" t="s">
        <v>148</v>
      </c>
      <c r="D1991" s="84">
        <v>43511</v>
      </c>
      <c r="E1991" s="85" t="s">
        <v>4028</v>
      </c>
      <c r="F1991" s="85" t="s">
        <v>3</v>
      </c>
      <c r="G1991" s="85">
        <v>1712691</v>
      </c>
      <c r="H1991" s="89"/>
      <c r="I1991" s="273" t="s">
        <v>5413</v>
      </c>
      <c r="J1991" s="89"/>
      <c r="K1991" s="89"/>
      <c r="L1991" s="89"/>
      <c r="M1991" s="89"/>
      <c r="N1991" s="274">
        <v>0</v>
      </c>
      <c r="O1991" s="274">
        <v>444</v>
      </c>
      <c r="P1991" s="89" t="s">
        <v>670</v>
      </c>
    </row>
    <row r="1992" spans="1:16" ht="51">
      <c r="A1992" s="271" t="s">
        <v>557</v>
      </c>
      <c r="B1992" s="89"/>
      <c r="C1992" s="272" t="s">
        <v>783</v>
      </c>
      <c r="D1992" s="84">
        <v>43511</v>
      </c>
      <c r="E1992" s="85" t="s">
        <v>4029</v>
      </c>
      <c r="F1992" s="85" t="s">
        <v>11</v>
      </c>
      <c r="G1992" s="85">
        <v>11864</v>
      </c>
      <c r="H1992" s="89"/>
      <c r="I1992" s="273" t="s">
        <v>5414</v>
      </c>
      <c r="J1992" s="89"/>
      <c r="K1992" s="89"/>
      <c r="L1992" s="89"/>
      <c r="M1992" s="89"/>
      <c r="N1992" s="274">
        <v>291.95</v>
      </c>
      <c r="O1992" s="274">
        <v>0</v>
      </c>
      <c r="P1992" s="89" t="s">
        <v>670</v>
      </c>
    </row>
    <row r="1993" spans="1:16" ht="63.75">
      <c r="A1993" s="271" t="s">
        <v>557</v>
      </c>
      <c r="B1993" s="89"/>
      <c r="C1993" s="272" t="s">
        <v>783</v>
      </c>
      <c r="D1993" s="84">
        <v>43511</v>
      </c>
      <c r="E1993" s="85" t="s">
        <v>4030</v>
      </c>
      <c r="F1993" s="85" t="s">
        <v>11</v>
      </c>
      <c r="G1993" s="85">
        <v>11863</v>
      </c>
      <c r="H1993" s="89"/>
      <c r="I1993" s="273" t="s">
        <v>5415</v>
      </c>
      <c r="J1993" s="89"/>
      <c r="K1993" s="89"/>
      <c r="L1993" s="89"/>
      <c r="M1993" s="89"/>
      <c r="N1993" s="274">
        <v>1877.44</v>
      </c>
      <c r="O1993" s="274">
        <v>0</v>
      </c>
      <c r="P1993" s="89" t="s">
        <v>670</v>
      </c>
    </row>
    <row r="1994" spans="1:16" ht="76.5">
      <c r="A1994" s="271">
        <v>25</v>
      </c>
      <c r="B1994" s="89"/>
      <c r="C1994" s="272" t="s">
        <v>45</v>
      </c>
      <c r="D1994" s="84">
        <v>43511</v>
      </c>
      <c r="E1994" s="85" t="s">
        <v>4031</v>
      </c>
      <c r="F1994" s="85" t="s">
        <v>671</v>
      </c>
      <c r="G1994" s="85">
        <v>192412</v>
      </c>
      <c r="H1994" s="89"/>
      <c r="I1994" s="273" t="s">
        <v>5416</v>
      </c>
      <c r="J1994" s="89"/>
      <c r="K1994" s="89"/>
      <c r="L1994" s="89"/>
      <c r="M1994" s="89"/>
      <c r="N1994" s="274">
        <v>728030.08</v>
      </c>
      <c r="O1994" s="274">
        <v>0</v>
      </c>
      <c r="P1994" s="89" t="s">
        <v>670</v>
      </c>
    </row>
    <row r="1995" spans="1:16" ht="89.25">
      <c r="A1995" s="271">
        <v>25</v>
      </c>
      <c r="B1995" s="89"/>
      <c r="C1995" s="272" t="s">
        <v>45</v>
      </c>
      <c r="D1995" s="84">
        <v>43511</v>
      </c>
      <c r="E1995" s="85" t="s">
        <v>4031</v>
      </c>
      <c r="F1995" s="85" t="s">
        <v>671</v>
      </c>
      <c r="G1995" s="85">
        <v>192411</v>
      </c>
      <c r="H1995" s="89"/>
      <c r="I1995" s="273" t="s">
        <v>5417</v>
      </c>
      <c r="J1995" s="89"/>
      <c r="K1995" s="89"/>
      <c r="L1995" s="89"/>
      <c r="M1995" s="89"/>
      <c r="N1995" s="274">
        <v>433333.48</v>
      </c>
      <c r="O1995" s="274">
        <v>0</v>
      </c>
      <c r="P1995" s="89" t="s">
        <v>670</v>
      </c>
    </row>
    <row r="1996" spans="1:16" ht="89.25">
      <c r="A1996" s="271">
        <v>25</v>
      </c>
      <c r="B1996" s="89"/>
      <c r="C1996" s="272" t="s">
        <v>45</v>
      </c>
      <c r="D1996" s="84">
        <v>43511</v>
      </c>
      <c r="E1996" s="85" t="s">
        <v>4031</v>
      </c>
      <c r="F1996" s="85" t="s">
        <v>671</v>
      </c>
      <c r="G1996" s="85">
        <v>192376</v>
      </c>
      <c r="H1996" s="89"/>
      <c r="I1996" s="273" t="s">
        <v>5418</v>
      </c>
      <c r="J1996" s="89"/>
      <c r="K1996" s="89"/>
      <c r="L1996" s="89"/>
      <c r="M1996" s="89"/>
      <c r="N1996" s="274">
        <v>142702.68</v>
      </c>
      <c r="O1996" s="274">
        <v>0</v>
      </c>
      <c r="P1996" s="89" t="s">
        <v>670</v>
      </c>
    </row>
    <row r="1997" spans="1:16" ht="76.5">
      <c r="A1997" s="271">
        <v>41</v>
      </c>
      <c r="B1997" s="89"/>
      <c r="C1997" s="272" t="s">
        <v>47</v>
      </c>
      <c r="D1997" s="84">
        <v>43511</v>
      </c>
      <c r="E1997" s="85" t="s">
        <v>4032</v>
      </c>
      <c r="F1997" s="85" t="s">
        <v>628</v>
      </c>
      <c r="G1997" s="85">
        <v>192394</v>
      </c>
      <c r="H1997" s="89"/>
      <c r="I1997" s="273" t="s">
        <v>5419</v>
      </c>
      <c r="J1997" s="89"/>
      <c r="K1997" s="89"/>
      <c r="L1997" s="89"/>
      <c r="M1997" s="89"/>
      <c r="N1997" s="274">
        <v>0</v>
      </c>
      <c r="O1997" s="274">
        <v>23490</v>
      </c>
      <c r="P1997" s="89" t="s">
        <v>670</v>
      </c>
    </row>
    <row r="1998" spans="1:16" ht="63.75">
      <c r="A1998" s="271" t="s">
        <v>557</v>
      </c>
      <c r="B1998" s="89"/>
      <c r="C1998" s="272" t="s">
        <v>783</v>
      </c>
      <c r="D1998" s="84">
        <v>43511</v>
      </c>
      <c r="E1998" s="85" t="s">
        <v>4033</v>
      </c>
      <c r="F1998" s="85" t="s">
        <v>11</v>
      </c>
      <c r="G1998" s="85">
        <v>11790</v>
      </c>
      <c r="H1998" s="89"/>
      <c r="I1998" s="273" t="s">
        <v>5420</v>
      </c>
      <c r="J1998" s="89"/>
      <c r="K1998" s="89"/>
      <c r="L1998" s="89"/>
      <c r="M1998" s="89"/>
      <c r="N1998" s="274">
        <v>1245.3499999999999</v>
      </c>
      <c r="O1998" s="274">
        <v>0</v>
      </c>
      <c r="P1998" s="89" t="s">
        <v>670</v>
      </c>
    </row>
    <row r="1999" spans="1:16" ht="63.75">
      <c r="A1999" s="271">
        <v>10</v>
      </c>
      <c r="B1999" s="89"/>
      <c r="C1999" s="272" t="s">
        <v>41</v>
      </c>
      <c r="D1999" s="84">
        <v>43511</v>
      </c>
      <c r="E1999" s="85" t="s">
        <v>4034</v>
      </c>
      <c r="F1999" s="85" t="s">
        <v>6</v>
      </c>
      <c r="G1999" s="85">
        <v>965989</v>
      </c>
      <c r="H1999" s="89"/>
      <c r="I1999" s="273" t="s">
        <v>5421</v>
      </c>
      <c r="J1999" s="89"/>
      <c r="K1999" s="89"/>
      <c r="L1999" s="89"/>
      <c r="M1999" s="89"/>
      <c r="N1999" s="274">
        <v>0</v>
      </c>
      <c r="O1999" s="274">
        <v>16972.39</v>
      </c>
      <c r="P1999" s="89" t="s">
        <v>670</v>
      </c>
    </row>
    <row r="2000" spans="1:16" ht="63.75">
      <c r="A2000" s="271">
        <v>10</v>
      </c>
      <c r="B2000" s="89"/>
      <c r="C2000" s="272" t="s">
        <v>41</v>
      </c>
      <c r="D2000" s="84">
        <v>43511</v>
      </c>
      <c r="E2000" s="85" t="s">
        <v>4035</v>
      </c>
      <c r="F2000" s="85" t="s">
        <v>6</v>
      </c>
      <c r="G2000" s="85">
        <v>965991</v>
      </c>
      <c r="H2000" s="89"/>
      <c r="I2000" s="273" t="s">
        <v>5422</v>
      </c>
      <c r="J2000" s="89"/>
      <c r="K2000" s="89"/>
      <c r="L2000" s="89"/>
      <c r="M2000" s="89"/>
      <c r="N2000" s="274">
        <v>0</v>
      </c>
      <c r="O2000" s="274">
        <v>92360.639999999999</v>
      </c>
      <c r="P2000" s="89" t="s">
        <v>670</v>
      </c>
    </row>
    <row r="2001" spans="1:16" ht="51">
      <c r="A2001" s="271">
        <v>10</v>
      </c>
      <c r="B2001" s="89"/>
      <c r="C2001" s="272" t="s">
        <v>41</v>
      </c>
      <c r="D2001" s="84">
        <v>43511</v>
      </c>
      <c r="E2001" s="85" t="s">
        <v>4036</v>
      </c>
      <c r="F2001" s="85" t="s">
        <v>6</v>
      </c>
      <c r="G2001" s="85">
        <v>965993</v>
      </c>
      <c r="H2001" s="89"/>
      <c r="I2001" s="273" t="s">
        <v>5423</v>
      </c>
      <c r="J2001" s="89"/>
      <c r="K2001" s="89"/>
      <c r="L2001" s="89"/>
      <c r="M2001" s="89"/>
      <c r="N2001" s="274">
        <v>0</v>
      </c>
      <c r="O2001" s="274">
        <v>48260.1</v>
      </c>
      <c r="P2001" s="89" t="s">
        <v>670</v>
      </c>
    </row>
    <row r="2002" spans="1:16" ht="63.75">
      <c r="A2002" s="271">
        <v>10</v>
      </c>
      <c r="B2002" s="89"/>
      <c r="C2002" s="272" t="s">
        <v>41</v>
      </c>
      <c r="D2002" s="84">
        <v>43511</v>
      </c>
      <c r="E2002" s="85" t="s">
        <v>4037</v>
      </c>
      <c r="F2002" s="85" t="s">
        <v>6</v>
      </c>
      <c r="G2002" s="85">
        <v>965995</v>
      </c>
      <c r="H2002" s="89"/>
      <c r="I2002" s="273" t="s">
        <v>5424</v>
      </c>
      <c r="J2002" s="89"/>
      <c r="K2002" s="89"/>
      <c r="L2002" s="89"/>
      <c r="M2002" s="89"/>
      <c r="N2002" s="274">
        <v>0</v>
      </c>
      <c r="O2002" s="274">
        <v>4598.53</v>
      </c>
      <c r="P2002" s="89" t="s">
        <v>670</v>
      </c>
    </row>
    <row r="2003" spans="1:16" ht="51">
      <c r="A2003" s="271">
        <v>10</v>
      </c>
      <c r="B2003" s="89"/>
      <c r="C2003" s="272" t="s">
        <v>41</v>
      </c>
      <c r="D2003" s="84">
        <v>43511</v>
      </c>
      <c r="E2003" s="85" t="s">
        <v>4038</v>
      </c>
      <c r="F2003" s="85" t="s">
        <v>6</v>
      </c>
      <c r="G2003" s="85">
        <v>965997</v>
      </c>
      <c r="H2003" s="89"/>
      <c r="I2003" s="273" t="s">
        <v>5425</v>
      </c>
      <c r="J2003" s="89"/>
      <c r="K2003" s="89"/>
      <c r="L2003" s="89"/>
      <c r="M2003" s="89"/>
      <c r="N2003" s="274">
        <v>0</v>
      </c>
      <c r="O2003" s="274">
        <v>20826.96</v>
      </c>
      <c r="P2003" s="89" t="s">
        <v>670</v>
      </c>
    </row>
    <row r="2004" spans="1:16" ht="63.75">
      <c r="A2004" s="271">
        <v>10</v>
      </c>
      <c r="B2004" s="89"/>
      <c r="C2004" s="272" t="s">
        <v>41</v>
      </c>
      <c r="D2004" s="84">
        <v>43511</v>
      </c>
      <c r="E2004" s="85" t="s">
        <v>4039</v>
      </c>
      <c r="F2004" s="85" t="s">
        <v>6</v>
      </c>
      <c r="G2004" s="85">
        <v>966000</v>
      </c>
      <c r="H2004" s="89"/>
      <c r="I2004" s="273" t="s">
        <v>5426</v>
      </c>
      <c r="J2004" s="89"/>
      <c r="K2004" s="89"/>
      <c r="L2004" s="89"/>
      <c r="M2004" s="89"/>
      <c r="N2004" s="274">
        <v>0</v>
      </c>
      <c r="O2004" s="274">
        <v>8902.08</v>
      </c>
      <c r="P2004" s="89" t="s">
        <v>670</v>
      </c>
    </row>
    <row r="2005" spans="1:16" ht="63.75">
      <c r="A2005" s="271">
        <v>35</v>
      </c>
      <c r="B2005" s="89"/>
      <c r="C2005" s="272" t="s">
        <v>46</v>
      </c>
      <c r="D2005" s="84">
        <v>43511</v>
      </c>
      <c r="E2005" s="85" t="s">
        <v>4040</v>
      </c>
      <c r="F2005" s="85" t="s">
        <v>671</v>
      </c>
      <c r="G2005" s="85">
        <v>192386</v>
      </c>
      <c r="H2005" s="89"/>
      <c r="I2005" s="273" t="s">
        <v>5427</v>
      </c>
      <c r="J2005" s="89"/>
      <c r="K2005" s="89"/>
      <c r="L2005" s="89"/>
      <c r="M2005" s="89"/>
      <c r="N2005" s="274">
        <v>0</v>
      </c>
      <c r="O2005" s="274">
        <v>386948</v>
      </c>
      <c r="P2005" s="89" t="s">
        <v>670</v>
      </c>
    </row>
    <row r="2006" spans="1:16" ht="63.75">
      <c r="A2006" s="271">
        <v>35</v>
      </c>
      <c r="B2006" s="89"/>
      <c r="C2006" s="272" t="s">
        <v>46</v>
      </c>
      <c r="D2006" s="84">
        <v>43511</v>
      </c>
      <c r="E2006" s="85" t="s">
        <v>4041</v>
      </c>
      <c r="F2006" s="85" t="s">
        <v>671</v>
      </c>
      <c r="G2006" s="85">
        <v>192385</v>
      </c>
      <c r="H2006" s="89"/>
      <c r="I2006" s="273" t="s">
        <v>5428</v>
      </c>
      <c r="J2006" s="89"/>
      <c r="K2006" s="89"/>
      <c r="L2006" s="89"/>
      <c r="M2006" s="89"/>
      <c r="N2006" s="274">
        <v>0</v>
      </c>
      <c r="O2006" s="274">
        <v>6085</v>
      </c>
      <c r="P2006" s="89" t="s">
        <v>670</v>
      </c>
    </row>
    <row r="2007" spans="1:16" ht="51">
      <c r="A2007" s="271">
        <v>47</v>
      </c>
      <c r="B2007" s="89"/>
      <c r="C2007" s="272" t="s">
        <v>49</v>
      </c>
      <c r="D2007" s="84">
        <v>43511</v>
      </c>
      <c r="E2007" s="85" t="s">
        <v>4042</v>
      </c>
      <c r="F2007" s="85" t="s">
        <v>6</v>
      </c>
      <c r="G2007" s="85">
        <v>1083061</v>
      </c>
      <c r="H2007" s="89"/>
      <c r="I2007" s="273" t="s">
        <v>5429</v>
      </c>
      <c r="J2007" s="89"/>
      <c r="K2007" s="89"/>
      <c r="L2007" s="89"/>
      <c r="M2007" s="89"/>
      <c r="N2007" s="274">
        <v>0</v>
      </c>
      <c r="O2007" s="274">
        <v>148584.67000000001</v>
      </c>
      <c r="P2007" s="89" t="s">
        <v>670</v>
      </c>
    </row>
    <row r="2008" spans="1:16" ht="63.75">
      <c r="A2008" s="271">
        <v>514</v>
      </c>
      <c r="B2008" s="89"/>
      <c r="C2008" s="272" t="s">
        <v>172</v>
      </c>
      <c r="D2008" s="84">
        <v>43511</v>
      </c>
      <c r="E2008" s="85" t="s">
        <v>4043</v>
      </c>
      <c r="F2008" s="85" t="s">
        <v>6</v>
      </c>
      <c r="G2008" s="85">
        <v>1083065</v>
      </c>
      <c r="H2008" s="89"/>
      <c r="I2008" s="273" t="s">
        <v>5430</v>
      </c>
      <c r="J2008" s="89"/>
      <c r="K2008" s="89"/>
      <c r="L2008" s="89"/>
      <c r="M2008" s="89"/>
      <c r="N2008" s="274">
        <v>0</v>
      </c>
      <c r="O2008" s="274">
        <v>156000000</v>
      </c>
      <c r="P2008" s="89" t="s">
        <v>670</v>
      </c>
    </row>
    <row r="2009" spans="1:16" ht="51">
      <c r="A2009" s="271">
        <v>117</v>
      </c>
      <c r="B2009" s="89"/>
      <c r="C2009" s="272" t="s">
        <v>62</v>
      </c>
      <c r="D2009" s="84">
        <v>43511</v>
      </c>
      <c r="E2009" s="85" t="s">
        <v>4044</v>
      </c>
      <c r="F2009" s="85" t="s">
        <v>11</v>
      </c>
      <c r="G2009" s="85">
        <v>947289</v>
      </c>
      <c r="H2009" s="89"/>
      <c r="I2009" s="273" t="s">
        <v>5431</v>
      </c>
      <c r="J2009" s="89"/>
      <c r="K2009" s="89"/>
      <c r="L2009" s="89"/>
      <c r="M2009" s="89"/>
      <c r="N2009" s="274">
        <v>50</v>
      </c>
      <c r="O2009" s="274">
        <v>0</v>
      </c>
      <c r="P2009" s="89" t="s">
        <v>670</v>
      </c>
    </row>
    <row r="2010" spans="1:16" ht="76.5">
      <c r="A2010" s="271">
        <v>311</v>
      </c>
      <c r="B2010" s="89"/>
      <c r="C2010" s="272" t="s">
        <v>142</v>
      </c>
      <c r="D2010" s="84">
        <v>43511</v>
      </c>
      <c r="E2010" s="85" t="s">
        <v>4045</v>
      </c>
      <c r="F2010" s="85" t="s">
        <v>6</v>
      </c>
      <c r="G2010" s="85">
        <v>1083091</v>
      </c>
      <c r="H2010" s="89"/>
      <c r="I2010" s="273" t="s">
        <v>5433</v>
      </c>
      <c r="J2010" s="89"/>
      <c r="K2010" s="89"/>
      <c r="L2010" s="89"/>
      <c r="M2010" s="89"/>
      <c r="N2010" s="274">
        <v>0</v>
      </c>
      <c r="O2010" s="274">
        <v>55412</v>
      </c>
      <c r="P2010" s="89" t="s">
        <v>670</v>
      </c>
    </row>
    <row r="2011" spans="1:16" ht="38.25">
      <c r="A2011" s="271">
        <v>10</v>
      </c>
      <c r="B2011" s="89"/>
      <c r="C2011" s="272" t="s">
        <v>41</v>
      </c>
      <c r="D2011" s="84">
        <v>43511</v>
      </c>
      <c r="E2011" s="85" t="s">
        <v>4046</v>
      </c>
      <c r="F2011" s="85" t="s">
        <v>6</v>
      </c>
      <c r="G2011" s="85">
        <v>966321</v>
      </c>
      <c r="H2011" s="89"/>
      <c r="I2011" s="273" t="s">
        <v>5434</v>
      </c>
      <c r="J2011" s="89"/>
      <c r="K2011" s="89"/>
      <c r="L2011" s="89"/>
      <c r="M2011" s="89"/>
      <c r="N2011" s="274">
        <v>0</v>
      </c>
      <c r="O2011" s="274">
        <v>89056.52</v>
      </c>
      <c r="P2011" s="89" t="s">
        <v>670</v>
      </c>
    </row>
    <row r="2012" spans="1:16" ht="38.25">
      <c r="A2012" s="271">
        <v>10</v>
      </c>
      <c r="B2012" s="89"/>
      <c r="C2012" s="272" t="s">
        <v>41</v>
      </c>
      <c r="D2012" s="84">
        <v>43511</v>
      </c>
      <c r="E2012" s="85" t="s">
        <v>4047</v>
      </c>
      <c r="F2012" s="85" t="s">
        <v>6</v>
      </c>
      <c r="G2012" s="85">
        <v>966317</v>
      </c>
      <c r="H2012" s="89"/>
      <c r="I2012" s="273" t="s">
        <v>5435</v>
      </c>
      <c r="J2012" s="89"/>
      <c r="K2012" s="89"/>
      <c r="L2012" s="89"/>
      <c r="M2012" s="89"/>
      <c r="N2012" s="274">
        <v>0</v>
      </c>
      <c r="O2012" s="274">
        <v>13788.6</v>
      </c>
      <c r="P2012" s="89" t="s">
        <v>670</v>
      </c>
    </row>
    <row r="2013" spans="1:16" ht="51">
      <c r="A2013" s="271">
        <v>10</v>
      </c>
      <c r="B2013" s="89"/>
      <c r="C2013" s="272" t="s">
        <v>41</v>
      </c>
      <c r="D2013" s="84">
        <v>43511</v>
      </c>
      <c r="E2013" s="85" t="s">
        <v>4048</v>
      </c>
      <c r="F2013" s="85" t="s">
        <v>6</v>
      </c>
      <c r="G2013" s="85">
        <v>966315</v>
      </c>
      <c r="H2013" s="89"/>
      <c r="I2013" s="273" t="s">
        <v>5436</v>
      </c>
      <c r="J2013" s="89"/>
      <c r="K2013" s="89"/>
      <c r="L2013" s="89"/>
      <c r="M2013" s="89"/>
      <c r="N2013" s="274">
        <v>0</v>
      </c>
      <c r="O2013" s="274">
        <v>36856.239999999998</v>
      </c>
      <c r="P2013" s="89" t="s">
        <v>670</v>
      </c>
    </row>
    <row r="2014" spans="1:16" ht="51">
      <c r="A2014" s="271">
        <v>10</v>
      </c>
      <c r="B2014" s="89"/>
      <c r="C2014" s="272" t="s">
        <v>41</v>
      </c>
      <c r="D2014" s="84">
        <v>43511</v>
      </c>
      <c r="E2014" s="85" t="s">
        <v>4049</v>
      </c>
      <c r="F2014" s="85" t="s">
        <v>6</v>
      </c>
      <c r="G2014" s="85">
        <v>966313</v>
      </c>
      <c r="H2014" s="89"/>
      <c r="I2014" s="273" t="s">
        <v>5437</v>
      </c>
      <c r="J2014" s="89"/>
      <c r="K2014" s="89"/>
      <c r="L2014" s="89"/>
      <c r="M2014" s="89"/>
      <c r="N2014" s="274">
        <v>0</v>
      </c>
      <c r="O2014" s="274">
        <v>56140.87</v>
      </c>
      <c r="P2014" s="89" t="s">
        <v>670</v>
      </c>
    </row>
    <row r="2015" spans="1:16" ht="38.25">
      <c r="A2015" s="271">
        <v>10</v>
      </c>
      <c r="B2015" s="89"/>
      <c r="C2015" s="272" t="s">
        <v>41</v>
      </c>
      <c r="D2015" s="84">
        <v>43511</v>
      </c>
      <c r="E2015" s="85" t="s">
        <v>4050</v>
      </c>
      <c r="F2015" s="85" t="s">
        <v>6</v>
      </c>
      <c r="G2015" s="85">
        <v>966319</v>
      </c>
      <c r="H2015" s="89"/>
      <c r="I2015" s="273" t="s">
        <v>5438</v>
      </c>
      <c r="J2015" s="89"/>
      <c r="K2015" s="89"/>
      <c r="L2015" s="89"/>
      <c r="M2015" s="89"/>
      <c r="N2015" s="274">
        <v>0</v>
      </c>
      <c r="O2015" s="274">
        <v>26866.92</v>
      </c>
      <c r="P2015" s="89" t="s">
        <v>670</v>
      </c>
    </row>
    <row r="2016" spans="1:16" ht="89.25">
      <c r="A2016" s="271">
        <v>594</v>
      </c>
      <c r="B2016" s="89"/>
      <c r="C2016" s="272" t="s">
        <v>98</v>
      </c>
      <c r="D2016" s="84">
        <v>43511</v>
      </c>
      <c r="E2016" s="85" t="s">
        <v>4051</v>
      </c>
      <c r="F2016" s="85" t="s">
        <v>15</v>
      </c>
      <c r="G2016" s="85">
        <v>7232</v>
      </c>
      <c r="H2016" s="89"/>
      <c r="I2016" s="273" t="s">
        <v>5439</v>
      </c>
      <c r="J2016" s="89"/>
      <c r="K2016" s="89"/>
      <c r="L2016" s="89"/>
      <c r="M2016" s="89"/>
      <c r="N2016" s="274">
        <v>287.89999999999998</v>
      </c>
      <c r="O2016" s="274">
        <v>0</v>
      </c>
      <c r="P2016" s="89" t="s">
        <v>670</v>
      </c>
    </row>
    <row r="2017" spans="1:16" ht="51">
      <c r="A2017" s="271">
        <v>10</v>
      </c>
      <c r="B2017" s="89"/>
      <c r="C2017" s="272" t="s">
        <v>41</v>
      </c>
      <c r="D2017" s="84">
        <v>43511</v>
      </c>
      <c r="E2017" s="85" t="s">
        <v>4052</v>
      </c>
      <c r="F2017" s="85" t="s">
        <v>6</v>
      </c>
      <c r="G2017" s="85">
        <v>966449</v>
      </c>
      <c r="H2017" s="89"/>
      <c r="I2017" s="273" t="s">
        <v>5440</v>
      </c>
      <c r="J2017" s="89"/>
      <c r="K2017" s="89"/>
      <c r="L2017" s="89"/>
      <c r="M2017" s="89"/>
      <c r="N2017" s="274">
        <v>0</v>
      </c>
      <c r="O2017" s="274">
        <v>76714.009999999995</v>
      </c>
      <c r="P2017" s="89" t="s">
        <v>670</v>
      </c>
    </row>
    <row r="2018" spans="1:16" ht="63.75">
      <c r="A2018" s="271">
        <v>10</v>
      </c>
      <c r="B2018" s="89"/>
      <c r="C2018" s="272" t="s">
        <v>41</v>
      </c>
      <c r="D2018" s="84">
        <v>43511</v>
      </c>
      <c r="E2018" s="85" t="s">
        <v>4053</v>
      </c>
      <c r="F2018" s="85" t="s">
        <v>6</v>
      </c>
      <c r="G2018" s="85">
        <v>966451</v>
      </c>
      <c r="H2018" s="89"/>
      <c r="I2018" s="273" t="s">
        <v>5441</v>
      </c>
      <c r="J2018" s="89"/>
      <c r="K2018" s="89"/>
      <c r="L2018" s="89"/>
      <c r="M2018" s="89"/>
      <c r="N2018" s="274">
        <v>0</v>
      </c>
      <c r="O2018" s="274">
        <v>6812.19</v>
      </c>
      <c r="P2018" s="89" t="s">
        <v>670</v>
      </c>
    </row>
    <row r="2019" spans="1:16" ht="63.75">
      <c r="A2019" s="271">
        <v>10</v>
      </c>
      <c r="B2019" s="89"/>
      <c r="C2019" s="272" t="s">
        <v>41</v>
      </c>
      <c r="D2019" s="84">
        <v>43511</v>
      </c>
      <c r="E2019" s="85" t="s">
        <v>4054</v>
      </c>
      <c r="F2019" s="85" t="s">
        <v>6</v>
      </c>
      <c r="G2019" s="85">
        <v>966453</v>
      </c>
      <c r="H2019" s="89"/>
      <c r="I2019" s="273" t="s">
        <v>5442</v>
      </c>
      <c r="J2019" s="89"/>
      <c r="K2019" s="89"/>
      <c r="L2019" s="89"/>
      <c r="M2019" s="89"/>
      <c r="N2019" s="274">
        <v>0</v>
      </c>
      <c r="O2019" s="274">
        <v>242466.7</v>
      </c>
      <c r="P2019" s="89" t="s">
        <v>670</v>
      </c>
    </row>
    <row r="2020" spans="1:16" ht="89.25">
      <c r="A2020" s="271">
        <v>25</v>
      </c>
      <c r="B2020" s="89"/>
      <c r="C2020" s="272" t="s">
        <v>45</v>
      </c>
      <c r="D2020" s="84">
        <v>43511</v>
      </c>
      <c r="E2020" s="85" t="s">
        <v>4055</v>
      </c>
      <c r="F2020" s="85" t="s">
        <v>671</v>
      </c>
      <c r="G2020" s="85">
        <v>192403</v>
      </c>
      <c r="H2020" s="89"/>
      <c r="I2020" s="273" t="s">
        <v>5443</v>
      </c>
      <c r="J2020" s="89"/>
      <c r="K2020" s="89"/>
      <c r="L2020" s="89"/>
      <c r="M2020" s="89"/>
      <c r="N2020" s="274">
        <v>1248572.28</v>
      </c>
      <c r="O2020" s="274">
        <v>0</v>
      </c>
      <c r="P2020" s="89" t="s">
        <v>670</v>
      </c>
    </row>
    <row r="2021" spans="1:16" ht="51">
      <c r="A2021" s="271">
        <v>117</v>
      </c>
      <c r="B2021" s="89"/>
      <c r="C2021" s="272" t="s">
        <v>62</v>
      </c>
      <c r="D2021" s="84">
        <v>43511</v>
      </c>
      <c r="E2021" s="85" t="s">
        <v>4056</v>
      </c>
      <c r="F2021" s="85" t="s">
        <v>11</v>
      </c>
      <c r="G2021" s="85">
        <v>947314</v>
      </c>
      <c r="H2021" s="89"/>
      <c r="I2021" s="273" t="s">
        <v>5444</v>
      </c>
      <c r="J2021" s="89"/>
      <c r="K2021" s="89"/>
      <c r="L2021" s="89"/>
      <c r="M2021" s="89"/>
      <c r="N2021" s="274">
        <v>50</v>
      </c>
      <c r="O2021" s="274">
        <v>0</v>
      </c>
      <c r="P2021" s="89" t="s">
        <v>670</v>
      </c>
    </row>
    <row r="2022" spans="1:16" ht="89.25">
      <c r="A2022" s="271">
        <v>25</v>
      </c>
      <c r="B2022" s="89"/>
      <c r="C2022" s="272" t="s">
        <v>45</v>
      </c>
      <c r="D2022" s="84">
        <v>43511</v>
      </c>
      <c r="E2022" s="85" t="s">
        <v>4055</v>
      </c>
      <c r="F2022" s="85" t="s">
        <v>671</v>
      </c>
      <c r="G2022" s="85">
        <v>192402</v>
      </c>
      <c r="H2022" s="89"/>
      <c r="I2022" s="273" t="s">
        <v>5445</v>
      </c>
      <c r="J2022" s="89"/>
      <c r="K2022" s="89"/>
      <c r="L2022" s="89"/>
      <c r="M2022" s="89"/>
      <c r="N2022" s="274">
        <v>122148.7</v>
      </c>
      <c r="O2022" s="274">
        <v>0</v>
      </c>
      <c r="P2022" s="89" t="s">
        <v>670</v>
      </c>
    </row>
    <row r="2023" spans="1:16" ht="89.25">
      <c r="A2023" s="271">
        <v>25</v>
      </c>
      <c r="B2023" s="89"/>
      <c r="C2023" s="272" t="s">
        <v>45</v>
      </c>
      <c r="D2023" s="84">
        <v>43511</v>
      </c>
      <c r="E2023" s="85" t="s">
        <v>4055</v>
      </c>
      <c r="F2023" s="85" t="s">
        <v>671</v>
      </c>
      <c r="G2023" s="85">
        <v>192431</v>
      </c>
      <c r="H2023" s="89"/>
      <c r="I2023" s="273" t="s">
        <v>5446</v>
      </c>
      <c r="J2023" s="89"/>
      <c r="K2023" s="89"/>
      <c r="L2023" s="89"/>
      <c r="M2023" s="89"/>
      <c r="N2023" s="274">
        <v>50842.41</v>
      </c>
      <c r="O2023" s="274">
        <v>0</v>
      </c>
      <c r="P2023" s="89" t="s">
        <v>670</v>
      </c>
    </row>
    <row r="2024" spans="1:16" ht="89.25">
      <c r="A2024" s="271">
        <v>25</v>
      </c>
      <c r="B2024" s="89"/>
      <c r="C2024" s="272" t="s">
        <v>45</v>
      </c>
      <c r="D2024" s="84">
        <v>43511</v>
      </c>
      <c r="E2024" s="85" t="s">
        <v>4055</v>
      </c>
      <c r="F2024" s="85" t="s">
        <v>671</v>
      </c>
      <c r="G2024" s="85">
        <v>192414</v>
      </c>
      <c r="H2024" s="89"/>
      <c r="I2024" s="273" t="s">
        <v>5447</v>
      </c>
      <c r="J2024" s="89"/>
      <c r="K2024" s="89"/>
      <c r="L2024" s="89"/>
      <c r="M2024" s="89"/>
      <c r="N2024" s="274">
        <v>349551.76</v>
      </c>
      <c r="O2024" s="274">
        <v>0</v>
      </c>
      <c r="P2024" s="89" t="s">
        <v>670</v>
      </c>
    </row>
    <row r="2025" spans="1:16" ht="76.5">
      <c r="A2025" s="271">
        <v>25</v>
      </c>
      <c r="B2025" s="89"/>
      <c r="C2025" s="272" t="s">
        <v>45</v>
      </c>
      <c r="D2025" s="84">
        <v>43511</v>
      </c>
      <c r="E2025" s="85" t="s">
        <v>4055</v>
      </c>
      <c r="F2025" s="85" t="s">
        <v>671</v>
      </c>
      <c r="G2025" s="85">
        <v>192399</v>
      </c>
      <c r="H2025" s="89"/>
      <c r="I2025" s="273" t="s">
        <v>5448</v>
      </c>
      <c r="J2025" s="89"/>
      <c r="K2025" s="89"/>
      <c r="L2025" s="89"/>
      <c r="M2025" s="89"/>
      <c r="N2025" s="274">
        <v>351904.93</v>
      </c>
      <c r="O2025" s="274">
        <v>0</v>
      </c>
      <c r="P2025" s="89" t="s">
        <v>670</v>
      </c>
    </row>
    <row r="2026" spans="1:16" ht="89.25">
      <c r="A2026" s="271">
        <v>25</v>
      </c>
      <c r="B2026" s="89"/>
      <c r="C2026" s="272" t="s">
        <v>45</v>
      </c>
      <c r="D2026" s="84">
        <v>43511</v>
      </c>
      <c r="E2026" s="85" t="s">
        <v>4055</v>
      </c>
      <c r="F2026" s="85" t="s">
        <v>671</v>
      </c>
      <c r="G2026" s="85">
        <v>192415</v>
      </c>
      <c r="H2026" s="89"/>
      <c r="I2026" s="273" t="s">
        <v>5449</v>
      </c>
      <c r="J2026" s="89"/>
      <c r="K2026" s="89"/>
      <c r="L2026" s="89"/>
      <c r="M2026" s="89"/>
      <c r="N2026" s="274">
        <v>373781.23</v>
      </c>
      <c r="O2026" s="274">
        <v>0</v>
      </c>
      <c r="P2026" s="89" t="s">
        <v>670</v>
      </c>
    </row>
    <row r="2027" spans="1:16" ht="76.5">
      <c r="A2027" s="271">
        <v>25</v>
      </c>
      <c r="B2027" s="89"/>
      <c r="C2027" s="272" t="s">
        <v>45</v>
      </c>
      <c r="D2027" s="84">
        <v>43511</v>
      </c>
      <c r="E2027" s="85" t="s">
        <v>4055</v>
      </c>
      <c r="F2027" s="85" t="s">
        <v>671</v>
      </c>
      <c r="G2027" s="85">
        <v>192430</v>
      </c>
      <c r="H2027" s="89"/>
      <c r="I2027" s="273" t="s">
        <v>5450</v>
      </c>
      <c r="J2027" s="89"/>
      <c r="K2027" s="89"/>
      <c r="L2027" s="89"/>
      <c r="M2027" s="89"/>
      <c r="N2027" s="274">
        <v>68333.289999999994</v>
      </c>
      <c r="O2027" s="274">
        <v>0</v>
      </c>
      <c r="P2027" s="89" t="s">
        <v>670</v>
      </c>
    </row>
    <row r="2028" spans="1:16" ht="76.5">
      <c r="A2028" s="271">
        <v>25</v>
      </c>
      <c r="B2028" s="89"/>
      <c r="C2028" s="272" t="s">
        <v>45</v>
      </c>
      <c r="D2028" s="84">
        <v>43511</v>
      </c>
      <c r="E2028" s="85" t="s">
        <v>4055</v>
      </c>
      <c r="F2028" s="85" t="s">
        <v>671</v>
      </c>
      <c r="G2028" s="85">
        <v>192398</v>
      </c>
      <c r="H2028" s="89"/>
      <c r="I2028" s="273" t="s">
        <v>5451</v>
      </c>
      <c r="J2028" s="89"/>
      <c r="K2028" s="89"/>
      <c r="L2028" s="89"/>
      <c r="M2028" s="89"/>
      <c r="N2028" s="274">
        <v>177031.13</v>
      </c>
      <c r="O2028" s="274">
        <v>0</v>
      </c>
      <c r="P2028" s="89" t="s">
        <v>670</v>
      </c>
    </row>
    <row r="2029" spans="1:16" ht="76.5">
      <c r="A2029" s="271">
        <v>25</v>
      </c>
      <c r="B2029" s="89"/>
      <c r="C2029" s="272" t="s">
        <v>45</v>
      </c>
      <c r="D2029" s="84">
        <v>43511</v>
      </c>
      <c r="E2029" s="85" t="s">
        <v>4055</v>
      </c>
      <c r="F2029" s="85" t="s">
        <v>671</v>
      </c>
      <c r="G2029" s="85">
        <v>192429</v>
      </c>
      <c r="H2029" s="89"/>
      <c r="I2029" s="273" t="s">
        <v>5452</v>
      </c>
      <c r="J2029" s="89"/>
      <c r="K2029" s="89"/>
      <c r="L2029" s="89"/>
      <c r="M2029" s="89"/>
      <c r="N2029" s="274">
        <v>87780.3</v>
      </c>
      <c r="O2029" s="274">
        <v>0</v>
      </c>
      <c r="P2029" s="89" t="s">
        <v>670</v>
      </c>
    </row>
    <row r="2030" spans="1:16" ht="89.25">
      <c r="A2030" s="271">
        <v>25</v>
      </c>
      <c r="B2030" s="89"/>
      <c r="C2030" s="272" t="s">
        <v>45</v>
      </c>
      <c r="D2030" s="84">
        <v>43511</v>
      </c>
      <c r="E2030" s="85" t="s">
        <v>4055</v>
      </c>
      <c r="F2030" s="85" t="s">
        <v>671</v>
      </c>
      <c r="G2030" s="85">
        <v>192397</v>
      </c>
      <c r="H2030" s="89"/>
      <c r="I2030" s="273" t="s">
        <v>5453</v>
      </c>
      <c r="J2030" s="89"/>
      <c r="K2030" s="89"/>
      <c r="L2030" s="89"/>
      <c r="M2030" s="89"/>
      <c r="N2030" s="274">
        <v>573883.62</v>
      </c>
      <c r="O2030" s="274">
        <v>0</v>
      </c>
      <c r="P2030" s="89" t="s">
        <v>670</v>
      </c>
    </row>
    <row r="2031" spans="1:16" ht="89.25">
      <c r="A2031" s="271">
        <v>25</v>
      </c>
      <c r="B2031" s="89"/>
      <c r="C2031" s="272" t="s">
        <v>45</v>
      </c>
      <c r="D2031" s="84">
        <v>43511</v>
      </c>
      <c r="E2031" s="85" t="s">
        <v>4055</v>
      </c>
      <c r="F2031" s="85" t="s">
        <v>671</v>
      </c>
      <c r="G2031" s="85">
        <v>192428</v>
      </c>
      <c r="H2031" s="89"/>
      <c r="I2031" s="273" t="s">
        <v>5454</v>
      </c>
      <c r="J2031" s="89"/>
      <c r="K2031" s="89"/>
      <c r="L2031" s="89"/>
      <c r="M2031" s="89"/>
      <c r="N2031" s="274">
        <v>255424.01</v>
      </c>
      <c r="O2031" s="274">
        <v>0</v>
      </c>
      <c r="P2031" s="89" t="s">
        <v>670</v>
      </c>
    </row>
    <row r="2032" spans="1:16" ht="76.5">
      <c r="A2032" s="271">
        <v>25</v>
      </c>
      <c r="B2032" s="89"/>
      <c r="C2032" s="272" t="s">
        <v>45</v>
      </c>
      <c r="D2032" s="84">
        <v>43511</v>
      </c>
      <c r="E2032" s="85" t="s">
        <v>4055</v>
      </c>
      <c r="F2032" s="85" t="s">
        <v>671</v>
      </c>
      <c r="G2032" s="85">
        <v>192437</v>
      </c>
      <c r="H2032" s="89"/>
      <c r="I2032" s="273" t="s">
        <v>5455</v>
      </c>
      <c r="J2032" s="89"/>
      <c r="K2032" s="89"/>
      <c r="L2032" s="89"/>
      <c r="M2032" s="89"/>
      <c r="N2032" s="274">
        <v>1270497.8</v>
      </c>
      <c r="O2032" s="274">
        <v>0</v>
      </c>
      <c r="P2032" s="89" t="s">
        <v>670</v>
      </c>
    </row>
    <row r="2033" spans="1:16" ht="89.25">
      <c r="A2033" s="271">
        <v>25</v>
      </c>
      <c r="B2033" s="89"/>
      <c r="C2033" s="272" t="s">
        <v>45</v>
      </c>
      <c r="D2033" s="84">
        <v>43511</v>
      </c>
      <c r="E2033" s="85" t="s">
        <v>4055</v>
      </c>
      <c r="F2033" s="85" t="s">
        <v>671</v>
      </c>
      <c r="G2033" s="85">
        <v>192417</v>
      </c>
      <c r="H2033" s="89"/>
      <c r="I2033" s="273" t="s">
        <v>5456</v>
      </c>
      <c r="J2033" s="89"/>
      <c r="K2033" s="89"/>
      <c r="L2033" s="89"/>
      <c r="M2033" s="89"/>
      <c r="N2033" s="274">
        <v>124816.46</v>
      </c>
      <c r="O2033" s="274">
        <v>0</v>
      </c>
      <c r="P2033" s="89" t="s">
        <v>670</v>
      </c>
    </row>
    <row r="2034" spans="1:16" ht="76.5">
      <c r="A2034" s="271">
        <v>25</v>
      </c>
      <c r="B2034" s="89"/>
      <c r="C2034" s="272" t="s">
        <v>45</v>
      </c>
      <c r="D2034" s="84">
        <v>43511</v>
      </c>
      <c r="E2034" s="85" t="s">
        <v>4055</v>
      </c>
      <c r="F2034" s="85" t="s">
        <v>671</v>
      </c>
      <c r="G2034" s="85">
        <v>192438</v>
      </c>
      <c r="H2034" s="89"/>
      <c r="I2034" s="273" t="s">
        <v>5457</v>
      </c>
      <c r="J2034" s="89"/>
      <c r="K2034" s="89"/>
      <c r="L2034" s="89"/>
      <c r="M2034" s="89"/>
      <c r="N2034" s="274">
        <v>1542029.97</v>
      </c>
      <c r="O2034" s="274">
        <v>0</v>
      </c>
      <c r="P2034" s="89" t="s">
        <v>670</v>
      </c>
    </row>
    <row r="2035" spans="1:16" ht="89.25">
      <c r="A2035" s="271">
        <v>25</v>
      </c>
      <c r="B2035" s="89"/>
      <c r="C2035" s="272" t="s">
        <v>45</v>
      </c>
      <c r="D2035" s="84">
        <v>43511</v>
      </c>
      <c r="E2035" s="85" t="s">
        <v>4055</v>
      </c>
      <c r="F2035" s="85" t="s">
        <v>671</v>
      </c>
      <c r="G2035" s="85">
        <v>192416</v>
      </c>
      <c r="H2035" s="89"/>
      <c r="I2035" s="273" t="s">
        <v>5458</v>
      </c>
      <c r="J2035" s="89"/>
      <c r="K2035" s="89"/>
      <c r="L2035" s="89"/>
      <c r="M2035" s="89"/>
      <c r="N2035" s="274">
        <v>1408167.44</v>
      </c>
      <c r="O2035" s="274">
        <v>0</v>
      </c>
      <c r="P2035" s="89" t="s">
        <v>670</v>
      </c>
    </row>
    <row r="2036" spans="1:16" ht="76.5">
      <c r="A2036" s="271">
        <v>25</v>
      </c>
      <c r="B2036" s="89"/>
      <c r="C2036" s="272" t="s">
        <v>45</v>
      </c>
      <c r="D2036" s="84">
        <v>43511</v>
      </c>
      <c r="E2036" s="85" t="s">
        <v>4055</v>
      </c>
      <c r="F2036" s="85" t="s">
        <v>671</v>
      </c>
      <c r="G2036" s="85">
        <v>192439</v>
      </c>
      <c r="H2036" s="89"/>
      <c r="I2036" s="273" t="s">
        <v>5459</v>
      </c>
      <c r="J2036" s="89"/>
      <c r="K2036" s="89"/>
      <c r="L2036" s="89"/>
      <c r="M2036" s="89"/>
      <c r="N2036" s="274">
        <v>1102012.24</v>
      </c>
      <c r="O2036" s="274">
        <v>0</v>
      </c>
      <c r="P2036" s="89" t="s">
        <v>670</v>
      </c>
    </row>
    <row r="2037" spans="1:16" ht="89.25">
      <c r="A2037" s="271">
        <v>25</v>
      </c>
      <c r="B2037" s="89"/>
      <c r="C2037" s="272" t="s">
        <v>45</v>
      </c>
      <c r="D2037" s="84">
        <v>43511</v>
      </c>
      <c r="E2037" s="85" t="s">
        <v>4055</v>
      </c>
      <c r="F2037" s="85" t="s">
        <v>671</v>
      </c>
      <c r="G2037" s="85">
        <v>192427</v>
      </c>
      <c r="H2037" s="89"/>
      <c r="I2037" s="273" t="s">
        <v>5460</v>
      </c>
      <c r="J2037" s="89"/>
      <c r="K2037" s="89"/>
      <c r="L2037" s="89"/>
      <c r="M2037" s="89"/>
      <c r="N2037" s="274">
        <v>329941.15000000002</v>
      </c>
      <c r="O2037" s="274">
        <v>0</v>
      </c>
      <c r="P2037" s="89" t="s">
        <v>670</v>
      </c>
    </row>
    <row r="2038" spans="1:16" ht="89.25">
      <c r="A2038" s="271">
        <v>25</v>
      </c>
      <c r="B2038" s="89"/>
      <c r="C2038" s="272" t="s">
        <v>45</v>
      </c>
      <c r="D2038" s="84">
        <v>43511</v>
      </c>
      <c r="E2038" s="85" t="s">
        <v>4055</v>
      </c>
      <c r="F2038" s="85" t="s">
        <v>671</v>
      </c>
      <c r="G2038" s="85">
        <v>192418</v>
      </c>
      <c r="H2038" s="89"/>
      <c r="I2038" s="273" t="s">
        <v>5461</v>
      </c>
      <c r="J2038" s="89"/>
      <c r="K2038" s="89"/>
      <c r="L2038" s="89"/>
      <c r="M2038" s="89"/>
      <c r="N2038" s="274">
        <v>118885.97</v>
      </c>
      <c r="O2038" s="274">
        <v>0</v>
      </c>
      <c r="P2038" s="89" t="s">
        <v>670</v>
      </c>
    </row>
    <row r="2039" spans="1:16" ht="76.5">
      <c r="A2039" s="271">
        <v>25</v>
      </c>
      <c r="B2039" s="89"/>
      <c r="C2039" s="272" t="s">
        <v>45</v>
      </c>
      <c r="D2039" s="84">
        <v>43511</v>
      </c>
      <c r="E2039" s="85" t="s">
        <v>4055</v>
      </c>
      <c r="F2039" s="85" t="s">
        <v>671</v>
      </c>
      <c r="G2039" s="85">
        <v>192440</v>
      </c>
      <c r="H2039" s="89"/>
      <c r="I2039" s="273" t="s">
        <v>5462</v>
      </c>
      <c r="J2039" s="89"/>
      <c r="K2039" s="89"/>
      <c r="L2039" s="89"/>
      <c r="M2039" s="89"/>
      <c r="N2039" s="274">
        <v>2790110.95</v>
      </c>
      <c r="O2039" s="274">
        <v>0</v>
      </c>
      <c r="P2039" s="89" t="s">
        <v>670</v>
      </c>
    </row>
    <row r="2040" spans="1:16" ht="89.25">
      <c r="A2040" s="271">
        <v>25</v>
      </c>
      <c r="B2040" s="89"/>
      <c r="C2040" s="272" t="s">
        <v>45</v>
      </c>
      <c r="D2040" s="84">
        <v>43511</v>
      </c>
      <c r="E2040" s="85" t="s">
        <v>4055</v>
      </c>
      <c r="F2040" s="85" t="s">
        <v>671</v>
      </c>
      <c r="G2040" s="85">
        <v>192419</v>
      </c>
      <c r="H2040" s="89"/>
      <c r="I2040" s="273" t="s">
        <v>5463</v>
      </c>
      <c r="J2040" s="89"/>
      <c r="K2040" s="89"/>
      <c r="L2040" s="89"/>
      <c r="M2040" s="89"/>
      <c r="N2040" s="274">
        <v>374290.87</v>
      </c>
      <c r="O2040" s="274">
        <v>0</v>
      </c>
      <c r="P2040" s="89" t="s">
        <v>670</v>
      </c>
    </row>
    <row r="2041" spans="1:16" ht="89.25">
      <c r="A2041" s="271">
        <v>25</v>
      </c>
      <c r="B2041" s="89"/>
      <c r="C2041" s="272" t="s">
        <v>45</v>
      </c>
      <c r="D2041" s="84">
        <v>43511</v>
      </c>
      <c r="E2041" s="85" t="s">
        <v>4055</v>
      </c>
      <c r="F2041" s="85" t="s">
        <v>671</v>
      </c>
      <c r="G2041" s="85">
        <v>192436</v>
      </c>
      <c r="H2041" s="89"/>
      <c r="I2041" s="273" t="s">
        <v>5464</v>
      </c>
      <c r="J2041" s="89"/>
      <c r="K2041" s="89"/>
      <c r="L2041" s="89"/>
      <c r="M2041" s="89"/>
      <c r="N2041" s="274">
        <v>934028.38</v>
      </c>
      <c r="O2041" s="274">
        <v>0</v>
      </c>
      <c r="P2041" s="89" t="s">
        <v>670</v>
      </c>
    </row>
    <row r="2042" spans="1:16" ht="89.25">
      <c r="A2042" s="271">
        <v>25</v>
      </c>
      <c r="B2042" s="89"/>
      <c r="C2042" s="272" t="s">
        <v>45</v>
      </c>
      <c r="D2042" s="84">
        <v>43511</v>
      </c>
      <c r="E2042" s="85" t="s">
        <v>4055</v>
      </c>
      <c r="F2042" s="85" t="s">
        <v>671</v>
      </c>
      <c r="G2042" s="85">
        <v>192420</v>
      </c>
      <c r="H2042" s="89"/>
      <c r="I2042" s="273" t="s">
        <v>5465</v>
      </c>
      <c r="J2042" s="89"/>
      <c r="K2042" s="89"/>
      <c r="L2042" s="89"/>
      <c r="M2042" s="89"/>
      <c r="N2042" s="274">
        <v>440705.48</v>
      </c>
      <c r="O2042" s="274">
        <v>0</v>
      </c>
      <c r="P2042" s="89" t="s">
        <v>670</v>
      </c>
    </row>
    <row r="2043" spans="1:16" ht="76.5">
      <c r="A2043" s="271">
        <v>25</v>
      </c>
      <c r="B2043" s="89"/>
      <c r="C2043" s="272" t="s">
        <v>45</v>
      </c>
      <c r="D2043" s="84">
        <v>43511</v>
      </c>
      <c r="E2043" s="85" t="s">
        <v>4055</v>
      </c>
      <c r="F2043" s="85" t="s">
        <v>671</v>
      </c>
      <c r="G2043" s="85">
        <v>192423</v>
      </c>
      <c r="H2043" s="89"/>
      <c r="I2043" s="273" t="s">
        <v>5466</v>
      </c>
      <c r="J2043" s="89"/>
      <c r="K2043" s="89"/>
      <c r="L2043" s="89"/>
      <c r="M2043" s="89"/>
      <c r="N2043" s="274">
        <v>1449548.74</v>
      </c>
      <c r="O2043" s="274">
        <v>0</v>
      </c>
      <c r="P2043" s="89" t="s">
        <v>670</v>
      </c>
    </row>
    <row r="2044" spans="1:16" ht="76.5">
      <c r="A2044" s="271">
        <v>25</v>
      </c>
      <c r="B2044" s="89"/>
      <c r="C2044" s="272" t="s">
        <v>45</v>
      </c>
      <c r="D2044" s="84">
        <v>43511</v>
      </c>
      <c r="E2044" s="85" t="s">
        <v>4055</v>
      </c>
      <c r="F2044" s="85" t="s">
        <v>671</v>
      </c>
      <c r="G2044" s="85">
        <v>192421</v>
      </c>
      <c r="H2044" s="89"/>
      <c r="I2044" s="273" t="s">
        <v>5467</v>
      </c>
      <c r="J2044" s="89"/>
      <c r="K2044" s="89"/>
      <c r="L2044" s="89"/>
      <c r="M2044" s="89"/>
      <c r="N2044" s="274">
        <v>345658.58</v>
      </c>
      <c r="O2044" s="274">
        <v>0</v>
      </c>
      <c r="P2044" s="89" t="s">
        <v>670</v>
      </c>
    </row>
    <row r="2045" spans="1:16" ht="89.25">
      <c r="A2045" s="271">
        <v>25</v>
      </c>
      <c r="B2045" s="89"/>
      <c r="C2045" s="272" t="s">
        <v>45</v>
      </c>
      <c r="D2045" s="84">
        <v>43511</v>
      </c>
      <c r="E2045" s="85" t="s">
        <v>4055</v>
      </c>
      <c r="F2045" s="85" t="s">
        <v>671</v>
      </c>
      <c r="G2045" s="85">
        <v>192422</v>
      </c>
      <c r="H2045" s="89"/>
      <c r="I2045" s="273" t="s">
        <v>5468</v>
      </c>
      <c r="J2045" s="89"/>
      <c r="K2045" s="89"/>
      <c r="L2045" s="89"/>
      <c r="M2045" s="89"/>
      <c r="N2045" s="274">
        <v>130825</v>
      </c>
      <c r="O2045" s="274">
        <v>0</v>
      </c>
      <c r="P2045" s="89" t="s">
        <v>670</v>
      </c>
    </row>
    <row r="2046" spans="1:16" ht="76.5">
      <c r="A2046" s="271">
        <v>25</v>
      </c>
      <c r="B2046" s="89"/>
      <c r="C2046" s="272" t="s">
        <v>45</v>
      </c>
      <c r="D2046" s="84">
        <v>43511</v>
      </c>
      <c r="E2046" s="85" t="s">
        <v>4055</v>
      </c>
      <c r="F2046" s="85" t="s">
        <v>671</v>
      </c>
      <c r="G2046" s="85">
        <v>192424</v>
      </c>
      <c r="H2046" s="89"/>
      <c r="I2046" s="273" t="s">
        <v>5469</v>
      </c>
      <c r="J2046" s="89"/>
      <c r="K2046" s="89"/>
      <c r="L2046" s="89"/>
      <c r="M2046" s="89"/>
      <c r="N2046" s="274">
        <v>458053.72</v>
      </c>
      <c r="O2046" s="274">
        <v>0</v>
      </c>
      <c r="P2046" s="89" t="s">
        <v>670</v>
      </c>
    </row>
    <row r="2047" spans="1:16" ht="89.25">
      <c r="A2047" s="271">
        <v>25</v>
      </c>
      <c r="B2047" s="89"/>
      <c r="C2047" s="272" t="s">
        <v>45</v>
      </c>
      <c r="D2047" s="84">
        <v>43511</v>
      </c>
      <c r="E2047" s="85" t="s">
        <v>4055</v>
      </c>
      <c r="F2047" s="85" t="s">
        <v>671</v>
      </c>
      <c r="G2047" s="85">
        <v>192425</v>
      </c>
      <c r="H2047" s="89"/>
      <c r="I2047" s="273" t="s">
        <v>5470</v>
      </c>
      <c r="J2047" s="89"/>
      <c r="K2047" s="89"/>
      <c r="L2047" s="89"/>
      <c r="M2047" s="89"/>
      <c r="N2047" s="274">
        <v>226612.81</v>
      </c>
      <c r="O2047" s="274">
        <v>0</v>
      </c>
      <c r="P2047" s="89" t="s">
        <v>670</v>
      </c>
    </row>
    <row r="2048" spans="1:16" ht="76.5">
      <c r="A2048" s="271">
        <v>25</v>
      </c>
      <c r="B2048" s="89"/>
      <c r="C2048" s="272" t="s">
        <v>45</v>
      </c>
      <c r="D2048" s="84">
        <v>43511</v>
      </c>
      <c r="E2048" s="85" t="s">
        <v>4055</v>
      </c>
      <c r="F2048" s="85" t="s">
        <v>671</v>
      </c>
      <c r="G2048" s="85">
        <v>192426</v>
      </c>
      <c r="H2048" s="89"/>
      <c r="I2048" s="273" t="s">
        <v>5471</v>
      </c>
      <c r="J2048" s="89"/>
      <c r="K2048" s="89"/>
      <c r="L2048" s="89"/>
      <c r="M2048" s="89"/>
      <c r="N2048" s="274">
        <v>87301</v>
      </c>
      <c r="O2048" s="274">
        <v>0</v>
      </c>
      <c r="P2048" s="89" t="s">
        <v>670</v>
      </c>
    </row>
    <row r="2049" spans="1:16" ht="89.25">
      <c r="A2049" s="271">
        <v>25</v>
      </c>
      <c r="B2049" s="89"/>
      <c r="C2049" s="272" t="s">
        <v>45</v>
      </c>
      <c r="D2049" s="84">
        <v>43511</v>
      </c>
      <c r="E2049" s="85" t="s">
        <v>4055</v>
      </c>
      <c r="F2049" s="85" t="s">
        <v>671</v>
      </c>
      <c r="G2049" s="85">
        <v>192435</v>
      </c>
      <c r="H2049" s="89"/>
      <c r="I2049" s="273" t="s">
        <v>5472</v>
      </c>
      <c r="J2049" s="89"/>
      <c r="K2049" s="89"/>
      <c r="L2049" s="89"/>
      <c r="M2049" s="89"/>
      <c r="N2049" s="274">
        <v>33311.620000000003</v>
      </c>
      <c r="O2049" s="274">
        <v>0</v>
      </c>
      <c r="P2049" s="89" t="s">
        <v>670</v>
      </c>
    </row>
    <row r="2050" spans="1:16" ht="89.25">
      <c r="A2050" s="271">
        <v>25</v>
      </c>
      <c r="B2050" s="89"/>
      <c r="C2050" s="272" t="s">
        <v>45</v>
      </c>
      <c r="D2050" s="84">
        <v>43511</v>
      </c>
      <c r="E2050" s="85" t="s">
        <v>4055</v>
      </c>
      <c r="F2050" s="85" t="s">
        <v>671</v>
      </c>
      <c r="G2050" s="85">
        <v>192413</v>
      </c>
      <c r="H2050" s="89"/>
      <c r="I2050" s="273" t="s">
        <v>5473</v>
      </c>
      <c r="J2050" s="89"/>
      <c r="K2050" s="89"/>
      <c r="L2050" s="89"/>
      <c r="M2050" s="89"/>
      <c r="N2050" s="274">
        <v>165838.74</v>
      </c>
      <c r="O2050" s="274">
        <v>0</v>
      </c>
      <c r="P2050" s="89" t="s">
        <v>670</v>
      </c>
    </row>
    <row r="2051" spans="1:16" ht="89.25">
      <c r="A2051" s="271">
        <v>25</v>
      </c>
      <c r="B2051" s="89"/>
      <c r="C2051" s="272" t="s">
        <v>45</v>
      </c>
      <c r="D2051" s="84">
        <v>43511</v>
      </c>
      <c r="E2051" s="85" t="s">
        <v>4055</v>
      </c>
      <c r="F2051" s="85" t="s">
        <v>671</v>
      </c>
      <c r="G2051" s="85">
        <v>192434</v>
      </c>
      <c r="H2051" s="89"/>
      <c r="I2051" s="273" t="s">
        <v>5474</v>
      </c>
      <c r="J2051" s="89"/>
      <c r="K2051" s="89"/>
      <c r="L2051" s="89"/>
      <c r="M2051" s="89"/>
      <c r="N2051" s="274">
        <v>235178.23999999999</v>
      </c>
      <c r="O2051" s="274">
        <v>0</v>
      </c>
      <c r="P2051" s="89" t="s">
        <v>670</v>
      </c>
    </row>
    <row r="2052" spans="1:16" ht="76.5">
      <c r="A2052" s="271">
        <v>25</v>
      </c>
      <c r="B2052" s="89"/>
      <c r="C2052" s="272" t="s">
        <v>45</v>
      </c>
      <c r="D2052" s="84">
        <v>43511</v>
      </c>
      <c r="E2052" s="85" t="s">
        <v>4055</v>
      </c>
      <c r="F2052" s="85" t="s">
        <v>671</v>
      </c>
      <c r="G2052" s="85">
        <v>192405</v>
      </c>
      <c r="H2052" s="89"/>
      <c r="I2052" s="273" t="s">
        <v>5475</v>
      </c>
      <c r="J2052" s="89"/>
      <c r="K2052" s="89"/>
      <c r="L2052" s="89"/>
      <c r="M2052" s="89"/>
      <c r="N2052" s="274">
        <v>456846.03</v>
      </c>
      <c r="O2052" s="274">
        <v>0</v>
      </c>
      <c r="P2052" s="89" t="s">
        <v>670</v>
      </c>
    </row>
    <row r="2053" spans="1:16" ht="89.25">
      <c r="A2053" s="271">
        <v>25</v>
      </c>
      <c r="B2053" s="89"/>
      <c r="C2053" s="272" t="s">
        <v>45</v>
      </c>
      <c r="D2053" s="84">
        <v>43511</v>
      </c>
      <c r="E2053" s="85" t="s">
        <v>4055</v>
      </c>
      <c r="F2053" s="85" t="s">
        <v>671</v>
      </c>
      <c r="G2053" s="85">
        <v>192433</v>
      </c>
      <c r="H2053" s="89"/>
      <c r="I2053" s="273" t="s">
        <v>5476</v>
      </c>
      <c r="J2053" s="89"/>
      <c r="K2053" s="89"/>
      <c r="L2053" s="89"/>
      <c r="M2053" s="89"/>
      <c r="N2053" s="274">
        <v>320668.89</v>
      </c>
      <c r="O2053" s="274">
        <v>0</v>
      </c>
      <c r="P2053" s="89" t="s">
        <v>670</v>
      </c>
    </row>
    <row r="2054" spans="1:16" ht="76.5">
      <c r="A2054" s="271">
        <v>25</v>
      </c>
      <c r="B2054" s="89"/>
      <c r="C2054" s="272" t="s">
        <v>45</v>
      </c>
      <c r="D2054" s="84">
        <v>43511</v>
      </c>
      <c r="E2054" s="85" t="s">
        <v>4055</v>
      </c>
      <c r="F2054" s="85" t="s">
        <v>671</v>
      </c>
      <c r="G2054" s="85">
        <v>192432</v>
      </c>
      <c r="H2054" s="89"/>
      <c r="I2054" s="273" t="s">
        <v>5477</v>
      </c>
      <c r="J2054" s="89"/>
      <c r="K2054" s="89"/>
      <c r="L2054" s="89"/>
      <c r="M2054" s="89"/>
      <c r="N2054" s="274">
        <v>1180130.1200000001</v>
      </c>
      <c r="O2054" s="274">
        <v>0</v>
      </c>
      <c r="P2054" s="89" t="s">
        <v>670</v>
      </c>
    </row>
    <row r="2055" spans="1:16" ht="76.5">
      <c r="A2055" s="271" t="s">
        <v>559</v>
      </c>
      <c r="B2055" s="89"/>
      <c r="C2055" s="272" t="s">
        <v>762</v>
      </c>
      <c r="D2055" s="84">
        <v>43511</v>
      </c>
      <c r="E2055" s="85" t="s">
        <v>4057</v>
      </c>
      <c r="F2055" s="85" t="s">
        <v>6</v>
      </c>
      <c r="G2055" s="85">
        <v>947311</v>
      </c>
      <c r="H2055" s="89"/>
      <c r="I2055" s="273" t="s">
        <v>5478</v>
      </c>
      <c r="J2055" s="89"/>
      <c r="K2055" s="89"/>
      <c r="L2055" s="89"/>
      <c r="M2055" s="89"/>
      <c r="N2055" s="274">
        <v>0</v>
      </c>
      <c r="O2055" s="274">
        <v>21000</v>
      </c>
      <c r="P2055" s="89" t="s">
        <v>670</v>
      </c>
    </row>
    <row r="2056" spans="1:16" ht="63.75">
      <c r="A2056" s="271">
        <v>10</v>
      </c>
      <c r="B2056" s="89"/>
      <c r="C2056" s="272" t="s">
        <v>41</v>
      </c>
      <c r="D2056" s="84">
        <v>43511</v>
      </c>
      <c r="E2056" s="85" t="s">
        <v>4058</v>
      </c>
      <c r="F2056" s="85" t="s">
        <v>6</v>
      </c>
      <c r="G2056" s="85">
        <v>966643</v>
      </c>
      <c r="H2056" s="89"/>
      <c r="I2056" s="273" t="s">
        <v>5479</v>
      </c>
      <c r="J2056" s="89"/>
      <c r="K2056" s="89"/>
      <c r="L2056" s="89"/>
      <c r="M2056" s="89"/>
      <c r="N2056" s="274">
        <v>0</v>
      </c>
      <c r="O2056" s="274">
        <v>5734.55</v>
      </c>
      <c r="P2056" s="89" t="s">
        <v>670</v>
      </c>
    </row>
    <row r="2057" spans="1:16" ht="63.75">
      <c r="A2057" s="271">
        <v>10</v>
      </c>
      <c r="B2057" s="89"/>
      <c r="C2057" s="272" t="s">
        <v>41</v>
      </c>
      <c r="D2057" s="84">
        <v>43511</v>
      </c>
      <c r="E2057" s="85" t="s">
        <v>4059</v>
      </c>
      <c r="F2057" s="85" t="s">
        <v>6</v>
      </c>
      <c r="G2057" s="85">
        <v>966641</v>
      </c>
      <c r="H2057" s="89"/>
      <c r="I2057" s="273" t="s">
        <v>5480</v>
      </c>
      <c r="J2057" s="89"/>
      <c r="K2057" s="89"/>
      <c r="L2057" s="89"/>
      <c r="M2057" s="89"/>
      <c r="N2057" s="274">
        <v>0</v>
      </c>
      <c r="O2057" s="274">
        <v>94702.92</v>
      </c>
      <c r="P2057" s="89" t="s">
        <v>670</v>
      </c>
    </row>
    <row r="2058" spans="1:16" ht="51">
      <c r="A2058" s="271">
        <v>10</v>
      </c>
      <c r="B2058" s="89"/>
      <c r="C2058" s="272" t="s">
        <v>41</v>
      </c>
      <c r="D2058" s="84">
        <v>43511</v>
      </c>
      <c r="E2058" s="85" t="s">
        <v>4060</v>
      </c>
      <c r="F2058" s="85" t="s">
        <v>6</v>
      </c>
      <c r="G2058" s="85">
        <v>966639</v>
      </c>
      <c r="H2058" s="89"/>
      <c r="I2058" s="273" t="s">
        <v>5481</v>
      </c>
      <c r="J2058" s="89"/>
      <c r="K2058" s="89"/>
      <c r="L2058" s="89"/>
      <c r="M2058" s="89"/>
      <c r="N2058" s="274">
        <v>0</v>
      </c>
      <c r="O2058" s="274">
        <v>8760.77</v>
      </c>
      <c r="P2058" s="89" t="s">
        <v>670</v>
      </c>
    </row>
    <row r="2059" spans="1:16" ht="89.25">
      <c r="A2059" s="271" t="s">
        <v>559</v>
      </c>
      <c r="B2059" s="89"/>
      <c r="C2059" s="272" t="s">
        <v>762</v>
      </c>
      <c r="D2059" s="84">
        <v>43511</v>
      </c>
      <c r="E2059" s="85" t="s">
        <v>4061</v>
      </c>
      <c r="F2059" s="85" t="s">
        <v>6</v>
      </c>
      <c r="G2059" s="85">
        <v>947313</v>
      </c>
      <c r="H2059" s="89"/>
      <c r="I2059" s="273" t="s">
        <v>5482</v>
      </c>
      <c r="J2059" s="89"/>
      <c r="K2059" s="89"/>
      <c r="L2059" s="89"/>
      <c r="M2059" s="89"/>
      <c r="N2059" s="274">
        <v>0</v>
      </c>
      <c r="O2059" s="274">
        <v>5762.4</v>
      </c>
      <c r="P2059" s="89" t="s">
        <v>670</v>
      </c>
    </row>
    <row r="2060" spans="1:16" ht="51">
      <c r="A2060" s="271">
        <v>16</v>
      </c>
      <c r="B2060" s="89"/>
      <c r="C2060" s="272" t="s">
        <v>43</v>
      </c>
      <c r="D2060" s="84">
        <v>43514</v>
      </c>
      <c r="E2060" s="85" t="s">
        <v>4062</v>
      </c>
      <c r="F2060" s="85" t="s">
        <v>3</v>
      </c>
      <c r="G2060" s="85">
        <v>1713203</v>
      </c>
      <c r="H2060" s="89"/>
      <c r="I2060" s="273" t="s">
        <v>5483</v>
      </c>
      <c r="J2060" s="89"/>
      <c r="K2060" s="89"/>
      <c r="L2060" s="89"/>
      <c r="M2060" s="89"/>
      <c r="N2060" s="274">
        <v>0</v>
      </c>
      <c r="O2060" s="274">
        <v>160.41</v>
      </c>
      <c r="P2060" s="89" t="s">
        <v>670</v>
      </c>
    </row>
    <row r="2061" spans="1:16" ht="51">
      <c r="A2061" s="271">
        <v>16</v>
      </c>
      <c r="B2061" s="89"/>
      <c r="C2061" s="272" t="s">
        <v>43</v>
      </c>
      <c r="D2061" s="84">
        <v>43514</v>
      </c>
      <c r="E2061" s="85" t="s">
        <v>4063</v>
      </c>
      <c r="F2061" s="85" t="s">
        <v>3</v>
      </c>
      <c r="G2061" s="85">
        <v>1713204</v>
      </c>
      <c r="H2061" s="89"/>
      <c r="I2061" s="273" t="s">
        <v>5484</v>
      </c>
      <c r="J2061" s="89"/>
      <c r="K2061" s="89"/>
      <c r="L2061" s="89"/>
      <c r="M2061" s="89"/>
      <c r="N2061" s="274">
        <v>0</v>
      </c>
      <c r="O2061" s="274">
        <v>545</v>
      </c>
      <c r="P2061" s="89" t="s">
        <v>670</v>
      </c>
    </row>
    <row r="2062" spans="1:16" ht="38.25">
      <c r="A2062" s="271">
        <v>16</v>
      </c>
      <c r="B2062" s="89"/>
      <c r="C2062" s="272" t="s">
        <v>43</v>
      </c>
      <c r="D2062" s="84">
        <v>43514</v>
      </c>
      <c r="E2062" s="85" t="s">
        <v>4064</v>
      </c>
      <c r="F2062" s="85" t="s">
        <v>3</v>
      </c>
      <c r="G2062" s="85">
        <v>1713205</v>
      </c>
      <c r="H2062" s="89"/>
      <c r="I2062" s="273" t="s">
        <v>5485</v>
      </c>
      <c r="J2062" s="89"/>
      <c r="K2062" s="89"/>
      <c r="L2062" s="89"/>
      <c r="M2062" s="89"/>
      <c r="N2062" s="274">
        <v>0</v>
      </c>
      <c r="O2062" s="274">
        <v>372</v>
      </c>
      <c r="P2062" s="89" t="s">
        <v>670</v>
      </c>
    </row>
    <row r="2063" spans="1:16" ht="51">
      <c r="A2063" s="271">
        <v>16</v>
      </c>
      <c r="B2063" s="89"/>
      <c r="C2063" s="272" t="s">
        <v>43</v>
      </c>
      <c r="D2063" s="84">
        <v>43514</v>
      </c>
      <c r="E2063" s="85" t="s">
        <v>4065</v>
      </c>
      <c r="F2063" s="85" t="s">
        <v>3</v>
      </c>
      <c r="G2063" s="85">
        <v>1713206</v>
      </c>
      <c r="H2063" s="89"/>
      <c r="I2063" s="273" t="s">
        <v>5486</v>
      </c>
      <c r="J2063" s="89"/>
      <c r="K2063" s="89"/>
      <c r="L2063" s="89"/>
      <c r="M2063" s="89"/>
      <c r="N2063" s="274">
        <v>0</v>
      </c>
      <c r="O2063" s="274">
        <v>275.2</v>
      </c>
      <c r="P2063" s="89" t="s">
        <v>670</v>
      </c>
    </row>
    <row r="2064" spans="1:16" ht="63.75">
      <c r="A2064" s="271">
        <v>20</v>
      </c>
      <c r="B2064" s="89"/>
      <c r="C2064" s="272" t="s">
        <v>44</v>
      </c>
      <c r="D2064" s="84">
        <v>43514</v>
      </c>
      <c r="E2064" s="85" t="s">
        <v>4066</v>
      </c>
      <c r="F2064" s="85" t="s">
        <v>3</v>
      </c>
      <c r="G2064" s="85">
        <v>1713213</v>
      </c>
      <c r="H2064" s="89"/>
      <c r="I2064" s="273" t="s">
        <v>5487</v>
      </c>
      <c r="J2064" s="89"/>
      <c r="K2064" s="89"/>
      <c r="L2064" s="89"/>
      <c r="M2064" s="89"/>
      <c r="N2064" s="274">
        <v>0</v>
      </c>
      <c r="O2064" s="274">
        <v>500</v>
      </c>
      <c r="P2064" s="89" t="s">
        <v>670</v>
      </c>
    </row>
    <row r="2065" spans="1:16" ht="63.75">
      <c r="A2065" s="271">
        <v>20</v>
      </c>
      <c r="B2065" s="89"/>
      <c r="C2065" s="272" t="s">
        <v>44</v>
      </c>
      <c r="D2065" s="84">
        <v>43514</v>
      </c>
      <c r="E2065" s="85" t="s">
        <v>4067</v>
      </c>
      <c r="F2065" s="85" t="s">
        <v>3</v>
      </c>
      <c r="G2065" s="85">
        <v>1713218</v>
      </c>
      <c r="H2065" s="89"/>
      <c r="I2065" s="273" t="s">
        <v>5489</v>
      </c>
      <c r="J2065" s="89"/>
      <c r="K2065" s="89"/>
      <c r="L2065" s="89"/>
      <c r="M2065" s="89"/>
      <c r="N2065" s="274">
        <v>0</v>
      </c>
      <c r="O2065" s="274">
        <v>45.96</v>
      </c>
      <c r="P2065" s="89" t="s">
        <v>670</v>
      </c>
    </row>
    <row r="2066" spans="1:16" ht="51">
      <c r="A2066" s="271">
        <v>572</v>
      </c>
      <c r="B2066" s="89"/>
      <c r="C2066" s="272" t="s">
        <v>177</v>
      </c>
      <c r="D2066" s="84">
        <v>43514</v>
      </c>
      <c r="E2066" s="85" t="s">
        <v>4068</v>
      </c>
      <c r="F2066" s="85" t="s">
        <v>3</v>
      </c>
      <c r="G2066" s="85">
        <v>1713226</v>
      </c>
      <c r="H2066" s="89"/>
      <c r="I2066" s="273" t="s">
        <v>5490</v>
      </c>
      <c r="J2066" s="89"/>
      <c r="K2066" s="89"/>
      <c r="L2066" s="89"/>
      <c r="M2066" s="89"/>
      <c r="N2066" s="274">
        <v>0</v>
      </c>
      <c r="O2066" s="274">
        <v>4543.6099999999997</v>
      </c>
      <c r="P2066" s="89" t="s">
        <v>670</v>
      </c>
    </row>
    <row r="2067" spans="1:16" ht="51">
      <c r="A2067" s="271" t="s">
        <v>556</v>
      </c>
      <c r="B2067" s="89"/>
      <c r="C2067" s="272" t="s">
        <v>616</v>
      </c>
      <c r="D2067" s="84">
        <v>43514</v>
      </c>
      <c r="E2067" s="85" t="s">
        <v>4069</v>
      </c>
      <c r="F2067" s="85" t="s">
        <v>3</v>
      </c>
      <c r="G2067" s="85">
        <v>1713235</v>
      </c>
      <c r="H2067" s="89"/>
      <c r="I2067" s="273" t="s">
        <v>5491</v>
      </c>
      <c r="J2067" s="89"/>
      <c r="K2067" s="89"/>
      <c r="L2067" s="89"/>
      <c r="M2067" s="89"/>
      <c r="N2067" s="274">
        <v>0</v>
      </c>
      <c r="O2067" s="274">
        <v>17.309999999999999</v>
      </c>
      <c r="P2067" s="89" t="s">
        <v>670</v>
      </c>
    </row>
    <row r="2068" spans="1:16" ht="38.25">
      <c r="A2068" s="271">
        <v>20</v>
      </c>
      <c r="B2068" s="89"/>
      <c r="C2068" s="272" t="s">
        <v>44</v>
      </c>
      <c r="D2068" s="84">
        <v>43514</v>
      </c>
      <c r="E2068" s="85" t="s">
        <v>4070</v>
      </c>
      <c r="F2068" s="85" t="s">
        <v>3</v>
      </c>
      <c r="G2068" s="85">
        <v>1713237</v>
      </c>
      <c r="H2068" s="89"/>
      <c r="I2068" s="273" t="s">
        <v>5492</v>
      </c>
      <c r="J2068" s="89"/>
      <c r="K2068" s="89"/>
      <c r="L2068" s="89"/>
      <c r="M2068" s="89"/>
      <c r="N2068" s="274">
        <v>0</v>
      </c>
      <c r="O2068" s="274">
        <v>45.94</v>
      </c>
      <c r="P2068" s="89" t="s">
        <v>670</v>
      </c>
    </row>
    <row r="2069" spans="1:16" ht="51">
      <c r="A2069" s="271" t="s">
        <v>556</v>
      </c>
      <c r="B2069" s="89"/>
      <c r="C2069" s="272" t="s">
        <v>616</v>
      </c>
      <c r="D2069" s="84">
        <v>43514</v>
      </c>
      <c r="E2069" s="85" t="s">
        <v>4071</v>
      </c>
      <c r="F2069" s="85" t="s">
        <v>3</v>
      </c>
      <c r="G2069" s="85">
        <v>1713238</v>
      </c>
      <c r="H2069" s="89"/>
      <c r="I2069" s="273" t="s">
        <v>5493</v>
      </c>
      <c r="J2069" s="89"/>
      <c r="K2069" s="89"/>
      <c r="L2069" s="89"/>
      <c r="M2069" s="89"/>
      <c r="N2069" s="274">
        <v>0</v>
      </c>
      <c r="O2069" s="274">
        <v>39.79</v>
      </c>
      <c r="P2069" s="89" t="s">
        <v>670</v>
      </c>
    </row>
    <row r="2070" spans="1:16" ht="51">
      <c r="A2070" s="271">
        <v>16</v>
      </c>
      <c r="B2070" s="89"/>
      <c r="C2070" s="272" t="s">
        <v>43</v>
      </c>
      <c r="D2070" s="84">
        <v>43514</v>
      </c>
      <c r="E2070" s="85" t="s">
        <v>4072</v>
      </c>
      <c r="F2070" s="85" t="s">
        <v>3</v>
      </c>
      <c r="G2070" s="85">
        <v>1713202</v>
      </c>
      <c r="H2070" s="89"/>
      <c r="I2070" s="273" t="s">
        <v>5494</v>
      </c>
      <c r="J2070" s="89"/>
      <c r="K2070" s="89"/>
      <c r="L2070" s="89"/>
      <c r="M2070" s="89"/>
      <c r="N2070" s="274">
        <v>0</v>
      </c>
      <c r="O2070" s="274">
        <v>164.5</v>
      </c>
      <c r="P2070" s="89" t="s">
        <v>670</v>
      </c>
    </row>
    <row r="2071" spans="1:16" ht="51">
      <c r="A2071" s="271">
        <v>16</v>
      </c>
      <c r="B2071" s="89"/>
      <c r="C2071" s="272" t="s">
        <v>43</v>
      </c>
      <c r="D2071" s="84">
        <v>43514</v>
      </c>
      <c r="E2071" s="85" t="s">
        <v>4073</v>
      </c>
      <c r="F2071" s="85" t="s">
        <v>3</v>
      </c>
      <c r="G2071" s="85">
        <v>1713201</v>
      </c>
      <c r="H2071" s="89"/>
      <c r="I2071" s="273" t="s">
        <v>5495</v>
      </c>
      <c r="J2071" s="89"/>
      <c r="K2071" s="89"/>
      <c r="L2071" s="89"/>
      <c r="M2071" s="89"/>
      <c r="N2071" s="274">
        <v>0</v>
      </c>
      <c r="O2071" s="274">
        <v>228.65</v>
      </c>
      <c r="P2071" s="89" t="s">
        <v>670</v>
      </c>
    </row>
    <row r="2072" spans="1:16" ht="63.75">
      <c r="A2072" s="271">
        <v>190</v>
      </c>
      <c r="B2072" s="89"/>
      <c r="C2072" s="272" t="s">
        <v>92</v>
      </c>
      <c r="D2072" s="84">
        <v>43514</v>
      </c>
      <c r="E2072" s="85" t="s">
        <v>4074</v>
      </c>
      <c r="F2072" s="85" t="s">
        <v>3</v>
      </c>
      <c r="G2072" s="85">
        <v>1713164</v>
      </c>
      <c r="H2072" s="89"/>
      <c r="I2072" s="273" t="s">
        <v>5496</v>
      </c>
      <c r="J2072" s="89"/>
      <c r="K2072" s="89"/>
      <c r="L2072" s="89"/>
      <c r="M2072" s="89"/>
      <c r="N2072" s="274">
        <v>0</v>
      </c>
      <c r="O2072" s="274">
        <v>1543</v>
      </c>
      <c r="P2072" s="89" t="s">
        <v>670</v>
      </c>
    </row>
    <row r="2073" spans="1:16" ht="63.75">
      <c r="A2073" s="271">
        <v>190</v>
      </c>
      <c r="B2073" s="89"/>
      <c r="C2073" s="272" t="s">
        <v>92</v>
      </c>
      <c r="D2073" s="84">
        <v>43514</v>
      </c>
      <c r="E2073" s="85" t="s">
        <v>4075</v>
      </c>
      <c r="F2073" s="85" t="s">
        <v>3</v>
      </c>
      <c r="G2073" s="85">
        <v>1713160</v>
      </c>
      <c r="H2073" s="89"/>
      <c r="I2073" s="273" t="s">
        <v>5497</v>
      </c>
      <c r="J2073" s="89"/>
      <c r="K2073" s="89"/>
      <c r="L2073" s="89"/>
      <c r="M2073" s="89"/>
      <c r="N2073" s="274">
        <v>0</v>
      </c>
      <c r="O2073" s="274">
        <v>155</v>
      </c>
      <c r="P2073" s="89" t="s">
        <v>670</v>
      </c>
    </row>
    <row r="2074" spans="1:16" ht="51">
      <c r="A2074" s="271">
        <v>190</v>
      </c>
      <c r="B2074" s="89"/>
      <c r="C2074" s="272" t="s">
        <v>92</v>
      </c>
      <c r="D2074" s="84">
        <v>43514</v>
      </c>
      <c r="E2074" s="85" t="s">
        <v>4076</v>
      </c>
      <c r="F2074" s="85" t="s">
        <v>3</v>
      </c>
      <c r="G2074" s="85">
        <v>1713158</v>
      </c>
      <c r="H2074" s="89"/>
      <c r="I2074" s="273" t="s">
        <v>5498</v>
      </c>
      <c r="J2074" s="89"/>
      <c r="K2074" s="89"/>
      <c r="L2074" s="89"/>
      <c r="M2074" s="89"/>
      <c r="N2074" s="274">
        <v>0</v>
      </c>
      <c r="O2074" s="274">
        <v>155</v>
      </c>
      <c r="P2074" s="89" t="s">
        <v>670</v>
      </c>
    </row>
    <row r="2075" spans="1:16" ht="51">
      <c r="A2075" s="271">
        <v>590</v>
      </c>
      <c r="B2075" s="89"/>
      <c r="C2075" s="272" t="s">
        <v>611</v>
      </c>
      <c r="D2075" s="84">
        <v>43514</v>
      </c>
      <c r="E2075" s="85" t="s">
        <v>4077</v>
      </c>
      <c r="F2075" s="85" t="s">
        <v>3</v>
      </c>
      <c r="G2075" s="85">
        <v>1713121</v>
      </c>
      <c r="H2075" s="89"/>
      <c r="I2075" s="273" t="s">
        <v>5499</v>
      </c>
      <c r="J2075" s="89"/>
      <c r="K2075" s="89"/>
      <c r="L2075" s="89"/>
      <c r="M2075" s="89"/>
      <c r="N2075" s="274">
        <v>0</v>
      </c>
      <c r="O2075" s="274">
        <v>2406</v>
      </c>
      <c r="P2075" s="89" t="s">
        <v>670</v>
      </c>
    </row>
    <row r="2076" spans="1:16" ht="51">
      <c r="A2076" s="271">
        <v>287</v>
      </c>
      <c r="B2076" s="89"/>
      <c r="C2076" s="272" t="s">
        <v>126</v>
      </c>
      <c r="D2076" s="84">
        <v>43514</v>
      </c>
      <c r="E2076" s="85" t="s">
        <v>4078</v>
      </c>
      <c r="F2076" s="85" t="s">
        <v>3</v>
      </c>
      <c r="G2076" s="85">
        <v>1713092</v>
      </c>
      <c r="H2076" s="89"/>
      <c r="I2076" s="273" t="s">
        <v>5500</v>
      </c>
      <c r="J2076" s="89"/>
      <c r="K2076" s="89"/>
      <c r="L2076" s="89"/>
      <c r="M2076" s="89"/>
      <c r="N2076" s="274">
        <v>0</v>
      </c>
      <c r="O2076" s="274">
        <v>1375</v>
      </c>
      <c r="P2076" s="89" t="s">
        <v>670</v>
      </c>
    </row>
    <row r="2077" spans="1:16" ht="51">
      <c r="A2077" s="271" t="s">
        <v>565</v>
      </c>
      <c r="B2077" s="89"/>
      <c r="C2077" s="272" t="s">
        <v>615</v>
      </c>
      <c r="D2077" s="84">
        <v>43514</v>
      </c>
      <c r="E2077" s="85" t="s">
        <v>4079</v>
      </c>
      <c r="F2077" s="85" t="s">
        <v>3</v>
      </c>
      <c r="G2077" s="85">
        <v>1713345</v>
      </c>
      <c r="H2077" s="89"/>
      <c r="I2077" s="273" t="s">
        <v>5501</v>
      </c>
      <c r="J2077" s="89"/>
      <c r="K2077" s="89"/>
      <c r="L2077" s="89"/>
      <c r="M2077" s="89"/>
      <c r="N2077" s="274">
        <v>0</v>
      </c>
      <c r="O2077" s="274">
        <v>219.52</v>
      </c>
      <c r="P2077" s="89" t="s">
        <v>670</v>
      </c>
    </row>
    <row r="2078" spans="1:16" ht="51">
      <c r="A2078" s="271">
        <v>163</v>
      </c>
      <c r="B2078" s="89"/>
      <c r="C2078" s="272" t="s">
        <v>88</v>
      </c>
      <c r="D2078" s="84">
        <v>43514</v>
      </c>
      <c r="E2078" s="85" t="s">
        <v>4080</v>
      </c>
      <c r="F2078" s="85" t="s">
        <v>3</v>
      </c>
      <c r="G2078" s="85">
        <v>1713318</v>
      </c>
      <c r="H2078" s="89"/>
      <c r="I2078" s="273" t="s">
        <v>5502</v>
      </c>
      <c r="J2078" s="89"/>
      <c r="K2078" s="89"/>
      <c r="L2078" s="89"/>
      <c r="M2078" s="89"/>
      <c r="N2078" s="274">
        <v>0</v>
      </c>
      <c r="O2078" s="274">
        <v>5836.93</v>
      </c>
      <c r="P2078" s="89" t="s">
        <v>670</v>
      </c>
    </row>
    <row r="2079" spans="1:16" ht="51">
      <c r="A2079" s="271" t="s">
        <v>565</v>
      </c>
      <c r="B2079" s="89"/>
      <c r="C2079" s="272" t="s">
        <v>615</v>
      </c>
      <c r="D2079" s="84">
        <v>43514</v>
      </c>
      <c r="E2079" s="85" t="s">
        <v>4081</v>
      </c>
      <c r="F2079" s="85" t="s">
        <v>3</v>
      </c>
      <c r="G2079" s="85">
        <v>1713313</v>
      </c>
      <c r="H2079" s="89"/>
      <c r="I2079" s="273" t="s">
        <v>5503</v>
      </c>
      <c r="J2079" s="89"/>
      <c r="K2079" s="89"/>
      <c r="L2079" s="89"/>
      <c r="M2079" s="89"/>
      <c r="N2079" s="274">
        <v>0</v>
      </c>
      <c r="O2079" s="274">
        <v>100</v>
      </c>
      <c r="P2079" s="89" t="s">
        <v>670</v>
      </c>
    </row>
    <row r="2080" spans="1:16" ht="51">
      <c r="A2080" s="271" t="s">
        <v>565</v>
      </c>
      <c r="B2080" s="89"/>
      <c r="C2080" s="272" t="s">
        <v>615</v>
      </c>
      <c r="D2080" s="84">
        <v>43514</v>
      </c>
      <c r="E2080" s="85" t="s">
        <v>4082</v>
      </c>
      <c r="F2080" s="85" t="s">
        <v>3</v>
      </c>
      <c r="G2080" s="85">
        <v>1713305</v>
      </c>
      <c r="H2080" s="89"/>
      <c r="I2080" s="273" t="s">
        <v>5504</v>
      </c>
      <c r="J2080" s="89"/>
      <c r="K2080" s="89"/>
      <c r="L2080" s="89"/>
      <c r="M2080" s="89"/>
      <c r="N2080" s="274">
        <v>0</v>
      </c>
      <c r="O2080" s="274">
        <v>432</v>
      </c>
      <c r="P2080" s="89" t="s">
        <v>670</v>
      </c>
    </row>
    <row r="2081" spans="1:16" ht="51">
      <c r="A2081" s="271" t="s">
        <v>556</v>
      </c>
      <c r="B2081" s="89"/>
      <c r="C2081" s="272" t="s">
        <v>616</v>
      </c>
      <c r="D2081" s="84">
        <v>43514</v>
      </c>
      <c r="E2081" s="85" t="s">
        <v>4083</v>
      </c>
      <c r="F2081" s="85" t="s">
        <v>3</v>
      </c>
      <c r="G2081" s="85">
        <v>1713269</v>
      </c>
      <c r="H2081" s="89"/>
      <c r="I2081" s="273" t="s">
        <v>5505</v>
      </c>
      <c r="J2081" s="89"/>
      <c r="K2081" s="89"/>
      <c r="L2081" s="89"/>
      <c r="M2081" s="89"/>
      <c r="N2081" s="274">
        <v>0</v>
      </c>
      <c r="O2081" s="274">
        <v>100</v>
      </c>
      <c r="P2081" s="89" t="s">
        <v>670</v>
      </c>
    </row>
    <row r="2082" spans="1:16" ht="51">
      <c r="A2082" s="271" t="s">
        <v>556</v>
      </c>
      <c r="B2082" s="89"/>
      <c r="C2082" s="272" t="s">
        <v>616</v>
      </c>
      <c r="D2082" s="84">
        <v>43514</v>
      </c>
      <c r="E2082" s="85" t="s">
        <v>4084</v>
      </c>
      <c r="F2082" s="85" t="s">
        <v>3</v>
      </c>
      <c r="G2082" s="85">
        <v>1713263</v>
      </c>
      <c r="H2082" s="89"/>
      <c r="I2082" s="273" t="s">
        <v>5506</v>
      </c>
      <c r="J2082" s="89"/>
      <c r="K2082" s="89"/>
      <c r="L2082" s="89"/>
      <c r="M2082" s="89"/>
      <c r="N2082" s="274">
        <v>0</v>
      </c>
      <c r="O2082" s="274">
        <v>43.64</v>
      </c>
      <c r="P2082" s="89" t="s">
        <v>670</v>
      </c>
    </row>
    <row r="2083" spans="1:16" ht="51">
      <c r="A2083" s="271">
        <v>203</v>
      </c>
      <c r="B2083" s="89"/>
      <c r="C2083" s="272" t="s">
        <v>96</v>
      </c>
      <c r="D2083" s="84">
        <v>43514</v>
      </c>
      <c r="E2083" s="85" t="s">
        <v>4085</v>
      </c>
      <c r="F2083" s="85" t="s">
        <v>3</v>
      </c>
      <c r="G2083" s="85">
        <v>1713243</v>
      </c>
      <c r="H2083" s="89"/>
      <c r="I2083" s="273" t="s">
        <v>5507</v>
      </c>
      <c r="J2083" s="89"/>
      <c r="K2083" s="89"/>
      <c r="L2083" s="89"/>
      <c r="M2083" s="89"/>
      <c r="N2083" s="274">
        <v>0</v>
      </c>
      <c r="O2083" s="274">
        <v>92.75</v>
      </c>
      <c r="P2083" s="89" t="s">
        <v>670</v>
      </c>
    </row>
    <row r="2084" spans="1:16" ht="38.25">
      <c r="A2084" s="271">
        <v>20</v>
      </c>
      <c r="B2084" s="89"/>
      <c r="C2084" s="272" t="s">
        <v>44</v>
      </c>
      <c r="D2084" s="84">
        <v>43514</v>
      </c>
      <c r="E2084" s="85" t="s">
        <v>4086</v>
      </c>
      <c r="F2084" s="85" t="s">
        <v>3</v>
      </c>
      <c r="G2084" s="85">
        <v>1713240</v>
      </c>
      <c r="H2084" s="89"/>
      <c r="I2084" s="273" t="s">
        <v>5508</v>
      </c>
      <c r="J2084" s="89"/>
      <c r="K2084" s="89"/>
      <c r="L2084" s="89"/>
      <c r="M2084" s="89"/>
      <c r="N2084" s="274">
        <v>0</v>
      </c>
      <c r="O2084" s="274">
        <v>558</v>
      </c>
      <c r="P2084" s="89" t="s">
        <v>670</v>
      </c>
    </row>
    <row r="2085" spans="1:16" ht="51">
      <c r="A2085" s="271" t="s">
        <v>556</v>
      </c>
      <c r="B2085" s="89"/>
      <c r="C2085" s="272" t="s">
        <v>616</v>
      </c>
      <c r="D2085" s="84">
        <v>43514</v>
      </c>
      <c r="E2085" s="85" t="s">
        <v>4087</v>
      </c>
      <c r="F2085" s="85" t="s">
        <v>3</v>
      </c>
      <c r="G2085" s="85">
        <v>1713239</v>
      </c>
      <c r="H2085" s="89"/>
      <c r="I2085" s="273" t="s">
        <v>5509</v>
      </c>
      <c r="J2085" s="89"/>
      <c r="K2085" s="89"/>
      <c r="L2085" s="89"/>
      <c r="M2085" s="89"/>
      <c r="N2085" s="274">
        <v>0</v>
      </c>
      <c r="O2085" s="274">
        <v>39.9</v>
      </c>
      <c r="P2085" s="89" t="s">
        <v>670</v>
      </c>
    </row>
    <row r="2086" spans="1:16" ht="63.75">
      <c r="A2086" s="271">
        <v>599</v>
      </c>
      <c r="B2086" s="89"/>
      <c r="C2086" s="272" t="s">
        <v>1372</v>
      </c>
      <c r="D2086" s="84">
        <v>43514</v>
      </c>
      <c r="E2086" s="85" t="s">
        <v>4088</v>
      </c>
      <c r="F2086" s="85" t="s">
        <v>3</v>
      </c>
      <c r="G2086" s="85">
        <v>1713130</v>
      </c>
      <c r="H2086" s="89"/>
      <c r="I2086" s="273" t="s">
        <v>5510</v>
      </c>
      <c r="J2086" s="89"/>
      <c r="K2086" s="89"/>
      <c r="L2086" s="89"/>
      <c r="M2086" s="89"/>
      <c r="N2086" s="274">
        <v>0</v>
      </c>
      <c r="O2086" s="274">
        <v>1564</v>
      </c>
      <c r="P2086" s="89" t="s">
        <v>670</v>
      </c>
    </row>
    <row r="2087" spans="1:16" ht="51">
      <c r="A2087" s="271">
        <v>16</v>
      </c>
      <c r="B2087" s="89"/>
      <c r="C2087" s="272" t="s">
        <v>43</v>
      </c>
      <c r="D2087" s="84">
        <v>43514</v>
      </c>
      <c r="E2087" s="85" t="s">
        <v>4089</v>
      </c>
      <c r="F2087" s="85" t="s">
        <v>3</v>
      </c>
      <c r="G2087" s="85">
        <v>1713094</v>
      </c>
      <c r="H2087" s="89"/>
      <c r="I2087" s="273" t="s">
        <v>5511</v>
      </c>
      <c r="J2087" s="89"/>
      <c r="K2087" s="89"/>
      <c r="L2087" s="89"/>
      <c r="M2087" s="89"/>
      <c r="N2087" s="274">
        <v>0</v>
      </c>
      <c r="O2087" s="274">
        <v>2690</v>
      </c>
      <c r="P2087" s="89" t="s">
        <v>670</v>
      </c>
    </row>
    <row r="2088" spans="1:16" ht="51">
      <c r="A2088" s="271">
        <v>16</v>
      </c>
      <c r="B2088" s="89"/>
      <c r="C2088" s="272" t="s">
        <v>43</v>
      </c>
      <c r="D2088" s="84">
        <v>43514</v>
      </c>
      <c r="E2088" s="85" t="s">
        <v>4090</v>
      </c>
      <c r="F2088" s="85" t="s">
        <v>3</v>
      </c>
      <c r="G2088" s="85">
        <v>1713093</v>
      </c>
      <c r="H2088" s="89"/>
      <c r="I2088" s="273" t="s">
        <v>5512</v>
      </c>
      <c r="J2088" s="89"/>
      <c r="K2088" s="89"/>
      <c r="L2088" s="89"/>
      <c r="M2088" s="89"/>
      <c r="N2088" s="274">
        <v>0</v>
      </c>
      <c r="O2088" s="274">
        <v>272</v>
      </c>
      <c r="P2088" s="89" t="s">
        <v>670</v>
      </c>
    </row>
    <row r="2089" spans="1:16" ht="51">
      <c r="A2089" s="271">
        <v>35</v>
      </c>
      <c r="B2089" s="89"/>
      <c r="C2089" s="272" t="s">
        <v>46</v>
      </c>
      <c r="D2089" s="84">
        <v>43514</v>
      </c>
      <c r="E2089" s="85" t="s">
        <v>4091</v>
      </c>
      <c r="F2089" s="85" t="s">
        <v>3</v>
      </c>
      <c r="G2089" s="85">
        <v>1713089</v>
      </c>
      <c r="H2089" s="89"/>
      <c r="I2089" s="273" t="s">
        <v>5513</v>
      </c>
      <c r="J2089" s="89"/>
      <c r="K2089" s="89"/>
      <c r="L2089" s="89"/>
      <c r="M2089" s="89"/>
      <c r="N2089" s="274">
        <v>0</v>
      </c>
      <c r="O2089" s="274">
        <v>120.45</v>
      </c>
      <c r="P2089" s="89" t="s">
        <v>670</v>
      </c>
    </row>
    <row r="2090" spans="1:16" ht="63.75">
      <c r="A2090" s="271" t="s">
        <v>556</v>
      </c>
      <c r="B2090" s="89"/>
      <c r="C2090" s="272" t="s">
        <v>616</v>
      </c>
      <c r="D2090" s="84">
        <v>43514</v>
      </c>
      <c r="E2090" s="85" t="s">
        <v>4092</v>
      </c>
      <c r="F2090" s="85" t="s">
        <v>3</v>
      </c>
      <c r="G2090" s="85">
        <v>1713073</v>
      </c>
      <c r="H2090" s="89"/>
      <c r="I2090" s="273" t="s">
        <v>5514</v>
      </c>
      <c r="J2090" s="89"/>
      <c r="K2090" s="89"/>
      <c r="L2090" s="89"/>
      <c r="M2090" s="89"/>
      <c r="N2090" s="274">
        <v>0</v>
      </c>
      <c r="O2090" s="274">
        <v>14344.4</v>
      </c>
      <c r="P2090" s="89" t="s">
        <v>670</v>
      </c>
    </row>
    <row r="2091" spans="1:16" ht="63.75">
      <c r="A2091" s="271">
        <v>287</v>
      </c>
      <c r="B2091" s="89"/>
      <c r="C2091" s="272" t="s">
        <v>126</v>
      </c>
      <c r="D2091" s="84">
        <v>43514</v>
      </c>
      <c r="E2091" s="85" t="s">
        <v>4093</v>
      </c>
      <c r="F2091" s="85" t="s">
        <v>3</v>
      </c>
      <c r="G2091" s="85">
        <v>1713066</v>
      </c>
      <c r="H2091" s="89"/>
      <c r="I2091" s="273" t="s">
        <v>5515</v>
      </c>
      <c r="J2091" s="89"/>
      <c r="K2091" s="89"/>
      <c r="L2091" s="89"/>
      <c r="M2091" s="89"/>
      <c r="N2091" s="274">
        <v>0</v>
      </c>
      <c r="O2091" s="274">
        <v>111968.90000000001</v>
      </c>
      <c r="P2091" s="89" t="s">
        <v>670</v>
      </c>
    </row>
    <row r="2092" spans="1:16" ht="63.75">
      <c r="A2092" s="271">
        <v>287</v>
      </c>
      <c r="B2092" s="89"/>
      <c r="C2092" s="272" t="s">
        <v>126</v>
      </c>
      <c r="D2092" s="84">
        <v>43514</v>
      </c>
      <c r="E2092" s="85" t="s">
        <v>4094</v>
      </c>
      <c r="F2092" s="85" t="s">
        <v>3</v>
      </c>
      <c r="G2092" s="85">
        <v>1713062</v>
      </c>
      <c r="H2092" s="89"/>
      <c r="I2092" s="273" t="s">
        <v>5516</v>
      </c>
      <c r="J2092" s="89"/>
      <c r="K2092" s="89"/>
      <c r="L2092" s="89"/>
      <c r="M2092" s="89"/>
      <c r="N2092" s="274">
        <v>0</v>
      </c>
      <c r="O2092" s="274">
        <v>139606.53</v>
      </c>
      <c r="P2092" s="89" t="s">
        <v>670</v>
      </c>
    </row>
    <row r="2093" spans="1:16" ht="63.75">
      <c r="A2093" s="271">
        <v>287</v>
      </c>
      <c r="B2093" s="89"/>
      <c r="C2093" s="272" t="s">
        <v>126</v>
      </c>
      <c r="D2093" s="84">
        <v>43514</v>
      </c>
      <c r="E2093" s="85" t="s">
        <v>4095</v>
      </c>
      <c r="F2093" s="85" t="s">
        <v>3</v>
      </c>
      <c r="G2093" s="85">
        <v>1713060</v>
      </c>
      <c r="H2093" s="89"/>
      <c r="I2093" s="273" t="s">
        <v>5517</v>
      </c>
      <c r="J2093" s="89"/>
      <c r="K2093" s="89"/>
      <c r="L2093" s="89"/>
      <c r="M2093" s="89"/>
      <c r="N2093" s="274">
        <v>0</v>
      </c>
      <c r="O2093" s="274">
        <v>246089.67</v>
      </c>
      <c r="P2093" s="89" t="s">
        <v>670</v>
      </c>
    </row>
    <row r="2094" spans="1:16" ht="51">
      <c r="A2094" s="271">
        <v>130</v>
      </c>
      <c r="B2094" s="89"/>
      <c r="C2094" s="272" t="s">
        <v>67</v>
      </c>
      <c r="D2094" s="84">
        <v>43514</v>
      </c>
      <c r="E2094" s="85" t="s">
        <v>4096</v>
      </c>
      <c r="F2094" s="85" t="s">
        <v>3</v>
      </c>
      <c r="G2094" s="85">
        <v>1713056</v>
      </c>
      <c r="H2094" s="89"/>
      <c r="I2094" s="273" t="s">
        <v>5518</v>
      </c>
      <c r="J2094" s="89"/>
      <c r="K2094" s="89"/>
      <c r="L2094" s="89"/>
      <c r="M2094" s="89"/>
      <c r="N2094" s="274">
        <v>0</v>
      </c>
      <c r="O2094" s="274">
        <v>50000</v>
      </c>
      <c r="P2094" s="89" t="s">
        <v>670</v>
      </c>
    </row>
    <row r="2095" spans="1:16" ht="51">
      <c r="A2095" s="271" t="s">
        <v>556</v>
      </c>
      <c r="B2095" s="89"/>
      <c r="C2095" s="272" t="s">
        <v>616</v>
      </c>
      <c r="D2095" s="84">
        <v>43514</v>
      </c>
      <c r="E2095" s="85" t="s">
        <v>4097</v>
      </c>
      <c r="F2095" s="85" t="s">
        <v>3</v>
      </c>
      <c r="G2095" s="85">
        <v>1713083</v>
      </c>
      <c r="H2095" s="89"/>
      <c r="I2095" s="273" t="s">
        <v>5519</v>
      </c>
      <c r="J2095" s="89"/>
      <c r="K2095" s="89"/>
      <c r="L2095" s="89"/>
      <c r="M2095" s="89"/>
      <c r="N2095" s="274">
        <v>0</v>
      </c>
      <c r="O2095" s="274">
        <v>112.61</v>
      </c>
      <c r="P2095" s="89" t="s">
        <v>670</v>
      </c>
    </row>
    <row r="2096" spans="1:16" ht="63.75">
      <c r="A2096" s="271" t="s">
        <v>565</v>
      </c>
      <c r="B2096" s="89"/>
      <c r="C2096" s="272" t="s">
        <v>615</v>
      </c>
      <c r="D2096" s="84">
        <v>43514</v>
      </c>
      <c r="E2096" s="85" t="s">
        <v>4098</v>
      </c>
      <c r="F2096" s="85" t="s">
        <v>3</v>
      </c>
      <c r="G2096" s="85">
        <v>1713081</v>
      </c>
      <c r="H2096" s="89"/>
      <c r="I2096" s="273" t="s">
        <v>5520</v>
      </c>
      <c r="J2096" s="89"/>
      <c r="K2096" s="89"/>
      <c r="L2096" s="89"/>
      <c r="M2096" s="89"/>
      <c r="N2096" s="274">
        <v>0</v>
      </c>
      <c r="O2096" s="274">
        <v>0.97</v>
      </c>
      <c r="P2096" s="89" t="s">
        <v>670</v>
      </c>
    </row>
    <row r="2097" spans="1:16" ht="51">
      <c r="A2097" s="271" t="s">
        <v>565</v>
      </c>
      <c r="B2097" s="89"/>
      <c r="C2097" s="272" t="s">
        <v>615</v>
      </c>
      <c r="D2097" s="84">
        <v>43514</v>
      </c>
      <c r="E2097" s="85" t="s">
        <v>4099</v>
      </c>
      <c r="F2097" s="85" t="s">
        <v>3</v>
      </c>
      <c r="G2097" s="85">
        <v>1713079</v>
      </c>
      <c r="H2097" s="89"/>
      <c r="I2097" s="273" t="s">
        <v>5521</v>
      </c>
      <c r="J2097" s="89"/>
      <c r="K2097" s="89"/>
      <c r="L2097" s="89"/>
      <c r="M2097" s="89"/>
      <c r="N2097" s="274">
        <v>0</v>
      </c>
      <c r="O2097" s="274">
        <v>18</v>
      </c>
      <c r="P2097" s="89" t="s">
        <v>670</v>
      </c>
    </row>
    <row r="2098" spans="1:16" ht="63.75">
      <c r="A2098" s="271">
        <v>86</v>
      </c>
      <c r="B2098" s="89"/>
      <c r="C2098" s="272" t="s">
        <v>56</v>
      </c>
      <c r="D2098" s="84">
        <v>43514</v>
      </c>
      <c r="E2098" s="85" t="s">
        <v>4100</v>
      </c>
      <c r="F2098" s="85" t="s">
        <v>3</v>
      </c>
      <c r="G2098" s="85">
        <v>1713042</v>
      </c>
      <c r="H2098" s="89"/>
      <c r="I2098" s="273" t="s">
        <v>5522</v>
      </c>
      <c r="J2098" s="89"/>
      <c r="K2098" s="89"/>
      <c r="L2098" s="89"/>
      <c r="M2098" s="89"/>
      <c r="N2098" s="274">
        <v>0</v>
      </c>
      <c r="O2098" s="274">
        <v>200</v>
      </c>
      <c r="P2098" s="89" t="s">
        <v>670</v>
      </c>
    </row>
    <row r="2099" spans="1:16" ht="38.25">
      <c r="A2099" s="271" t="s">
        <v>565</v>
      </c>
      <c r="B2099" s="89"/>
      <c r="C2099" s="272" t="s">
        <v>615</v>
      </c>
      <c r="D2099" s="84">
        <v>43514</v>
      </c>
      <c r="E2099" s="85" t="s">
        <v>4101</v>
      </c>
      <c r="F2099" s="85" t="s">
        <v>3</v>
      </c>
      <c r="G2099" s="85">
        <v>1713035</v>
      </c>
      <c r="H2099" s="89"/>
      <c r="I2099" s="273" t="s">
        <v>5523</v>
      </c>
      <c r="J2099" s="89"/>
      <c r="K2099" s="89"/>
      <c r="L2099" s="89"/>
      <c r="M2099" s="89"/>
      <c r="N2099" s="274">
        <v>0</v>
      </c>
      <c r="O2099" s="274">
        <v>3000</v>
      </c>
      <c r="P2099" s="89" t="s">
        <v>670</v>
      </c>
    </row>
    <row r="2100" spans="1:16" ht="76.5">
      <c r="A2100" s="271">
        <v>670</v>
      </c>
      <c r="B2100" s="89"/>
      <c r="C2100" s="272" t="s">
        <v>190</v>
      </c>
      <c r="D2100" s="84">
        <v>43514</v>
      </c>
      <c r="E2100" s="85" t="s">
        <v>4102</v>
      </c>
      <c r="F2100" s="85" t="s">
        <v>3</v>
      </c>
      <c r="G2100" s="85">
        <v>1713200</v>
      </c>
      <c r="H2100" s="89"/>
      <c r="I2100" s="273" t="s">
        <v>5524</v>
      </c>
      <c r="J2100" s="89"/>
      <c r="K2100" s="89"/>
      <c r="L2100" s="89"/>
      <c r="M2100" s="89"/>
      <c r="N2100" s="274">
        <v>0</v>
      </c>
      <c r="O2100" s="274">
        <v>245502</v>
      </c>
      <c r="P2100" s="89" t="s">
        <v>670</v>
      </c>
    </row>
    <row r="2101" spans="1:16" ht="89.25">
      <c r="A2101" s="271">
        <v>587</v>
      </c>
      <c r="B2101" s="89"/>
      <c r="C2101" s="272" t="s">
        <v>730</v>
      </c>
      <c r="D2101" s="84">
        <v>43514</v>
      </c>
      <c r="E2101" s="85" t="s">
        <v>4103</v>
      </c>
      <c r="F2101" s="85" t="s">
        <v>3</v>
      </c>
      <c r="G2101" s="85">
        <v>1713189</v>
      </c>
      <c r="H2101" s="89"/>
      <c r="I2101" s="273" t="s">
        <v>5525</v>
      </c>
      <c r="J2101" s="89"/>
      <c r="K2101" s="89"/>
      <c r="L2101" s="89"/>
      <c r="M2101" s="89"/>
      <c r="N2101" s="274">
        <v>0</v>
      </c>
      <c r="O2101" s="274">
        <v>8107.5</v>
      </c>
      <c r="P2101" s="89" t="s">
        <v>670</v>
      </c>
    </row>
    <row r="2102" spans="1:16" ht="63.75">
      <c r="A2102" s="271">
        <v>599</v>
      </c>
      <c r="B2102" s="89"/>
      <c r="C2102" s="272" t="s">
        <v>1372</v>
      </c>
      <c r="D2102" s="84">
        <v>43514</v>
      </c>
      <c r="E2102" s="85" t="s">
        <v>4104</v>
      </c>
      <c r="F2102" s="85" t="s">
        <v>3</v>
      </c>
      <c r="G2102" s="85">
        <v>1713188</v>
      </c>
      <c r="H2102" s="89"/>
      <c r="I2102" s="273" t="s">
        <v>5526</v>
      </c>
      <c r="J2102" s="89"/>
      <c r="K2102" s="89"/>
      <c r="L2102" s="89"/>
      <c r="M2102" s="89"/>
      <c r="N2102" s="274">
        <v>0</v>
      </c>
      <c r="O2102" s="274">
        <v>13099.65</v>
      </c>
      <c r="P2102" s="89" t="s">
        <v>670</v>
      </c>
    </row>
    <row r="2103" spans="1:16" ht="51">
      <c r="A2103" s="271">
        <v>222</v>
      </c>
      <c r="B2103" s="89"/>
      <c r="C2103" s="272" t="s">
        <v>103</v>
      </c>
      <c r="D2103" s="84">
        <v>43514</v>
      </c>
      <c r="E2103" s="85" t="s">
        <v>4105</v>
      </c>
      <c r="F2103" s="85" t="s">
        <v>3</v>
      </c>
      <c r="G2103" s="85">
        <v>1713187</v>
      </c>
      <c r="H2103" s="89"/>
      <c r="I2103" s="273" t="s">
        <v>5527</v>
      </c>
      <c r="J2103" s="89"/>
      <c r="K2103" s="89"/>
      <c r="L2103" s="89"/>
      <c r="M2103" s="89"/>
      <c r="N2103" s="274">
        <v>0</v>
      </c>
      <c r="O2103" s="274">
        <v>11021.81</v>
      </c>
      <c r="P2103" s="89" t="s">
        <v>670</v>
      </c>
    </row>
    <row r="2104" spans="1:16" ht="63.75">
      <c r="A2104" s="271">
        <v>599</v>
      </c>
      <c r="B2104" s="89"/>
      <c r="C2104" s="272" t="s">
        <v>1372</v>
      </c>
      <c r="D2104" s="84">
        <v>43514</v>
      </c>
      <c r="E2104" s="85" t="s">
        <v>4106</v>
      </c>
      <c r="F2104" s="85" t="s">
        <v>3</v>
      </c>
      <c r="G2104" s="85">
        <v>1713144</v>
      </c>
      <c r="H2104" s="89"/>
      <c r="I2104" s="273" t="s">
        <v>5528</v>
      </c>
      <c r="J2104" s="89"/>
      <c r="K2104" s="89"/>
      <c r="L2104" s="89"/>
      <c r="M2104" s="89"/>
      <c r="N2104" s="274">
        <v>0</v>
      </c>
      <c r="O2104" s="274">
        <v>420.02</v>
      </c>
      <c r="P2104" s="89" t="s">
        <v>670</v>
      </c>
    </row>
    <row r="2105" spans="1:16" ht="51">
      <c r="A2105" s="271">
        <v>342</v>
      </c>
      <c r="B2105" s="89"/>
      <c r="C2105" s="272" t="s">
        <v>148</v>
      </c>
      <c r="D2105" s="84">
        <v>43514</v>
      </c>
      <c r="E2105" s="85" t="s">
        <v>4107</v>
      </c>
      <c r="F2105" s="85" t="s">
        <v>3</v>
      </c>
      <c r="G2105" s="85">
        <v>1713161</v>
      </c>
      <c r="H2105" s="89"/>
      <c r="I2105" s="273" t="s">
        <v>5529</v>
      </c>
      <c r="J2105" s="89"/>
      <c r="K2105" s="89"/>
      <c r="L2105" s="89"/>
      <c r="M2105" s="89"/>
      <c r="N2105" s="274">
        <v>0</v>
      </c>
      <c r="O2105" s="274">
        <v>1482</v>
      </c>
      <c r="P2105" s="89" t="s">
        <v>670</v>
      </c>
    </row>
    <row r="2106" spans="1:16" ht="51">
      <c r="A2106" s="271">
        <v>342</v>
      </c>
      <c r="B2106" s="89"/>
      <c r="C2106" s="272" t="s">
        <v>148</v>
      </c>
      <c r="D2106" s="84">
        <v>43514</v>
      </c>
      <c r="E2106" s="85" t="s">
        <v>4108</v>
      </c>
      <c r="F2106" s="85" t="s">
        <v>3</v>
      </c>
      <c r="G2106" s="85">
        <v>1713165</v>
      </c>
      <c r="H2106" s="89"/>
      <c r="I2106" s="273" t="s">
        <v>5530</v>
      </c>
      <c r="J2106" s="89"/>
      <c r="K2106" s="89"/>
      <c r="L2106" s="89"/>
      <c r="M2106" s="89"/>
      <c r="N2106" s="274">
        <v>0</v>
      </c>
      <c r="O2106" s="274">
        <v>108</v>
      </c>
      <c r="P2106" s="89" t="s">
        <v>670</v>
      </c>
    </row>
    <row r="2107" spans="1:16" ht="51">
      <c r="A2107" s="271">
        <v>222</v>
      </c>
      <c r="B2107" s="89"/>
      <c r="C2107" s="272" t="s">
        <v>103</v>
      </c>
      <c r="D2107" s="84">
        <v>43514</v>
      </c>
      <c r="E2107" s="85" t="s">
        <v>4109</v>
      </c>
      <c r="F2107" s="85" t="s">
        <v>3</v>
      </c>
      <c r="G2107" s="85">
        <v>1713186</v>
      </c>
      <c r="H2107" s="89"/>
      <c r="I2107" s="273" t="s">
        <v>5531</v>
      </c>
      <c r="J2107" s="89"/>
      <c r="K2107" s="89"/>
      <c r="L2107" s="89"/>
      <c r="M2107" s="89"/>
      <c r="N2107" s="274">
        <v>0</v>
      </c>
      <c r="O2107" s="274">
        <v>80.680000000000007</v>
      </c>
      <c r="P2107" s="89" t="s">
        <v>670</v>
      </c>
    </row>
    <row r="2108" spans="1:16" ht="63.75">
      <c r="A2108" s="271">
        <v>340</v>
      </c>
      <c r="B2108" s="89"/>
      <c r="C2108" s="272" t="s">
        <v>147</v>
      </c>
      <c r="D2108" s="84">
        <v>43514</v>
      </c>
      <c r="E2108" s="85" t="s">
        <v>4110</v>
      </c>
      <c r="F2108" s="85" t="s">
        <v>6</v>
      </c>
      <c r="G2108" s="85">
        <v>967401</v>
      </c>
      <c r="H2108" s="89"/>
      <c r="I2108" s="273" t="s">
        <v>5532</v>
      </c>
      <c r="J2108" s="89"/>
      <c r="K2108" s="89"/>
      <c r="L2108" s="89"/>
      <c r="M2108" s="89"/>
      <c r="N2108" s="274">
        <v>0</v>
      </c>
      <c r="O2108" s="274">
        <v>160932.72</v>
      </c>
      <c r="P2108" s="89" t="s">
        <v>670</v>
      </c>
    </row>
    <row r="2109" spans="1:16" ht="63.75">
      <c r="A2109" s="271">
        <v>10</v>
      </c>
      <c r="B2109" s="89"/>
      <c r="C2109" s="272" t="s">
        <v>41</v>
      </c>
      <c r="D2109" s="84">
        <v>43514</v>
      </c>
      <c r="E2109" s="85" t="s">
        <v>4111</v>
      </c>
      <c r="F2109" s="85" t="s">
        <v>6</v>
      </c>
      <c r="G2109" s="85">
        <v>967403</v>
      </c>
      <c r="H2109" s="89"/>
      <c r="I2109" s="273" t="s">
        <v>5533</v>
      </c>
      <c r="J2109" s="89"/>
      <c r="K2109" s="89"/>
      <c r="L2109" s="89"/>
      <c r="M2109" s="89"/>
      <c r="N2109" s="274">
        <v>0</v>
      </c>
      <c r="O2109" s="274">
        <v>7869.31</v>
      </c>
      <c r="P2109" s="89" t="s">
        <v>670</v>
      </c>
    </row>
    <row r="2110" spans="1:16" ht="51">
      <c r="A2110" s="271">
        <v>342</v>
      </c>
      <c r="B2110" s="89"/>
      <c r="C2110" s="272" t="s">
        <v>148</v>
      </c>
      <c r="D2110" s="84">
        <v>43514</v>
      </c>
      <c r="E2110" s="85" t="s">
        <v>4112</v>
      </c>
      <c r="F2110" s="85" t="s">
        <v>6</v>
      </c>
      <c r="G2110" s="85">
        <v>1083552</v>
      </c>
      <c r="H2110" s="89"/>
      <c r="I2110" s="273" t="s">
        <v>5208</v>
      </c>
      <c r="J2110" s="89"/>
      <c r="K2110" s="89"/>
      <c r="L2110" s="89"/>
      <c r="M2110" s="89"/>
      <c r="N2110" s="274">
        <v>0</v>
      </c>
      <c r="O2110" s="274">
        <v>606699.34</v>
      </c>
      <c r="P2110" s="89" t="s">
        <v>670</v>
      </c>
    </row>
    <row r="2111" spans="1:16" ht="51">
      <c r="A2111" s="271">
        <v>340</v>
      </c>
      <c r="B2111" s="89"/>
      <c r="C2111" s="272" t="s">
        <v>147</v>
      </c>
      <c r="D2111" s="84">
        <v>43514</v>
      </c>
      <c r="E2111" s="85" t="s">
        <v>4113</v>
      </c>
      <c r="F2111" s="85" t="s">
        <v>15</v>
      </c>
      <c r="G2111" s="85">
        <v>967402</v>
      </c>
      <c r="H2111" s="89"/>
      <c r="I2111" s="273" t="s">
        <v>5534</v>
      </c>
      <c r="J2111" s="89"/>
      <c r="K2111" s="89"/>
      <c r="L2111" s="89"/>
      <c r="M2111" s="89"/>
      <c r="N2111" s="274">
        <v>50</v>
      </c>
      <c r="O2111" s="274">
        <v>0</v>
      </c>
      <c r="P2111" s="89" t="s">
        <v>670</v>
      </c>
    </row>
    <row r="2112" spans="1:16" ht="76.5">
      <c r="A2112" s="271">
        <v>25</v>
      </c>
      <c r="B2112" s="89"/>
      <c r="C2112" s="272" t="s">
        <v>45</v>
      </c>
      <c r="D2112" s="84">
        <v>43514</v>
      </c>
      <c r="E2112" s="85" t="s">
        <v>4114</v>
      </c>
      <c r="F2112" s="85" t="s">
        <v>671</v>
      </c>
      <c r="G2112" s="85">
        <v>192450</v>
      </c>
      <c r="H2112" s="89"/>
      <c r="I2112" s="273" t="s">
        <v>5535</v>
      </c>
      <c r="J2112" s="89"/>
      <c r="K2112" s="89"/>
      <c r="L2112" s="89"/>
      <c r="M2112" s="89"/>
      <c r="N2112" s="274">
        <v>1513145.41</v>
      </c>
      <c r="O2112" s="274">
        <v>0</v>
      </c>
      <c r="P2112" s="89" t="s">
        <v>670</v>
      </c>
    </row>
    <row r="2113" spans="1:16" ht="76.5">
      <c r="A2113" s="271">
        <v>25</v>
      </c>
      <c r="B2113" s="89"/>
      <c r="C2113" s="272" t="s">
        <v>45</v>
      </c>
      <c r="D2113" s="84">
        <v>43514</v>
      </c>
      <c r="E2113" s="85" t="s">
        <v>4114</v>
      </c>
      <c r="F2113" s="85" t="s">
        <v>671</v>
      </c>
      <c r="G2113" s="85">
        <v>192468</v>
      </c>
      <c r="H2113" s="89"/>
      <c r="I2113" s="273" t="s">
        <v>5536</v>
      </c>
      <c r="J2113" s="89"/>
      <c r="K2113" s="89"/>
      <c r="L2113" s="89"/>
      <c r="M2113" s="89"/>
      <c r="N2113" s="274">
        <v>309051.74</v>
      </c>
      <c r="O2113" s="274">
        <v>0</v>
      </c>
      <c r="P2113" s="89" t="s">
        <v>670</v>
      </c>
    </row>
    <row r="2114" spans="1:16" ht="89.25">
      <c r="A2114" s="271">
        <v>25</v>
      </c>
      <c r="B2114" s="89"/>
      <c r="C2114" s="272" t="s">
        <v>45</v>
      </c>
      <c r="D2114" s="84">
        <v>43514</v>
      </c>
      <c r="E2114" s="85" t="s">
        <v>4114</v>
      </c>
      <c r="F2114" s="85" t="s">
        <v>671</v>
      </c>
      <c r="G2114" s="85">
        <v>192466</v>
      </c>
      <c r="H2114" s="89"/>
      <c r="I2114" s="273" t="s">
        <v>5537</v>
      </c>
      <c r="J2114" s="89"/>
      <c r="K2114" s="89"/>
      <c r="L2114" s="89"/>
      <c r="M2114" s="89"/>
      <c r="N2114" s="274">
        <v>130846.35</v>
      </c>
      <c r="O2114" s="274">
        <v>0</v>
      </c>
      <c r="P2114" s="89" t="s">
        <v>670</v>
      </c>
    </row>
    <row r="2115" spans="1:16" ht="76.5">
      <c r="A2115" s="271">
        <v>25</v>
      </c>
      <c r="B2115" s="89"/>
      <c r="C2115" s="272" t="s">
        <v>45</v>
      </c>
      <c r="D2115" s="84">
        <v>43514</v>
      </c>
      <c r="E2115" s="85" t="s">
        <v>4114</v>
      </c>
      <c r="F2115" s="85" t="s">
        <v>671</v>
      </c>
      <c r="G2115" s="85">
        <v>192469</v>
      </c>
      <c r="H2115" s="89"/>
      <c r="I2115" s="273" t="s">
        <v>5538</v>
      </c>
      <c r="J2115" s="89"/>
      <c r="K2115" s="89"/>
      <c r="L2115" s="89"/>
      <c r="M2115" s="89"/>
      <c r="N2115" s="274">
        <v>604013.87</v>
      </c>
      <c r="O2115" s="274">
        <v>0</v>
      </c>
      <c r="P2115" s="89" t="s">
        <v>670</v>
      </c>
    </row>
    <row r="2116" spans="1:16" ht="76.5">
      <c r="A2116" s="271">
        <v>25</v>
      </c>
      <c r="B2116" s="89"/>
      <c r="C2116" s="272" t="s">
        <v>45</v>
      </c>
      <c r="D2116" s="84">
        <v>43514</v>
      </c>
      <c r="E2116" s="85" t="s">
        <v>4114</v>
      </c>
      <c r="F2116" s="85" t="s">
        <v>671</v>
      </c>
      <c r="G2116" s="85">
        <v>192467</v>
      </c>
      <c r="H2116" s="89"/>
      <c r="I2116" s="273" t="s">
        <v>5539</v>
      </c>
      <c r="J2116" s="89"/>
      <c r="K2116" s="89"/>
      <c r="L2116" s="89"/>
      <c r="M2116" s="89"/>
      <c r="N2116" s="274">
        <v>436126.78</v>
      </c>
      <c r="O2116" s="274">
        <v>0</v>
      </c>
      <c r="P2116" s="89" t="s">
        <v>670</v>
      </c>
    </row>
    <row r="2117" spans="1:16" ht="76.5">
      <c r="A2117" s="271">
        <v>25</v>
      </c>
      <c r="B2117" s="89"/>
      <c r="C2117" s="272" t="s">
        <v>45</v>
      </c>
      <c r="D2117" s="84">
        <v>43514</v>
      </c>
      <c r="E2117" s="85" t="s">
        <v>4114</v>
      </c>
      <c r="F2117" s="85" t="s">
        <v>671</v>
      </c>
      <c r="G2117" s="85">
        <v>192465</v>
      </c>
      <c r="H2117" s="89"/>
      <c r="I2117" s="273" t="s">
        <v>5540</v>
      </c>
      <c r="J2117" s="89"/>
      <c r="K2117" s="89"/>
      <c r="L2117" s="89"/>
      <c r="M2117" s="89"/>
      <c r="N2117" s="274">
        <v>494327.5</v>
      </c>
      <c r="O2117" s="274">
        <v>0</v>
      </c>
      <c r="P2117" s="89" t="s">
        <v>670</v>
      </c>
    </row>
    <row r="2118" spans="1:16" ht="76.5">
      <c r="A2118" s="271">
        <v>25</v>
      </c>
      <c r="B2118" s="89"/>
      <c r="C2118" s="272" t="s">
        <v>45</v>
      </c>
      <c r="D2118" s="84">
        <v>43514</v>
      </c>
      <c r="E2118" s="85" t="s">
        <v>4114</v>
      </c>
      <c r="F2118" s="85" t="s">
        <v>671</v>
      </c>
      <c r="G2118" s="85">
        <v>192448</v>
      </c>
      <c r="H2118" s="89"/>
      <c r="I2118" s="273" t="s">
        <v>5541</v>
      </c>
      <c r="J2118" s="89"/>
      <c r="K2118" s="89"/>
      <c r="L2118" s="89"/>
      <c r="M2118" s="89"/>
      <c r="N2118" s="274">
        <v>1435050.21</v>
      </c>
      <c r="O2118" s="274">
        <v>0</v>
      </c>
      <c r="P2118" s="89" t="s">
        <v>670</v>
      </c>
    </row>
    <row r="2119" spans="1:16" ht="89.25">
      <c r="A2119" s="271">
        <v>25</v>
      </c>
      <c r="B2119" s="89"/>
      <c r="C2119" s="272" t="s">
        <v>45</v>
      </c>
      <c r="D2119" s="84">
        <v>43514</v>
      </c>
      <c r="E2119" s="85" t="s">
        <v>4114</v>
      </c>
      <c r="F2119" s="85" t="s">
        <v>671</v>
      </c>
      <c r="G2119" s="85">
        <v>192449</v>
      </c>
      <c r="H2119" s="89"/>
      <c r="I2119" s="273" t="s">
        <v>5542</v>
      </c>
      <c r="J2119" s="89"/>
      <c r="K2119" s="89"/>
      <c r="L2119" s="89"/>
      <c r="M2119" s="89"/>
      <c r="N2119" s="274">
        <v>33309.99</v>
      </c>
      <c r="O2119" s="274">
        <v>0</v>
      </c>
      <c r="P2119" s="89" t="s">
        <v>670</v>
      </c>
    </row>
    <row r="2120" spans="1:16" ht="89.25">
      <c r="A2120" s="271">
        <v>25</v>
      </c>
      <c r="B2120" s="89"/>
      <c r="C2120" s="272" t="s">
        <v>45</v>
      </c>
      <c r="D2120" s="84">
        <v>43514</v>
      </c>
      <c r="E2120" s="85" t="s">
        <v>4114</v>
      </c>
      <c r="F2120" s="85" t="s">
        <v>671</v>
      </c>
      <c r="G2120" s="85">
        <v>192471</v>
      </c>
      <c r="H2120" s="89"/>
      <c r="I2120" s="273" t="s">
        <v>5543</v>
      </c>
      <c r="J2120" s="89"/>
      <c r="K2120" s="89"/>
      <c r="L2120" s="89"/>
      <c r="M2120" s="89"/>
      <c r="N2120" s="274">
        <v>803419.63</v>
      </c>
      <c r="O2120" s="274">
        <v>0</v>
      </c>
      <c r="P2120" s="89" t="s">
        <v>670</v>
      </c>
    </row>
    <row r="2121" spans="1:16" ht="76.5">
      <c r="A2121" s="271">
        <v>25</v>
      </c>
      <c r="B2121" s="89"/>
      <c r="C2121" s="272" t="s">
        <v>45</v>
      </c>
      <c r="D2121" s="84">
        <v>43514</v>
      </c>
      <c r="E2121" s="85" t="s">
        <v>4114</v>
      </c>
      <c r="F2121" s="85" t="s">
        <v>671</v>
      </c>
      <c r="G2121" s="85">
        <v>192472</v>
      </c>
      <c r="H2121" s="89"/>
      <c r="I2121" s="273" t="s">
        <v>5544</v>
      </c>
      <c r="J2121" s="89"/>
      <c r="K2121" s="89"/>
      <c r="L2121" s="89"/>
      <c r="M2121" s="89"/>
      <c r="N2121" s="274">
        <v>1094110.43</v>
      </c>
      <c r="O2121" s="274">
        <v>0</v>
      </c>
      <c r="P2121" s="89" t="s">
        <v>670</v>
      </c>
    </row>
    <row r="2122" spans="1:16" ht="76.5">
      <c r="A2122" s="271">
        <v>25</v>
      </c>
      <c r="B2122" s="89"/>
      <c r="C2122" s="272" t="s">
        <v>45</v>
      </c>
      <c r="D2122" s="84">
        <v>43514</v>
      </c>
      <c r="E2122" s="85" t="s">
        <v>4114</v>
      </c>
      <c r="F2122" s="85" t="s">
        <v>671</v>
      </c>
      <c r="G2122" s="85">
        <v>192473</v>
      </c>
      <c r="H2122" s="89"/>
      <c r="I2122" s="273" t="s">
        <v>5545</v>
      </c>
      <c r="J2122" s="89"/>
      <c r="K2122" s="89"/>
      <c r="L2122" s="89"/>
      <c r="M2122" s="89"/>
      <c r="N2122" s="274">
        <v>162367.1</v>
      </c>
      <c r="O2122" s="274">
        <v>0</v>
      </c>
      <c r="P2122" s="89" t="s">
        <v>670</v>
      </c>
    </row>
    <row r="2123" spans="1:16" ht="89.25">
      <c r="A2123" s="271">
        <v>25</v>
      </c>
      <c r="B2123" s="89"/>
      <c r="C2123" s="272" t="s">
        <v>45</v>
      </c>
      <c r="D2123" s="84">
        <v>43514</v>
      </c>
      <c r="E2123" s="85" t="s">
        <v>4114</v>
      </c>
      <c r="F2123" s="85" t="s">
        <v>671</v>
      </c>
      <c r="G2123" s="85">
        <v>192470</v>
      </c>
      <c r="H2123" s="89"/>
      <c r="I2123" s="273" t="s">
        <v>5546</v>
      </c>
      <c r="J2123" s="89"/>
      <c r="K2123" s="89"/>
      <c r="L2123" s="89"/>
      <c r="M2123" s="89"/>
      <c r="N2123" s="274">
        <v>42197.56</v>
      </c>
      <c r="O2123" s="274">
        <v>0</v>
      </c>
      <c r="P2123" s="89" t="s">
        <v>670</v>
      </c>
    </row>
    <row r="2124" spans="1:16" ht="76.5">
      <c r="A2124" s="271">
        <v>25</v>
      </c>
      <c r="B2124" s="89"/>
      <c r="C2124" s="272" t="s">
        <v>45</v>
      </c>
      <c r="D2124" s="84">
        <v>43514</v>
      </c>
      <c r="E2124" s="85" t="s">
        <v>4115</v>
      </c>
      <c r="F2124" s="85" t="s">
        <v>671</v>
      </c>
      <c r="G2124" s="85">
        <v>192462</v>
      </c>
      <c r="H2124" s="89"/>
      <c r="I2124" s="273" t="s">
        <v>5547</v>
      </c>
      <c r="J2124" s="89"/>
      <c r="K2124" s="89"/>
      <c r="L2124" s="89"/>
      <c r="M2124" s="89"/>
      <c r="N2124" s="274">
        <v>201686.5</v>
      </c>
      <c r="O2124" s="274">
        <v>0</v>
      </c>
      <c r="P2124" s="89" t="s">
        <v>670</v>
      </c>
    </row>
    <row r="2125" spans="1:16" ht="76.5">
      <c r="A2125" s="271">
        <v>25</v>
      </c>
      <c r="B2125" s="89"/>
      <c r="C2125" s="272" t="s">
        <v>45</v>
      </c>
      <c r="D2125" s="84">
        <v>43514</v>
      </c>
      <c r="E2125" s="85" t="s">
        <v>4115</v>
      </c>
      <c r="F2125" s="85" t="s">
        <v>671</v>
      </c>
      <c r="G2125" s="85">
        <v>192456</v>
      </c>
      <c r="H2125" s="89"/>
      <c r="I2125" s="273" t="s">
        <v>5548</v>
      </c>
      <c r="J2125" s="89"/>
      <c r="K2125" s="89"/>
      <c r="L2125" s="89"/>
      <c r="M2125" s="89"/>
      <c r="N2125" s="274">
        <v>64194.31</v>
      </c>
      <c r="O2125" s="274">
        <v>0</v>
      </c>
      <c r="P2125" s="89" t="s">
        <v>670</v>
      </c>
    </row>
    <row r="2126" spans="1:16" ht="89.25">
      <c r="A2126" s="271">
        <v>25</v>
      </c>
      <c r="B2126" s="89"/>
      <c r="C2126" s="272" t="s">
        <v>45</v>
      </c>
      <c r="D2126" s="84">
        <v>43514</v>
      </c>
      <c r="E2126" s="85" t="s">
        <v>4115</v>
      </c>
      <c r="F2126" s="85" t="s">
        <v>671</v>
      </c>
      <c r="G2126" s="85">
        <v>192452</v>
      </c>
      <c r="H2126" s="89"/>
      <c r="I2126" s="273" t="s">
        <v>5549</v>
      </c>
      <c r="J2126" s="89"/>
      <c r="K2126" s="89"/>
      <c r="L2126" s="89"/>
      <c r="M2126" s="89"/>
      <c r="N2126" s="274">
        <v>221295</v>
      </c>
      <c r="O2126" s="274">
        <v>0</v>
      </c>
      <c r="P2126" s="89" t="s">
        <v>670</v>
      </c>
    </row>
    <row r="2127" spans="1:16" ht="76.5">
      <c r="A2127" s="271">
        <v>25</v>
      </c>
      <c r="B2127" s="89"/>
      <c r="C2127" s="272" t="s">
        <v>45</v>
      </c>
      <c r="D2127" s="84">
        <v>43514</v>
      </c>
      <c r="E2127" s="85" t="s">
        <v>4115</v>
      </c>
      <c r="F2127" s="85" t="s">
        <v>671</v>
      </c>
      <c r="G2127" s="85">
        <v>192455</v>
      </c>
      <c r="H2127" s="89"/>
      <c r="I2127" s="273" t="s">
        <v>5550</v>
      </c>
      <c r="J2127" s="89"/>
      <c r="K2127" s="89"/>
      <c r="L2127" s="89"/>
      <c r="M2127" s="89"/>
      <c r="N2127" s="274">
        <v>297904.03999999998</v>
      </c>
      <c r="O2127" s="274">
        <v>0</v>
      </c>
      <c r="P2127" s="89" t="s">
        <v>670</v>
      </c>
    </row>
    <row r="2128" spans="1:16" ht="89.25">
      <c r="A2128" s="271">
        <v>25</v>
      </c>
      <c r="B2128" s="89"/>
      <c r="C2128" s="272" t="s">
        <v>45</v>
      </c>
      <c r="D2128" s="84">
        <v>43514</v>
      </c>
      <c r="E2128" s="85" t="s">
        <v>4115</v>
      </c>
      <c r="F2128" s="85" t="s">
        <v>671</v>
      </c>
      <c r="G2128" s="85">
        <v>192453</v>
      </c>
      <c r="H2128" s="89"/>
      <c r="I2128" s="273" t="s">
        <v>5551</v>
      </c>
      <c r="J2128" s="89"/>
      <c r="K2128" s="89"/>
      <c r="L2128" s="89"/>
      <c r="M2128" s="89"/>
      <c r="N2128" s="274">
        <v>94373.02</v>
      </c>
      <c r="O2128" s="274">
        <v>0</v>
      </c>
      <c r="P2128" s="89" t="s">
        <v>670</v>
      </c>
    </row>
    <row r="2129" spans="1:16" ht="89.25">
      <c r="A2129" s="271">
        <v>25</v>
      </c>
      <c r="B2129" s="89"/>
      <c r="C2129" s="272" t="s">
        <v>45</v>
      </c>
      <c r="D2129" s="84">
        <v>43514</v>
      </c>
      <c r="E2129" s="85" t="s">
        <v>4115</v>
      </c>
      <c r="F2129" s="85" t="s">
        <v>671</v>
      </c>
      <c r="G2129" s="85">
        <v>192454</v>
      </c>
      <c r="H2129" s="89"/>
      <c r="I2129" s="273" t="s">
        <v>5552</v>
      </c>
      <c r="J2129" s="89"/>
      <c r="K2129" s="89"/>
      <c r="L2129" s="89"/>
      <c r="M2129" s="89"/>
      <c r="N2129" s="274">
        <v>283207.94</v>
      </c>
      <c r="O2129" s="274">
        <v>0</v>
      </c>
      <c r="P2129" s="89" t="s">
        <v>670</v>
      </c>
    </row>
    <row r="2130" spans="1:16" ht="76.5">
      <c r="A2130" s="271">
        <v>25</v>
      </c>
      <c r="B2130" s="89"/>
      <c r="C2130" s="272" t="s">
        <v>45</v>
      </c>
      <c r="D2130" s="84">
        <v>43514</v>
      </c>
      <c r="E2130" s="85" t="s">
        <v>4115</v>
      </c>
      <c r="F2130" s="85" t="s">
        <v>671</v>
      </c>
      <c r="G2130" s="85">
        <v>192451</v>
      </c>
      <c r="H2130" s="89"/>
      <c r="I2130" s="273" t="s">
        <v>5553</v>
      </c>
      <c r="J2130" s="89"/>
      <c r="K2130" s="89"/>
      <c r="L2130" s="89"/>
      <c r="M2130" s="89"/>
      <c r="N2130" s="274">
        <v>1232376.6000000001</v>
      </c>
      <c r="O2130" s="274">
        <v>0</v>
      </c>
      <c r="P2130" s="89" t="s">
        <v>670</v>
      </c>
    </row>
    <row r="2131" spans="1:16" ht="76.5">
      <c r="A2131" s="271">
        <v>25</v>
      </c>
      <c r="B2131" s="89"/>
      <c r="C2131" s="272" t="s">
        <v>45</v>
      </c>
      <c r="D2131" s="84">
        <v>43514</v>
      </c>
      <c r="E2131" s="85" t="s">
        <v>4115</v>
      </c>
      <c r="F2131" s="85" t="s">
        <v>671</v>
      </c>
      <c r="G2131" s="85">
        <v>192464</v>
      </c>
      <c r="H2131" s="89"/>
      <c r="I2131" s="273" t="s">
        <v>5554</v>
      </c>
      <c r="J2131" s="89"/>
      <c r="K2131" s="89"/>
      <c r="L2131" s="89"/>
      <c r="M2131" s="89"/>
      <c r="N2131" s="274">
        <v>723304.9</v>
      </c>
      <c r="O2131" s="274">
        <v>0</v>
      </c>
      <c r="P2131" s="89" t="s">
        <v>670</v>
      </c>
    </row>
    <row r="2132" spans="1:16" ht="76.5">
      <c r="A2132" s="271">
        <v>25</v>
      </c>
      <c r="B2132" s="89"/>
      <c r="C2132" s="272" t="s">
        <v>45</v>
      </c>
      <c r="D2132" s="84">
        <v>43514</v>
      </c>
      <c r="E2132" s="85" t="s">
        <v>4115</v>
      </c>
      <c r="F2132" s="85" t="s">
        <v>671</v>
      </c>
      <c r="G2132" s="85">
        <v>192463</v>
      </c>
      <c r="H2132" s="89"/>
      <c r="I2132" s="273" t="s">
        <v>5555</v>
      </c>
      <c r="J2132" s="89"/>
      <c r="K2132" s="89"/>
      <c r="L2132" s="89"/>
      <c r="M2132" s="89"/>
      <c r="N2132" s="274">
        <v>1287045.1000000001</v>
      </c>
      <c r="O2132" s="274">
        <v>0</v>
      </c>
      <c r="P2132" s="89" t="s">
        <v>670</v>
      </c>
    </row>
    <row r="2133" spans="1:16" ht="89.25">
      <c r="A2133" s="271">
        <v>25</v>
      </c>
      <c r="B2133" s="89"/>
      <c r="C2133" s="272" t="s">
        <v>45</v>
      </c>
      <c r="D2133" s="84">
        <v>43514</v>
      </c>
      <c r="E2133" s="85" t="s">
        <v>4115</v>
      </c>
      <c r="F2133" s="85" t="s">
        <v>671</v>
      </c>
      <c r="G2133" s="85">
        <v>192458</v>
      </c>
      <c r="H2133" s="89"/>
      <c r="I2133" s="273" t="s">
        <v>5556</v>
      </c>
      <c r="J2133" s="89"/>
      <c r="K2133" s="89"/>
      <c r="L2133" s="89"/>
      <c r="M2133" s="89"/>
      <c r="N2133" s="274">
        <v>463079.65</v>
      </c>
      <c r="O2133" s="274">
        <v>0</v>
      </c>
      <c r="P2133" s="89" t="s">
        <v>670</v>
      </c>
    </row>
    <row r="2134" spans="1:16" ht="76.5">
      <c r="A2134" s="271">
        <v>25</v>
      </c>
      <c r="B2134" s="89"/>
      <c r="C2134" s="272" t="s">
        <v>45</v>
      </c>
      <c r="D2134" s="84">
        <v>43514</v>
      </c>
      <c r="E2134" s="85" t="s">
        <v>4115</v>
      </c>
      <c r="F2134" s="85" t="s">
        <v>671</v>
      </c>
      <c r="G2134" s="85">
        <v>192459</v>
      </c>
      <c r="H2134" s="89"/>
      <c r="I2134" s="273" t="s">
        <v>5557</v>
      </c>
      <c r="J2134" s="89"/>
      <c r="K2134" s="89"/>
      <c r="L2134" s="89"/>
      <c r="M2134" s="89"/>
      <c r="N2134" s="274">
        <v>156444.47</v>
      </c>
      <c r="O2134" s="274">
        <v>0</v>
      </c>
      <c r="P2134" s="89" t="s">
        <v>670</v>
      </c>
    </row>
    <row r="2135" spans="1:16" ht="76.5">
      <c r="A2135" s="271">
        <v>25</v>
      </c>
      <c r="B2135" s="89"/>
      <c r="C2135" s="272" t="s">
        <v>45</v>
      </c>
      <c r="D2135" s="84">
        <v>43514</v>
      </c>
      <c r="E2135" s="85" t="s">
        <v>4115</v>
      </c>
      <c r="F2135" s="85" t="s">
        <v>671</v>
      </c>
      <c r="G2135" s="85">
        <v>192460</v>
      </c>
      <c r="H2135" s="89"/>
      <c r="I2135" s="273" t="s">
        <v>5558</v>
      </c>
      <c r="J2135" s="89"/>
      <c r="K2135" s="89"/>
      <c r="L2135" s="89"/>
      <c r="M2135" s="89"/>
      <c r="N2135" s="274">
        <v>336821.31</v>
      </c>
      <c r="O2135" s="274">
        <v>0</v>
      </c>
      <c r="P2135" s="89" t="s">
        <v>670</v>
      </c>
    </row>
    <row r="2136" spans="1:16" ht="76.5">
      <c r="A2136" s="271">
        <v>25</v>
      </c>
      <c r="B2136" s="89"/>
      <c r="C2136" s="272" t="s">
        <v>45</v>
      </c>
      <c r="D2136" s="84">
        <v>43514</v>
      </c>
      <c r="E2136" s="85" t="s">
        <v>4115</v>
      </c>
      <c r="F2136" s="85" t="s">
        <v>671</v>
      </c>
      <c r="G2136" s="85">
        <v>192461</v>
      </c>
      <c r="H2136" s="89"/>
      <c r="I2136" s="273" t="s">
        <v>5559</v>
      </c>
      <c r="J2136" s="89"/>
      <c r="K2136" s="89"/>
      <c r="L2136" s="89"/>
      <c r="M2136" s="89"/>
      <c r="N2136" s="274">
        <v>156577.04999999999</v>
      </c>
      <c r="O2136" s="274">
        <v>0</v>
      </c>
      <c r="P2136" s="89" t="s">
        <v>670</v>
      </c>
    </row>
    <row r="2137" spans="1:16" ht="76.5">
      <c r="A2137" s="271">
        <v>25</v>
      </c>
      <c r="B2137" s="89"/>
      <c r="C2137" s="272" t="s">
        <v>45</v>
      </c>
      <c r="D2137" s="84">
        <v>43514</v>
      </c>
      <c r="E2137" s="85" t="s">
        <v>4115</v>
      </c>
      <c r="F2137" s="85" t="s">
        <v>671</v>
      </c>
      <c r="G2137" s="85">
        <v>192457</v>
      </c>
      <c r="H2137" s="89"/>
      <c r="I2137" s="273" t="s">
        <v>5560</v>
      </c>
      <c r="J2137" s="89"/>
      <c r="K2137" s="89"/>
      <c r="L2137" s="89"/>
      <c r="M2137" s="89"/>
      <c r="N2137" s="274">
        <v>96623.37</v>
      </c>
      <c r="O2137" s="274">
        <v>0</v>
      </c>
      <c r="P2137" s="89" t="s">
        <v>670</v>
      </c>
    </row>
    <row r="2138" spans="1:16" ht="51">
      <c r="A2138" s="271">
        <v>41</v>
      </c>
      <c r="B2138" s="89"/>
      <c r="C2138" s="272" t="s">
        <v>47</v>
      </c>
      <c r="D2138" s="84">
        <v>43514</v>
      </c>
      <c r="E2138" s="85" t="s">
        <v>4116</v>
      </c>
      <c r="F2138" s="85" t="s">
        <v>6</v>
      </c>
      <c r="G2138" s="85">
        <v>1083805</v>
      </c>
      <c r="H2138" s="89"/>
      <c r="I2138" s="273" t="s">
        <v>5561</v>
      </c>
      <c r="J2138" s="89"/>
      <c r="K2138" s="89"/>
      <c r="L2138" s="89"/>
      <c r="M2138" s="89"/>
      <c r="N2138" s="274">
        <v>0</v>
      </c>
      <c r="O2138" s="274">
        <v>3107153</v>
      </c>
      <c r="P2138" s="89" t="s">
        <v>670</v>
      </c>
    </row>
    <row r="2139" spans="1:16" ht="76.5">
      <c r="A2139" s="271" t="s">
        <v>557</v>
      </c>
      <c r="B2139" s="89"/>
      <c r="C2139" s="272" t="s">
        <v>783</v>
      </c>
      <c r="D2139" s="84">
        <v>43514</v>
      </c>
      <c r="E2139" s="85" t="s">
        <v>4117</v>
      </c>
      <c r="F2139" s="85" t="s">
        <v>6</v>
      </c>
      <c r="G2139" s="85">
        <v>1083810</v>
      </c>
      <c r="H2139" s="89"/>
      <c r="I2139" s="273" t="s">
        <v>5562</v>
      </c>
      <c r="J2139" s="89"/>
      <c r="K2139" s="89"/>
      <c r="L2139" s="89"/>
      <c r="M2139" s="89"/>
      <c r="N2139" s="274">
        <v>0</v>
      </c>
      <c r="O2139" s="274">
        <v>150000</v>
      </c>
      <c r="P2139" s="89" t="s">
        <v>670</v>
      </c>
    </row>
    <row r="2140" spans="1:16" ht="51">
      <c r="A2140" s="271" t="s">
        <v>565</v>
      </c>
      <c r="B2140" s="89"/>
      <c r="C2140" s="272" t="s">
        <v>615</v>
      </c>
      <c r="D2140" s="84">
        <v>43515</v>
      </c>
      <c r="E2140" s="85" t="s">
        <v>4118</v>
      </c>
      <c r="F2140" s="85" t="s">
        <v>3</v>
      </c>
      <c r="G2140" s="85">
        <v>1713595</v>
      </c>
      <c r="H2140" s="89"/>
      <c r="I2140" s="273" t="s">
        <v>5563</v>
      </c>
      <c r="J2140" s="89"/>
      <c r="K2140" s="89"/>
      <c r="L2140" s="89"/>
      <c r="M2140" s="89"/>
      <c r="N2140" s="274">
        <v>0</v>
      </c>
      <c r="O2140" s="274">
        <v>14.200000000000001</v>
      </c>
      <c r="P2140" s="89" t="s">
        <v>741</v>
      </c>
    </row>
    <row r="2141" spans="1:16" ht="63.75">
      <c r="A2141" s="271" t="s">
        <v>556</v>
      </c>
      <c r="B2141" s="89"/>
      <c r="C2141" s="272" t="s">
        <v>616</v>
      </c>
      <c r="D2141" s="84">
        <v>43515</v>
      </c>
      <c r="E2141" s="85" t="s">
        <v>4119</v>
      </c>
      <c r="F2141" s="85" t="s">
        <v>3</v>
      </c>
      <c r="G2141" s="85">
        <v>1713592</v>
      </c>
      <c r="H2141" s="89"/>
      <c r="I2141" s="273" t="s">
        <v>5564</v>
      </c>
      <c r="J2141" s="89"/>
      <c r="K2141" s="89"/>
      <c r="L2141" s="89"/>
      <c r="M2141" s="89"/>
      <c r="N2141" s="274">
        <v>0</v>
      </c>
      <c r="O2141" s="274">
        <v>446.40000000000003</v>
      </c>
      <c r="P2141" s="89" t="s">
        <v>670</v>
      </c>
    </row>
    <row r="2142" spans="1:16" ht="38.25">
      <c r="A2142" s="271">
        <v>35</v>
      </c>
      <c r="B2142" s="89"/>
      <c r="C2142" s="272" t="s">
        <v>46</v>
      </c>
      <c r="D2142" s="84">
        <v>43515</v>
      </c>
      <c r="E2142" s="85" t="s">
        <v>4120</v>
      </c>
      <c r="F2142" s="85" t="s">
        <v>3</v>
      </c>
      <c r="G2142" s="85">
        <v>1713589</v>
      </c>
      <c r="H2142" s="89"/>
      <c r="I2142" s="273" t="s">
        <v>2993</v>
      </c>
      <c r="J2142" s="89"/>
      <c r="K2142" s="89"/>
      <c r="L2142" s="89"/>
      <c r="M2142" s="89"/>
      <c r="N2142" s="274">
        <v>0</v>
      </c>
      <c r="O2142" s="274">
        <v>355</v>
      </c>
      <c r="P2142" s="89" t="s">
        <v>670</v>
      </c>
    </row>
    <row r="2143" spans="1:16" ht="51">
      <c r="A2143" s="271">
        <v>190</v>
      </c>
      <c r="B2143" s="89"/>
      <c r="C2143" s="272" t="s">
        <v>92</v>
      </c>
      <c r="D2143" s="84">
        <v>43515</v>
      </c>
      <c r="E2143" s="85" t="s">
        <v>4121</v>
      </c>
      <c r="F2143" s="85" t="s">
        <v>3</v>
      </c>
      <c r="G2143" s="85">
        <v>1713588</v>
      </c>
      <c r="H2143" s="89"/>
      <c r="I2143" s="273" t="s">
        <v>5565</v>
      </c>
      <c r="J2143" s="89"/>
      <c r="K2143" s="89"/>
      <c r="L2143" s="89"/>
      <c r="M2143" s="89"/>
      <c r="N2143" s="274">
        <v>0</v>
      </c>
      <c r="O2143" s="274">
        <v>93.88</v>
      </c>
      <c r="P2143" s="89" t="s">
        <v>670</v>
      </c>
    </row>
    <row r="2144" spans="1:16" ht="63.75">
      <c r="A2144" s="271">
        <v>287</v>
      </c>
      <c r="B2144" s="89"/>
      <c r="C2144" s="272" t="s">
        <v>126</v>
      </c>
      <c r="D2144" s="84">
        <v>43515</v>
      </c>
      <c r="E2144" s="85" t="s">
        <v>4122</v>
      </c>
      <c r="F2144" s="85" t="s">
        <v>3</v>
      </c>
      <c r="G2144" s="85">
        <v>1713579</v>
      </c>
      <c r="H2144" s="89"/>
      <c r="I2144" s="273" t="s">
        <v>5566</v>
      </c>
      <c r="J2144" s="89"/>
      <c r="K2144" s="89"/>
      <c r="L2144" s="89"/>
      <c r="M2144" s="89"/>
      <c r="N2144" s="274">
        <v>0</v>
      </c>
      <c r="O2144" s="274">
        <v>6749.08</v>
      </c>
      <c r="P2144" s="89" t="s">
        <v>670</v>
      </c>
    </row>
    <row r="2145" spans="1:16" ht="51">
      <c r="A2145" s="271">
        <v>20</v>
      </c>
      <c r="B2145" s="89"/>
      <c r="C2145" s="272" t="s">
        <v>44</v>
      </c>
      <c r="D2145" s="84">
        <v>43515</v>
      </c>
      <c r="E2145" s="85" t="s">
        <v>4123</v>
      </c>
      <c r="F2145" s="85" t="s">
        <v>3</v>
      </c>
      <c r="G2145" s="85">
        <v>1713577</v>
      </c>
      <c r="H2145" s="89"/>
      <c r="I2145" s="273" t="s">
        <v>5567</v>
      </c>
      <c r="J2145" s="89"/>
      <c r="K2145" s="89"/>
      <c r="L2145" s="89"/>
      <c r="M2145" s="89"/>
      <c r="N2145" s="274">
        <v>0</v>
      </c>
      <c r="O2145" s="274">
        <v>1119</v>
      </c>
      <c r="P2145" s="89" t="s">
        <v>670</v>
      </c>
    </row>
    <row r="2146" spans="1:16" ht="51">
      <c r="A2146" s="271">
        <v>342</v>
      </c>
      <c r="B2146" s="89"/>
      <c r="C2146" s="272" t="s">
        <v>148</v>
      </c>
      <c r="D2146" s="84">
        <v>43515</v>
      </c>
      <c r="E2146" s="85" t="s">
        <v>4124</v>
      </c>
      <c r="F2146" s="85" t="s">
        <v>3</v>
      </c>
      <c r="G2146" s="85">
        <v>1713553</v>
      </c>
      <c r="H2146" s="89"/>
      <c r="I2146" s="273" t="s">
        <v>5568</v>
      </c>
      <c r="J2146" s="89"/>
      <c r="K2146" s="89"/>
      <c r="L2146" s="89"/>
      <c r="M2146" s="89"/>
      <c r="N2146" s="274">
        <v>0</v>
      </c>
      <c r="O2146" s="274">
        <v>1992.63</v>
      </c>
      <c r="P2146" s="89" t="s">
        <v>670</v>
      </c>
    </row>
    <row r="2147" spans="1:16" ht="63.75">
      <c r="A2147" s="271">
        <v>373</v>
      </c>
      <c r="B2147" s="89"/>
      <c r="C2147" s="272" t="s">
        <v>636</v>
      </c>
      <c r="D2147" s="84">
        <v>43515</v>
      </c>
      <c r="E2147" s="85" t="s">
        <v>4125</v>
      </c>
      <c r="F2147" s="85" t="s">
        <v>3</v>
      </c>
      <c r="G2147" s="85">
        <v>1713546</v>
      </c>
      <c r="H2147" s="89"/>
      <c r="I2147" s="273" t="s">
        <v>5569</v>
      </c>
      <c r="J2147" s="89"/>
      <c r="K2147" s="89"/>
      <c r="L2147" s="89"/>
      <c r="M2147" s="89"/>
      <c r="N2147" s="274">
        <v>0</v>
      </c>
      <c r="O2147" s="274">
        <v>1849</v>
      </c>
      <c r="P2147" s="89" t="s">
        <v>670</v>
      </c>
    </row>
    <row r="2148" spans="1:16" ht="51">
      <c r="A2148" s="271">
        <v>70</v>
      </c>
      <c r="B2148" s="89"/>
      <c r="C2148" s="272" t="s">
        <v>53</v>
      </c>
      <c r="D2148" s="84">
        <v>43515</v>
      </c>
      <c r="E2148" s="85" t="s">
        <v>4126</v>
      </c>
      <c r="F2148" s="85" t="s">
        <v>3</v>
      </c>
      <c r="G2148" s="85">
        <v>1713542</v>
      </c>
      <c r="H2148" s="89"/>
      <c r="I2148" s="273" t="s">
        <v>5570</v>
      </c>
      <c r="J2148" s="89"/>
      <c r="K2148" s="89"/>
      <c r="L2148" s="89"/>
      <c r="M2148" s="89"/>
      <c r="N2148" s="274">
        <v>0</v>
      </c>
      <c r="O2148" s="274">
        <v>278.25</v>
      </c>
      <c r="P2148" s="89" t="s">
        <v>670</v>
      </c>
    </row>
    <row r="2149" spans="1:16" ht="63.75">
      <c r="A2149" s="271" t="s">
        <v>565</v>
      </c>
      <c r="B2149" s="89"/>
      <c r="C2149" s="272" t="s">
        <v>615</v>
      </c>
      <c r="D2149" s="84">
        <v>43515</v>
      </c>
      <c r="E2149" s="85" t="s">
        <v>4127</v>
      </c>
      <c r="F2149" s="85" t="s">
        <v>3</v>
      </c>
      <c r="G2149" s="85">
        <v>1713522</v>
      </c>
      <c r="H2149" s="89"/>
      <c r="I2149" s="273" t="s">
        <v>5571</v>
      </c>
      <c r="J2149" s="89"/>
      <c r="K2149" s="89"/>
      <c r="L2149" s="89"/>
      <c r="M2149" s="89"/>
      <c r="N2149" s="274">
        <v>0</v>
      </c>
      <c r="O2149" s="274">
        <v>1567.58</v>
      </c>
      <c r="P2149" s="89" t="s">
        <v>670</v>
      </c>
    </row>
    <row r="2150" spans="1:16" ht="63.75">
      <c r="A2150" s="271" t="s">
        <v>565</v>
      </c>
      <c r="B2150" s="89"/>
      <c r="C2150" s="272" t="s">
        <v>615</v>
      </c>
      <c r="D2150" s="84">
        <v>43515</v>
      </c>
      <c r="E2150" s="85" t="s">
        <v>4128</v>
      </c>
      <c r="F2150" s="85" t="s">
        <v>3</v>
      </c>
      <c r="G2150" s="85">
        <v>1713520</v>
      </c>
      <c r="H2150" s="89"/>
      <c r="I2150" s="273" t="s">
        <v>5572</v>
      </c>
      <c r="J2150" s="89"/>
      <c r="K2150" s="89"/>
      <c r="L2150" s="89"/>
      <c r="M2150" s="89"/>
      <c r="N2150" s="274">
        <v>0</v>
      </c>
      <c r="O2150" s="274">
        <v>1272</v>
      </c>
      <c r="P2150" s="89" t="s">
        <v>670</v>
      </c>
    </row>
    <row r="2151" spans="1:16" ht="38.25">
      <c r="A2151" s="271" t="s">
        <v>565</v>
      </c>
      <c r="B2151" s="89"/>
      <c r="C2151" s="272" t="s">
        <v>615</v>
      </c>
      <c r="D2151" s="84">
        <v>43515</v>
      </c>
      <c r="E2151" s="85" t="s">
        <v>4129</v>
      </c>
      <c r="F2151" s="85" t="s">
        <v>3</v>
      </c>
      <c r="G2151" s="85">
        <v>1713631</v>
      </c>
      <c r="H2151" s="89"/>
      <c r="I2151" s="273" t="s">
        <v>5573</v>
      </c>
      <c r="J2151" s="89"/>
      <c r="K2151" s="89"/>
      <c r="L2151" s="89"/>
      <c r="M2151" s="89"/>
      <c r="N2151" s="274">
        <v>0</v>
      </c>
      <c r="O2151" s="274">
        <v>18.96</v>
      </c>
      <c r="P2151" s="89" t="s">
        <v>670</v>
      </c>
    </row>
    <row r="2152" spans="1:16" ht="51">
      <c r="A2152" s="271">
        <v>15</v>
      </c>
      <c r="B2152" s="89"/>
      <c r="C2152" s="272" t="s">
        <v>42</v>
      </c>
      <c r="D2152" s="84">
        <v>43515</v>
      </c>
      <c r="E2152" s="85" t="s">
        <v>4130</v>
      </c>
      <c r="F2152" s="85" t="s">
        <v>3</v>
      </c>
      <c r="G2152" s="85">
        <v>1713632</v>
      </c>
      <c r="H2152" s="89"/>
      <c r="I2152" s="273" t="s">
        <v>5574</v>
      </c>
      <c r="J2152" s="89"/>
      <c r="K2152" s="89"/>
      <c r="L2152" s="89"/>
      <c r="M2152" s="89"/>
      <c r="N2152" s="274">
        <v>0</v>
      </c>
      <c r="O2152" s="274">
        <v>6.47</v>
      </c>
      <c r="P2152" s="89" t="s">
        <v>670</v>
      </c>
    </row>
    <row r="2153" spans="1:16" ht="63.75">
      <c r="A2153" s="271" t="s">
        <v>565</v>
      </c>
      <c r="B2153" s="89"/>
      <c r="C2153" s="272" t="s">
        <v>615</v>
      </c>
      <c r="D2153" s="84">
        <v>43515</v>
      </c>
      <c r="E2153" s="85" t="s">
        <v>4131</v>
      </c>
      <c r="F2153" s="85" t="s">
        <v>3</v>
      </c>
      <c r="G2153" s="85">
        <v>1713635</v>
      </c>
      <c r="H2153" s="89"/>
      <c r="I2153" s="273" t="s">
        <v>5575</v>
      </c>
      <c r="J2153" s="89"/>
      <c r="K2153" s="89"/>
      <c r="L2153" s="89"/>
      <c r="M2153" s="89"/>
      <c r="N2153" s="274">
        <v>0</v>
      </c>
      <c r="O2153" s="274">
        <v>1499.54</v>
      </c>
      <c r="P2153" s="89" t="s">
        <v>670</v>
      </c>
    </row>
    <row r="2154" spans="1:16" ht="38.25">
      <c r="A2154" s="271">
        <v>20</v>
      </c>
      <c r="B2154" s="89"/>
      <c r="C2154" s="272" t="s">
        <v>44</v>
      </c>
      <c r="D2154" s="84">
        <v>43515</v>
      </c>
      <c r="E2154" s="85" t="s">
        <v>4132</v>
      </c>
      <c r="F2154" s="85" t="s">
        <v>3</v>
      </c>
      <c r="G2154" s="85">
        <v>1713667</v>
      </c>
      <c r="H2154" s="89"/>
      <c r="I2154" s="273" t="s">
        <v>5576</v>
      </c>
      <c r="J2154" s="89"/>
      <c r="K2154" s="89"/>
      <c r="L2154" s="89"/>
      <c r="M2154" s="89"/>
      <c r="N2154" s="274">
        <v>0</v>
      </c>
      <c r="O2154" s="274">
        <v>18.600000000000001</v>
      </c>
      <c r="P2154" s="89" t="s">
        <v>670</v>
      </c>
    </row>
    <row r="2155" spans="1:16" ht="38.25">
      <c r="A2155" s="271">
        <v>20</v>
      </c>
      <c r="B2155" s="89"/>
      <c r="C2155" s="272" t="s">
        <v>44</v>
      </c>
      <c r="D2155" s="84">
        <v>43515</v>
      </c>
      <c r="E2155" s="85" t="s">
        <v>4133</v>
      </c>
      <c r="F2155" s="85" t="s">
        <v>3</v>
      </c>
      <c r="G2155" s="85">
        <v>1713668</v>
      </c>
      <c r="H2155" s="89"/>
      <c r="I2155" s="273" t="s">
        <v>5576</v>
      </c>
      <c r="J2155" s="89"/>
      <c r="K2155" s="89"/>
      <c r="L2155" s="89"/>
      <c r="M2155" s="89"/>
      <c r="N2155" s="274">
        <v>0</v>
      </c>
      <c r="O2155" s="274">
        <v>1838</v>
      </c>
      <c r="P2155" s="89" t="s">
        <v>670</v>
      </c>
    </row>
    <row r="2156" spans="1:16" ht="38.25">
      <c r="A2156" s="271">
        <v>20</v>
      </c>
      <c r="B2156" s="89"/>
      <c r="C2156" s="272" t="s">
        <v>44</v>
      </c>
      <c r="D2156" s="84">
        <v>43515</v>
      </c>
      <c r="E2156" s="85" t="s">
        <v>4134</v>
      </c>
      <c r="F2156" s="85" t="s">
        <v>3</v>
      </c>
      <c r="G2156" s="85">
        <v>1713670</v>
      </c>
      <c r="H2156" s="89"/>
      <c r="I2156" s="273" t="s">
        <v>5576</v>
      </c>
      <c r="J2156" s="89"/>
      <c r="K2156" s="89"/>
      <c r="L2156" s="89"/>
      <c r="M2156" s="89"/>
      <c r="N2156" s="274">
        <v>0</v>
      </c>
      <c r="O2156" s="274">
        <v>1300</v>
      </c>
      <c r="P2156" s="89" t="s">
        <v>670</v>
      </c>
    </row>
    <row r="2157" spans="1:16" ht="51">
      <c r="A2157" s="271">
        <v>580</v>
      </c>
      <c r="B2157" s="89"/>
      <c r="C2157" s="272" t="s">
        <v>180</v>
      </c>
      <c r="D2157" s="84">
        <v>43515</v>
      </c>
      <c r="E2157" s="85" t="s">
        <v>4135</v>
      </c>
      <c r="F2157" s="85" t="s">
        <v>3</v>
      </c>
      <c r="G2157" s="85">
        <v>1713690</v>
      </c>
      <c r="H2157" s="89"/>
      <c r="I2157" s="273" t="s">
        <v>5577</v>
      </c>
      <c r="J2157" s="89"/>
      <c r="K2157" s="89"/>
      <c r="L2157" s="89"/>
      <c r="M2157" s="89"/>
      <c r="N2157" s="274">
        <v>0</v>
      </c>
      <c r="O2157" s="274">
        <v>180</v>
      </c>
      <c r="P2157" s="89" t="s">
        <v>670</v>
      </c>
    </row>
    <row r="2158" spans="1:16" ht="51">
      <c r="A2158" s="271">
        <v>585</v>
      </c>
      <c r="B2158" s="89"/>
      <c r="C2158" s="272" t="s">
        <v>183</v>
      </c>
      <c r="D2158" s="84">
        <v>43515</v>
      </c>
      <c r="E2158" s="85" t="s">
        <v>4136</v>
      </c>
      <c r="F2158" s="85" t="s">
        <v>3</v>
      </c>
      <c r="G2158" s="85">
        <v>1713475</v>
      </c>
      <c r="H2158" s="89"/>
      <c r="I2158" s="273" t="s">
        <v>5578</v>
      </c>
      <c r="J2158" s="89"/>
      <c r="K2158" s="89"/>
      <c r="L2158" s="89"/>
      <c r="M2158" s="89"/>
      <c r="N2158" s="274">
        <v>0</v>
      </c>
      <c r="O2158" s="274">
        <v>4329.33</v>
      </c>
      <c r="P2158" s="89" t="s">
        <v>670</v>
      </c>
    </row>
    <row r="2159" spans="1:16" ht="63.75">
      <c r="A2159" s="271" t="s">
        <v>565</v>
      </c>
      <c r="B2159" s="89"/>
      <c r="C2159" s="272" t="s">
        <v>615</v>
      </c>
      <c r="D2159" s="84">
        <v>43515</v>
      </c>
      <c r="E2159" s="85" t="s">
        <v>4137</v>
      </c>
      <c r="F2159" s="85" t="s">
        <v>3</v>
      </c>
      <c r="G2159" s="85">
        <v>1713525</v>
      </c>
      <c r="H2159" s="89"/>
      <c r="I2159" s="273" t="s">
        <v>5579</v>
      </c>
      <c r="J2159" s="89"/>
      <c r="K2159" s="89"/>
      <c r="L2159" s="89"/>
      <c r="M2159" s="89"/>
      <c r="N2159" s="274">
        <v>0</v>
      </c>
      <c r="O2159" s="274">
        <v>8019.8</v>
      </c>
      <c r="P2159" s="89" t="s">
        <v>670</v>
      </c>
    </row>
    <row r="2160" spans="1:16" ht="51">
      <c r="A2160" s="271">
        <v>660</v>
      </c>
      <c r="B2160" s="89"/>
      <c r="C2160" s="272" t="s">
        <v>188</v>
      </c>
      <c r="D2160" s="84">
        <v>43515</v>
      </c>
      <c r="E2160" s="85" t="s">
        <v>4138</v>
      </c>
      <c r="F2160" s="85" t="s">
        <v>3</v>
      </c>
      <c r="G2160" s="85">
        <v>1713564</v>
      </c>
      <c r="H2160" s="89"/>
      <c r="I2160" s="273" t="s">
        <v>5580</v>
      </c>
      <c r="J2160" s="89"/>
      <c r="K2160" s="89"/>
      <c r="L2160" s="89"/>
      <c r="M2160" s="89"/>
      <c r="N2160" s="274">
        <v>0</v>
      </c>
      <c r="O2160" s="274">
        <v>529.84</v>
      </c>
      <c r="P2160" s="89" t="s">
        <v>670</v>
      </c>
    </row>
    <row r="2161" spans="1:16" ht="63.75">
      <c r="A2161" s="271">
        <v>287</v>
      </c>
      <c r="B2161" s="89"/>
      <c r="C2161" s="272" t="s">
        <v>126</v>
      </c>
      <c r="D2161" s="84">
        <v>43515</v>
      </c>
      <c r="E2161" s="85" t="s">
        <v>4139</v>
      </c>
      <c r="F2161" s="85" t="s">
        <v>3</v>
      </c>
      <c r="G2161" s="85">
        <v>1713568</v>
      </c>
      <c r="H2161" s="89"/>
      <c r="I2161" s="273" t="s">
        <v>5581</v>
      </c>
      <c r="J2161" s="89"/>
      <c r="K2161" s="89"/>
      <c r="L2161" s="89"/>
      <c r="M2161" s="89"/>
      <c r="N2161" s="274">
        <v>0</v>
      </c>
      <c r="O2161" s="274">
        <v>829.4</v>
      </c>
      <c r="P2161" s="89" t="s">
        <v>670</v>
      </c>
    </row>
    <row r="2162" spans="1:16" ht="63.75">
      <c r="A2162" s="271">
        <v>287</v>
      </c>
      <c r="B2162" s="89"/>
      <c r="C2162" s="272" t="s">
        <v>126</v>
      </c>
      <c r="D2162" s="84">
        <v>43515</v>
      </c>
      <c r="E2162" s="85" t="s">
        <v>4140</v>
      </c>
      <c r="F2162" s="85" t="s">
        <v>3</v>
      </c>
      <c r="G2162" s="85">
        <v>1713572</v>
      </c>
      <c r="H2162" s="89"/>
      <c r="I2162" s="273" t="s">
        <v>5582</v>
      </c>
      <c r="J2162" s="89"/>
      <c r="K2162" s="89"/>
      <c r="L2162" s="89"/>
      <c r="M2162" s="89"/>
      <c r="N2162" s="274">
        <v>0</v>
      </c>
      <c r="O2162" s="274">
        <v>274</v>
      </c>
      <c r="P2162" s="89" t="s">
        <v>670</v>
      </c>
    </row>
    <row r="2163" spans="1:16" ht="63.75">
      <c r="A2163" s="271" t="s">
        <v>565</v>
      </c>
      <c r="B2163" s="89"/>
      <c r="C2163" s="272" t="s">
        <v>615</v>
      </c>
      <c r="D2163" s="84">
        <v>43515</v>
      </c>
      <c r="E2163" s="85" t="s">
        <v>4141</v>
      </c>
      <c r="F2163" s="85" t="s">
        <v>3</v>
      </c>
      <c r="G2163" s="85">
        <v>1713519</v>
      </c>
      <c r="H2163" s="89"/>
      <c r="I2163" s="273" t="s">
        <v>5583</v>
      </c>
      <c r="J2163" s="89"/>
      <c r="K2163" s="89"/>
      <c r="L2163" s="89"/>
      <c r="M2163" s="89"/>
      <c r="N2163" s="274">
        <v>0</v>
      </c>
      <c r="O2163" s="274">
        <v>1047.33</v>
      </c>
      <c r="P2163" s="89" t="s">
        <v>670</v>
      </c>
    </row>
    <row r="2164" spans="1:16" ht="63.75">
      <c r="A2164" s="271" t="s">
        <v>565</v>
      </c>
      <c r="B2164" s="89"/>
      <c r="C2164" s="272" t="s">
        <v>615</v>
      </c>
      <c r="D2164" s="84">
        <v>43515</v>
      </c>
      <c r="E2164" s="85" t="s">
        <v>4142</v>
      </c>
      <c r="F2164" s="85" t="s">
        <v>3</v>
      </c>
      <c r="G2164" s="85">
        <v>1713518</v>
      </c>
      <c r="H2164" s="89"/>
      <c r="I2164" s="273" t="s">
        <v>5584</v>
      </c>
      <c r="J2164" s="89"/>
      <c r="K2164" s="89"/>
      <c r="L2164" s="89"/>
      <c r="M2164" s="89"/>
      <c r="N2164" s="274">
        <v>0</v>
      </c>
      <c r="O2164" s="274">
        <v>1272</v>
      </c>
      <c r="P2164" s="89" t="s">
        <v>670</v>
      </c>
    </row>
    <row r="2165" spans="1:16" ht="63.75">
      <c r="A2165" s="271" t="s">
        <v>565</v>
      </c>
      <c r="B2165" s="89"/>
      <c r="C2165" s="272" t="s">
        <v>615</v>
      </c>
      <c r="D2165" s="84">
        <v>43515</v>
      </c>
      <c r="E2165" s="85" t="s">
        <v>4143</v>
      </c>
      <c r="F2165" s="85" t="s">
        <v>3</v>
      </c>
      <c r="G2165" s="85">
        <v>1713517</v>
      </c>
      <c r="H2165" s="89"/>
      <c r="I2165" s="273" t="s">
        <v>5585</v>
      </c>
      <c r="J2165" s="89"/>
      <c r="K2165" s="89"/>
      <c r="L2165" s="89"/>
      <c r="M2165" s="89"/>
      <c r="N2165" s="274">
        <v>0</v>
      </c>
      <c r="O2165" s="274">
        <v>1567.58</v>
      </c>
      <c r="P2165" s="89" t="s">
        <v>670</v>
      </c>
    </row>
    <row r="2166" spans="1:16" ht="63.75">
      <c r="A2166" s="271" t="s">
        <v>565</v>
      </c>
      <c r="B2166" s="89"/>
      <c r="C2166" s="272" t="s">
        <v>615</v>
      </c>
      <c r="D2166" s="84">
        <v>43515</v>
      </c>
      <c r="E2166" s="85" t="s">
        <v>4144</v>
      </c>
      <c r="F2166" s="85" t="s">
        <v>3</v>
      </c>
      <c r="G2166" s="85">
        <v>1713514</v>
      </c>
      <c r="H2166" s="89"/>
      <c r="I2166" s="273" t="s">
        <v>5586</v>
      </c>
      <c r="J2166" s="89"/>
      <c r="K2166" s="89"/>
      <c r="L2166" s="89"/>
      <c r="M2166" s="89"/>
      <c r="N2166" s="274">
        <v>0</v>
      </c>
      <c r="O2166" s="274">
        <v>1567.58</v>
      </c>
      <c r="P2166" s="89" t="s">
        <v>670</v>
      </c>
    </row>
    <row r="2167" spans="1:16" ht="63.75">
      <c r="A2167" s="271" t="s">
        <v>565</v>
      </c>
      <c r="B2167" s="89"/>
      <c r="C2167" s="272" t="s">
        <v>615</v>
      </c>
      <c r="D2167" s="84">
        <v>43515</v>
      </c>
      <c r="E2167" s="85" t="s">
        <v>4145</v>
      </c>
      <c r="F2167" s="85" t="s">
        <v>3</v>
      </c>
      <c r="G2167" s="85">
        <v>1713513</v>
      </c>
      <c r="H2167" s="89"/>
      <c r="I2167" s="273" t="s">
        <v>5587</v>
      </c>
      <c r="J2167" s="89"/>
      <c r="K2167" s="89"/>
      <c r="L2167" s="89"/>
      <c r="M2167" s="89"/>
      <c r="N2167" s="274">
        <v>0</v>
      </c>
      <c r="O2167" s="274">
        <v>1567.58</v>
      </c>
      <c r="P2167" s="89" t="s">
        <v>670</v>
      </c>
    </row>
    <row r="2168" spans="1:16" ht="63.75">
      <c r="A2168" s="271" t="s">
        <v>565</v>
      </c>
      <c r="B2168" s="89"/>
      <c r="C2168" s="272" t="s">
        <v>615</v>
      </c>
      <c r="D2168" s="84">
        <v>43515</v>
      </c>
      <c r="E2168" s="85" t="s">
        <v>4146</v>
      </c>
      <c r="F2168" s="85" t="s">
        <v>3</v>
      </c>
      <c r="G2168" s="85">
        <v>1713509</v>
      </c>
      <c r="H2168" s="89"/>
      <c r="I2168" s="273" t="s">
        <v>5588</v>
      </c>
      <c r="J2168" s="89"/>
      <c r="K2168" s="89"/>
      <c r="L2168" s="89"/>
      <c r="M2168" s="89"/>
      <c r="N2168" s="274">
        <v>0</v>
      </c>
      <c r="O2168" s="274">
        <v>1047.33</v>
      </c>
      <c r="P2168" s="89" t="s">
        <v>670</v>
      </c>
    </row>
    <row r="2169" spans="1:16" ht="63.75">
      <c r="A2169" s="271" t="s">
        <v>565</v>
      </c>
      <c r="B2169" s="89"/>
      <c r="C2169" s="272" t="s">
        <v>615</v>
      </c>
      <c r="D2169" s="84">
        <v>43515</v>
      </c>
      <c r="E2169" s="85" t="s">
        <v>4147</v>
      </c>
      <c r="F2169" s="85" t="s">
        <v>3</v>
      </c>
      <c r="G2169" s="85">
        <v>1713502</v>
      </c>
      <c r="H2169" s="89"/>
      <c r="I2169" s="273" t="s">
        <v>5589</v>
      </c>
      <c r="J2169" s="89"/>
      <c r="K2169" s="89"/>
      <c r="L2169" s="89"/>
      <c r="M2169" s="89"/>
      <c r="N2169" s="274">
        <v>0</v>
      </c>
      <c r="O2169" s="274">
        <v>763.2</v>
      </c>
      <c r="P2169" s="89" t="s">
        <v>670</v>
      </c>
    </row>
    <row r="2170" spans="1:16" ht="63.75">
      <c r="A2170" s="271" t="s">
        <v>565</v>
      </c>
      <c r="B2170" s="89"/>
      <c r="C2170" s="272" t="s">
        <v>615</v>
      </c>
      <c r="D2170" s="84">
        <v>43515</v>
      </c>
      <c r="E2170" s="85" t="s">
        <v>4148</v>
      </c>
      <c r="F2170" s="85" t="s">
        <v>3</v>
      </c>
      <c r="G2170" s="85">
        <v>1713501</v>
      </c>
      <c r="H2170" s="89"/>
      <c r="I2170" s="273" t="s">
        <v>5590</v>
      </c>
      <c r="J2170" s="89"/>
      <c r="K2170" s="89"/>
      <c r="L2170" s="89"/>
      <c r="M2170" s="89"/>
      <c r="N2170" s="274">
        <v>0</v>
      </c>
      <c r="O2170" s="274">
        <v>763.2</v>
      </c>
      <c r="P2170" s="89" t="s">
        <v>670</v>
      </c>
    </row>
    <row r="2171" spans="1:16" ht="63.75">
      <c r="A2171" s="271" t="s">
        <v>565</v>
      </c>
      <c r="B2171" s="89"/>
      <c r="C2171" s="272" t="s">
        <v>615</v>
      </c>
      <c r="D2171" s="84">
        <v>43515</v>
      </c>
      <c r="E2171" s="85" t="s">
        <v>4149</v>
      </c>
      <c r="F2171" s="85" t="s">
        <v>3</v>
      </c>
      <c r="G2171" s="85">
        <v>1713499</v>
      </c>
      <c r="H2171" s="89"/>
      <c r="I2171" s="273" t="s">
        <v>5591</v>
      </c>
      <c r="J2171" s="89"/>
      <c r="K2171" s="89"/>
      <c r="L2171" s="89"/>
      <c r="M2171" s="89"/>
      <c r="N2171" s="274">
        <v>0</v>
      </c>
      <c r="O2171" s="274">
        <v>940.54</v>
      </c>
      <c r="P2171" s="89" t="s">
        <v>670</v>
      </c>
    </row>
    <row r="2172" spans="1:16" ht="63.75">
      <c r="A2172" s="271" t="s">
        <v>565</v>
      </c>
      <c r="B2172" s="89"/>
      <c r="C2172" s="272" t="s">
        <v>615</v>
      </c>
      <c r="D2172" s="84">
        <v>43515</v>
      </c>
      <c r="E2172" s="85" t="s">
        <v>4150</v>
      </c>
      <c r="F2172" s="85" t="s">
        <v>3</v>
      </c>
      <c r="G2172" s="85">
        <v>1713498</v>
      </c>
      <c r="H2172" s="89"/>
      <c r="I2172" s="273" t="s">
        <v>5592</v>
      </c>
      <c r="J2172" s="89"/>
      <c r="K2172" s="89"/>
      <c r="L2172" s="89"/>
      <c r="M2172" s="89"/>
      <c r="N2172" s="274">
        <v>0</v>
      </c>
      <c r="O2172" s="274">
        <v>940.54</v>
      </c>
      <c r="P2172" s="89" t="s">
        <v>670</v>
      </c>
    </row>
    <row r="2173" spans="1:16" ht="51">
      <c r="A2173" s="271">
        <v>903</v>
      </c>
      <c r="B2173" s="89"/>
      <c r="C2173" s="272" t="s">
        <v>204</v>
      </c>
      <c r="D2173" s="84">
        <v>43515</v>
      </c>
      <c r="E2173" s="85" t="s">
        <v>4151</v>
      </c>
      <c r="F2173" s="85" t="s">
        <v>3</v>
      </c>
      <c r="G2173" s="85">
        <v>1713586</v>
      </c>
      <c r="H2173" s="89"/>
      <c r="I2173" s="273" t="s">
        <v>5593</v>
      </c>
      <c r="J2173" s="89"/>
      <c r="K2173" s="89"/>
      <c r="L2173" s="89"/>
      <c r="M2173" s="89"/>
      <c r="N2173" s="274">
        <v>0</v>
      </c>
      <c r="O2173" s="274">
        <v>25742130.379999999</v>
      </c>
      <c r="P2173" s="89" t="s">
        <v>670</v>
      </c>
    </row>
    <row r="2174" spans="1:16" ht="51">
      <c r="A2174" s="271">
        <v>10</v>
      </c>
      <c r="B2174" s="89"/>
      <c r="C2174" s="272" t="s">
        <v>41</v>
      </c>
      <c r="D2174" s="84">
        <v>43515</v>
      </c>
      <c r="E2174" s="85" t="s">
        <v>4152</v>
      </c>
      <c r="F2174" s="85" t="s">
        <v>6</v>
      </c>
      <c r="G2174" s="85">
        <v>968566</v>
      </c>
      <c r="H2174" s="89"/>
      <c r="I2174" s="273" t="s">
        <v>5594</v>
      </c>
      <c r="J2174" s="89"/>
      <c r="K2174" s="89"/>
      <c r="L2174" s="89"/>
      <c r="M2174" s="89"/>
      <c r="N2174" s="274">
        <v>0</v>
      </c>
      <c r="O2174" s="274">
        <v>119095.5</v>
      </c>
      <c r="P2174" s="89" t="s">
        <v>670</v>
      </c>
    </row>
    <row r="2175" spans="1:16" ht="51">
      <c r="A2175" s="271">
        <v>10</v>
      </c>
      <c r="B2175" s="89"/>
      <c r="C2175" s="272" t="s">
        <v>41</v>
      </c>
      <c r="D2175" s="84">
        <v>43515</v>
      </c>
      <c r="E2175" s="85" t="s">
        <v>4153</v>
      </c>
      <c r="F2175" s="85" t="s">
        <v>6</v>
      </c>
      <c r="G2175" s="85">
        <v>968575</v>
      </c>
      <c r="H2175" s="89"/>
      <c r="I2175" s="273" t="s">
        <v>5595</v>
      </c>
      <c r="J2175" s="89"/>
      <c r="K2175" s="89"/>
      <c r="L2175" s="89"/>
      <c r="M2175" s="89"/>
      <c r="N2175" s="274">
        <v>0</v>
      </c>
      <c r="O2175" s="274">
        <v>47972.05</v>
      </c>
      <c r="P2175" s="89" t="s">
        <v>670</v>
      </c>
    </row>
    <row r="2176" spans="1:16" ht="76.5">
      <c r="A2176" s="271">
        <v>10</v>
      </c>
      <c r="B2176" s="89"/>
      <c r="C2176" s="272" t="s">
        <v>41</v>
      </c>
      <c r="D2176" s="84">
        <v>43515</v>
      </c>
      <c r="E2176" s="85" t="s">
        <v>4154</v>
      </c>
      <c r="F2176" s="85" t="s">
        <v>6</v>
      </c>
      <c r="G2176" s="85">
        <v>968578</v>
      </c>
      <c r="H2176" s="89"/>
      <c r="I2176" s="273" t="s">
        <v>5596</v>
      </c>
      <c r="J2176" s="89"/>
      <c r="K2176" s="89"/>
      <c r="L2176" s="89"/>
      <c r="M2176" s="89"/>
      <c r="N2176" s="274">
        <v>0</v>
      </c>
      <c r="O2176" s="274">
        <v>4692.38</v>
      </c>
      <c r="P2176" s="89" t="s">
        <v>670</v>
      </c>
    </row>
    <row r="2177" spans="1:16" ht="38.25">
      <c r="A2177" s="271">
        <v>10</v>
      </c>
      <c r="B2177" s="89"/>
      <c r="C2177" s="272" t="s">
        <v>41</v>
      </c>
      <c r="D2177" s="84">
        <v>43515</v>
      </c>
      <c r="E2177" s="85" t="s">
        <v>4155</v>
      </c>
      <c r="F2177" s="85" t="s">
        <v>6</v>
      </c>
      <c r="G2177" s="85">
        <v>968580</v>
      </c>
      <c r="H2177" s="89"/>
      <c r="I2177" s="273" t="s">
        <v>5597</v>
      </c>
      <c r="J2177" s="89"/>
      <c r="K2177" s="89"/>
      <c r="L2177" s="89"/>
      <c r="M2177" s="89"/>
      <c r="N2177" s="274">
        <v>0</v>
      </c>
      <c r="O2177" s="274">
        <v>85167.93</v>
      </c>
      <c r="P2177" s="89" t="s">
        <v>670</v>
      </c>
    </row>
    <row r="2178" spans="1:16" ht="51">
      <c r="A2178" s="271">
        <v>10</v>
      </c>
      <c r="B2178" s="89"/>
      <c r="C2178" s="272" t="s">
        <v>41</v>
      </c>
      <c r="D2178" s="84">
        <v>43515</v>
      </c>
      <c r="E2178" s="85" t="s">
        <v>4156</v>
      </c>
      <c r="F2178" s="85" t="s">
        <v>6</v>
      </c>
      <c r="G2178" s="85">
        <v>969085</v>
      </c>
      <c r="H2178" s="89"/>
      <c r="I2178" s="273" t="s">
        <v>5598</v>
      </c>
      <c r="J2178" s="89"/>
      <c r="K2178" s="89"/>
      <c r="L2178" s="89"/>
      <c r="M2178" s="89"/>
      <c r="N2178" s="274">
        <v>0</v>
      </c>
      <c r="O2178" s="274">
        <v>209722.82</v>
      </c>
      <c r="P2178" s="89" t="s">
        <v>670</v>
      </c>
    </row>
    <row r="2179" spans="1:16" ht="51">
      <c r="A2179" s="271">
        <v>10</v>
      </c>
      <c r="B2179" s="89"/>
      <c r="C2179" s="272" t="s">
        <v>41</v>
      </c>
      <c r="D2179" s="84">
        <v>43515</v>
      </c>
      <c r="E2179" s="85" t="s">
        <v>4157</v>
      </c>
      <c r="F2179" s="85" t="s">
        <v>6</v>
      </c>
      <c r="G2179" s="85">
        <v>969087</v>
      </c>
      <c r="H2179" s="89"/>
      <c r="I2179" s="273" t="s">
        <v>5599</v>
      </c>
      <c r="J2179" s="89"/>
      <c r="K2179" s="89"/>
      <c r="L2179" s="89"/>
      <c r="M2179" s="89"/>
      <c r="N2179" s="274">
        <v>0</v>
      </c>
      <c r="O2179" s="274">
        <v>141691.72</v>
      </c>
      <c r="P2179" s="89" t="s">
        <v>670</v>
      </c>
    </row>
    <row r="2180" spans="1:16" ht="51">
      <c r="A2180" s="271">
        <v>10</v>
      </c>
      <c r="B2180" s="89"/>
      <c r="C2180" s="272" t="s">
        <v>41</v>
      </c>
      <c r="D2180" s="84">
        <v>43515</v>
      </c>
      <c r="E2180" s="85" t="s">
        <v>4158</v>
      </c>
      <c r="F2180" s="85" t="s">
        <v>6</v>
      </c>
      <c r="G2180" s="85">
        <v>969089</v>
      </c>
      <c r="H2180" s="89"/>
      <c r="I2180" s="273" t="s">
        <v>5600</v>
      </c>
      <c r="J2180" s="89"/>
      <c r="K2180" s="89"/>
      <c r="L2180" s="89"/>
      <c r="M2180" s="89"/>
      <c r="N2180" s="274">
        <v>0</v>
      </c>
      <c r="O2180" s="274">
        <v>4654.24</v>
      </c>
      <c r="P2180" s="89" t="s">
        <v>670</v>
      </c>
    </row>
    <row r="2181" spans="1:16" ht="51">
      <c r="A2181" s="271">
        <v>10</v>
      </c>
      <c r="B2181" s="89"/>
      <c r="C2181" s="272" t="s">
        <v>41</v>
      </c>
      <c r="D2181" s="84">
        <v>43515</v>
      </c>
      <c r="E2181" s="85" t="s">
        <v>4159</v>
      </c>
      <c r="F2181" s="85" t="s">
        <v>6</v>
      </c>
      <c r="G2181" s="85">
        <v>969091</v>
      </c>
      <c r="H2181" s="89"/>
      <c r="I2181" s="273" t="s">
        <v>5601</v>
      </c>
      <c r="J2181" s="89"/>
      <c r="K2181" s="89"/>
      <c r="L2181" s="89"/>
      <c r="M2181" s="89"/>
      <c r="N2181" s="274">
        <v>0</v>
      </c>
      <c r="O2181" s="274">
        <v>17985.96</v>
      </c>
      <c r="P2181" s="89" t="s">
        <v>670</v>
      </c>
    </row>
    <row r="2182" spans="1:16" ht="63.75">
      <c r="A2182" s="271">
        <v>10</v>
      </c>
      <c r="B2182" s="89"/>
      <c r="C2182" s="272" t="s">
        <v>41</v>
      </c>
      <c r="D2182" s="84">
        <v>43515</v>
      </c>
      <c r="E2182" s="85" t="s">
        <v>4160</v>
      </c>
      <c r="F2182" s="85" t="s">
        <v>6</v>
      </c>
      <c r="G2182" s="85">
        <v>969093</v>
      </c>
      <c r="H2182" s="89"/>
      <c r="I2182" s="273" t="s">
        <v>5602</v>
      </c>
      <c r="J2182" s="89"/>
      <c r="K2182" s="89"/>
      <c r="L2182" s="89"/>
      <c r="M2182" s="89"/>
      <c r="N2182" s="274">
        <v>0</v>
      </c>
      <c r="O2182" s="274">
        <v>3096.06</v>
      </c>
      <c r="P2182" s="89" t="s">
        <v>670</v>
      </c>
    </row>
    <row r="2183" spans="1:16" ht="38.25">
      <c r="A2183" s="271">
        <v>16</v>
      </c>
      <c r="B2183" s="89"/>
      <c r="C2183" s="272" t="s">
        <v>43</v>
      </c>
      <c r="D2183" s="84">
        <v>43516</v>
      </c>
      <c r="E2183" s="85" t="s">
        <v>4161</v>
      </c>
      <c r="F2183" s="85" t="s">
        <v>3</v>
      </c>
      <c r="G2183" s="85">
        <v>1714000</v>
      </c>
      <c r="H2183" s="89"/>
      <c r="I2183" s="273" t="s">
        <v>5603</v>
      </c>
      <c r="J2183" s="89"/>
      <c r="K2183" s="89"/>
      <c r="L2183" s="89"/>
      <c r="M2183" s="89"/>
      <c r="N2183" s="274">
        <v>0</v>
      </c>
      <c r="O2183" s="274">
        <v>875.69</v>
      </c>
      <c r="P2183" s="89" t="s">
        <v>670</v>
      </c>
    </row>
    <row r="2184" spans="1:16" ht="51">
      <c r="A2184" s="271">
        <v>35</v>
      </c>
      <c r="B2184" s="89"/>
      <c r="C2184" s="272" t="s">
        <v>46</v>
      </c>
      <c r="D2184" s="84">
        <v>43516</v>
      </c>
      <c r="E2184" s="85" t="s">
        <v>4162</v>
      </c>
      <c r="F2184" s="85" t="s">
        <v>3</v>
      </c>
      <c r="G2184" s="85">
        <v>1714024</v>
      </c>
      <c r="H2184" s="89"/>
      <c r="I2184" s="273" t="s">
        <v>5604</v>
      </c>
      <c r="J2184" s="89"/>
      <c r="K2184" s="89"/>
      <c r="L2184" s="89"/>
      <c r="M2184" s="89"/>
      <c r="N2184" s="274">
        <v>0</v>
      </c>
      <c r="O2184" s="274">
        <v>2000</v>
      </c>
      <c r="P2184" s="89" t="s">
        <v>670</v>
      </c>
    </row>
    <row r="2185" spans="1:16" ht="38.25">
      <c r="A2185" s="271">
        <v>16</v>
      </c>
      <c r="B2185" s="89"/>
      <c r="C2185" s="272" t="s">
        <v>43</v>
      </c>
      <c r="D2185" s="84">
        <v>43516</v>
      </c>
      <c r="E2185" s="85" t="s">
        <v>4163</v>
      </c>
      <c r="F2185" s="85" t="s">
        <v>3</v>
      </c>
      <c r="G2185" s="85">
        <v>1713999</v>
      </c>
      <c r="H2185" s="89"/>
      <c r="I2185" s="273" t="s">
        <v>5603</v>
      </c>
      <c r="J2185" s="89"/>
      <c r="K2185" s="89"/>
      <c r="L2185" s="89"/>
      <c r="M2185" s="89"/>
      <c r="N2185" s="274">
        <v>0</v>
      </c>
      <c r="O2185" s="274">
        <v>545</v>
      </c>
      <c r="P2185" s="89" t="s">
        <v>670</v>
      </c>
    </row>
    <row r="2186" spans="1:16" ht="51">
      <c r="A2186" s="271">
        <v>526</v>
      </c>
      <c r="B2186" s="89"/>
      <c r="C2186" s="272" t="s">
        <v>610</v>
      </c>
      <c r="D2186" s="84">
        <v>43516</v>
      </c>
      <c r="E2186" s="85" t="s">
        <v>4164</v>
      </c>
      <c r="F2186" s="85" t="s">
        <v>3</v>
      </c>
      <c r="G2186" s="85">
        <v>1713998</v>
      </c>
      <c r="H2186" s="89"/>
      <c r="I2186" s="273" t="s">
        <v>5605</v>
      </c>
      <c r="J2186" s="89"/>
      <c r="K2186" s="89"/>
      <c r="L2186" s="89"/>
      <c r="M2186" s="89"/>
      <c r="N2186" s="274">
        <v>0</v>
      </c>
      <c r="O2186" s="274">
        <v>65</v>
      </c>
      <c r="P2186" s="89" t="s">
        <v>670</v>
      </c>
    </row>
    <row r="2187" spans="1:16" ht="38.25">
      <c r="A2187" s="271">
        <v>526</v>
      </c>
      <c r="B2187" s="89"/>
      <c r="C2187" s="272" t="s">
        <v>610</v>
      </c>
      <c r="D2187" s="84">
        <v>43516</v>
      </c>
      <c r="E2187" s="85" t="s">
        <v>4165</v>
      </c>
      <c r="F2187" s="85" t="s">
        <v>3</v>
      </c>
      <c r="G2187" s="85">
        <v>1713991</v>
      </c>
      <c r="H2187" s="89"/>
      <c r="I2187" s="273" t="s">
        <v>5606</v>
      </c>
      <c r="J2187" s="89"/>
      <c r="K2187" s="89"/>
      <c r="L2187" s="89"/>
      <c r="M2187" s="89"/>
      <c r="N2187" s="274">
        <v>0</v>
      </c>
      <c r="O2187" s="274">
        <v>55</v>
      </c>
      <c r="P2187" s="89" t="s">
        <v>670</v>
      </c>
    </row>
    <row r="2188" spans="1:16" ht="38.25">
      <c r="A2188" s="271">
        <v>526</v>
      </c>
      <c r="B2188" s="89"/>
      <c r="C2188" s="272" t="s">
        <v>610</v>
      </c>
      <c r="D2188" s="84">
        <v>43516</v>
      </c>
      <c r="E2188" s="85" t="s">
        <v>4166</v>
      </c>
      <c r="F2188" s="85" t="s">
        <v>3</v>
      </c>
      <c r="G2188" s="85">
        <v>1713990</v>
      </c>
      <c r="H2188" s="89"/>
      <c r="I2188" s="273" t="s">
        <v>5607</v>
      </c>
      <c r="J2188" s="89"/>
      <c r="K2188" s="89"/>
      <c r="L2188" s="89"/>
      <c r="M2188" s="89"/>
      <c r="N2188" s="274">
        <v>0</v>
      </c>
      <c r="O2188" s="274">
        <v>60</v>
      </c>
      <c r="P2188" s="89" t="s">
        <v>670</v>
      </c>
    </row>
    <row r="2189" spans="1:16" ht="63.75">
      <c r="A2189" s="271" t="s">
        <v>556</v>
      </c>
      <c r="B2189" s="89"/>
      <c r="C2189" s="272" t="s">
        <v>616</v>
      </c>
      <c r="D2189" s="84">
        <v>43516</v>
      </c>
      <c r="E2189" s="85" t="s">
        <v>4167</v>
      </c>
      <c r="F2189" s="85" t="s">
        <v>3</v>
      </c>
      <c r="G2189" s="85">
        <v>1713988</v>
      </c>
      <c r="H2189" s="89"/>
      <c r="I2189" s="273" t="s">
        <v>5608</v>
      </c>
      <c r="J2189" s="89"/>
      <c r="K2189" s="89"/>
      <c r="L2189" s="89"/>
      <c r="M2189" s="89"/>
      <c r="N2189" s="274">
        <v>0</v>
      </c>
      <c r="O2189" s="274">
        <v>1000</v>
      </c>
      <c r="P2189" s="89" t="s">
        <v>670</v>
      </c>
    </row>
    <row r="2190" spans="1:16" ht="89.25">
      <c r="A2190" s="271">
        <v>587</v>
      </c>
      <c r="B2190" s="89"/>
      <c r="C2190" s="272" t="s">
        <v>730</v>
      </c>
      <c r="D2190" s="84">
        <v>43516</v>
      </c>
      <c r="E2190" s="85" t="s">
        <v>4168</v>
      </c>
      <c r="F2190" s="85" t="s">
        <v>3</v>
      </c>
      <c r="G2190" s="85">
        <v>1713987</v>
      </c>
      <c r="H2190" s="89"/>
      <c r="I2190" s="273" t="s">
        <v>5609</v>
      </c>
      <c r="J2190" s="89"/>
      <c r="K2190" s="89"/>
      <c r="L2190" s="89"/>
      <c r="M2190" s="89"/>
      <c r="N2190" s="274">
        <v>0</v>
      </c>
      <c r="O2190" s="274">
        <v>63.300000000000004</v>
      </c>
      <c r="P2190" s="89" t="s">
        <v>670</v>
      </c>
    </row>
    <row r="2191" spans="1:16" ht="76.5">
      <c r="A2191" s="271">
        <v>374</v>
      </c>
      <c r="B2191" s="89"/>
      <c r="C2191" s="272" t="s">
        <v>637</v>
      </c>
      <c r="D2191" s="84">
        <v>43516</v>
      </c>
      <c r="E2191" s="85" t="s">
        <v>4169</v>
      </c>
      <c r="F2191" s="85" t="s">
        <v>3</v>
      </c>
      <c r="G2191" s="85">
        <v>1713984</v>
      </c>
      <c r="H2191" s="89"/>
      <c r="I2191" s="273" t="s">
        <v>5610</v>
      </c>
      <c r="J2191" s="89"/>
      <c r="K2191" s="89"/>
      <c r="L2191" s="89"/>
      <c r="M2191" s="89"/>
      <c r="N2191" s="274">
        <v>0</v>
      </c>
      <c r="O2191" s="274">
        <v>4550</v>
      </c>
      <c r="P2191" s="89" t="s">
        <v>670</v>
      </c>
    </row>
    <row r="2192" spans="1:16" ht="51">
      <c r="A2192" s="271">
        <v>592</v>
      </c>
      <c r="B2192" s="89"/>
      <c r="C2192" s="272" t="s">
        <v>645</v>
      </c>
      <c r="D2192" s="84">
        <v>43516</v>
      </c>
      <c r="E2192" s="85" t="s">
        <v>4170</v>
      </c>
      <c r="F2192" s="85" t="s">
        <v>3</v>
      </c>
      <c r="G2192" s="85">
        <v>1714138</v>
      </c>
      <c r="H2192" s="89"/>
      <c r="I2192" s="273" t="s">
        <v>5611</v>
      </c>
      <c r="J2192" s="89"/>
      <c r="K2192" s="89"/>
      <c r="L2192" s="89"/>
      <c r="M2192" s="89"/>
      <c r="N2192" s="274">
        <v>0</v>
      </c>
      <c r="O2192" s="274">
        <v>829.5</v>
      </c>
      <c r="P2192" s="89" t="s">
        <v>670</v>
      </c>
    </row>
    <row r="2193" spans="1:16" ht="38.25">
      <c r="A2193" s="271">
        <v>526</v>
      </c>
      <c r="B2193" s="89"/>
      <c r="C2193" s="272" t="s">
        <v>610</v>
      </c>
      <c r="D2193" s="84">
        <v>43516</v>
      </c>
      <c r="E2193" s="85" t="s">
        <v>4171</v>
      </c>
      <c r="F2193" s="85" t="s">
        <v>3</v>
      </c>
      <c r="G2193" s="85">
        <v>1714093</v>
      </c>
      <c r="H2193" s="89"/>
      <c r="I2193" s="273" t="s">
        <v>5612</v>
      </c>
      <c r="J2193" s="89"/>
      <c r="K2193" s="89"/>
      <c r="L2193" s="89"/>
      <c r="M2193" s="89"/>
      <c r="N2193" s="274">
        <v>0</v>
      </c>
      <c r="O2193" s="274">
        <v>40</v>
      </c>
      <c r="P2193" s="89" t="s">
        <v>670</v>
      </c>
    </row>
    <row r="2194" spans="1:16" ht="51">
      <c r="A2194" s="271" t="s">
        <v>556</v>
      </c>
      <c r="B2194" s="89"/>
      <c r="C2194" s="272" t="s">
        <v>616</v>
      </c>
      <c r="D2194" s="84">
        <v>43516</v>
      </c>
      <c r="E2194" s="85" t="s">
        <v>4172</v>
      </c>
      <c r="F2194" s="85" t="s">
        <v>3</v>
      </c>
      <c r="G2194" s="85">
        <v>1714038</v>
      </c>
      <c r="H2194" s="89"/>
      <c r="I2194" s="273" t="s">
        <v>5613</v>
      </c>
      <c r="J2194" s="89"/>
      <c r="K2194" s="89"/>
      <c r="L2194" s="89"/>
      <c r="M2194" s="89"/>
      <c r="N2194" s="274">
        <v>0</v>
      </c>
      <c r="O2194" s="274">
        <v>100</v>
      </c>
      <c r="P2194" s="89" t="s">
        <v>670</v>
      </c>
    </row>
    <row r="2195" spans="1:16" ht="51">
      <c r="A2195" s="271">
        <v>86</v>
      </c>
      <c r="B2195" s="89"/>
      <c r="C2195" s="272" t="s">
        <v>56</v>
      </c>
      <c r="D2195" s="84">
        <v>43516</v>
      </c>
      <c r="E2195" s="85" t="s">
        <v>4173</v>
      </c>
      <c r="F2195" s="85" t="s">
        <v>3</v>
      </c>
      <c r="G2195" s="85">
        <v>1713932</v>
      </c>
      <c r="H2195" s="89"/>
      <c r="I2195" s="273" t="s">
        <v>5614</v>
      </c>
      <c r="J2195" s="89"/>
      <c r="K2195" s="89"/>
      <c r="L2195" s="89"/>
      <c r="M2195" s="89"/>
      <c r="N2195" s="274">
        <v>0</v>
      </c>
      <c r="O2195" s="274">
        <v>785.28</v>
      </c>
      <c r="P2195" s="89" t="s">
        <v>670</v>
      </c>
    </row>
    <row r="2196" spans="1:16" ht="63.75">
      <c r="A2196" s="271" t="s">
        <v>556</v>
      </c>
      <c r="B2196" s="89"/>
      <c r="C2196" s="272" t="s">
        <v>616</v>
      </c>
      <c r="D2196" s="84">
        <v>43516</v>
      </c>
      <c r="E2196" s="85" t="s">
        <v>4174</v>
      </c>
      <c r="F2196" s="85" t="s">
        <v>3</v>
      </c>
      <c r="G2196" s="85">
        <v>1713978</v>
      </c>
      <c r="H2196" s="89"/>
      <c r="I2196" s="273" t="s">
        <v>5615</v>
      </c>
      <c r="J2196" s="89"/>
      <c r="K2196" s="89"/>
      <c r="L2196" s="89"/>
      <c r="M2196" s="89"/>
      <c r="N2196" s="274">
        <v>0</v>
      </c>
      <c r="O2196" s="274">
        <v>3080</v>
      </c>
      <c r="P2196" s="89" t="s">
        <v>670</v>
      </c>
    </row>
    <row r="2197" spans="1:16" ht="63.75">
      <c r="A2197" s="271" t="s">
        <v>556</v>
      </c>
      <c r="B2197" s="89"/>
      <c r="C2197" s="272" t="s">
        <v>616</v>
      </c>
      <c r="D2197" s="84">
        <v>43516</v>
      </c>
      <c r="E2197" s="85" t="s">
        <v>4175</v>
      </c>
      <c r="F2197" s="85" t="s">
        <v>3</v>
      </c>
      <c r="G2197" s="85">
        <v>1713976</v>
      </c>
      <c r="H2197" s="89"/>
      <c r="I2197" s="273" t="s">
        <v>5616</v>
      </c>
      <c r="J2197" s="89"/>
      <c r="K2197" s="89"/>
      <c r="L2197" s="89"/>
      <c r="M2197" s="89"/>
      <c r="N2197" s="274">
        <v>0</v>
      </c>
      <c r="O2197" s="274">
        <v>494.3</v>
      </c>
      <c r="P2197" s="89" t="s">
        <v>670</v>
      </c>
    </row>
    <row r="2198" spans="1:16" ht="51">
      <c r="A2198" s="271">
        <v>591</v>
      </c>
      <c r="B2198" s="89"/>
      <c r="C2198" s="272" t="s">
        <v>1370</v>
      </c>
      <c r="D2198" s="84">
        <v>43516</v>
      </c>
      <c r="E2198" s="85" t="s">
        <v>4176</v>
      </c>
      <c r="F2198" s="85" t="s">
        <v>3</v>
      </c>
      <c r="G2198" s="85">
        <v>1713895</v>
      </c>
      <c r="H2198" s="89"/>
      <c r="I2198" s="273" t="s">
        <v>5617</v>
      </c>
      <c r="J2198" s="89"/>
      <c r="K2198" s="89"/>
      <c r="L2198" s="89"/>
      <c r="M2198" s="89"/>
      <c r="N2198" s="274">
        <v>0</v>
      </c>
      <c r="O2198" s="274">
        <v>16</v>
      </c>
      <c r="P2198" s="89" t="s">
        <v>670</v>
      </c>
    </row>
    <row r="2199" spans="1:16" ht="38.25">
      <c r="A2199" s="271">
        <v>526</v>
      </c>
      <c r="B2199" s="89"/>
      <c r="C2199" s="272" t="s">
        <v>610</v>
      </c>
      <c r="D2199" s="84">
        <v>43516</v>
      </c>
      <c r="E2199" s="85" t="s">
        <v>4177</v>
      </c>
      <c r="F2199" s="85" t="s">
        <v>3</v>
      </c>
      <c r="G2199" s="85">
        <v>1713891</v>
      </c>
      <c r="H2199" s="89"/>
      <c r="I2199" s="273" t="s">
        <v>5618</v>
      </c>
      <c r="J2199" s="89"/>
      <c r="K2199" s="89"/>
      <c r="L2199" s="89"/>
      <c r="M2199" s="89"/>
      <c r="N2199" s="274">
        <v>0</v>
      </c>
      <c r="O2199" s="274">
        <v>100</v>
      </c>
      <c r="P2199" s="89" t="s">
        <v>670</v>
      </c>
    </row>
    <row r="2200" spans="1:16" ht="51">
      <c r="A2200" s="271">
        <v>526</v>
      </c>
      <c r="B2200" s="89"/>
      <c r="C2200" s="272" t="s">
        <v>610</v>
      </c>
      <c r="D2200" s="84">
        <v>43516</v>
      </c>
      <c r="E2200" s="85" t="s">
        <v>4178</v>
      </c>
      <c r="F2200" s="85" t="s">
        <v>3</v>
      </c>
      <c r="G2200" s="85">
        <v>1713890</v>
      </c>
      <c r="H2200" s="89"/>
      <c r="I2200" s="273" t="s">
        <v>5619</v>
      </c>
      <c r="J2200" s="89"/>
      <c r="K2200" s="89"/>
      <c r="L2200" s="89"/>
      <c r="M2200" s="89"/>
      <c r="N2200" s="274">
        <v>0</v>
      </c>
      <c r="O2200" s="274">
        <v>100</v>
      </c>
      <c r="P2200" s="89" t="s">
        <v>670</v>
      </c>
    </row>
    <row r="2201" spans="1:16" ht="63.75">
      <c r="A2201" s="271">
        <v>35</v>
      </c>
      <c r="B2201" s="89"/>
      <c r="C2201" s="272" t="s">
        <v>46</v>
      </c>
      <c r="D2201" s="84">
        <v>43516</v>
      </c>
      <c r="E2201" s="85" t="s">
        <v>4179</v>
      </c>
      <c r="F2201" s="85" t="s">
        <v>3</v>
      </c>
      <c r="G2201" s="85">
        <v>1713953</v>
      </c>
      <c r="H2201" s="89"/>
      <c r="I2201" s="273" t="s">
        <v>5620</v>
      </c>
      <c r="J2201" s="89"/>
      <c r="K2201" s="89"/>
      <c r="L2201" s="89"/>
      <c r="M2201" s="89"/>
      <c r="N2201" s="274">
        <v>0</v>
      </c>
      <c r="O2201" s="274">
        <v>1027.3499999999999</v>
      </c>
      <c r="P2201" s="89" t="s">
        <v>670</v>
      </c>
    </row>
    <row r="2202" spans="1:16" ht="51">
      <c r="A2202" s="271">
        <v>47</v>
      </c>
      <c r="B2202" s="89"/>
      <c r="C2202" s="272" t="s">
        <v>49</v>
      </c>
      <c r="D2202" s="84">
        <v>43516</v>
      </c>
      <c r="E2202" s="85" t="s">
        <v>4180</v>
      </c>
      <c r="F2202" s="85" t="s">
        <v>3</v>
      </c>
      <c r="G2202" s="85">
        <v>1713954</v>
      </c>
      <c r="H2202" s="89"/>
      <c r="I2202" s="273" t="s">
        <v>5621</v>
      </c>
      <c r="J2202" s="89"/>
      <c r="K2202" s="89"/>
      <c r="L2202" s="89"/>
      <c r="M2202" s="89"/>
      <c r="N2202" s="274">
        <v>0</v>
      </c>
      <c r="O2202" s="274">
        <v>176.1</v>
      </c>
      <c r="P2202" s="89" t="s">
        <v>670</v>
      </c>
    </row>
    <row r="2203" spans="1:16" ht="51">
      <c r="A2203" s="271">
        <v>47</v>
      </c>
      <c r="B2203" s="89"/>
      <c r="C2203" s="272" t="s">
        <v>49</v>
      </c>
      <c r="D2203" s="84">
        <v>43516</v>
      </c>
      <c r="E2203" s="85" t="s">
        <v>4181</v>
      </c>
      <c r="F2203" s="85" t="s">
        <v>3</v>
      </c>
      <c r="G2203" s="85">
        <v>1713957</v>
      </c>
      <c r="H2203" s="89"/>
      <c r="I2203" s="273" t="s">
        <v>5622</v>
      </c>
      <c r="J2203" s="89"/>
      <c r="K2203" s="89"/>
      <c r="L2203" s="89"/>
      <c r="M2203" s="89"/>
      <c r="N2203" s="274">
        <v>0</v>
      </c>
      <c r="O2203" s="274">
        <v>2202.77</v>
      </c>
      <c r="P2203" s="89" t="s">
        <v>670</v>
      </c>
    </row>
    <row r="2204" spans="1:16" ht="51">
      <c r="A2204" s="271">
        <v>670</v>
      </c>
      <c r="B2204" s="89"/>
      <c r="C2204" s="272" t="s">
        <v>190</v>
      </c>
      <c r="D2204" s="84">
        <v>43516</v>
      </c>
      <c r="E2204" s="85" t="s">
        <v>4182</v>
      </c>
      <c r="F2204" s="85" t="s">
        <v>3</v>
      </c>
      <c r="G2204" s="85">
        <v>1713992</v>
      </c>
      <c r="H2204" s="89"/>
      <c r="I2204" s="273" t="s">
        <v>5623</v>
      </c>
      <c r="J2204" s="89"/>
      <c r="K2204" s="89"/>
      <c r="L2204" s="89"/>
      <c r="M2204" s="89"/>
      <c r="N2204" s="274">
        <v>0</v>
      </c>
      <c r="O2204" s="274">
        <v>87871.13</v>
      </c>
      <c r="P2204" s="89" t="s">
        <v>670</v>
      </c>
    </row>
    <row r="2205" spans="1:16" ht="38.25">
      <c r="A2205" s="271">
        <v>130</v>
      </c>
      <c r="B2205" s="89"/>
      <c r="C2205" s="272" t="s">
        <v>67</v>
      </c>
      <c r="D2205" s="84">
        <v>43516</v>
      </c>
      <c r="E2205" s="85" t="s">
        <v>4183</v>
      </c>
      <c r="F2205" s="85" t="s">
        <v>3</v>
      </c>
      <c r="G2205" s="85">
        <v>1713860</v>
      </c>
      <c r="H2205" s="89"/>
      <c r="I2205" s="273" t="s">
        <v>5624</v>
      </c>
      <c r="J2205" s="89"/>
      <c r="K2205" s="89"/>
      <c r="L2205" s="89"/>
      <c r="M2205" s="89"/>
      <c r="N2205" s="274">
        <v>0</v>
      </c>
      <c r="O2205" s="274">
        <v>200</v>
      </c>
      <c r="P2205" s="89" t="s">
        <v>670</v>
      </c>
    </row>
    <row r="2206" spans="1:16" ht="51">
      <c r="A2206" s="271" t="s">
        <v>565</v>
      </c>
      <c r="B2206" s="89"/>
      <c r="C2206" s="272" t="s">
        <v>615</v>
      </c>
      <c r="D2206" s="84">
        <v>43516</v>
      </c>
      <c r="E2206" s="85" t="s">
        <v>4184</v>
      </c>
      <c r="F2206" s="85" t="s">
        <v>3</v>
      </c>
      <c r="G2206" s="85">
        <v>1713864</v>
      </c>
      <c r="H2206" s="89"/>
      <c r="I2206" s="273" t="s">
        <v>5625</v>
      </c>
      <c r="J2206" s="89"/>
      <c r="K2206" s="89"/>
      <c r="L2206" s="89"/>
      <c r="M2206" s="89"/>
      <c r="N2206" s="274">
        <v>0</v>
      </c>
      <c r="O2206" s="274">
        <v>3054.9900000000002</v>
      </c>
      <c r="P2206" s="89" t="s">
        <v>670</v>
      </c>
    </row>
    <row r="2207" spans="1:16" ht="38.25">
      <c r="A2207" s="271">
        <v>526</v>
      </c>
      <c r="B2207" s="89"/>
      <c r="C2207" s="272" t="s">
        <v>610</v>
      </c>
      <c r="D2207" s="84">
        <v>43516</v>
      </c>
      <c r="E2207" s="85" t="s">
        <v>4185</v>
      </c>
      <c r="F2207" s="85" t="s">
        <v>3</v>
      </c>
      <c r="G2207" s="85">
        <v>1713875</v>
      </c>
      <c r="H2207" s="89"/>
      <c r="I2207" s="273" t="s">
        <v>5626</v>
      </c>
      <c r="J2207" s="89"/>
      <c r="K2207" s="89"/>
      <c r="L2207" s="89"/>
      <c r="M2207" s="89"/>
      <c r="N2207" s="274">
        <v>0</v>
      </c>
      <c r="O2207" s="274">
        <v>5</v>
      </c>
      <c r="P2207" s="89" t="s">
        <v>670</v>
      </c>
    </row>
    <row r="2208" spans="1:16" ht="89.25">
      <c r="A2208" s="271">
        <v>310</v>
      </c>
      <c r="B2208" s="89"/>
      <c r="C2208" s="272" t="s">
        <v>141</v>
      </c>
      <c r="D2208" s="84">
        <v>43516</v>
      </c>
      <c r="E2208" s="85" t="s">
        <v>4186</v>
      </c>
      <c r="F2208" s="85" t="s">
        <v>15</v>
      </c>
      <c r="G2208" s="85">
        <v>7248</v>
      </c>
      <c r="H2208" s="89"/>
      <c r="I2208" s="273" t="s">
        <v>5627</v>
      </c>
      <c r="J2208" s="89"/>
      <c r="K2208" s="89"/>
      <c r="L2208" s="89"/>
      <c r="M2208" s="89"/>
      <c r="N2208" s="274">
        <v>353.55</v>
      </c>
      <c r="O2208" s="274">
        <v>0</v>
      </c>
      <c r="P2208" s="89" t="s">
        <v>670</v>
      </c>
    </row>
    <row r="2209" spans="1:16" ht="76.5">
      <c r="A2209" s="271" t="s">
        <v>556</v>
      </c>
      <c r="B2209" s="89"/>
      <c r="C2209" s="272" t="s">
        <v>616</v>
      </c>
      <c r="D2209" s="84">
        <v>43516</v>
      </c>
      <c r="E2209" s="85" t="s">
        <v>4187</v>
      </c>
      <c r="F2209" s="85" t="s">
        <v>6</v>
      </c>
      <c r="G2209" s="85">
        <v>1084537</v>
      </c>
      <c r="H2209" s="89"/>
      <c r="I2209" s="273" t="s">
        <v>5628</v>
      </c>
      <c r="J2209" s="89"/>
      <c r="K2209" s="89"/>
      <c r="L2209" s="89"/>
      <c r="M2209" s="89"/>
      <c r="N2209" s="274">
        <v>0</v>
      </c>
      <c r="O2209" s="274">
        <v>2507067</v>
      </c>
      <c r="P2209" s="89" t="s">
        <v>670</v>
      </c>
    </row>
    <row r="2210" spans="1:16" ht="51">
      <c r="A2210" s="271">
        <v>117</v>
      </c>
      <c r="B2210" s="89"/>
      <c r="C2210" s="272" t="s">
        <v>62</v>
      </c>
      <c r="D2210" s="84">
        <v>43516</v>
      </c>
      <c r="E2210" s="85" t="s">
        <v>4188</v>
      </c>
      <c r="F2210" s="85" t="s">
        <v>11</v>
      </c>
      <c r="G2210" s="85">
        <v>947496</v>
      </c>
      <c r="H2210" s="89"/>
      <c r="I2210" s="273" t="s">
        <v>5629</v>
      </c>
      <c r="J2210" s="89"/>
      <c r="K2210" s="89"/>
      <c r="L2210" s="89"/>
      <c r="M2210" s="89"/>
      <c r="N2210" s="274">
        <v>50</v>
      </c>
      <c r="O2210" s="274">
        <v>0</v>
      </c>
      <c r="P2210" s="89" t="s">
        <v>670</v>
      </c>
    </row>
    <row r="2211" spans="1:16" ht="63.75">
      <c r="A2211" s="271">
        <v>206</v>
      </c>
      <c r="B2211" s="89"/>
      <c r="C2211" s="272" t="s">
        <v>97</v>
      </c>
      <c r="D2211" s="84">
        <v>43516</v>
      </c>
      <c r="E2211" s="85" t="s">
        <v>4189</v>
      </c>
      <c r="F2211" s="85" t="s">
        <v>671</v>
      </c>
      <c r="G2211" s="85">
        <v>192474</v>
      </c>
      <c r="H2211" s="89"/>
      <c r="I2211" s="273" t="s">
        <v>5630</v>
      </c>
      <c r="J2211" s="89"/>
      <c r="K2211" s="89"/>
      <c r="L2211" s="89"/>
      <c r="M2211" s="89"/>
      <c r="N2211" s="274">
        <v>158588.57</v>
      </c>
      <c r="O2211" s="274">
        <v>0</v>
      </c>
      <c r="P2211" s="89" t="s">
        <v>670</v>
      </c>
    </row>
    <row r="2212" spans="1:16" ht="76.5">
      <c r="A2212" s="271">
        <v>25</v>
      </c>
      <c r="B2212" s="89"/>
      <c r="C2212" s="272" t="s">
        <v>45</v>
      </c>
      <c r="D2212" s="84">
        <v>43516</v>
      </c>
      <c r="E2212" s="85" t="s">
        <v>4190</v>
      </c>
      <c r="F2212" s="85" t="s">
        <v>671</v>
      </c>
      <c r="G2212" s="85">
        <v>193692</v>
      </c>
      <c r="H2212" s="89"/>
      <c r="I2212" s="273" t="s">
        <v>5631</v>
      </c>
      <c r="J2212" s="89"/>
      <c r="K2212" s="89"/>
      <c r="L2212" s="89"/>
      <c r="M2212" s="89"/>
      <c r="N2212" s="274">
        <v>71958.12</v>
      </c>
      <c r="O2212" s="274">
        <v>0</v>
      </c>
      <c r="P2212" s="89" t="s">
        <v>670</v>
      </c>
    </row>
    <row r="2213" spans="1:16" ht="63.75">
      <c r="A2213" s="271">
        <v>10</v>
      </c>
      <c r="B2213" s="89"/>
      <c r="C2213" s="272" t="s">
        <v>41</v>
      </c>
      <c r="D2213" s="84">
        <v>43516</v>
      </c>
      <c r="E2213" s="85" t="s">
        <v>4191</v>
      </c>
      <c r="F2213" s="85" t="s">
        <v>6</v>
      </c>
      <c r="G2213" s="85">
        <v>970122</v>
      </c>
      <c r="H2213" s="89"/>
      <c r="I2213" s="273" t="s">
        <v>5632</v>
      </c>
      <c r="J2213" s="89"/>
      <c r="K2213" s="89"/>
      <c r="L2213" s="89"/>
      <c r="M2213" s="89"/>
      <c r="N2213" s="274">
        <v>0</v>
      </c>
      <c r="O2213" s="274">
        <v>21115.42</v>
      </c>
      <c r="P2213" s="89" t="s">
        <v>670</v>
      </c>
    </row>
    <row r="2214" spans="1:16" ht="63.75">
      <c r="A2214" s="271">
        <v>10</v>
      </c>
      <c r="B2214" s="89"/>
      <c r="C2214" s="272" t="s">
        <v>41</v>
      </c>
      <c r="D2214" s="84">
        <v>43516</v>
      </c>
      <c r="E2214" s="85" t="s">
        <v>4192</v>
      </c>
      <c r="F2214" s="85" t="s">
        <v>6</v>
      </c>
      <c r="G2214" s="85">
        <v>970401</v>
      </c>
      <c r="H2214" s="89"/>
      <c r="I2214" s="273" t="s">
        <v>5633</v>
      </c>
      <c r="J2214" s="89"/>
      <c r="K2214" s="89"/>
      <c r="L2214" s="89"/>
      <c r="M2214" s="89"/>
      <c r="N2214" s="274">
        <v>0</v>
      </c>
      <c r="O2214" s="274">
        <v>27475.81</v>
      </c>
      <c r="P2214" s="89" t="s">
        <v>670</v>
      </c>
    </row>
    <row r="2215" spans="1:16" ht="63.75">
      <c r="A2215" s="271">
        <v>10</v>
      </c>
      <c r="B2215" s="89"/>
      <c r="C2215" s="272" t="s">
        <v>41</v>
      </c>
      <c r="D2215" s="84">
        <v>43516</v>
      </c>
      <c r="E2215" s="85" t="s">
        <v>4193</v>
      </c>
      <c r="F2215" s="85" t="s">
        <v>6</v>
      </c>
      <c r="G2215" s="85">
        <v>970403</v>
      </c>
      <c r="H2215" s="89"/>
      <c r="I2215" s="273" t="s">
        <v>5634</v>
      </c>
      <c r="J2215" s="89"/>
      <c r="K2215" s="89"/>
      <c r="L2215" s="89"/>
      <c r="M2215" s="89"/>
      <c r="N2215" s="274">
        <v>0</v>
      </c>
      <c r="O2215" s="274">
        <v>5719.39</v>
      </c>
      <c r="P2215" s="89" t="s">
        <v>670</v>
      </c>
    </row>
    <row r="2216" spans="1:16" ht="63.75">
      <c r="A2216" s="271" t="s">
        <v>565</v>
      </c>
      <c r="B2216" s="89"/>
      <c r="C2216" s="272" t="s">
        <v>615</v>
      </c>
      <c r="D2216" s="84">
        <v>43516</v>
      </c>
      <c r="E2216" s="85" t="s">
        <v>4194</v>
      </c>
      <c r="F2216" s="85" t="s">
        <v>6</v>
      </c>
      <c r="G2216" s="85">
        <v>1084818</v>
      </c>
      <c r="H2216" s="89"/>
      <c r="I2216" s="273" t="s">
        <v>5635</v>
      </c>
      <c r="J2216" s="89"/>
      <c r="K2216" s="89"/>
      <c r="L2216" s="89"/>
      <c r="M2216" s="89"/>
      <c r="N2216" s="274">
        <v>0</v>
      </c>
      <c r="O2216" s="274">
        <v>135072.75</v>
      </c>
      <c r="P2216" s="89" t="s">
        <v>670</v>
      </c>
    </row>
    <row r="2217" spans="1:16" ht="63.75">
      <c r="A2217" s="271" t="s">
        <v>557</v>
      </c>
      <c r="B2217" s="89"/>
      <c r="C2217" s="272" t="s">
        <v>783</v>
      </c>
      <c r="D2217" s="84">
        <v>43516</v>
      </c>
      <c r="E2217" s="85" t="s">
        <v>4195</v>
      </c>
      <c r="F2217" s="85" t="s">
        <v>11</v>
      </c>
      <c r="G2217" s="85">
        <v>11837</v>
      </c>
      <c r="H2217" s="89"/>
      <c r="I2217" s="273" t="s">
        <v>5636</v>
      </c>
      <c r="J2217" s="89"/>
      <c r="K2217" s="89"/>
      <c r="L2217" s="89"/>
      <c r="M2217" s="89"/>
      <c r="N2217" s="274">
        <v>321.18</v>
      </c>
      <c r="O2217" s="274">
        <v>0</v>
      </c>
      <c r="P2217" s="89" t="s">
        <v>670</v>
      </c>
    </row>
    <row r="2218" spans="1:16" ht="89.25">
      <c r="A2218" s="271">
        <v>25</v>
      </c>
      <c r="B2218" s="89"/>
      <c r="C2218" s="272" t="s">
        <v>45</v>
      </c>
      <c r="D2218" s="84">
        <v>43516</v>
      </c>
      <c r="E2218" s="85" t="s">
        <v>4196</v>
      </c>
      <c r="F2218" s="85" t="s">
        <v>671</v>
      </c>
      <c r="G2218" s="85">
        <v>193714</v>
      </c>
      <c r="H2218" s="89"/>
      <c r="I2218" s="273" t="s">
        <v>5637</v>
      </c>
      <c r="J2218" s="89"/>
      <c r="K2218" s="89"/>
      <c r="L2218" s="89"/>
      <c r="M2218" s="89"/>
      <c r="N2218" s="274">
        <v>1795703.54</v>
      </c>
      <c r="O2218" s="274">
        <v>0</v>
      </c>
      <c r="P2218" s="89" t="s">
        <v>670</v>
      </c>
    </row>
    <row r="2219" spans="1:16" ht="102">
      <c r="A2219" s="271">
        <v>25</v>
      </c>
      <c r="B2219" s="89"/>
      <c r="C2219" s="272" t="s">
        <v>45</v>
      </c>
      <c r="D2219" s="84">
        <v>43516</v>
      </c>
      <c r="E2219" s="85" t="s">
        <v>4196</v>
      </c>
      <c r="F2219" s="85" t="s">
        <v>671</v>
      </c>
      <c r="G2219" s="85">
        <v>193715</v>
      </c>
      <c r="H2219" s="89"/>
      <c r="I2219" s="273" t="s">
        <v>5638</v>
      </c>
      <c r="J2219" s="89"/>
      <c r="K2219" s="89"/>
      <c r="L2219" s="89"/>
      <c r="M2219" s="89"/>
      <c r="N2219" s="274">
        <v>199405.77</v>
      </c>
      <c r="O2219" s="274">
        <v>0</v>
      </c>
      <c r="P2219" s="89" t="s">
        <v>670</v>
      </c>
    </row>
    <row r="2220" spans="1:16" ht="89.25">
      <c r="A2220" s="271">
        <v>25</v>
      </c>
      <c r="B2220" s="89"/>
      <c r="C2220" s="272" t="s">
        <v>45</v>
      </c>
      <c r="D2220" s="84">
        <v>43516</v>
      </c>
      <c r="E2220" s="85" t="s">
        <v>4196</v>
      </c>
      <c r="F2220" s="85" t="s">
        <v>671</v>
      </c>
      <c r="G2220" s="85">
        <v>193720</v>
      </c>
      <c r="H2220" s="89"/>
      <c r="I2220" s="273" t="s">
        <v>5639</v>
      </c>
      <c r="J2220" s="89"/>
      <c r="K2220" s="89"/>
      <c r="L2220" s="89"/>
      <c r="M2220" s="89"/>
      <c r="N2220" s="274">
        <v>283117.11</v>
      </c>
      <c r="O2220" s="274">
        <v>0</v>
      </c>
      <c r="P2220" s="89" t="s">
        <v>670</v>
      </c>
    </row>
    <row r="2221" spans="1:16" ht="89.25">
      <c r="A2221" s="271">
        <v>25</v>
      </c>
      <c r="B2221" s="89"/>
      <c r="C2221" s="272" t="s">
        <v>45</v>
      </c>
      <c r="D2221" s="84">
        <v>43516</v>
      </c>
      <c r="E2221" s="85" t="s">
        <v>4196</v>
      </c>
      <c r="F2221" s="85" t="s">
        <v>671</v>
      </c>
      <c r="G2221" s="85">
        <v>193719</v>
      </c>
      <c r="H2221" s="89"/>
      <c r="I2221" s="273" t="s">
        <v>5640</v>
      </c>
      <c r="J2221" s="89"/>
      <c r="K2221" s="89"/>
      <c r="L2221" s="89"/>
      <c r="M2221" s="89"/>
      <c r="N2221" s="274">
        <v>283117.11</v>
      </c>
      <c r="O2221" s="274">
        <v>0</v>
      </c>
      <c r="P2221" s="89" t="s">
        <v>670</v>
      </c>
    </row>
    <row r="2222" spans="1:16" ht="76.5">
      <c r="A2222" s="271">
        <v>25</v>
      </c>
      <c r="B2222" s="89"/>
      <c r="C2222" s="272" t="s">
        <v>45</v>
      </c>
      <c r="D2222" s="84">
        <v>43516</v>
      </c>
      <c r="E2222" s="85" t="s">
        <v>4196</v>
      </c>
      <c r="F2222" s="85" t="s">
        <v>671</v>
      </c>
      <c r="G2222" s="85">
        <v>193718</v>
      </c>
      <c r="H2222" s="89"/>
      <c r="I2222" s="273" t="s">
        <v>5641</v>
      </c>
      <c r="J2222" s="89"/>
      <c r="K2222" s="89"/>
      <c r="L2222" s="89"/>
      <c r="M2222" s="89"/>
      <c r="N2222" s="274">
        <v>273351.88</v>
      </c>
      <c r="O2222" s="274">
        <v>0</v>
      </c>
      <c r="P2222" s="89" t="s">
        <v>670</v>
      </c>
    </row>
    <row r="2223" spans="1:16" ht="51">
      <c r="A2223" s="271" t="s">
        <v>565</v>
      </c>
      <c r="B2223" s="89"/>
      <c r="C2223" s="272" t="s">
        <v>615</v>
      </c>
      <c r="D2223" s="84">
        <v>43517</v>
      </c>
      <c r="E2223" s="85" t="s">
        <v>4197</v>
      </c>
      <c r="F2223" s="85" t="s">
        <v>3</v>
      </c>
      <c r="G2223" s="85">
        <v>1714378</v>
      </c>
      <c r="H2223" s="89"/>
      <c r="I2223" s="273" t="s">
        <v>5642</v>
      </c>
      <c r="J2223" s="89"/>
      <c r="K2223" s="89"/>
      <c r="L2223" s="89"/>
      <c r="M2223" s="89"/>
      <c r="N2223" s="274">
        <v>0</v>
      </c>
      <c r="O2223" s="274">
        <v>60.32</v>
      </c>
      <c r="P2223" s="89" t="s">
        <v>670</v>
      </c>
    </row>
    <row r="2224" spans="1:16" ht="51">
      <c r="A2224" s="271" t="s">
        <v>565</v>
      </c>
      <c r="B2224" s="89"/>
      <c r="C2224" s="272" t="s">
        <v>615</v>
      </c>
      <c r="D2224" s="84">
        <v>43517</v>
      </c>
      <c r="E2224" s="85" t="s">
        <v>4198</v>
      </c>
      <c r="F2224" s="85" t="s">
        <v>3</v>
      </c>
      <c r="G2224" s="85">
        <v>1714376</v>
      </c>
      <c r="H2224" s="89"/>
      <c r="I2224" s="273" t="s">
        <v>5643</v>
      </c>
      <c r="J2224" s="89"/>
      <c r="K2224" s="89"/>
      <c r="L2224" s="89"/>
      <c r="M2224" s="89"/>
      <c r="N2224" s="274">
        <v>0</v>
      </c>
      <c r="O2224" s="274">
        <v>274.22000000000003</v>
      </c>
      <c r="P2224" s="89" t="s">
        <v>670</v>
      </c>
    </row>
    <row r="2225" spans="1:16" ht="63.75">
      <c r="A2225" s="271">
        <v>512</v>
      </c>
      <c r="B2225" s="89"/>
      <c r="C2225" s="272" t="s">
        <v>785</v>
      </c>
      <c r="D2225" s="84">
        <v>43517</v>
      </c>
      <c r="E2225" s="85" t="s">
        <v>4199</v>
      </c>
      <c r="F2225" s="85" t="s">
        <v>3</v>
      </c>
      <c r="G2225" s="85">
        <v>1714371</v>
      </c>
      <c r="H2225" s="89"/>
      <c r="I2225" s="273" t="s">
        <v>5644</v>
      </c>
      <c r="J2225" s="89"/>
      <c r="K2225" s="89"/>
      <c r="L2225" s="89"/>
      <c r="M2225" s="89"/>
      <c r="N2225" s="274">
        <v>0</v>
      </c>
      <c r="O2225" s="274">
        <v>220</v>
      </c>
      <c r="P2225" s="89" t="s">
        <v>670</v>
      </c>
    </row>
    <row r="2226" spans="1:16" ht="63.75">
      <c r="A2226" s="271">
        <v>35</v>
      </c>
      <c r="B2226" s="89"/>
      <c r="C2226" s="272" t="s">
        <v>46</v>
      </c>
      <c r="D2226" s="84">
        <v>43517</v>
      </c>
      <c r="E2226" s="85" t="s">
        <v>4200</v>
      </c>
      <c r="F2226" s="85" t="s">
        <v>3</v>
      </c>
      <c r="G2226" s="85">
        <v>1714308</v>
      </c>
      <c r="H2226" s="89"/>
      <c r="I2226" s="273" t="s">
        <v>5645</v>
      </c>
      <c r="J2226" s="89"/>
      <c r="K2226" s="89"/>
      <c r="L2226" s="89"/>
      <c r="M2226" s="89"/>
      <c r="N2226" s="274">
        <v>0</v>
      </c>
      <c r="O2226" s="274">
        <v>560.58000000000004</v>
      </c>
      <c r="P2226" s="89" t="s">
        <v>670</v>
      </c>
    </row>
    <row r="2227" spans="1:16" ht="63.75">
      <c r="A2227" s="271">
        <v>119</v>
      </c>
      <c r="B2227" s="89"/>
      <c r="C2227" s="272" t="s">
        <v>63</v>
      </c>
      <c r="D2227" s="84">
        <v>43517</v>
      </c>
      <c r="E2227" s="85" t="s">
        <v>4201</v>
      </c>
      <c r="F2227" s="85" t="s">
        <v>3</v>
      </c>
      <c r="G2227" s="85">
        <v>1714300</v>
      </c>
      <c r="H2227" s="89"/>
      <c r="I2227" s="273" t="s">
        <v>5646</v>
      </c>
      <c r="J2227" s="89"/>
      <c r="K2227" s="89"/>
      <c r="L2227" s="89"/>
      <c r="M2227" s="89"/>
      <c r="N2227" s="274">
        <v>0</v>
      </c>
      <c r="O2227" s="274">
        <v>111.3</v>
      </c>
      <c r="P2227" s="89" t="s">
        <v>670</v>
      </c>
    </row>
    <row r="2228" spans="1:16" ht="38.25">
      <c r="A2228" s="271">
        <v>590</v>
      </c>
      <c r="B2228" s="89"/>
      <c r="C2228" s="272" t="s">
        <v>611</v>
      </c>
      <c r="D2228" s="84">
        <v>43517</v>
      </c>
      <c r="E2228" s="85" t="s">
        <v>4202</v>
      </c>
      <c r="F2228" s="85" t="s">
        <v>3</v>
      </c>
      <c r="G2228" s="85">
        <v>1714279</v>
      </c>
      <c r="H2228" s="89"/>
      <c r="I2228" s="273" t="s">
        <v>5647</v>
      </c>
      <c r="J2228" s="89"/>
      <c r="K2228" s="89"/>
      <c r="L2228" s="89"/>
      <c r="M2228" s="89"/>
      <c r="N2228" s="274">
        <v>0</v>
      </c>
      <c r="O2228" s="274">
        <v>0.2</v>
      </c>
      <c r="P2228" s="89" t="s">
        <v>670</v>
      </c>
    </row>
    <row r="2229" spans="1:16" ht="51">
      <c r="A2229" s="271" t="s">
        <v>565</v>
      </c>
      <c r="B2229" s="89"/>
      <c r="C2229" s="272" t="s">
        <v>615</v>
      </c>
      <c r="D2229" s="84">
        <v>43517</v>
      </c>
      <c r="E2229" s="85" t="s">
        <v>4203</v>
      </c>
      <c r="F2229" s="85" t="s">
        <v>3</v>
      </c>
      <c r="G2229" s="85">
        <v>1714258</v>
      </c>
      <c r="H2229" s="89"/>
      <c r="I2229" s="273" t="s">
        <v>5648</v>
      </c>
      <c r="J2229" s="89"/>
      <c r="K2229" s="89"/>
      <c r="L2229" s="89"/>
      <c r="M2229" s="89"/>
      <c r="N2229" s="274">
        <v>0</v>
      </c>
      <c r="O2229" s="274">
        <v>1360.51</v>
      </c>
      <c r="P2229" s="89" t="s">
        <v>670</v>
      </c>
    </row>
    <row r="2230" spans="1:16" ht="51">
      <c r="A2230" s="271" t="s">
        <v>565</v>
      </c>
      <c r="B2230" s="89"/>
      <c r="C2230" s="272" t="s">
        <v>615</v>
      </c>
      <c r="D2230" s="84">
        <v>43517</v>
      </c>
      <c r="E2230" s="85" t="s">
        <v>4204</v>
      </c>
      <c r="F2230" s="85" t="s">
        <v>3</v>
      </c>
      <c r="G2230" s="85">
        <v>1714257</v>
      </c>
      <c r="H2230" s="89"/>
      <c r="I2230" s="273" t="s">
        <v>5649</v>
      </c>
      <c r="J2230" s="89"/>
      <c r="K2230" s="89"/>
      <c r="L2230" s="89"/>
      <c r="M2230" s="89"/>
      <c r="N2230" s="274">
        <v>0</v>
      </c>
      <c r="O2230" s="274">
        <v>1360.51</v>
      </c>
      <c r="P2230" s="89" t="s">
        <v>670</v>
      </c>
    </row>
    <row r="2231" spans="1:16" ht="38.25">
      <c r="A2231" s="271" t="s">
        <v>565</v>
      </c>
      <c r="B2231" s="89"/>
      <c r="C2231" s="272" t="s">
        <v>615</v>
      </c>
      <c r="D2231" s="84">
        <v>43517</v>
      </c>
      <c r="E2231" s="85" t="s">
        <v>4205</v>
      </c>
      <c r="F2231" s="85" t="s">
        <v>3</v>
      </c>
      <c r="G2231" s="85">
        <v>1714503</v>
      </c>
      <c r="H2231" s="89"/>
      <c r="I2231" s="273" t="s">
        <v>5650</v>
      </c>
      <c r="J2231" s="89"/>
      <c r="K2231" s="89"/>
      <c r="L2231" s="89"/>
      <c r="M2231" s="89"/>
      <c r="N2231" s="274">
        <v>0</v>
      </c>
      <c r="O2231" s="274">
        <v>0.38</v>
      </c>
      <c r="P2231" s="89" t="s">
        <v>670</v>
      </c>
    </row>
    <row r="2232" spans="1:16" ht="38.25">
      <c r="A2232" s="271" t="s">
        <v>565</v>
      </c>
      <c r="B2232" s="89"/>
      <c r="C2232" s="272" t="s">
        <v>615</v>
      </c>
      <c r="D2232" s="84">
        <v>43517</v>
      </c>
      <c r="E2232" s="85" t="s">
        <v>4206</v>
      </c>
      <c r="F2232" s="85" t="s">
        <v>3</v>
      </c>
      <c r="G2232" s="85">
        <v>1714442</v>
      </c>
      <c r="H2232" s="89"/>
      <c r="I2232" s="273" t="s">
        <v>5651</v>
      </c>
      <c r="J2232" s="89"/>
      <c r="K2232" s="89"/>
      <c r="L2232" s="89"/>
      <c r="M2232" s="89"/>
      <c r="N2232" s="274">
        <v>0</v>
      </c>
      <c r="O2232" s="274">
        <v>3208.56</v>
      </c>
      <c r="P2232" s="89" t="s">
        <v>670</v>
      </c>
    </row>
    <row r="2233" spans="1:16" ht="38.25">
      <c r="A2233" s="271">
        <v>526</v>
      </c>
      <c r="B2233" s="89"/>
      <c r="C2233" s="272" t="s">
        <v>610</v>
      </c>
      <c r="D2233" s="84">
        <v>43517</v>
      </c>
      <c r="E2233" s="85" t="s">
        <v>4207</v>
      </c>
      <c r="F2233" s="85" t="s">
        <v>3</v>
      </c>
      <c r="G2233" s="85">
        <v>1714441</v>
      </c>
      <c r="H2233" s="89"/>
      <c r="I2233" s="273" t="s">
        <v>5652</v>
      </c>
      <c r="J2233" s="89"/>
      <c r="K2233" s="89"/>
      <c r="L2233" s="89"/>
      <c r="M2233" s="89"/>
      <c r="N2233" s="274">
        <v>0</v>
      </c>
      <c r="O2233" s="274">
        <v>60</v>
      </c>
      <c r="P2233" s="89" t="s">
        <v>670</v>
      </c>
    </row>
    <row r="2234" spans="1:16" ht="38.25">
      <c r="A2234" s="271">
        <v>526</v>
      </c>
      <c r="B2234" s="89"/>
      <c r="C2234" s="272" t="s">
        <v>610</v>
      </c>
      <c r="D2234" s="84">
        <v>43517</v>
      </c>
      <c r="E2234" s="85" t="s">
        <v>4208</v>
      </c>
      <c r="F2234" s="85" t="s">
        <v>3</v>
      </c>
      <c r="G2234" s="85">
        <v>1714439</v>
      </c>
      <c r="H2234" s="89"/>
      <c r="I2234" s="273" t="s">
        <v>5653</v>
      </c>
      <c r="J2234" s="89"/>
      <c r="K2234" s="89"/>
      <c r="L2234" s="89"/>
      <c r="M2234" s="89"/>
      <c r="N2234" s="274">
        <v>0</v>
      </c>
      <c r="O2234" s="274">
        <v>55</v>
      </c>
      <c r="P2234" s="89" t="s">
        <v>670</v>
      </c>
    </row>
    <row r="2235" spans="1:16" ht="38.25">
      <c r="A2235" s="271" t="s">
        <v>565</v>
      </c>
      <c r="B2235" s="89"/>
      <c r="C2235" s="272" t="s">
        <v>615</v>
      </c>
      <c r="D2235" s="84">
        <v>43517</v>
      </c>
      <c r="E2235" s="85" t="s">
        <v>4209</v>
      </c>
      <c r="F2235" s="85" t="s">
        <v>3</v>
      </c>
      <c r="G2235" s="85">
        <v>1714381</v>
      </c>
      <c r="H2235" s="89"/>
      <c r="I2235" s="273" t="s">
        <v>5654</v>
      </c>
      <c r="J2235" s="89"/>
      <c r="K2235" s="89"/>
      <c r="L2235" s="89"/>
      <c r="M2235" s="89"/>
      <c r="N2235" s="274">
        <v>0</v>
      </c>
      <c r="O2235" s="274">
        <v>552.47</v>
      </c>
      <c r="P2235" s="89" t="s">
        <v>670</v>
      </c>
    </row>
    <row r="2236" spans="1:16" ht="51">
      <c r="A2236" s="271" t="s">
        <v>565</v>
      </c>
      <c r="B2236" s="89"/>
      <c r="C2236" s="272" t="s">
        <v>615</v>
      </c>
      <c r="D2236" s="84">
        <v>43517</v>
      </c>
      <c r="E2236" s="85" t="s">
        <v>4210</v>
      </c>
      <c r="F2236" s="85" t="s">
        <v>3</v>
      </c>
      <c r="G2236" s="85">
        <v>1714380</v>
      </c>
      <c r="H2236" s="89"/>
      <c r="I2236" s="273" t="s">
        <v>5655</v>
      </c>
      <c r="J2236" s="89"/>
      <c r="K2236" s="89"/>
      <c r="L2236" s="89"/>
      <c r="M2236" s="89"/>
      <c r="N2236" s="274">
        <v>0</v>
      </c>
      <c r="O2236" s="274">
        <v>60.32</v>
      </c>
      <c r="P2236" s="89" t="s">
        <v>670</v>
      </c>
    </row>
    <row r="2237" spans="1:16" ht="51">
      <c r="A2237" s="271">
        <v>86</v>
      </c>
      <c r="B2237" s="89"/>
      <c r="C2237" s="272" t="s">
        <v>56</v>
      </c>
      <c r="D2237" s="84">
        <v>43517</v>
      </c>
      <c r="E2237" s="85" t="s">
        <v>4211</v>
      </c>
      <c r="F2237" s="85" t="s">
        <v>3</v>
      </c>
      <c r="G2237" s="85">
        <v>1714270</v>
      </c>
      <c r="H2237" s="89"/>
      <c r="I2237" s="273" t="s">
        <v>5656</v>
      </c>
      <c r="J2237" s="89"/>
      <c r="K2237" s="89"/>
      <c r="L2237" s="89"/>
      <c r="M2237" s="89"/>
      <c r="N2237" s="274">
        <v>0</v>
      </c>
      <c r="O2237" s="274">
        <v>80000</v>
      </c>
      <c r="P2237" s="89" t="s">
        <v>670</v>
      </c>
    </row>
    <row r="2238" spans="1:16" ht="63.75">
      <c r="A2238" s="271" t="s">
        <v>556</v>
      </c>
      <c r="B2238" s="89"/>
      <c r="C2238" s="272" t="s">
        <v>616</v>
      </c>
      <c r="D2238" s="84">
        <v>43517</v>
      </c>
      <c r="E2238" s="85" t="s">
        <v>4212</v>
      </c>
      <c r="F2238" s="85" t="s">
        <v>3</v>
      </c>
      <c r="G2238" s="85">
        <v>1714272</v>
      </c>
      <c r="H2238" s="89"/>
      <c r="I2238" s="273" t="s">
        <v>5657</v>
      </c>
      <c r="J2238" s="89"/>
      <c r="K2238" s="89"/>
      <c r="L2238" s="89"/>
      <c r="M2238" s="89"/>
      <c r="N2238" s="274">
        <v>0</v>
      </c>
      <c r="O2238" s="274">
        <v>9199.15</v>
      </c>
      <c r="P2238" s="89" t="s">
        <v>670</v>
      </c>
    </row>
    <row r="2239" spans="1:16" ht="63.75">
      <c r="A2239" s="271" t="s">
        <v>556</v>
      </c>
      <c r="B2239" s="89"/>
      <c r="C2239" s="272" t="s">
        <v>616</v>
      </c>
      <c r="D2239" s="84">
        <v>43517</v>
      </c>
      <c r="E2239" s="85" t="s">
        <v>4213</v>
      </c>
      <c r="F2239" s="85" t="s">
        <v>3</v>
      </c>
      <c r="G2239" s="85">
        <v>1714281</v>
      </c>
      <c r="H2239" s="89"/>
      <c r="I2239" s="273" t="s">
        <v>5658</v>
      </c>
      <c r="J2239" s="89"/>
      <c r="K2239" s="89"/>
      <c r="L2239" s="89"/>
      <c r="M2239" s="89"/>
      <c r="N2239" s="274">
        <v>0</v>
      </c>
      <c r="O2239" s="274">
        <v>607623.57999999996</v>
      </c>
      <c r="P2239" s="89" t="s">
        <v>670</v>
      </c>
    </row>
    <row r="2240" spans="1:16" ht="51">
      <c r="A2240" s="271">
        <v>35</v>
      </c>
      <c r="B2240" s="89"/>
      <c r="C2240" s="272" t="s">
        <v>46</v>
      </c>
      <c r="D2240" s="84">
        <v>43517</v>
      </c>
      <c r="E2240" s="85" t="s">
        <v>4214</v>
      </c>
      <c r="F2240" s="85" t="s">
        <v>3</v>
      </c>
      <c r="G2240" s="85">
        <v>1714284</v>
      </c>
      <c r="H2240" s="89"/>
      <c r="I2240" s="273" t="s">
        <v>5659</v>
      </c>
      <c r="J2240" s="89"/>
      <c r="K2240" s="89"/>
      <c r="L2240" s="89"/>
      <c r="M2240" s="89"/>
      <c r="N2240" s="274">
        <v>0</v>
      </c>
      <c r="O2240" s="274">
        <v>453146.5</v>
      </c>
      <c r="P2240" s="89" t="s">
        <v>670</v>
      </c>
    </row>
    <row r="2241" spans="1:16" ht="63.75">
      <c r="A2241" s="271">
        <v>35</v>
      </c>
      <c r="B2241" s="89"/>
      <c r="C2241" s="272" t="s">
        <v>46</v>
      </c>
      <c r="D2241" s="84">
        <v>43517</v>
      </c>
      <c r="E2241" s="85" t="s">
        <v>4215</v>
      </c>
      <c r="F2241" s="85" t="s">
        <v>3</v>
      </c>
      <c r="G2241" s="85">
        <v>1714287</v>
      </c>
      <c r="H2241" s="89"/>
      <c r="I2241" s="273" t="s">
        <v>5660</v>
      </c>
      <c r="J2241" s="89"/>
      <c r="K2241" s="89"/>
      <c r="L2241" s="89"/>
      <c r="M2241" s="89"/>
      <c r="N2241" s="274">
        <v>0</v>
      </c>
      <c r="O2241" s="274">
        <v>15065.62</v>
      </c>
      <c r="P2241" s="89" t="s">
        <v>670</v>
      </c>
    </row>
    <row r="2242" spans="1:16" ht="63.75">
      <c r="A2242" s="271">
        <v>25</v>
      </c>
      <c r="B2242" s="89"/>
      <c r="C2242" s="272" t="s">
        <v>45</v>
      </c>
      <c r="D2242" s="84">
        <v>43517</v>
      </c>
      <c r="E2242" s="85" t="s">
        <v>4216</v>
      </c>
      <c r="F2242" s="85" t="s">
        <v>3</v>
      </c>
      <c r="G2242" s="85">
        <v>1714288</v>
      </c>
      <c r="H2242" s="89"/>
      <c r="I2242" s="273" t="s">
        <v>5661</v>
      </c>
      <c r="J2242" s="89"/>
      <c r="K2242" s="89"/>
      <c r="L2242" s="89"/>
      <c r="M2242" s="89"/>
      <c r="N2242" s="274">
        <v>0</v>
      </c>
      <c r="O2242" s="274">
        <v>222.64000000000001</v>
      </c>
      <c r="P2242" s="89" t="s">
        <v>670</v>
      </c>
    </row>
    <row r="2243" spans="1:16" ht="63.75">
      <c r="A2243" s="271">
        <v>35</v>
      </c>
      <c r="B2243" s="89"/>
      <c r="C2243" s="272" t="s">
        <v>46</v>
      </c>
      <c r="D2243" s="84">
        <v>43517</v>
      </c>
      <c r="E2243" s="85" t="s">
        <v>4217</v>
      </c>
      <c r="F2243" s="85" t="s">
        <v>3</v>
      </c>
      <c r="G2243" s="85">
        <v>1714291</v>
      </c>
      <c r="H2243" s="89"/>
      <c r="I2243" s="273" t="s">
        <v>5662</v>
      </c>
      <c r="J2243" s="89"/>
      <c r="K2243" s="89"/>
      <c r="L2243" s="89"/>
      <c r="M2243" s="89"/>
      <c r="N2243" s="274">
        <v>0</v>
      </c>
      <c r="O2243" s="274">
        <v>6665</v>
      </c>
      <c r="P2243" s="89" t="s">
        <v>670</v>
      </c>
    </row>
    <row r="2244" spans="1:16" ht="63.75">
      <c r="A2244" s="271">
        <v>35</v>
      </c>
      <c r="B2244" s="89"/>
      <c r="C2244" s="272" t="s">
        <v>46</v>
      </c>
      <c r="D2244" s="84">
        <v>43517</v>
      </c>
      <c r="E2244" s="85" t="s">
        <v>4218</v>
      </c>
      <c r="F2244" s="85" t="s">
        <v>3</v>
      </c>
      <c r="G2244" s="85">
        <v>1714292</v>
      </c>
      <c r="H2244" s="89"/>
      <c r="I2244" s="273" t="s">
        <v>5663</v>
      </c>
      <c r="J2244" s="89"/>
      <c r="K2244" s="89"/>
      <c r="L2244" s="89"/>
      <c r="M2244" s="89"/>
      <c r="N2244" s="274">
        <v>0</v>
      </c>
      <c r="O2244" s="274">
        <v>688</v>
      </c>
      <c r="P2244" s="89" t="s">
        <v>670</v>
      </c>
    </row>
    <row r="2245" spans="1:16" ht="63.75">
      <c r="A2245" s="271">
        <v>35</v>
      </c>
      <c r="B2245" s="89"/>
      <c r="C2245" s="272" t="s">
        <v>46</v>
      </c>
      <c r="D2245" s="84">
        <v>43517</v>
      </c>
      <c r="E2245" s="85" t="s">
        <v>4219</v>
      </c>
      <c r="F2245" s="85" t="s">
        <v>3</v>
      </c>
      <c r="G2245" s="85">
        <v>1714294</v>
      </c>
      <c r="H2245" s="89"/>
      <c r="I2245" s="273" t="s">
        <v>5664</v>
      </c>
      <c r="J2245" s="89"/>
      <c r="K2245" s="89"/>
      <c r="L2245" s="89"/>
      <c r="M2245" s="89"/>
      <c r="N2245" s="274">
        <v>0</v>
      </c>
      <c r="O2245" s="274">
        <v>1300</v>
      </c>
      <c r="P2245" s="89" t="s">
        <v>670</v>
      </c>
    </row>
    <row r="2246" spans="1:16" ht="63.75">
      <c r="A2246" s="271">
        <v>35</v>
      </c>
      <c r="B2246" s="89"/>
      <c r="C2246" s="272" t="s">
        <v>46</v>
      </c>
      <c r="D2246" s="84">
        <v>43517</v>
      </c>
      <c r="E2246" s="85" t="s">
        <v>4220</v>
      </c>
      <c r="F2246" s="85" t="s">
        <v>3</v>
      </c>
      <c r="G2246" s="85">
        <v>1714296</v>
      </c>
      <c r="H2246" s="89"/>
      <c r="I2246" s="273" t="s">
        <v>5665</v>
      </c>
      <c r="J2246" s="89"/>
      <c r="K2246" s="89"/>
      <c r="L2246" s="89"/>
      <c r="M2246" s="89"/>
      <c r="N2246" s="274">
        <v>0</v>
      </c>
      <c r="O2246" s="274">
        <v>800</v>
      </c>
      <c r="P2246" s="89" t="s">
        <v>670</v>
      </c>
    </row>
    <row r="2247" spans="1:16" ht="51">
      <c r="A2247" s="271">
        <v>35</v>
      </c>
      <c r="B2247" s="89"/>
      <c r="C2247" s="272" t="s">
        <v>46</v>
      </c>
      <c r="D2247" s="84">
        <v>43517</v>
      </c>
      <c r="E2247" s="85" t="s">
        <v>4221</v>
      </c>
      <c r="F2247" s="85" t="s">
        <v>3</v>
      </c>
      <c r="G2247" s="85">
        <v>1714297</v>
      </c>
      <c r="H2247" s="89"/>
      <c r="I2247" s="273" t="s">
        <v>5666</v>
      </c>
      <c r="J2247" s="89"/>
      <c r="K2247" s="89"/>
      <c r="L2247" s="89"/>
      <c r="M2247" s="89"/>
      <c r="N2247" s="274">
        <v>0</v>
      </c>
      <c r="O2247" s="274">
        <v>10350</v>
      </c>
      <c r="P2247" s="89" t="s">
        <v>670</v>
      </c>
    </row>
    <row r="2248" spans="1:16" ht="63.75">
      <c r="A2248" s="271">
        <v>35</v>
      </c>
      <c r="B2248" s="89"/>
      <c r="C2248" s="272" t="s">
        <v>46</v>
      </c>
      <c r="D2248" s="84">
        <v>43517</v>
      </c>
      <c r="E2248" s="85" t="s">
        <v>4222</v>
      </c>
      <c r="F2248" s="85" t="s">
        <v>3</v>
      </c>
      <c r="G2248" s="85">
        <v>1714298</v>
      </c>
      <c r="H2248" s="89"/>
      <c r="I2248" s="273" t="s">
        <v>5667</v>
      </c>
      <c r="J2248" s="89"/>
      <c r="K2248" s="89"/>
      <c r="L2248" s="89"/>
      <c r="M2248" s="89"/>
      <c r="N2248" s="274">
        <v>0</v>
      </c>
      <c r="O2248" s="274">
        <v>15000</v>
      </c>
      <c r="P2248" s="89" t="s">
        <v>670</v>
      </c>
    </row>
    <row r="2249" spans="1:16" ht="51">
      <c r="A2249" s="271">
        <v>670</v>
      </c>
      <c r="B2249" s="89"/>
      <c r="C2249" s="272" t="s">
        <v>190</v>
      </c>
      <c r="D2249" s="84">
        <v>43517</v>
      </c>
      <c r="E2249" s="85" t="s">
        <v>4223</v>
      </c>
      <c r="F2249" s="85" t="s">
        <v>3</v>
      </c>
      <c r="G2249" s="85">
        <v>1714299</v>
      </c>
      <c r="H2249" s="89"/>
      <c r="I2249" s="273" t="s">
        <v>5668</v>
      </c>
      <c r="J2249" s="89"/>
      <c r="K2249" s="89"/>
      <c r="L2249" s="89"/>
      <c r="M2249" s="89"/>
      <c r="N2249" s="274">
        <v>0</v>
      </c>
      <c r="O2249" s="274">
        <v>536.79999999999995</v>
      </c>
      <c r="P2249" s="89" t="s">
        <v>670</v>
      </c>
    </row>
    <row r="2250" spans="1:16" ht="63.75">
      <c r="A2250" s="271" t="s">
        <v>556</v>
      </c>
      <c r="B2250" s="89"/>
      <c r="C2250" s="272" t="s">
        <v>616</v>
      </c>
      <c r="D2250" s="84">
        <v>43517</v>
      </c>
      <c r="E2250" s="85" t="s">
        <v>4224</v>
      </c>
      <c r="F2250" s="85" t="s">
        <v>3</v>
      </c>
      <c r="G2250" s="85">
        <v>1714369</v>
      </c>
      <c r="H2250" s="89"/>
      <c r="I2250" s="273" t="s">
        <v>5669</v>
      </c>
      <c r="J2250" s="89"/>
      <c r="K2250" s="89"/>
      <c r="L2250" s="89"/>
      <c r="M2250" s="89"/>
      <c r="N2250" s="274">
        <v>0</v>
      </c>
      <c r="O2250" s="274">
        <v>30029.9</v>
      </c>
      <c r="P2250" s="89" t="s">
        <v>670</v>
      </c>
    </row>
    <row r="2251" spans="1:16" ht="63.75">
      <c r="A2251" s="271">
        <v>35</v>
      </c>
      <c r="B2251" s="89"/>
      <c r="C2251" s="272" t="s">
        <v>46</v>
      </c>
      <c r="D2251" s="84">
        <v>43517</v>
      </c>
      <c r="E2251" s="85" t="s">
        <v>4225</v>
      </c>
      <c r="F2251" s="85" t="s">
        <v>3</v>
      </c>
      <c r="G2251" s="85">
        <v>1714368</v>
      </c>
      <c r="H2251" s="89"/>
      <c r="I2251" s="273" t="s">
        <v>5670</v>
      </c>
      <c r="J2251" s="89"/>
      <c r="K2251" s="89"/>
      <c r="L2251" s="89"/>
      <c r="M2251" s="89"/>
      <c r="N2251" s="274">
        <v>0</v>
      </c>
      <c r="O2251" s="274">
        <v>2451.9</v>
      </c>
      <c r="P2251" s="89" t="s">
        <v>670</v>
      </c>
    </row>
    <row r="2252" spans="1:16" ht="63.75">
      <c r="A2252" s="271">
        <v>206</v>
      </c>
      <c r="B2252" s="89"/>
      <c r="C2252" s="272" t="s">
        <v>97</v>
      </c>
      <c r="D2252" s="84">
        <v>43517</v>
      </c>
      <c r="E2252" s="85" t="s">
        <v>4226</v>
      </c>
      <c r="F2252" s="85" t="s">
        <v>3</v>
      </c>
      <c r="G2252" s="85">
        <v>1714367</v>
      </c>
      <c r="H2252" s="89"/>
      <c r="I2252" s="273" t="s">
        <v>5671</v>
      </c>
      <c r="J2252" s="89"/>
      <c r="K2252" s="89"/>
      <c r="L2252" s="89"/>
      <c r="M2252" s="89"/>
      <c r="N2252" s="274">
        <v>0</v>
      </c>
      <c r="O2252" s="274">
        <v>7423.81</v>
      </c>
      <c r="P2252" s="89" t="s">
        <v>670</v>
      </c>
    </row>
    <row r="2253" spans="1:16" ht="51">
      <c r="A2253" s="271" t="s">
        <v>563</v>
      </c>
      <c r="B2253" s="89"/>
      <c r="C2253" s="272" t="s">
        <v>614</v>
      </c>
      <c r="D2253" s="84">
        <v>43517</v>
      </c>
      <c r="E2253" s="85" t="s">
        <v>4227</v>
      </c>
      <c r="F2253" s="85" t="s">
        <v>3</v>
      </c>
      <c r="G2253" s="85">
        <v>1714361</v>
      </c>
      <c r="H2253" s="89"/>
      <c r="I2253" s="273" t="s">
        <v>5672</v>
      </c>
      <c r="J2253" s="89"/>
      <c r="K2253" s="89"/>
      <c r="L2253" s="89"/>
      <c r="M2253" s="89"/>
      <c r="N2253" s="274">
        <v>0</v>
      </c>
      <c r="O2253" s="274">
        <v>234256.43</v>
      </c>
      <c r="P2253" s="89" t="s">
        <v>670</v>
      </c>
    </row>
    <row r="2254" spans="1:16" ht="63.75">
      <c r="A2254" s="271">
        <v>660</v>
      </c>
      <c r="B2254" s="89"/>
      <c r="C2254" s="272" t="s">
        <v>188</v>
      </c>
      <c r="D2254" s="84">
        <v>43517</v>
      </c>
      <c r="E2254" s="85" t="s">
        <v>4228</v>
      </c>
      <c r="F2254" s="85" t="s">
        <v>3</v>
      </c>
      <c r="G2254" s="85">
        <v>1714354</v>
      </c>
      <c r="H2254" s="89"/>
      <c r="I2254" s="273" t="s">
        <v>5673</v>
      </c>
      <c r="J2254" s="89"/>
      <c r="K2254" s="89"/>
      <c r="L2254" s="89"/>
      <c r="M2254" s="89"/>
      <c r="N2254" s="274">
        <v>0</v>
      </c>
      <c r="O2254" s="274">
        <v>140</v>
      </c>
      <c r="P2254" s="89" t="s">
        <v>670</v>
      </c>
    </row>
    <row r="2255" spans="1:16" ht="63.75">
      <c r="A2255" s="271">
        <v>660</v>
      </c>
      <c r="B2255" s="89"/>
      <c r="C2255" s="272" t="s">
        <v>188</v>
      </c>
      <c r="D2255" s="84">
        <v>43517</v>
      </c>
      <c r="E2255" s="85" t="s">
        <v>4229</v>
      </c>
      <c r="F2255" s="85" t="s">
        <v>3</v>
      </c>
      <c r="G2255" s="85">
        <v>1714353</v>
      </c>
      <c r="H2255" s="89"/>
      <c r="I2255" s="273" t="s">
        <v>5674</v>
      </c>
      <c r="J2255" s="89"/>
      <c r="K2255" s="89"/>
      <c r="L2255" s="89"/>
      <c r="M2255" s="89"/>
      <c r="N2255" s="274">
        <v>0</v>
      </c>
      <c r="O2255" s="274">
        <v>210</v>
      </c>
      <c r="P2255" s="89" t="s">
        <v>670</v>
      </c>
    </row>
    <row r="2256" spans="1:16" ht="51">
      <c r="A2256" s="271">
        <v>572</v>
      </c>
      <c r="B2256" s="89"/>
      <c r="C2256" s="272" t="s">
        <v>177</v>
      </c>
      <c r="D2256" s="84">
        <v>43517</v>
      </c>
      <c r="E2256" s="85" t="s">
        <v>4230</v>
      </c>
      <c r="F2256" s="85" t="s">
        <v>3</v>
      </c>
      <c r="G2256" s="85">
        <v>1714333</v>
      </c>
      <c r="H2256" s="89"/>
      <c r="I2256" s="273" t="s">
        <v>5675</v>
      </c>
      <c r="J2256" s="89"/>
      <c r="K2256" s="89"/>
      <c r="L2256" s="89"/>
      <c r="M2256" s="89"/>
      <c r="N2256" s="274">
        <v>0</v>
      </c>
      <c r="O2256" s="274">
        <v>298600</v>
      </c>
      <c r="P2256" s="89" t="s">
        <v>670</v>
      </c>
    </row>
    <row r="2257" spans="1:16" ht="51">
      <c r="A2257" s="271" t="s">
        <v>565</v>
      </c>
      <c r="B2257" s="89"/>
      <c r="C2257" s="272" t="s">
        <v>615</v>
      </c>
      <c r="D2257" s="84">
        <v>43517</v>
      </c>
      <c r="E2257" s="85" t="s">
        <v>4231</v>
      </c>
      <c r="F2257" s="85" t="s">
        <v>3</v>
      </c>
      <c r="G2257" s="85">
        <v>1714318</v>
      </c>
      <c r="H2257" s="89"/>
      <c r="I2257" s="273" t="s">
        <v>5676</v>
      </c>
      <c r="J2257" s="89"/>
      <c r="K2257" s="89"/>
      <c r="L2257" s="89"/>
      <c r="M2257" s="89"/>
      <c r="N2257" s="274">
        <v>0</v>
      </c>
      <c r="O2257" s="274">
        <v>39010</v>
      </c>
      <c r="P2257" s="89" t="s">
        <v>670</v>
      </c>
    </row>
    <row r="2258" spans="1:16" ht="51">
      <c r="A2258" s="271">
        <v>670</v>
      </c>
      <c r="B2258" s="89"/>
      <c r="C2258" s="272" t="s">
        <v>190</v>
      </c>
      <c r="D2258" s="84">
        <v>43517</v>
      </c>
      <c r="E2258" s="85" t="s">
        <v>4232</v>
      </c>
      <c r="F2258" s="85" t="s">
        <v>3</v>
      </c>
      <c r="G2258" s="85">
        <v>1714303</v>
      </c>
      <c r="H2258" s="89"/>
      <c r="I2258" s="273" t="s">
        <v>5677</v>
      </c>
      <c r="J2258" s="89"/>
      <c r="K2258" s="89"/>
      <c r="L2258" s="89"/>
      <c r="M2258" s="89"/>
      <c r="N2258" s="274">
        <v>0</v>
      </c>
      <c r="O2258" s="274">
        <v>3700.3</v>
      </c>
      <c r="P2258" s="89" t="s">
        <v>670</v>
      </c>
    </row>
    <row r="2259" spans="1:16" ht="63.75">
      <c r="A2259" s="271">
        <v>35</v>
      </c>
      <c r="B2259" s="89"/>
      <c r="C2259" s="272" t="s">
        <v>46</v>
      </c>
      <c r="D2259" s="84">
        <v>43517</v>
      </c>
      <c r="E2259" s="85" t="s">
        <v>4233</v>
      </c>
      <c r="F2259" s="85" t="s">
        <v>3</v>
      </c>
      <c r="G2259" s="85">
        <v>1714301</v>
      </c>
      <c r="H2259" s="89"/>
      <c r="I2259" s="273" t="s">
        <v>5678</v>
      </c>
      <c r="J2259" s="89"/>
      <c r="K2259" s="89"/>
      <c r="L2259" s="89"/>
      <c r="M2259" s="89"/>
      <c r="N2259" s="274">
        <v>0</v>
      </c>
      <c r="O2259" s="274">
        <v>64246.75</v>
      </c>
      <c r="P2259" s="89" t="s">
        <v>670</v>
      </c>
    </row>
    <row r="2260" spans="1:16" ht="76.5">
      <c r="A2260" s="271">
        <v>41</v>
      </c>
      <c r="B2260" s="89"/>
      <c r="C2260" s="272" t="s">
        <v>47</v>
      </c>
      <c r="D2260" s="84">
        <v>43517</v>
      </c>
      <c r="E2260" s="85" t="s">
        <v>4234</v>
      </c>
      <c r="F2260" s="85" t="s">
        <v>628</v>
      </c>
      <c r="G2260" s="85">
        <v>193693</v>
      </c>
      <c r="H2260" s="89"/>
      <c r="I2260" s="273" t="s">
        <v>5679</v>
      </c>
      <c r="J2260" s="89"/>
      <c r="K2260" s="89"/>
      <c r="L2260" s="89"/>
      <c r="M2260" s="89"/>
      <c r="N2260" s="274">
        <v>0</v>
      </c>
      <c r="O2260" s="274">
        <v>1201122</v>
      </c>
      <c r="P2260" s="89" t="s">
        <v>670</v>
      </c>
    </row>
    <row r="2261" spans="1:16" ht="89.25">
      <c r="A2261" s="271">
        <v>41</v>
      </c>
      <c r="B2261" s="89"/>
      <c r="C2261" s="272" t="s">
        <v>47</v>
      </c>
      <c r="D2261" s="84">
        <v>43517</v>
      </c>
      <c r="E2261" s="85" t="s">
        <v>4234</v>
      </c>
      <c r="F2261" s="85" t="s">
        <v>628</v>
      </c>
      <c r="G2261" s="85">
        <v>193697</v>
      </c>
      <c r="H2261" s="89"/>
      <c r="I2261" s="273" t="s">
        <v>5680</v>
      </c>
      <c r="J2261" s="89"/>
      <c r="K2261" s="89"/>
      <c r="L2261" s="89"/>
      <c r="M2261" s="89"/>
      <c r="N2261" s="274">
        <v>0</v>
      </c>
      <c r="O2261" s="274">
        <v>630000</v>
      </c>
      <c r="P2261" s="89" t="s">
        <v>670</v>
      </c>
    </row>
    <row r="2262" spans="1:16" ht="89.25">
      <c r="A2262" s="271">
        <v>41</v>
      </c>
      <c r="B2262" s="89"/>
      <c r="C2262" s="272" t="s">
        <v>47</v>
      </c>
      <c r="D2262" s="84">
        <v>43517</v>
      </c>
      <c r="E2262" s="85" t="s">
        <v>4234</v>
      </c>
      <c r="F2262" s="85" t="s">
        <v>628</v>
      </c>
      <c r="G2262" s="85">
        <v>193695</v>
      </c>
      <c r="H2262" s="89"/>
      <c r="I2262" s="273" t="s">
        <v>5681</v>
      </c>
      <c r="J2262" s="89"/>
      <c r="K2262" s="89"/>
      <c r="L2262" s="89"/>
      <c r="M2262" s="89"/>
      <c r="N2262" s="274">
        <v>0</v>
      </c>
      <c r="O2262" s="274">
        <v>26622</v>
      </c>
      <c r="P2262" s="89" t="s">
        <v>670</v>
      </c>
    </row>
    <row r="2263" spans="1:16" ht="51">
      <c r="A2263" s="271">
        <v>10</v>
      </c>
      <c r="B2263" s="89"/>
      <c r="C2263" s="272" t="s">
        <v>41</v>
      </c>
      <c r="D2263" s="84">
        <v>43517</v>
      </c>
      <c r="E2263" s="85" t="s">
        <v>4235</v>
      </c>
      <c r="F2263" s="85" t="s">
        <v>6</v>
      </c>
      <c r="G2263" s="85">
        <v>970708</v>
      </c>
      <c r="H2263" s="89"/>
      <c r="I2263" s="273" t="s">
        <v>5682</v>
      </c>
      <c r="J2263" s="89"/>
      <c r="K2263" s="89"/>
      <c r="L2263" s="89"/>
      <c r="M2263" s="89"/>
      <c r="N2263" s="274">
        <v>0</v>
      </c>
      <c r="O2263" s="274">
        <v>59455.69</v>
      </c>
      <c r="P2263" s="89" t="s">
        <v>670</v>
      </c>
    </row>
    <row r="2264" spans="1:16" ht="51">
      <c r="A2264" s="271">
        <v>10</v>
      </c>
      <c r="B2264" s="89"/>
      <c r="C2264" s="272" t="s">
        <v>41</v>
      </c>
      <c r="D2264" s="84">
        <v>43517</v>
      </c>
      <c r="E2264" s="85" t="s">
        <v>4236</v>
      </c>
      <c r="F2264" s="85" t="s">
        <v>6</v>
      </c>
      <c r="G2264" s="85">
        <v>970710</v>
      </c>
      <c r="H2264" s="89"/>
      <c r="I2264" s="273" t="s">
        <v>5683</v>
      </c>
      <c r="J2264" s="89"/>
      <c r="K2264" s="89"/>
      <c r="L2264" s="89"/>
      <c r="M2264" s="89"/>
      <c r="N2264" s="274">
        <v>0</v>
      </c>
      <c r="O2264" s="274">
        <v>19674.82</v>
      </c>
      <c r="P2264" s="89" t="s">
        <v>670</v>
      </c>
    </row>
    <row r="2265" spans="1:16" ht="63.75">
      <c r="A2265" s="271">
        <v>10</v>
      </c>
      <c r="B2265" s="89"/>
      <c r="C2265" s="272" t="s">
        <v>41</v>
      </c>
      <c r="D2265" s="84">
        <v>43517</v>
      </c>
      <c r="E2265" s="85" t="s">
        <v>4237</v>
      </c>
      <c r="F2265" s="85" t="s">
        <v>6</v>
      </c>
      <c r="G2265" s="85">
        <v>970714</v>
      </c>
      <c r="H2265" s="89"/>
      <c r="I2265" s="273" t="s">
        <v>5684</v>
      </c>
      <c r="J2265" s="89"/>
      <c r="K2265" s="89"/>
      <c r="L2265" s="89"/>
      <c r="M2265" s="89"/>
      <c r="N2265" s="274">
        <v>0</v>
      </c>
      <c r="O2265" s="274">
        <v>164618.04999999999</v>
      </c>
      <c r="P2265" s="89" t="s">
        <v>670</v>
      </c>
    </row>
    <row r="2266" spans="1:16" ht="76.5">
      <c r="A2266" s="271">
        <v>10</v>
      </c>
      <c r="B2266" s="89"/>
      <c r="C2266" s="272" t="s">
        <v>41</v>
      </c>
      <c r="D2266" s="84">
        <v>43517</v>
      </c>
      <c r="E2266" s="85" t="s">
        <v>4238</v>
      </c>
      <c r="F2266" s="85" t="s">
        <v>6</v>
      </c>
      <c r="G2266" s="85">
        <v>970716</v>
      </c>
      <c r="H2266" s="89"/>
      <c r="I2266" s="273" t="s">
        <v>5685</v>
      </c>
      <c r="J2266" s="89"/>
      <c r="K2266" s="89"/>
      <c r="L2266" s="89"/>
      <c r="M2266" s="89"/>
      <c r="N2266" s="274">
        <v>0</v>
      </c>
      <c r="O2266" s="274">
        <v>896.33</v>
      </c>
      <c r="P2266" s="89" t="s">
        <v>670</v>
      </c>
    </row>
    <row r="2267" spans="1:16" ht="63.75">
      <c r="A2267" s="271">
        <v>10</v>
      </c>
      <c r="B2267" s="89"/>
      <c r="C2267" s="272" t="s">
        <v>41</v>
      </c>
      <c r="D2267" s="84">
        <v>43517</v>
      </c>
      <c r="E2267" s="85" t="s">
        <v>4239</v>
      </c>
      <c r="F2267" s="85" t="s">
        <v>6</v>
      </c>
      <c r="G2267" s="85">
        <v>970718</v>
      </c>
      <c r="H2267" s="89"/>
      <c r="I2267" s="273" t="s">
        <v>5686</v>
      </c>
      <c r="J2267" s="89"/>
      <c r="K2267" s="89"/>
      <c r="L2267" s="89"/>
      <c r="M2267" s="89"/>
      <c r="N2267" s="274">
        <v>0</v>
      </c>
      <c r="O2267" s="274">
        <v>71809.11</v>
      </c>
      <c r="P2267" s="89" t="s">
        <v>670</v>
      </c>
    </row>
    <row r="2268" spans="1:16" ht="63.75">
      <c r="A2268" s="271">
        <v>10</v>
      </c>
      <c r="B2268" s="89"/>
      <c r="C2268" s="272" t="s">
        <v>41</v>
      </c>
      <c r="D2268" s="84">
        <v>43517</v>
      </c>
      <c r="E2268" s="85" t="s">
        <v>4240</v>
      </c>
      <c r="F2268" s="85" t="s">
        <v>6</v>
      </c>
      <c r="G2268" s="85">
        <v>970720</v>
      </c>
      <c r="H2268" s="89"/>
      <c r="I2268" s="273" t="s">
        <v>5687</v>
      </c>
      <c r="J2268" s="89"/>
      <c r="K2268" s="89"/>
      <c r="L2268" s="89"/>
      <c r="M2268" s="89"/>
      <c r="N2268" s="274">
        <v>0</v>
      </c>
      <c r="O2268" s="274">
        <v>185135.62</v>
      </c>
      <c r="P2268" s="89" t="s">
        <v>670</v>
      </c>
    </row>
    <row r="2269" spans="1:16" ht="63.75">
      <c r="A2269" s="271">
        <v>340</v>
      </c>
      <c r="B2269" s="89"/>
      <c r="C2269" s="272" t="s">
        <v>147</v>
      </c>
      <c r="D2269" s="84">
        <v>43517</v>
      </c>
      <c r="E2269" s="85" t="s">
        <v>4241</v>
      </c>
      <c r="F2269" s="85" t="s">
        <v>6</v>
      </c>
      <c r="G2269" s="85">
        <v>970847</v>
      </c>
      <c r="H2269" s="89"/>
      <c r="I2269" s="273" t="s">
        <v>5688</v>
      </c>
      <c r="J2269" s="89"/>
      <c r="K2269" s="89"/>
      <c r="L2269" s="89"/>
      <c r="M2269" s="89"/>
      <c r="N2269" s="274">
        <v>0</v>
      </c>
      <c r="O2269" s="274">
        <v>41522.83</v>
      </c>
      <c r="P2269" s="89" t="s">
        <v>670</v>
      </c>
    </row>
    <row r="2270" spans="1:16" ht="51">
      <c r="A2270" s="271">
        <v>10</v>
      </c>
      <c r="B2270" s="89"/>
      <c r="C2270" s="272" t="s">
        <v>41</v>
      </c>
      <c r="D2270" s="84">
        <v>43517</v>
      </c>
      <c r="E2270" s="85" t="s">
        <v>4242</v>
      </c>
      <c r="F2270" s="85" t="s">
        <v>6</v>
      </c>
      <c r="G2270" s="85">
        <v>970849</v>
      </c>
      <c r="H2270" s="89"/>
      <c r="I2270" s="273" t="s">
        <v>5689</v>
      </c>
      <c r="J2270" s="89"/>
      <c r="K2270" s="89"/>
      <c r="L2270" s="89"/>
      <c r="M2270" s="89"/>
      <c r="N2270" s="274">
        <v>0</v>
      </c>
      <c r="O2270" s="274">
        <v>134426.64000000001</v>
      </c>
      <c r="P2270" s="89" t="s">
        <v>670</v>
      </c>
    </row>
    <row r="2271" spans="1:16" ht="63.75">
      <c r="A2271" s="271">
        <v>10</v>
      </c>
      <c r="B2271" s="89"/>
      <c r="C2271" s="272" t="s">
        <v>41</v>
      </c>
      <c r="D2271" s="84">
        <v>43517</v>
      </c>
      <c r="E2271" s="85" t="s">
        <v>4243</v>
      </c>
      <c r="F2271" s="85" t="s">
        <v>6</v>
      </c>
      <c r="G2271" s="85">
        <v>970851</v>
      </c>
      <c r="H2271" s="89"/>
      <c r="I2271" s="273" t="s">
        <v>5690</v>
      </c>
      <c r="J2271" s="89"/>
      <c r="K2271" s="89"/>
      <c r="L2271" s="89"/>
      <c r="M2271" s="89"/>
      <c r="N2271" s="274">
        <v>0</v>
      </c>
      <c r="O2271" s="274">
        <v>50935.77</v>
      </c>
      <c r="P2271" s="89" t="s">
        <v>670</v>
      </c>
    </row>
    <row r="2272" spans="1:16" ht="89.25">
      <c r="A2272" s="271">
        <v>41</v>
      </c>
      <c r="B2272" s="89"/>
      <c r="C2272" s="272" t="s">
        <v>47</v>
      </c>
      <c r="D2272" s="84">
        <v>43517</v>
      </c>
      <c r="E2272" s="85" t="s">
        <v>4244</v>
      </c>
      <c r="F2272" s="85" t="s">
        <v>15</v>
      </c>
      <c r="G2272" s="85">
        <v>7270</v>
      </c>
      <c r="H2272" s="89"/>
      <c r="I2272" s="273" t="s">
        <v>5691</v>
      </c>
      <c r="J2272" s="89"/>
      <c r="K2272" s="89"/>
      <c r="L2272" s="89"/>
      <c r="M2272" s="89"/>
      <c r="N2272" s="274">
        <v>281.87</v>
      </c>
      <c r="O2272" s="274">
        <v>0</v>
      </c>
      <c r="P2272" s="89" t="s">
        <v>670</v>
      </c>
    </row>
    <row r="2273" spans="1:16" ht="51">
      <c r="A2273" s="271">
        <v>340</v>
      </c>
      <c r="B2273" s="89"/>
      <c r="C2273" s="272" t="s">
        <v>147</v>
      </c>
      <c r="D2273" s="84">
        <v>43517</v>
      </c>
      <c r="E2273" s="85" t="s">
        <v>4245</v>
      </c>
      <c r="F2273" s="85" t="s">
        <v>15</v>
      </c>
      <c r="G2273" s="85">
        <v>970848</v>
      </c>
      <c r="H2273" s="89"/>
      <c r="I2273" s="273" t="s">
        <v>5692</v>
      </c>
      <c r="J2273" s="89"/>
      <c r="K2273" s="89"/>
      <c r="L2273" s="89"/>
      <c r="M2273" s="89"/>
      <c r="N2273" s="274">
        <v>50</v>
      </c>
      <c r="O2273" s="274">
        <v>0</v>
      </c>
      <c r="P2273" s="89" t="s">
        <v>670</v>
      </c>
    </row>
    <row r="2274" spans="1:16" ht="76.5">
      <c r="A2274" s="271">
        <v>25</v>
      </c>
      <c r="B2274" s="89"/>
      <c r="C2274" s="272" t="s">
        <v>45</v>
      </c>
      <c r="D2274" s="84">
        <v>43517</v>
      </c>
      <c r="E2274" s="85" t="s">
        <v>4246</v>
      </c>
      <c r="F2274" s="85" t="s">
        <v>671</v>
      </c>
      <c r="G2274" s="85">
        <v>193711</v>
      </c>
      <c r="H2274" s="89"/>
      <c r="I2274" s="273" t="s">
        <v>5693</v>
      </c>
      <c r="J2274" s="89"/>
      <c r="K2274" s="89"/>
      <c r="L2274" s="89"/>
      <c r="M2274" s="89"/>
      <c r="N2274" s="274">
        <v>1799960.53</v>
      </c>
      <c r="O2274" s="274">
        <v>0</v>
      </c>
      <c r="P2274" s="89" t="s">
        <v>670</v>
      </c>
    </row>
    <row r="2275" spans="1:16" ht="76.5">
      <c r="A2275" s="271">
        <v>25</v>
      </c>
      <c r="B2275" s="89"/>
      <c r="C2275" s="272" t="s">
        <v>45</v>
      </c>
      <c r="D2275" s="84">
        <v>43517</v>
      </c>
      <c r="E2275" s="85" t="s">
        <v>4246</v>
      </c>
      <c r="F2275" s="85" t="s">
        <v>671</v>
      </c>
      <c r="G2275" s="85">
        <v>193713</v>
      </c>
      <c r="H2275" s="89"/>
      <c r="I2275" s="273" t="s">
        <v>5694</v>
      </c>
      <c r="J2275" s="89"/>
      <c r="K2275" s="89"/>
      <c r="L2275" s="89"/>
      <c r="M2275" s="89"/>
      <c r="N2275" s="274">
        <v>568049.15</v>
      </c>
      <c r="O2275" s="274">
        <v>0</v>
      </c>
      <c r="P2275" s="89" t="s">
        <v>670</v>
      </c>
    </row>
    <row r="2276" spans="1:16" ht="76.5">
      <c r="A2276" s="271">
        <v>25</v>
      </c>
      <c r="B2276" s="89"/>
      <c r="C2276" s="272" t="s">
        <v>45</v>
      </c>
      <c r="D2276" s="84">
        <v>43517</v>
      </c>
      <c r="E2276" s="85" t="s">
        <v>4246</v>
      </c>
      <c r="F2276" s="85" t="s">
        <v>671</v>
      </c>
      <c r="G2276" s="85">
        <v>193710</v>
      </c>
      <c r="H2276" s="89"/>
      <c r="I2276" s="273" t="s">
        <v>5695</v>
      </c>
      <c r="J2276" s="89"/>
      <c r="K2276" s="89"/>
      <c r="L2276" s="89"/>
      <c r="M2276" s="89"/>
      <c r="N2276" s="274">
        <v>2702372.15</v>
      </c>
      <c r="O2276" s="274">
        <v>0</v>
      </c>
      <c r="P2276" s="89" t="s">
        <v>670</v>
      </c>
    </row>
    <row r="2277" spans="1:16" ht="76.5">
      <c r="A2277" s="271">
        <v>25</v>
      </c>
      <c r="B2277" s="89"/>
      <c r="C2277" s="272" t="s">
        <v>45</v>
      </c>
      <c r="D2277" s="84">
        <v>43517</v>
      </c>
      <c r="E2277" s="85" t="s">
        <v>4246</v>
      </c>
      <c r="F2277" s="85" t="s">
        <v>671</v>
      </c>
      <c r="G2277" s="85">
        <v>193712</v>
      </c>
      <c r="H2277" s="89"/>
      <c r="I2277" s="273" t="s">
        <v>5696</v>
      </c>
      <c r="J2277" s="89"/>
      <c r="K2277" s="89"/>
      <c r="L2277" s="89"/>
      <c r="M2277" s="89"/>
      <c r="N2277" s="274">
        <v>1310244.02</v>
      </c>
      <c r="O2277" s="274">
        <v>0</v>
      </c>
      <c r="P2277" s="89" t="s">
        <v>670</v>
      </c>
    </row>
    <row r="2278" spans="1:16" ht="51">
      <c r="A2278" s="271">
        <v>117</v>
      </c>
      <c r="B2278" s="89"/>
      <c r="C2278" s="272" t="s">
        <v>62</v>
      </c>
      <c r="D2278" s="84">
        <v>43517</v>
      </c>
      <c r="E2278" s="85" t="s">
        <v>4247</v>
      </c>
      <c r="F2278" s="85" t="s">
        <v>11</v>
      </c>
      <c r="G2278" s="85">
        <v>947542</v>
      </c>
      <c r="H2278" s="89"/>
      <c r="I2278" s="273" t="s">
        <v>5697</v>
      </c>
      <c r="J2278" s="89"/>
      <c r="K2278" s="89"/>
      <c r="L2278" s="89"/>
      <c r="M2278" s="89"/>
      <c r="N2278" s="274">
        <v>50</v>
      </c>
      <c r="O2278" s="274">
        <v>0</v>
      </c>
      <c r="P2278" s="89" t="s">
        <v>670</v>
      </c>
    </row>
    <row r="2279" spans="1:16" ht="51">
      <c r="A2279" s="271">
        <v>10</v>
      </c>
      <c r="B2279" s="89"/>
      <c r="C2279" s="272" t="s">
        <v>41</v>
      </c>
      <c r="D2279" s="84">
        <v>43517</v>
      </c>
      <c r="E2279" s="85" t="s">
        <v>4248</v>
      </c>
      <c r="F2279" s="85" t="s">
        <v>6</v>
      </c>
      <c r="G2279" s="85">
        <v>971479</v>
      </c>
      <c r="H2279" s="89"/>
      <c r="I2279" s="273" t="s">
        <v>5698</v>
      </c>
      <c r="J2279" s="89"/>
      <c r="K2279" s="89"/>
      <c r="L2279" s="89"/>
      <c r="M2279" s="89"/>
      <c r="N2279" s="274">
        <v>0</v>
      </c>
      <c r="O2279" s="274">
        <v>3616.59</v>
      </c>
      <c r="P2279" s="89" t="s">
        <v>670</v>
      </c>
    </row>
    <row r="2280" spans="1:16" ht="51">
      <c r="A2280" s="271">
        <v>10</v>
      </c>
      <c r="B2280" s="89"/>
      <c r="C2280" s="272" t="s">
        <v>41</v>
      </c>
      <c r="D2280" s="84">
        <v>43517</v>
      </c>
      <c r="E2280" s="85" t="s">
        <v>4249</v>
      </c>
      <c r="F2280" s="85" t="s">
        <v>6</v>
      </c>
      <c r="G2280" s="85">
        <v>971482</v>
      </c>
      <c r="H2280" s="89"/>
      <c r="I2280" s="273" t="s">
        <v>5699</v>
      </c>
      <c r="J2280" s="89"/>
      <c r="K2280" s="89"/>
      <c r="L2280" s="89"/>
      <c r="M2280" s="89"/>
      <c r="N2280" s="274">
        <v>0</v>
      </c>
      <c r="O2280" s="274">
        <v>9816.52</v>
      </c>
      <c r="P2280" s="89" t="s">
        <v>670</v>
      </c>
    </row>
    <row r="2281" spans="1:16" ht="89.25">
      <c r="A2281" s="271">
        <v>340</v>
      </c>
      <c r="B2281" s="89"/>
      <c r="C2281" s="272" t="s">
        <v>147</v>
      </c>
      <c r="D2281" s="84">
        <v>43517</v>
      </c>
      <c r="E2281" s="85" t="s">
        <v>4250</v>
      </c>
      <c r="F2281" s="85" t="s">
        <v>15</v>
      </c>
      <c r="G2281" s="85">
        <v>7274</v>
      </c>
      <c r="H2281" s="89"/>
      <c r="I2281" s="273" t="s">
        <v>5700</v>
      </c>
      <c r="J2281" s="89"/>
      <c r="K2281" s="89"/>
      <c r="L2281" s="89"/>
      <c r="M2281" s="89"/>
      <c r="N2281" s="274">
        <v>280.08</v>
      </c>
      <c r="O2281" s="274">
        <v>0</v>
      </c>
      <c r="P2281" s="89" t="s">
        <v>670</v>
      </c>
    </row>
    <row r="2282" spans="1:16" ht="51">
      <c r="A2282" s="271">
        <v>117</v>
      </c>
      <c r="B2282" s="89"/>
      <c r="C2282" s="272" t="s">
        <v>62</v>
      </c>
      <c r="D2282" s="84">
        <v>43517</v>
      </c>
      <c r="E2282" s="85" t="s">
        <v>4251</v>
      </c>
      <c r="F2282" s="85" t="s">
        <v>11</v>
      </c>
      <c r="G2282" s="85">
        <v>947545</v>
      </c>
      <c r="H2282" s="89"/>
      <c r="I2282" s="273" t="s">
        <v>5701</v>
      </c>
      <c r="J2282" s="89"/>
      <c r="K2282" s="89"/>
      <c r="L2282" s="89"/>
      <c r="M2282" s="89"/>
      <c r="N2282" s="274">
        <v>50</v>
      </c>
      <c r="O2282" s="274">
        <v>0</v>
      </c>
      <c r="P2282" s="89" t="s">
        <v>670</v>
      </c>
    </row>
    <row r="2283" spans="1:16" ht="76.5">
      <c r="A2283" s="271" t="s">
        <v>557</v>
      </c>
      <c r="B2283" s="89"/>
      <c r="C2283" s="272" t="s">
        <v>783</v>
      </c>
      <c r="D2283" s="84">
        <v>43517</v>
      </c>
      <c r="E2283" s="85" t="s">
        <v>4252</v>
      </c>
      <c r="F2283" s="85" t="s">
        <v>6</v>
      </c>
      <c r="G2283" s="85">
        <v>1085413</v>
      </c>
      <c r="H2283" s="89"/>
      <c r="I2283" s="273" t="s">
        <v>5702</v>
      </c>
      <c r="J2283" s="89"/>
      <c r="K2283" s="89"/>
      <c r="L2283" s="89"/>
      <c r="M2283" s="89"/>
      <c r="N2283" s="274">
        <v>0</v>
      </c>
      <c r="O2283" s="274">
        <v>10000</v>
      </c>
      <c r="P2283" s="89" t="s">
        <v>670</v>
      </c>
    </row>
    <row r="2284" spans="1:16" ht="51">
      <c r="A2284" s="271" t="s">
        <v>565</v>
      </c>
      <c r="B2284" s="89"/>
      <c r="C2284" s="272" t="s">
        <v>615</v>
      </c>
      <c r="D2284" s="84">
        <v>43518</v>
      </c>
      <c r="E2284" s="85" t="s">
        <v>4253</v>
      </c>
      <c r="F2284" s="85" t="s">
        <v>3</v>
      </c>
      <c r="G2284" s="85">
        <v>1714792</v>
      </c>
      <c r="H2284" s="89"/>
      <c r="I2284" s="273" t="s">
        <v>5703</v>
      </c>
      <c r="J2284" s="89"/>
      <c r="K2284" s="89"/>
      <c r="L2284" s="89"/>
      <c r="M2284" s="89"/>
      <c r="N2284" s="274">
        <v>0</v>
      </c>
      <c r="O2284" s="274">
        <v>27</v>
      </c>
      <c r="P2284" s="89" t="s">
        <v>670</v>
      </c>
    </row>
    <row r="2285" spans="1:16" ht="51">
      <c r="A2285" s="271">
        <v>203</v>
      </c>
      <c r="B2285" s="89"/>
      <c r="C2285" s="272" t="s">
        <v>96</v>
      </c>
      <c r="D2285" s="84">
        <v>43518</v>
      </c>
      <c r="E2285" s="85" t="s">
        <v>4254</v>
      </c>
      <c r="F2285" s="85" t="s">
        <v>3</v>
      </c>
      <c r="G2285" s="85">
        <v>1714784</v>
      </c>
      <c r="H2285" s="89"/>
      <c r="I2285" s="273" t="s">
        <v>5704</v>
      </c>
      <c r="J2285" s="89"/>
      <c r="K2285" s="89"/>
      <c r="L2285" s="89"/>
      <c r="M2285" s="89"/>
      <c r="N2285" s="274">
        <v>0</v>
      </c>
      <c r="O2285" s="274">
        <v>371</v>
      </c>
      <c r="P2285" s="89" t="s">
        <v>670</v>
      </c>
    </row>
    <row r="2286" spans="1:16" ht="51">
      <c r="A2286" s="271" t="s">
        <v>556</v>
      </c>
      <c r="B2286" s="89"/>
      <c r="C2286" s="272" t="s">
        <v>616</v>
      </c>
      <c r="D2286" s="84">
        <v>43518</v>
      </c>
      <c r="E2286" s="85" t="s">
        <v>4255</v>
      </c>
      <c r="F2286" s="85" t="s">
        <v>3</v>
      </c>
      <c r="G2286" s="85">
        <v>1714777</v>
      </c>
      <c r="H2286" s="89"/>
      <c r="I2286" s="273" t="s">
        <v>5705</v>
      </c>
      <c r="J2286" s="89"/>
      <c r="K2286" s="89"/>
      <c r="L2286" s="89"/>
      <c r="M2286" s="89"/>
      <c r="N2286" s="274">
        <v>0</v>
      </c>
      <c r="O2286" s="274">
        <v>977.7</v>
      </c>
      <c r="P2286" s="89" t="s">
        <v>670</v>
      </c>
    </row>
    <row r="2287" spans="1:16" ht="51">
      <c r="A2287" s="271" t="s">
        <v>565</v>
      </c>
      <c r="B2287" s="89"/>
      <c r="C2287" s="272" t="s">
        <v>615</v>
      </c>
      <c r="D2287" s="84">
        <v>43518</v>
      </c>
      <c r="E2287" s="85" t="s">
        <v>4256</v>
      </c>
      <c r="F2287" s="85" t="s">
        <v>3</v>
      </c>
      <c r="G2287" s="85">
        <v>1714747</v>
      </c>
      <c r="H2287" s="89"/>
      <c r="I2287" s="273" t="s">
        <v>5706</v>
      </c>
      <c r="J2287" s="89"/>
      <c r="K2287" s="89"/>
      <c r="L2287" s="89"/>
      <c r="M2287" s="89"/>
      <c r="N2287" s="274">
        <v>0</v>
      </c>
      <c r="O2287" s="274">
        <v>865.45</v>
      </c>
      <c r="P2287" s="89" t="s">
        <v>670</v>
      </c>
    </row>
    <row r="2288" spans="1:16" ht="51">
      <c r="A2288" s="271" t="s">
        <v>565</v>
      </c>
      <c r="B2288" s="89"/>
      <c r="C2288" s="272" t="s">
        <v>615</v>
      </c>
      <c r="D2288" s="84">
        <v>43518</v>
      </c>
      <c r="E2288" s="85" t="s">
        <v>4257</v>
      </c>
      <c r="F2288" s="85" t="s">
        <v>3</v>
      </c>
      <c r="G2288" s="85">
        <v>1714742</v>
      </c>
      <c r="H2288" s="89"/>
      <c r="I2288" s="273" t="s">
        <v>5707</v>
      </c>
      <c r="J2288" s="89"/>
      <c r="K2288" s="89"/>
      <c r="L2288" s="89"/>
      <c r="M2288" s="89"/>
      <c r="N2288" s="274">
        <v>0</v>
      </c>
      <c r="O2288" s="274">
        <v>865.45</v>
      </c>
      <c r="P2288" s="89" t="s">
        <v>670</v>
      </c>
    </row>
    <row r="2289" spans="1:16" ht="63.75">
      <c r="A2289" s="271">
        <v>86</v>
      </c>
      <c r="B2289" s="89"/>
      <c r="C2289" s="272" t="s">
        <v>56</v>
      </c>
      <c r="D2289" s="84">
        <v>43518</v>
      </c>
      <c r="E2289" s="85" t="s">
        <v>4258</v>
      </c>
      <c r="F2289" s="85" t="s">
        <v>3</v>
      </c>
      <c r="G2289" s="85">
        <v>1714723</v>
      </c>
      <c r="H2289" s="89"/>
      <c r="I2289" s="273" t="s">
        <v>5708</v>
      </c>
      <c r="J2289" s="89"/>
      <c r="K2289" s="89"/>
      <c r="L2289" s="89"/>
      <c r="M2289" s="89"/>
      <c r="N2289" s="274">
        <v>0</v>
      </c>
      <c r="O2289" s="274">
        <v>1028</v>
      </c>
      <c r="P2289" s="89" t="s">
        <v>670</v>
      </c>
    </row>
    <row r="2290" spans="1:16" ht="51">
      <c r="A2290" s="271" t="s">
        <v>556</v>
      </c>
      <c r="B2290" s="89"/>
      <c r="C2290" s="272" t="s">
        <v>616</v>
      </c>
      <c r="D2290" s="84">
        <v>43518</v>
      </c>
      <c r="E2290" s="85" t="s">
        <v>4259</v>
      </c>
      <c r="F2290" s="85" t="s">
        <v>3</v>
      </c>
      <c r="G2290" s="85">
        <v>1714697</v>
      </c>
      <c r="H2290" s="89"/>
      <c r="I2290" s="273" t="s">
        <v>5709</v>
      </c>
      <c r="J2290" s="89"/>
      <c r="K2290" s="89"/>
      <c r="L2290" s="89"/>
      <c r="M2290" s="89"/>
      <c r="N2290" s="274">
        <v>0</v>
      </c>
      <c r="O2290" s="274">
        <v>5850.9000000000005</v>
      </c>
      <c r="P2290" s="89" t="s">
        <v>670</v>
      </c>
    </row>
    <row r="2291" spans="1:16" ht="63.75">
      <c r="A2291" s="271" t="s">
        <v>556</v>
      </c>
      <c r="B2291" s="89"/>
      <c r="C2291" s="272" t="s">
        <v>616</v>
      </c>
      <c r="D2291" s="84">
        <v>43518</v>
      </c>
      <c r="E2291" s="85" t="s">
        <v>4260</v>
      </c>
      <c r="F2291" s="85" t="s">
        <v>3</v>
      </c>
      <c r="G2291" s="85">
        <v>1714694</v>
      </c>
      <c r="H2291" s="89"/>
      <c r="I2291" s="273" t="s">
        <v>5710</v>
      </c>
      <c r="J2291" s="89"/>
      <c r="K2291" s="89"/>
      <c r="L2291" s="89"/>
      <c r="M2291" s="89"/>
      <c r="N2291" s="274">
        <v>0</v>
      </c>
      <c r="O2291" s="274">
        <v>13672.6</v>
      </c>
      <c r="P2291" s="89" t="s">
        <v>670</v>
      </c>
    </row>
    <row r="2292" spans="1:16" ht="63.75">
      <c r="A2292" s="271" t="s">
        <v>556</v>
      </c>
      <c r="B2292" s="89"/>
      <c r="C2292" s="272" t="s">
        <v>616</v>
      </c>
      <c r="D2292" s="84">
        <v>43518</v>
      </c>
      <c r="E2292" s="85" t="s">
        <v>4261</v>
      </c>
      <c r="F2292" s="85" t="s">
        <v>3</v>
      </c>
      <c r="G2292" s="85">
        <v>1714690</v>
      </c>
      <c r="H2292" s="89"/>
      <c r="I2292" s="273" t="s">
        <v>5711</v>
      </c>
      <c r="J2292" s="89"/>
      <c r="K2292" s="89"/>
      <c r="L2292" s="89"/>
      <c r="M2292" s="89"/>
      <c r="N2292" s="274">
        <v>0</v>
      </c>
      <c r="O2292" s="274">
        <v>558.38</v>
      </c>
      <c r="P2292" s="89" t="s">
        <v>670</v>
      </c>
    </row>
    <row r="2293" spans="1:16" ht="51">
      <c r="A2293" s="271" t="s">
        <v>556</v>
      </c>
      <c r="B2293" s="89"/>
      <c r="C2293" s="272" t="s">
        <v>616</v>
      </c>
      <c r="D2293" s="84">
        <v>43518</v>
      </c>
      <c r="E2293" s="85" t="s">
        <v>4262</v>
      </c>
      <c r="F2293" s="85" t="s">
        <v>3</v>
      </c>
      <c r="G2293" s="85">
        <v>1714687</v>
      </c>
      <c r="H2293" s="89"/>
      <c r="I2293" s="273" t="s">
        <v>5712</v>
      </c>
      <c r="J2293" s="89"/>
      <c r="K2293" s="89"/>
      <c r="L2293" s="89"/>
      <c r="M2293" s="89"/>
      <c r="N2293" s="274">
        <v>0</v>
      </c>
      <c r="O2293" s="274">
        <v>219.8</v>
      </c>
      <c r="P2293" s="89" t="s">
        <v>670</v>
      </c>
    </row>
    <row r="2294" spans="1:16" ht="51">
      <c r="A2294" s="271" t="s">
        <v>556</v>
      </c>
      <c r="B2294" s="89"/>
      <c r="C2294" s="272" t="s">
        <v>616</v>
      </c>
      <c r="D2294" s="84">
        <v>43518</v>
      </c>
      <c r="E2294" s="85" t="s">
        <v>4263</v>
      </c>
      <c r="F2294" s="85" t="s">
        <v>3</v>
      </c>
      <c r="G2294" s="85">
        <v>1714684</v>
      </c>
      <c r="H2294" s="89"/>
      <c r="I2294" s="273" t="s">
        <v>5712</v>
      </c>
      <c r="J2294" s="89"/>
      <c r="K2294" s="89"/>
      <c r="L2294" s="89"/>
      <c r="M2294" s="89"/>
      <c r="N2294" s="274">
        <v>0</v>
      </c>
      <c r="O2294" s="274">
        <v>668</v>
      </c>
      <c r="P2294" s="89" t="s">
        <v>670</v>
      </c>
    </row>
    <row r="2295" spans="1:16" ht="38.25">
      <c r="A2295" s="271" t="s">
        <v>565</v>
      </c>
      <c r="B2295" s="89"/>
      <c r="C2295" s="272" t="s">
        <v>615</v>
      </c>
      <c r="D2295" s="84">
        <v>43518</v>
      </c>
      <c r="E2295" s="85" t="s">
        <v>4264</v>
      </c>
      <c r="F2295" s="85" t="s">
        <v>3</v>
      </c>
      <c r="G2295" s="85">
        <v>1714808</v>
      </c>
      <c r="H2295" s="89"/>
      <c r="I2295" s="273" t="s">
        <v>5713</v>
      </c>
      <c r="J2295" s="89"/>
      <c r="K2295" s="89"/>
      <c r="L2295" s="89"/>
      <c r="M2295" s="89"/>
      <c r="N2295" s="274">
        <v>0</v>
      </c>
      <c r="O2295" s="274">
        <v>3896.8</v>
      </c>
      <c r="P2295" s="89" t="s">
        <v>670</v>
      </c>
    </row>
    <row r="2296" spans="1:16" ht="38.25">
      <c r="A2296" s="271" t="s">
        <v>565</v>
      </c>
      <c r="B2296" s="89"/>
      <c r="C2296" s="272" t="s">
        <v>615</v>
      </c>
      <c r="D2296" s="84">
        <v>43518</v>
      </c>
      <c r="E2296" s="85" t="s">
        <v>4265</v>
      </c>
      <c r="F2296" s="85" t="s">
        <v>3</v>
      </c>
      <c r="G2296" s="85">
        <v>1714810</v>
      </c>
      <c r="H2296" s="89"/>
      <c r="I2296" s="273" t="s">
        <v>5714</v>
      </c>
      <c r="J2296" s="89"/>
      <c r="K2296" s="89"/>
      <c r="L2296" s="89"/>
      <c r="M2296" s="89"/>
      <c r="N2296" s="274">
        <v>0</v>
      </c>
      <c r="O2296" s="274">
        <v>2689.91</v>
      </c>
      <c r="P2296" s="89" t="s">
        <v>670</v>
      </c>
    </row>
    <row r="2297" spans="1:16" ht="38.25">
      <c r="A2297" s="271">
        <v>35</v>
      </c>
      <c r="B2297" s="89"/>
      <c r="C2297" s="272" t="s">
        <v>46</v>
      </c>
      <c r="D2297" s="84">
        <v>43518</v>
      </c>
      <c r="E2297" s="85" t="s">
        <v>4266</v>
      </c>
      <c r="F2297" s="85" t="s">
        <v>3</v>
      </c>
      <c r="G2297" s="85">
        <v>1714828</v>
      </c>
      <c r="H2297" s="89"/>
      <c r="I2297" s="273" t="s">
        <v>5715</v>
      </c>
      <c r="J2297" s="89"/>
      <c r="K2297" s="89"/>
      <c r="L2297" s="89"/>
      <c r="M2297" s="89"/>
      <c r="N2297" s="274">
        <v>0</v>
      </c>
      <c r="O2297" s="274">
        <v>5000</v>
      </c>
      <c r="P2297" s="89" t="s">
        <v>670</v>
      </c>
    </row>
    <row r="2298" spans="1:16" ht="51">
      <c r="A2298" s="271">
        <v>41</v>
      </c>
      <c r="B2298" s="89"/>
      <c r="C2298" s="272" t="s">
        <v>47</v>
      </c>
      <c r="D2298" s="84">
        <v>43518</v>
      </c>
      <c r="E2298" s="85" t="s">
        <v>4267</v>
      </c>
      <c r="F2298" s="85" t="s">
        <v>3</v>
      </c>
      <c r="G2298" s="85">
        <v>1714834</v>
      </c>
      <c r="H2298" s="89"/>
      <c r="I2298" s="273" t="s">
        <v>5716</v>
      </c>
      <c r="J2298" s="89"/>
      <c r="K2298" s="89"/>
      <c r="L2298" s="89"/>
      <c r="M2298" s="89"/>
      <c r="N2298" s="274">
        <v>0</v>
      </c>
      <c r="O2298" s="274">
        <v>1580.4</v>
      </c>
      <c r="P2298" s="89" t="s">
        <v>670</v>
      </c>
    </row>
    <row r="2299" spans="1:16" ht="51">
      <c r="A2299" s="271" t="s">
        <v>556</v>
      </c>
      <c r="B2299" s="89"/>
      <c r="C2299" s="272" t="s">
        <v>616</v>
      </c>
      <c r="D2299" s="84">
        <v>43518</v>
      </c>
      <c r="E2299" s="85" t="s">
        <v>4268</v>
      </c>
      <c r="F2299" s="85" t="s">
        <v>3</v>
      </c>
      <c r="G2299" s="85">
        <v>1714838</v>
      </c>
      <c r="H2299" s="89"/>
      <c r="I2299" s="273" t="s">
        <v>5717</v>
      </c>
      <c r="J2299" s="89"/>
      <c r="K2299" s="89"/>
      <c r="L2299" s="89"/>
      <c r="M2299" s="89"/>
      <c r="N2299" s="274">
        <v>0</v>
      </c>
      <c r="O2299" s="274">
        <v>1087.07</v>
      </c>
      <c r="P2299" s="89" t="s">
        <v>670</v>
      </c>
    </row>
    <row r="2300" spans="1:16" ht="63.75">
      <c r="A2300" s="271">
        <v>20</v>
      </c>
      <c r="B2300" s="89"/>
      <c r="C2300" s="272" t="s">
        <v>44</v>
      </c>
      <c r="D2300" s="84">
        <v>43518</v>
      </c>
      <c r="E2300" s="85" t="s">
        <v>4269</v>
      </c>
      <c r="F2300" s="85" t="s">
        <v>3</v>
      </c>
      <c r="G2300" s="85">
        <v>1714862</v>
      </c>
      <c r="H2300" s="89"/>
      <c r="I2300" s="273" t="s">
        <v>5718</v>
      </c>
      <c r="J2300" s="89"/>
      <c r="K2300" s="89"/>
      <c r="L2300" s="89"/>
      <c r="M2300" s="89"/>
      <c r="N2300" s="274">
        <v>0</v>
      </c>
      <c r="O2300" s="274">
        <v>76.56</v>
      </c>
      <c r="P2300" s="89" t="s">
        <v>670</v>
      </c>
    </row>
    <row r="2301" spans="1:16" ht="51">
      <c r="A2301" s="271">
        <v>670</v>
      </c>
      <c r="B2301" s="89"/>
      <c r="C2301" s="272" t="s">
        <v>190</v>
      </c>
      <c r="D2301" s="84">
        <v>43518</v>
      </c>
      <c r="E2301" s="85" t="s">
        <v>4270</v>
      </c>
      <c r="F2301" s="85" t="s">
        <v>3</v>
      </c>
      <c r="G2301" s="85">
        <v>1714673</v>
      </c>
      <c r="H2301" s="89"/>
      <c r="I2301" s="273" t="s">
        <v>5719</v>
      </c>
      <c r="J2301" s="89"/>
      <c r="K2301" s="89"/>
      <c r="L2301" s="89"/>
      <c r="M2301" s="89"/>
      <c r="N2301" s="274">
        <v>0</v>
      </c>
      <c r="O2301" s="274">
        <v>280827</v>
      </c>
      <c r="P2301" s="89" t="s">
        <v>670</v>
      </c>
    </row>
    <row r="2302" spans="1:16" ht="51">
      <c r="A2302" s="271" t="s">
        <v>565</v>
      </c>
      <c r="B2302" s="89"/>
      <c r="C2302" s="272" t="s">
        <v>615</v>
      </c>
      <c r="D2302" s="84">
        <v>43518</v>
      </c>
      <c r="E2302" s="85" t="s">
        <v>4271</v>
      </c>
      <c r="F2302" s="85" t="s">
        <v>3</v>
      </c>
      <c r="G2302" s="85">
        <v>1714705</v>
      </c>
      <c r="H2302" s="89"/>
      <c r="I2302" s="273" t="s">
        <v>5720</v>
      </c>
      <c r="J2302" s="89"/>
      <c r="K2302" s="89"/>
      <c r="L2302" s="89"/>
      <c r="M2302" s="89"/>
      <c r="N2302" s="274">
        <v>0</v>
      </c>
      <c r="O2302" s="274">
        <v>6327</v>
      </c>
      <c r="P2302" s="89" t="s">
        <v>670</v>
      </c>
    </row>
    <row r="2303" spans="1:16" ht="51">
      <c r="A2303" s="271">
        <v>15</v>
      </c>
      <c r="B2303" s="89"/>
      <c r="C2303" s="272" t="s">
        <v>42</v>
      </c>
      <c r="D2303" s="84">
        <v>43518</v>
      </c>
      <c r="E2303" s="85" t="s">
        <v>4272</v>
      </c>
      <c r="F2303" s="85" t="s">
        <v>3</v>
      </c>
      <c r="G2303" s="85">
        <v>1714714</v>
      </c>
      <c r="H2303" s="89"/>
      <c r="I2303" s="273" t="s">
        <v>5721</v>
      </c>
      <c r="J2303" s="89"/>
      <c r="K2303" s="89"/>
      <c r="L2303" s="89"/>
      <c r="M2303" s="89"/>
      <c r="N2303" s="274">
        <v>0</v>
      </c>
      <c r="O2303" s="274">
        <v>720</v>
      </c>
      <c r="P2303" s="89" t="s">
        <v>670</v>
      </c>
    </row>
    <row r="2304" spans="1:16" ht="63.75">
      <c r="A2304" s="271" t="s">
        <v>556</v>
      </c>
      <c r="B2304" s="89"/>
      <c r="C2304" s="272" t="s">
        <v>616</v>
      </c>
      <c r="D2304" s="84">
        <v>43518</v>
      </c>
      <c r="E2304" s="85" t="s">
        <v>4273</v>
      </c>
      <c r="F2304" s="85" t="s">
        <v>3</v>
      </c>
      <c r="G2304" s="85">
        <v>1714719</v>
      </c>
      <c r="H2304" s="89"/>
      <c r="I2304" s="273" t="s">
        <v>5722</v>
      </c>
      <c r="J2304" s="89"/>
      <c r="K2304" s="89"/>
      <c r="L2304" s="89"/>
      <c r="M2304" s="89"/>
      <c r="N2304" s="274">
        <v>0</v>
      </c>
      <c r="O2304" s="274">
        <v>78.600000000000009</v>
      </c>
      <c r="P2304" s="89" t="s">
        <v>670</v>
      </c>
    </row>
    <row r="2305" spans="1:16" ht="51">
      <c r="A2305" s="271">
        <v>346</v>
      </c>
      <c r="B2305" s="89"/>
      <c r="C2305" s="272" t="s">
        <v>152</v>
      </c>
      <c r="D2305" s="84">
        <v>43518</v>
      </c>
      <c r="E2305" s="85" t="s">
        <v>4274</v>
      </c>
      <c r="F2305" s="85" t="s">
        <v>3</v>
      </c>
      <c r="G2305" s="85">
        <v>1714724</v>
      </c>
      <c r="H2305" s="89"/>
      <c r="I2305" s="273" t="s">
        <v>5723</v>
      </c>
      <c r="J2305" s="89"/>
      <c r="K2305" s="89"/>
      <c r="L2305" s="89"/>
      <c r="M2305" s="89"/>
      <c r="N2305" s="274">
        <v>0</v>
      </c>
      <c r="O2305" s="274">
        <v>1142.25</v>
      </c>
      <c r="P2305" s="89" t="s">
        <v>670</v>
      </c>
    </row>
    <row r="2306" spans="1:16" ht="51">
      <c r="A2306" s="271" t="s">
        <v>556</v>
      </c>
      <c r="B2306" s="89"/>
      <c r="C2306" s="272" t="s">
        <v>616</v>
      </c>
      <c r="D2306" s="84">
        <v>43518</v>
      </c>
      <c r="E2306" s="85" t="s">
        <v>4275</v>
      </c>
      <c r="F2306" s="85" t="s">
        <v>3</v>
      </c>
      <c r="G2306" s="85">
        <v>1714683</v>
      </c>
      <c r="H2306" s="89"/>
      <c r="I2306" s="273" t="s">
        <v>5724</v>
      </c>
      <c r="J2306" s="89"/>
      <c r="K2306" s="89"/>
      <c r="L2306" s="89"/>
      <c r="M2306" s="89"/>
      <c r="N2306" s="274">
        <v>0</v>
      </c>
      <c r="O2306" s="274">
        <v>453.93</v>
      </c>
      <c r="P2306" s="89" t="s">
        <v>670</v>
      </c>
    </row>
    <row r="2307" spans="1:16" ht="38.25">
      <c r="A2307" s="271" t="s">
        <v>565</v>
      </c>
      <c r="B2307" s="89"/>
      <c r="C2307" s="272" t="s">
        <v>615</v>
      </c>
      <c r="D2307" s="84">
        <v>43518</v>
      </c>
      <c r="E2307" s="85" t="s">
        <v>4276</v>
      </c>
      <c r="F2307" s="85" t="s">
        <v>3</v>
      </c>
      <c r="G2307" s="85">
        <v>1714679</v>
      </c>
      <c r="H2307" s="89"/>
      <c r="I2307" s="273" t="s">
        <v>5725</v>
      </c>
      <c r="J2307" s="89"/>
      <c r="K2307" s="89"/>
      <c r="L2307" s="89"/>
      <c r="M2307" s="89"/>
      <c r="N2307" s="274">
        <v>0</v>
      </c>
      <c r="O2307" s="274">
        <v>2005.46</v>
      </c>
      <c r="P2307" s="89" t="s">
        <v>670</v>
      </c>
    </row>
    <row r="2308" spans="1:16" ht="51">
      <c r="A2308" s="271" t="s">
        <v>565</v>
      </c>
      <c r="B2308" s="89"/>
      <c r="C2308" s="272" t="s">
        <v>615</v>
      </c>
      <c r="D2308" s="84">
        <v>43518</v>
      </c>
      <c r="E2308" s="85" t="s">
        <v>4277</v>
      </c>
      <c r="F2308" s="85" t="s">
        <v>3</v>
      </c>
      <c r="G2308" s="85">
        <v>1714646</v>
      </c>
      <c r="H2308" s="89"/>
      <c r="I2308" s="273" t="s">
        <v>5726</v>
      </c>
      <c r="J2308" s="89"/>
      <c r="K2308" s="89"/>
      <c r="L2308" s="89"/>
      <c r="M2308" s="89"/>
      <c r="N2308" s="274">
        <v>0</v>
      </c>
      <c r="O2308" s="274">
        <v>5933.8</v>
      </c>
      <c r="P2308" s="89" t="s">
        <v>670</v>
      </c>
    </row>
    <row r="2309" spans="1:16" ht="51">
      <c r="A2309" s="271" t="s">
        <v>559</v>
      </c>
      <c r="B2309" s="89"/>
      <c r="C2309" s="272" t="s">
        <v>762</v>
      </c>
      <c r="D2309" s="84">
        <v>43518</v>
      </c>
      <c r="E2309" s="85" t="s">
        <v>4278</v>
      </c>
      <c r="F2309" s="85" t="s">
        <v>3</v>
      </c>
      <c r="G2309" s="85">
        <v>1714767</v>
      </c>
      <c r="H2309" s="89"/>
      <c r="I2309" s="273" t="s">
        <v>5727</v>
      </c>
      <c r="J2309" s="89"/>
      <c r="K2309" s="89"/>
      <c r="L2309" s="89"/>
      <c r="M2309" s="89"/>
      <c r="N2309" s="274">
        <v>0</v>
      </c>
      <c r="O2309" s="274">
        <v>6300</v>
      </c>
      <c r="P2309" s="89" t="s">
        <v>670</v>
      </c>
    </row>
    <row r="2310" spans="1:16" ht="51">
      <c r="A2310" s="271" t="s">
        <v>565</v>
      </c>
      <c r="B2310" s="89"/>
      <c r="C2310" s="272" t="s">
        <v>615</v>
      </c>
      <c r="D2310" s="84">
        <v>43518</v>
      </c>
      <c r="E2310" s="85" t="s">
        <v>4279</v>
      </c>
      <c r="F2310" s="85" t="s">
        <v>3</v>
      </c>
      <c r="G2310" s="85">
        <v>1714761</v>
      </c>
      <c r="H2310" s="89"/>
      <c r="I2310" s="273" t="s">
        <v>5728</v>
      </c>
      <c r="J2310" s="89"/>
      <c r="K2310" s="89"/>
      <c r="L2310" s="89"/>
      <c r="M2310" s="89"/>
      <c r="N2310" s="274">
        <v>0</v>
      </c>
      <c r="O2310" s="274">
        <v>16520</v>
      </c>
      <c r="P2310" s="89" t="s">
        <v>670</v>
      </c>
    </row>
    <row r="2311" spans="1:16" ht="63.75">
      <c r="A2311" s="271">
        <v>660</v>
      </c>
      <c r="B2311" s="89"/>
      <c r="C2311" s="272" t="s">
        <v>188</v>
      </c>
      <c r="D2311" s="84">
        <v>43518</v>
      </c>
      <c r="E2311" s="85" t="s">
        <v>4280</v>
      </c>
      <c r="F2311" s="85" t="s">
        <v>3</v>
      </c>
      <c r="G2311" s="85">
        <v>1714757</v>
      </c>
      <c r="H2311" s="89"/>
      <c r="I2311" s="273" t="s">
        <v>5729</v>
      </c>
      <c r="J2311" s="89"/>
      <c r="K2311" s="89"/>
      <c r="L2311" s="89"/>
      <c r="M2311" s="89"/>
      <c r="N2311" s="274">
        <v>0</v>
      </c>
      <c r="O2311" s="274">
        <v>3968.62</v>
      </c>
      <c r="P2311" s="89" t="s">
        <v>670</v>
      </c>
    </row>
    <row r="2312" spans="1:16" ht="51">
      <c r="A2312" s="271">
        <v>591</v>
      </c>
      <c r="B2312" s="89"/>
      <c r="C2312" s="272" t="s">
        <v>1370</v>
      </c>
      <c r="D2312" s="84">
        <v>43518</v>
      </c>
      <c r="E2312" s="85" t="s">
        <v>4281</v>
      </c>
      <c r="F2312" s="85" t="s">
        <v>3</v>
      </c>
      <c r="G2312" s="85">
        <v>1714756</v>
      </c>
      <c r="H2312" s="89"/>
      <c r="I2312" s="273" t="s">
        <v>5730</v>
      </c>
      <c r="J2312" s="89"/>
      <c r="K2312" s="89"/>
      <c r="L2312" s="89"/>
      <c r="M2312" s="89"/>
      <c r="N2312" s="274">
        <v>0</v>
      </c>
      <c r="O2312" s="274">
        <v>3785.12</v>
      </c>
      <c r="P2312" s="89" t="s">
        <v>670</v>
      </c>
    </row>
    <row r="2313" spans="1:16" ht="63.75">
      <c r="A2313" s="271">
        <v>660</v>
      </c>
      <c r="B2313" s="89"/>
      <c r="C2313" s="272" t="s">
        <v>188</v>
      </c>
      <c r="D2313" s="84">
        <v>43518</v>
      </c>
      <c r="E2313" s="85" t="s">
        <v>4282</v>
      </c>
      <c r="F2313" s="85" t="s">
        <v>3</v>
      </c>
      <c r="G2313" s="85">
        <v>1714753</v>
      </c>
      <c r="H2313" s="89"/>
      <c r="I2313" s="273" t="s">
        <v>5731</v>
      </c>
      <c r="J2313" s="89"/>
      <c r="K2313" s="89"/>
      <c r="L2313" s="89"/>
      <c r="M2313" s="89"/>
      <c r="N2313" s="274">
        <v>0</v>
      </c>
      <c r="O2313" s="274">
        <v>246</v>
      </c>
      <c r="P2313" s="89" t="s">
        <v>741</v>
      </c>
    </row>
    <row r="2314" spans="1:16" ht="63.75">
      <c r="A2314" s="271">
        <v>299</v>
      </c>
      <c r="B2314" s="89"/>
      <c r="C2314" s="272" t="s">
        <v>136</v>
      </c>
      <c r="D2314" s="84">
        <v>43518</v>
      </c>
      <c r="E2314" s="85" t="s">
        <v>4283</v>
      </c>
      <c r="F2314" s="85" t="s">
        <v>3</v>
      </c>
      <c r="G2314" s="85">
        <v>1714749</v>
      </c>
      <c r="H2314" s="89"/>
      <c r="I2314" s="273" t="s">
        <v>5732</v>
      </c>
      <c r="J2314" s="89"/>
      <c r="K2314" s="89"/>
      <c r="L2314" s="89"/>
      <c r="M2314" s="89"/>
      <c r="N2314" s="274">
        <v>0</v>
      </c>
      <c r="O2314" s="274">
        <v>675000</v>
      </c>
      <c r="P2314" s="89" t="s">
        <v>670</v>
      </c>
    </row>
    <row r="2315" spans="1:16" ht="89.25">
      <c r="A2315" s="271">
        <v>25</v>
      </c>
      <c r="B2315" s="89"/>
      <c r="C2315" s="272" t="s">
        <v>45</v>
      </c>
      <c r="D2315" s="84">
        <v>43518</v>
      </c>
      <c r="E2315" s="85" t="s">
        <v>4284</v>
      </c>
      <c r="F2315" s="85" t="s">
        <v>671</v>
      </c>
      <c r="G2315" s="85">
        <v>193734</v>
      </c>
      <c r="H2315" s="89"/>
      <c r="I2315" s="273" t="s">
        <v>5733</v>
      </c>
      <c r="J2315" s="89"/>
      <c r="K2315" s="89"/>
      <c r="L2315" s="89"/>
      <c r="M2315" s="89"/>
      <c r="N2315" s="274">
        <v>6533.33</v>
      </c>
      <c r="O2315" s="274">
        <v>0</v>
      </c>
      <c r="P2315" s="89" t="s">
        <v>670</v>
      </c>
    </row>
    <row r="2316" spans="1:16" ht="76.5">
      <c r="A2316" s="271">
        <v>25</v>
      </c>
      <c r="B2316" s="89"/>
      <c r="C2316" s="272" t="s">
        <v>45</v>
      </c>
      <c r="D2316" s="84">
        <v>43518</v>
      </c>
      <c r="E2316" s="85" t="s">
        <v>4284</v>
      </c>
      <c r="F2316" s="85" t="s">
        <v>671</v>
      </c>
      <c r="G2316" s="85">
        <v>193735</v>
      </c>
      <c r="H2316" s="89"/>
      <c r="I2316" s="273" t="s">
        <v>5734</v>
      </c>
      <c r="J2316" s="89"/>
      <c r="K2316" s="89"/>
      <c r="L2316" s="89"/>
      <c r="M2316" s="89"/>
      <c r="N2316" s="274">
        <v>37657.29</v>
      </c>
      <c r="O2316" s="274">
        <v>0</v>
      </c>
      <c r="P2316" s="89" t="s">
        <v>670</v>
      </c>
    </row>
    <row r="2317" spans="1:16" ht="76.5">
      <c r="A2317" s="271">
        <v>25</v>
      </c>
      <c r="B2317" s="89"/>
      <c r="C2317" s="272" t="s">
        <v>45</v>
      </c>
      <c r="D2317" s="84">
        <v>43518</v>
      </c>
      <c r="E2317" s="85" t="s">
        <v>4284</v>
      </c>
      <c r="F2317" s="85" t="s">
        <v>671</v>
      </c>
      <c r="G2317" s="85">
        <v>193733</v>
      </c>
      <c r="H2317" s="89"/>
      <c r="I2317" s="273" t="s">
        <v>5735</v>
      </c>
      <c r="J2317" s="89"/>
      <c r="K2317" s="89"/>
      <c r="L2317" s="89"/>
      <c r="M2317" s="89"/>
      <c r="N2317" s="274">
        <v>2038986.17</v>
      </c>
      <c r="O2317" s="274">
        <v>0</v>
      </c>
      <c r="P2317" s="89" t="s">
        <v>670</v>
      </c>
    </row>
    <row r="2318" spans="1:16" ht="76.5">
      <c r="A2318" s="271">
        <v>25</v>
      </c>
      <c r="B2318" s="89"/>
      <c r="C2318" s="272" t="s">
        <v>45</v>
      </c>
      <c r="D2318" s="84">
        <v>43518</v>
      </c>
      <c r="E2318" s="85" t="s">
        <v>4284</v>
      </c>
      <c r="F2318" s="85" t="s">
        <v>671</v>
      </c>
      <c r="G2318" s="85">
        <v>193732</v>
      </c>
      <c r="H2318" s="89"/>
      <c r="I2318" s="273" t="s">
        <v>5736</v>
      </c>
      <c r="J2318" s="89"/>
      <c r="K2318" s="89"/>
      <c r="L2318" s="89"/>
      <c r="M2318" s="89"/>
      <c r="N2318" s="274">
        <v>41078.980000000003</v>
      </c>
      <c r="O2318" s="274">
        <v>0</v>
      </c>
      <c r="P2318" s="89" t="s">
        <v>670</v>
      </c>
    </row>
    <row r="2319" spans="1:16" ht="63.75">
      <c r="A2319" s="271">
        <v>670</v>
      </c>
      <c r="B2319" s="89"/>
      <c r="C2319" s="272" t="s">
        <v>190</v>
      </c>
      <c r="D2319" s="84">
        <v>43518</v>
      </c>
      <c r="E2319" s="85" t="s">
        <v>4285</v>
      </c>
      <c r="F2319" s="85" t="s">
        <v>6</v>
      </c>
      <c r="G2319" s="85">
        <v>1085559</v>
      </c>
      <c r="H2319" s="89"/>
      <c r="I2319" s="273" t="s">
        <v>5737</v>
      </c>
      <c r="J2319" s="89"/>
      <c r="K2319" s="89"/>
      <c r="L2319" s="89"/>
      <c r="M2319" s="89"/>
      <c r="N2319" s="274">
        <v>0</v>
      </c>
      <c r="O2319" s="274">
        <v>254388</v>
      </c>
      <c r="P2319" s="89" t="s">
        <v>670</v>
      </c>
    </row>
    <row r="2320" spans="1:16" ht="63.75">
      <c r="A2320" s="271">
        <v>10</v>
      </c>
      <c r="B2320" s="89"/>
      <c r="C2320" s="272" t="s">
        <v>41</v>
      </c>
      <c r="D2320" s="84">
        <v>43518</v>
      </c>
      <c r="E2320" s="85" t="s">
        <v>4286</v>
      </c>
      <c r="F2320" s="85" t="s">
        <v>6</v>
      </c>
      <c r="G2320" s="85">
        <v>972220</v>
      </c>
      <c r="H2320" s="89"/>
      <c r="I2320" s="273" t="s">
        <v>5738</v>
      </c>
      <c r="J2320" s="89"/>
      <c r="K2320" s="89"/>
      <c r="L2320" s="89"/>
      <c r="M2320" s="89"/>
      <c r="N2320" s="274">
        <v>0</v>
      </c>
      <c r="O2320" s="274">
        <v>173675.37</v>
      </c>
      <c r="P2320" s="89" t="s">
        <v>670</v>
      </c>
    </row>
    <row r="2321" spans="1:16" ht="76.5">
      <c r="A2321" s="271">
        <v>287</v>
      </c>
      <c r="B2321" s="89"/>
      <c r="C2321" s="272" t="s">
        <v>126</v>
      </c>
      <c r="D2321" s="84">
        <v>43518</v>
      </c>
      <c r="E2321" s="85" t="s">
        <v>4287</v>
      </c>
      <c r="F2321" s="85" t="s">
        <v>6</v>
      </c>
      <c r="G2321" s="85">
        <v>947621</v>
      </c>
      <c r="H2321" s="89"/>
      <c r="I2321" s="273" t="s">
        <v>5739</v>
      </c>
      <c r="J2321" s="89"/>
      <c r="K2321" s="89"/>
      <c r="L2321" s="89"/>
      <c r="M2321" s="89"/>
      <c r="N2321" s="274">
        <v>0</v>
      </c>
      <c r="O2321" s="274">
        <v>777513</v>
      </c>
      <c r="P2321" s="89" t="s">
        <v>670</v>
      </c>
    </row>
    <row r="2322" spans="1:16" ht="51">
      <c r="A2322" s="271">
        <v>10</v>
      </c>
      <c r="B2322" s="89"/>
      <c r="C2322" s="272" t="s">
        <v>41</v>
      </c>
      <c r="D2322" s="84">
        <v>43518</v>
      </c>
      <c r="E2322" s="85" t="s">
        <v>4288</v>
      </c>
      <c r="F2322" s="85" t="s">
        <v>6</v>
      </c>
      <c r="G2322" s="85">
        <v>972216</v>
      </c>
      <c r="H2322" s="89"/>
      <c r="I2322" s="273" t="s">
        <v>5740</v>
      </c>
      <c r="J2322" s="89"/>
      <c r="K2322" s="89"/>
      <c r="L2322" s="89"/>
      <c r="M2322" s="89"/>
      <c r="N2322" s="274">
        <v>0</v>
      </c>
      <c r="O2322" s="274">
        <v>46894.27</v>
      </c>
      <c r="P2322" s="89" t="s">
        <v>670</v>
      </c>
    </row>
    <row r="2323" spans="1:16" ht="51">
      <c r="A2323" s="271">
        <v>340</v>
      </c>
      <c r="B2323" s="89"/>
      <c r="C2323" s="272" t="s">
        <v>147</v>
      </c>
      <c r="D2323" s="84">
        <v>43518</v>
      </c>
      <c r="E2323" s="85" t="s">
        <v>4289</v>
      </c>
      <c r="F2323" s="85" t="s">
        <v>6</v>
      </c>
      <c r="G2323" s="85">
        <v>972218</v>
      </c>
      <c r="H2323" s="89"/>
      <c r="I2323" s="273" t="s">
        <v>5741</v>
      </c>
      <c r="J2323" s="89"/>
      <c r="K2323" s="89"/>
      <c r="L2323" s="89"/>
      <c r="M2323" s="89"/>
      <c r="N2323" s="274">
        <v>0</v>
      </c>
      <c r="O2323" s="274">
        <v>27497.9</v>
      </c>
      <c r="P2323" s="89" t="s">
        <v>670</v>
      </c>
    </row>
    <row r="2324" spans="1:16" ht="51">
      <c r="A2324" s="271">
        <v>340</v>
      </c>
      <c r="B2324" s="89"/>
      <c r="C2324" s="272" t="s">
        <v>147</v>
      </c>
      <c r="D2324" s="84">
        <v>43518</v>
      </c>
      <c r="E2324" s="85" t="s">
        <v>4290</v>
      </c>
      <c r="F2324" s="85" t="s">
        <v>15</v>
      </c>
      <c r="G2324" s="85">
        <v>972219</v>
      </c>
      <c r="H2324" s="89"/>
      <c r="I2324" s="273" t="s">
        <v>5742</v>
      </c>
      <c r="J2324" s="89"/>
      <c r="K2324" s="89"/>
      <c r="L2324" s="89"/>
      <c r="M2324" s="89"/>
      <c r="N2324" s="274">
        <v>50</v>
      </c>
      <c r="O2324" s="274">
        <v>0</v>
      </c>
      <c r="P2324" s="89" t="s">
        <v>670</v>
      </c>
    </row>
    <row r="2325" spans="1:16" ht="76.5">
      <c r="A2325" s="271">
        <v>287</v>
      </c>
      <c r="B2325" s="89"/>
      <c r="C2325" s="272" t="s">
        <v>126</v>
      </c>
      <c r="D2325" s="84">
        <v>43518</v>
      </c>
      <c r="E2325" s="85" t="s">
        <v>4291</v>
      </c>
      <c r="F2325" s="85" t="s">
        <v>11</v>
      </c>
      <c r="G2325" s="85">
        <v>947621</v>
      </c>
      <c r="H2325" s="89"/>
      <c r="I2325" s="273" t="s">
        <v>5743</v>
      </c>
      <c r="J2325" s="89"/>
      <c r="K2325" s="89"/>
      <c r="L2325" s="89"/>
      <c r="M2325" s="89"/>
      <c r="N2325" s="274">
        <v>50</v>
      </c>
      <c r="O2325" s="274">
        <v>0</v>
      </c>
      <c r="P2325" s="89" t="s">
        <v>670</v>
      </c>
    </row>
    <row r="2326" spans="1:16" ht="76.5">
      <c r="A2326" s="271" t="s">
        <v>557</v>
      </c>
      <c r="B2326" s="89"/>
      <c r="C2326" s="272" t="s">
        <v>783</v>
      </c>
      <c r="D2326" s="84">
        <v>43518</v>
      </c>
      <c r="E2326" s="85" t="s">
        <v>4292</v>
      </c>
      <c r="F2326" s="85" t="s">
        <v>6</v>
      </c>
      <c r="G2326" s="85">
        <v>1085828</v>
      </c>
      <c r="H2326" s="89"/>
      <c r="I2326" s="273" t="s">
        <v>5744</v>
      </c>
      <c r="J2326" s="89"/>
      <c r="K2326" s="89"/>
      <c r="L2326" s="89"/>
      <c r="M2326" s="89"/>
      <c r="N2326" s="274">
        <v>0</v>
      </c>
      <c r="O2326" s="274">
        <v>140000</v>
      </c>
      <c r="P2326" s="89" t="s">
        <v>670</v>
      </c>
    </row>
    <row r="2327" spans="1:16" ht="102">
      <c r="A2327" s="271">
        <v>513</v>
      </c>
      <c r="B2327" s="89"/>
      <c r="C2327" s="272" t="s">
        <v>171</v>
      </c>
      <c r="D2327" s="84">
        <v>43518</v>
      </c>
      <c r="E2327" s="85" t="s">
        <v>4293</v>
      </c>
      <c r="F2327" s="85" t="s">
        <v>15</v>
      </c>
      <c r="G2327" s="85">
        <v>7282</v>
      </c>
      <c r="H2327" s="89"/>
      <c r="I2327" s="273" t="s">
        <v>5745</v>
      </c>
      <c r="J2327" s="89"/>
      <c r="K2327" s="89"/>
      <c r="L2327" s="89"/>
      <c r="M2327" s="89"/>
      <c r="N2327" s="274">
        <v>17199.93</v>
      </c>
      <c r="O2327" s="274">
        <v>0</v>
      </c>
      <c r="P2327" s="89" t="s">
        <v>670</v>
      </c>
    </row>
    <row r="2328" spans="1:16" ht="63.75">
      <c r="A2328" s="271">
        <v>46</v>
      </c>
      <c r="B2328" s="89"/>
      <c r="C2328" s="272" t="s">
        <v>48</v>
      </c>
      <c r="D2328" s="84">
        <v>43518</v>
      </c>
      <c r="E2328" s="85" t="s">
        <v>4294</v>
      </c>
      <c r="F2328" s="85" t="s">
        <v>6</v>
      </c>
      <c r="G2328" s="85">
        <v>1085846</v>
      </c>
      <c r="H2328" s="89"/>
      <c r="I2328" s="273" t="s">
        <v>5746</v>
      </c>
      <c r="J2328" s="89"/>
      <c r="K2328" s="89"/>
      <c r="L2328" s="89"/>
      <c r="M2328" s="89"/>
      <c r="N2328" s="274">
        <v>0</v>
      </c>
      <c r="O2328" s="274">
        <v>250</v>
      </c>
      <c r="P2328" s="89" t="s">
        <v>670</v>
      </c>
    </row>
    <row r="2329" spans="1:16" ht="63.75">
      <c r="A2329" s="271">
        <v>287</v>
      </c>
      <c r="B2329" s="89"/>
      <c r="C2329" s="272" t="s">
        <v>126</v>
      </c>
      <c r="D2329" s="84">
        <v>43518</v>
      </c>
      <c r="E2329" s="85" t="s">
        <v>4295</v>
      </c>
      <c r="F2329" s="85" t="s">
        <v>11</v>
      </c>
      <c r="G2329" s="85">
        <v>972682</v>
      </c>
      <c r="H2329" s="89"/>
      <c r="I2329" s="273" t="s">
        <v>5747</v>
      </c>
      <c r="J2329" s="89"/>
      <c r="K2329" s="89"/>
      <c r="L2329" s="89"/>
      <c r="M2329" s="89"/>
      <c r="N2329" s="274">
        <v>50</v>
      </c>
      <c r="O2329" s="274">
        <v>0</v>
      </c>
      <c r="P2329" s="89" t="s">
        <v>670</v>
      </c>
    </row>
    <row r="2330" spans="1:16" ht="51">
      <c r="A2330" s="271">
        <v>117</v>
      </c>
      <c r="B2330" s="89"/>
      <c r="C2330" s="272" t="s">
        <v>62</v>
      </c>
      <c r="D2330" s="84">
        <v>43518</v>
      </c>
      <c r="E2330" s="85" t="s">
        <v>4296</v>
      </c>
      <c r="F2330" s="85" t="s">
        <v>11</v>
      </c>
      <c r="G2330" s="85">
        <v>947655</v>
      </c>
      <c r="H2330" s="89"/>
      <c r="I2330" s="273" t="s">
        <v>5748</v>
      </c>
      <c r="J2330" s="89"/>
      <c r="K2330" s="89"/>
      <c r="L2330" s="89"/>
      <c r="M2330" s="89"/>
      <c r="N2330" s="274">
        <v>50</v>
      </c>
      <c r="O2330" s="274">
        <v>0</v>
      </c>
      <c r="P2330" s="89" t="s">
        <v>670</v>
      </c>
    </row>
    <row r="2331" spans="1:16" ht="51">
      <c r="A2331" s="271">
        <v>117</v>
      </c>
      <c r="B2331" s="89"/>
      <c r="C2331" s="272" t="s">
        <v>62</v>
      </c>
      <c r="D2331" s="84">
        <v>43518</v>
      </c>
      <c r="E2331" s="85" t="s">
        <v>4297</v>
      </c>
      <c r="F2331" s="85" t="s">
        <v>11</v>
      </c>
      <c r="G2331" s="85">
        <v>947654</v>
      </c>
      <c r="H2331" s="89"/>
      <c r="I2331" s="273" t="s">
        <v>5749</v>
      </c>
      <c r="J2331" s="89"/>
      <c r="K2331" s="89"/>
      <c r="L2331" s="89"/>
      <c r="M2331" s="89"/>
      <c r="N2331" s="274">
        <v>50</v>
      </c>
      <c r="O2331" s="274">
        <v>0</v>
      </c>
      <c r="P2331" s="89" t="s">
        <v>670</v>
      </c>
    </row>
    <row r="2332" spans="1:16" ht="38.25">
      <c r="A2332" s="271" t="s">
        <v>565</v>
      </c>
      <c r="B2332" s="89"/>
      <c r="C2332" s="272" t="s">
        <v>615</v>
      </c>
      <c r="D2332" s="84">
        <v>43521</v>
      </c>
      <c r="E2332" s="85" t="s">
        <v>4298</v>
      </c>
      <c r="F2332" s="85" t="s">
        <v>3</v>
      </c>
      <c r="G2332" s="85">
        <v>1715173</v>
      </c>
      <c r="H2332" s="89"/>
      <c r="I2332" s="273" t="s">
        <v>5750</v>
      </c>
      <c r="J2332" s="89"/>
      <c r="K2332" s="89"/>
      <c r="L2332" s="89"/>
      <c r="M2332" s="89"/>
      <c r="N2332" s="274">
        <v>0</v>
      </c>
      <c r="O2332" s="274">
        <v>1860</v>
      </c>
      <c r="P2332" s="89" t="s">
        <v>670</v>
      </c>
    </row>
    <row r="2333" spans="1:16" ht="51">
      <c r="A2333" s="271" t="s">
        <v>565</v>
      </c>
      <c r="B2333" s="89"/>
      <c r="C2333" s="272" t="s">
        <v>615</v>
      </c>
      <c r="D2333" s="84">
        <v>43521</v>
      </c>
      <c r="E2333" s="85" t="s">
        <v>4299</v>
      </c>
      <c r="F2333" s="85" t="s">
        <v>3</v>
      </c>
      <c r="G2333" s="85">
        <v>1715172</v>
      </c>
      <c r="H2333" s="89"/>
      <c r="I2333" s="273" t="s">
        <v>5751</v>
      </c>
      <c r="J2333" s="89"/>
      <c r="K2333" s="89"/>
      <c r="L2333" s="89"/>
      <c r="M2333" s="89"/>
      <c r="N2333" s="274">
        <v>0</v>
      </c>
      <c r="O2333" s="274">
        <v>5400</v>
      </c>
      <c r="P2333" s="89" t="s">
        <v>670</v>
      </c>
    </row>
    <row r="2334" spans="1:16" ht="51">
      <c r="A2334" s="271" t="s">
        <v>565</v>
      </c>
      <c r="B2334" s="89"/>
      <c r="C2334" s="272" t="s">
        <v>615</v>
      </c>
      <c r="D2334" s="84">
        <v>43521</v>
      </c>
      <c r="E2334" s="85" t="s">
        <v>4300</v>
      </c>
      <c r="F2334" s="85" t="s">
        <v>3</v>
      </c>
      <c r="G2334" s="85">
        <v>1715168</v>
      </c>
      <c r="H2334" s="89"/>
      <c r="I2334" s="273" t="s">
        <v>5752</v>
      </c>
      <c r="J2334" s="89"/>
      <c r="K2334" s="89"/>
      <c r="L2334" s="89"/>
      <c r="M2334" s="89"/>
      <c r="N2334" s="274">
        <v>0</v>
      </c>
      <c r="O2334" s="274">
        <v>9043</v>
      </c>
      <c r="P2334" s="89" t="s">
        <v>670</v>
      </c>
    </row>
    <row r="2335" spans="1:16" ht="51">
      <c r="A2335" s="271">
        <v>526</v>
      </c>
      <c r="B2335" s="89"/>
      <c r="C2335" s="272" t="s">
        <v>610</v>
      </c>
      <c r="D2335" s="84">
        <v>43521</v>
      </c>
      <c r="E2335" s="85" t="s">
        <v>4301</v>
      </c>
      <c r="F2335" s="85" t="s">
        <v>3</v>
      </c>
      <c r="G2335" s="85">
        <v>1715159</v>
      </c>
      <c r="H2335" s="89"/>
      <c r="I2335" s="273" t="s">
        <v>5753</v>
      </c>
      <c r="J2335" s="89"/>
      <c r="K2335" s="89"/>
      <c r="L2335" s="89"/>
      <c r="M2335" s="89"/>
      <c r="N2335" s="274">
        <v>0</v>
      </c>
      <c r="O2335" s="274">
        <v>55</v>
      </c>
      <c r="P2335" s="89" t="s">
        <v>670</v>
      </c>
    </row>
    <row r="2336" spans="1:16" ht="51">
      <c r="A2336" s="271">
        <v>35</v>
      </c>
      <c r="B2336" s="89"/>
      <c r="C2336" s="272" t="s">
        <v>46</v>
      </c>
      <c r="D2336" s="84">
        <v>43521</v>
      </c>
      <c r="E2336" s="85" t="s">
        <v>4302</v>
      </c>
      <c r="F2336" s="85" t="s">
        <v>3</v>
      </c>
      <c r="G2336" s="85">
        <v>1715150</v>
      </c>
      <c r="H2336" s="89"/>
      <c r="I2336" s="273" t="s">
        <v>5754</v>
      </c>
      <c r="J2336" s="89"/>
      <c r="K2336" s="89"/>
      <c r="L2336" s="89"/>
      <c r="M2336" s="89"/>
      <c r="N2336" s="274">
        <v>0</v>
      </c>
      <c r="O2336" s="274">
        <v>40</v>
      </c>
      <c r="P2336" s="89" t="s">
        <v>670</v>
      </c>
    </row>
    <row r="2337" spans="1:16" ht="51">
      <c r="A2337" s="271">
        <v>46</v>
      </c>
      <c r="B2337" s="89"/>
      <c r="C2337" s="272" t="s">
        <v>48</v>
      </c>
      <c r="D2337" s="84">
        <v>43521</v>
      </c>
      <c r="E2337" s="85" t="s">
        <v>4303</v>
      </c>
      <c r="F2337" s="85" t="s">
        <v>3</v>
      </c>
      <c r="G2337" s="85">
        <v>1715149</v>
      </c>
      <c r="H2337" s="89"/>
      <c r="I2337" s="273" t="s">
        <v>5755</v>
      </c>
      <c r="J2337" s="89"/>
      <c r="K2337" s="89"/>
      <c r="L2337" s="89"/>
      <c r="M2337" s="89"/>
      <c r="N2337" s="274">
        <v>0</v>
      </c>
      <c r="O2337" s="274">
        <v>420</v>
      </c>
      <c r="P2337" s="89" t="s">
        <v>670</v>
      </c>
    </row>
    <row r="2338" spans="1:16" ht="51">
      <c r="A2338" s="271" t="s">
        <v>565</v>
      </c>
      <c r="B2338" s="89"/>
      <c r="C2338" s="272" t="s">
        <v>615</v>
      </c>
      <c r="D2338" s="84">
        <v>43521</v>
      </c>
      <c r="E2338" s="85" t="s">
        <v>4304</v>
      </c>
      <c r="F2338" s="85" t="s">
        <v>3</v>
      </c>
      <c r="G2338" s="85">
        <v>1715112</v>
      </c>
      <c r="H2338" s="89"/>
      <c r="I2338" s="273" t="s">
        <v>5756</v>
      </c>
      <c r="J2338" s="89"/>
      <c r="K2338" s="89"/>
      <c r="L2338" s="89"/>
      <c r="M2338" s="89"/>
      <c r="N2338" s="274">
        <v>0</v>
      </c>
      <c r="O2338" s="274">
        <v>106.3</v>
      </c>
      <c r="P2338" s="89" t="s">
        <v>670</v>
      </c>
    </row>
    <row r="2339" spans="1:16" ht="51">
      <c r="A2339" s="271" t="s">
        <v>565</v>
      </c>
      <c r="B2339" s="89"/>
      <c r="C2339" s="272" t="s">
        <v>615</v>
      </c>
      <c r="D2339" s="84">
        <v>43521</v>
      </c>
      <c r="E2339" s="85" t="s">
        <v>4305</v>
      </c>
      <c r="F2339" s="85" t="s">
        <v>3</v>
      </c>
      <c r="G2339" s="85">
        <v>1715110</v>
      </c>
      <c r="H2339" s="89"/>
      <c r="I2339" s="273" t="s">
        <v>5757</v>
      </c>
      <c r="J2339" s="89"/>
      <c r="K2339" s="89"/>
      <c r="L2339" s="89"/>
      <c r="M2339" s="89"/>
      <c r="N2339" s="274">
        <v>0</v>
      </c>
      <c r="O2339" s="274">
        <v>107.3</v>
      </c>
      <c r="P2339" s="89" t="s">
        <v>670</v>
      </c>
    </row>
    <row r="2340" spans="1:16" ht="51">
      <c r="A2340" s="271" t="s">
        <v>565</v>
      </c>
      <c r="B2340" s="89"/>
      <c r="C2340" s="272" t="s">
        <v>615</v>
      </c>
      <c r="D2340" s="84">
        <v>43521</v>
      </c>
      <c r="E2340" s="85" t="s">
        <v>4306</v>
      </c>
      <c r="F2340" s="85" t="s">
        <v>3</v>
      </c>
      <c r="G2340" s="85">
        <v>1715174</v>
      </c>
      <c r="H2340" s="89"/>
      <c r="I2340" s="273" t="s">
        <v>5758</v>
      </c>
      <c r="J2340" s="89"/>
      <c r="K2340" s="89"/>
      <c r="L2340" s="89"/>
      <c r="M2340" s="89"/>
      <c r="N2340" s="274">
        <v>0</v>
      </c>
      <c r="O2340" s="274">
        <v>450</v>
      </c>
      <c r="P2340" s="89" t="s">
        <v>741</v>
      </c>
    </row>
    <row r="2341" spans="1:16" ht="63.75">
      <c r="A2341" s="271">
        <v>15</v>
      </c>
      <c r="B2341" s="89"/>
      <c r="C2341" s="272" t="s">
        <v>42</v>
      </c>
      <c r="D2341" s="84">
        <v>43521</v>
      </c>
      <c r="E2341" s="85" t="s">
        <v>4307</v>
      </c>
      <c r="F2341" s="85" t="s">
        <v>3</v>
      </c>
      <c r="G2341" s="85">
        <v>1715176</v>
      </c>
      <c r="H2341" s="89"/>
      <c r="I2341" s="273" t="s">
        <v>5759</v>
      </c>
      <c r="J2341" s="89"/>
      <c r="K2341" s="89"/>
      <c r="L2341" s="89"/>
      <c r="M2341" s="89"/>
      <c r="N2341" s="274">
        <v>0</v>
      </c>
      <c r="O2341" s="274">
        <v>2160</v>
      </c>
      <c r="P2341" s="89" t="s">
        <v>670</v>
      </c>
    </row>
    <row r="2342" spans="1:16" ht="51">
      <c r="A2342" s="271" t="s">
        <v>565</v>
      </c>
      <c r="B2342" s="89"/>
      <c r="C2342" s="272" t="s">
        <v>615</v>
      </c>
      <c r="D2342" s="84">
        <v>43521</v>
      </c>
      <c r="E2342" s="85" t="s">
        <v>4308</v>
      </c>
      <c r="F2342" s="85" t="s">
        <v>3</v>
      </c>
      <c r="G2342" s="85">
        <v>1715178</v>
      </c>
      <c r="H2342" s="89"/>
      <c r="I2342" s="273" t="s">
        <v>5760</v>
      </c>
      <c r="J2342" s="89"/>
      <c r="K2342" s="89"/>
      <c r="L2342" s="89"/>
      <c r="M2342" s="89"/>
      <c r="N2342" s="274">
        <v>0</v>
      </c>
      <c r="O2342" s="274">
        <v>540.04</v>
      </c>
      <c r="P2342" s="89" t="s">
        <v>670</v>
      </c>
    </row>
    <row r="2343" spans="1:16" ht="51">
      <c r="A2343" s="271">
        <v>342</v>
      </c>
      <c r="B2343" s="89"/>
      <c r="C2343" s="272" t="s">
        <v>148</v>
      </c>
      <c r="D2343" s="84">
        <v>43521</v>
      </c>
      <c r="E2343" s="85" t="s">
        <v>4309</v>
      </c>
      <c r="F2343" s="85" t="s">
        <v>3</v>
      </c>
      <c r="G2343" s="85">
        <v>1715188</v>
      </c>
      <c r="H2343" s="89"/>
      <c r="I2343" s="273" t="s">
        <v>5761</v>
      </c>
      <c r="J2343" s="89"/>
      <c r="K2343" s="89"/>
      <c r="L2343" s="89"/>
      <c r="M2343" s="89"/>
      <c r="N2343" s="274">
        <v>0</v>
      </c>
      <c r="O2343" s="274">
        <v>4882</v>
      </c>
      <c r="P2343" s="89" t="s">
        <v>670</v>
      </c>
    </row>
    <row r="2344" spans="1:16" ht="51">
      <c r="A2344" s="271">
        <v>81</v>
      </c>
      <c r="B2344" s="89"/>
      <c r="C2344" s="272" t="s">
        <v>55</v>
      </c>
      <c r="D2344" s="84">
        <v>43521</v>
      </c>
      <c r="E2344" s="85" t="s">
        <v>4310</v>
      </c>
      <c r="F2344" s="85" t="s">
        <v>3</v>
      </c>
      <c r="G2344" s="85">
        <v>1715241</v>
      </c>
      <c r="H2344" s="89"/>
      <c r="I2344" s="273" t="s">
        <v>5762</v>
      </c>
      <c r="J2344" s="89"/>
      <c r="K2344" s="89"/>
      <c r="L2344" s="89"/>
      <c r="M2344" s="89"/>
      <c r="N2344" s="274">
        <v>0</v>
      </c>
      <c r="O2344" s="274">
        <v>824</v>
      </c>
      <c r="P2344" s="89" t="s">
        <v>670</v>
      </c>
    </row>
    <row r="2345" spans="1:16" ht="51">
      <c r="A2345" s="271" t="s">
        <v>556</v>
      </c>
      <c r="B2345" s="89"/>
      <c r="C2345" s="272" t="s">
        <v>616</v>
      </c>
      <c r="D2345" s="84">
        <v>43521</v>
      </c>
      <c r="E2345" s="85" t="s">
        <v>4311</v>
      </c>
      <c r="F2345" s="85" t="s">
        <v>3</v>
      </c>
      <c r="G2345" s="85">
        <v>1715244</v>
      </c>
      <c r="H2345" s="89"/>
      <c r="I2345" s="273" t="s">
        <v>5763</v>
      </c>
      <c r="J2345" s="89"/>
      <c r="K2345" s="89"/>
      <c r="L2345" s="89"/>
      <c r="M2345" s="89"/>
      <c r="N2345" s="274">
        <v>0</v>
      </c>
      <c r="O2345" s="274">
        <v>2510.8000000000002</v>
      </c>
      <c r="P2345" s="89" t="s">
        <v>670</v>
      </c>
    </row>
    <row r="2346" spans="1:16" ht="51">
      <c r="A2346" s="271">
        <v>81</v>
      </c>
      <c r="B2346" s="89"/>
      <c r="C2346" s="272" t="s">
        <v>55</v>
      </c>
      <c r="D2346" s="84">
        <v>43521</v>
      </c>
      <c r="E2346" s="85" t="s">
        <v>4312</v>
      </c>
      <c r="F2346" s="85" t="s">
        <v>3</v>
      </c>
      <c r="G2346" s="85">
        <v>1715246</v>
      </c>
      <c r="H2346" s="89"/>
      <c r="I2346" s="273" t="s">
        <v>5764</v>
      </c>
      <c r="J2346" s="89"/>
      <c r="K2346" s="89"/>
      <c r="L2346" s="89"/>
      <c r="M2346" s="89"/>
      <c r="N2346" s="274">
        <v>0</v>
      </c>
      <c r="O2346" s="274">
        <v>592.20000000000005</v>
      </c>
      <c r="P2346" s="89" t="s">
        <v>670</v>
      </c>
    </row>
    <row r="2347" spans="1:16" ht="51">
      <c r="A2347" s="271">
        <v>86</v>
      </c>
      <c r="B2347" s="89"/>
      <c r="C2347" s="272" t="s">
        <v>56</v>
      </c>
      <c r="D2347" s="84">
        <v>43521</v>
      </c>
      <c r="E2347" s="85" t="s">
        <v>4313</v>
      </c>
      <c r="F2347" s="85" t="s">
        <v>3</v>
      </c>
      <c r="G2347" s="85">
        <v>1715261</v>
      </c>
      <c r="H2347" s="89"/>
      <c r="I2347" s="273" t="s">
        <v>5765</v>
      </c>
      <c r="J2347" s="89"/>
      <c r="K2347" s="89"/>
      <c r="L2347" s="89"/>
      <c r="M2347" s="89"/>
      <c r="N2347" s="274">
        <v>0</v>
      </c>
      <c r="O2347" s="274">
        <v>860</v>
      </c>
      <c r="P2347" s="89" t="s">
        <v>670</v>
      </c>
    </row>
    <row r="2348" spans="1:16" ht="51">
      <c r="A2348" s="271">
        <v>86</v>
      </c>
      <c r="B2348" s="89"/>
      <c r="C2348" s="272" t="s">
        <v>56</v>
      </c>
      <c r="D2348" s="84">
        <v>43521</v>
      </c>
      <c r="E2348" s="85" t="s">
        <v>4314</v>
      </c>
      <c r="F2348" s="85" t="s">
        <v>3</v>
      </c>
      <c r="G2348" s="85">
        <v>1715263</v>
      </c>
      <c r="H2348" s="89"/>
      <c r="I2348" s="273" t="s">
        <v>5766</v>
      </c>
      <c r="J2348" s="89"/>
      <c r="K2348" s="89"/>
      <c r="L2348" s="89"/>
      <c r="M2348" s="89"/>
      <c r="N2348" s="274">
        <v>0</v>
      </c>
      <c r="O2348" s="274">
        <v>182</v>
      </c>
      <c r="P2348" s="89" t="s">
        <v>670</v>
      </c>
    </row>
    <row r="2349" spans="1:16" ht="51">
      <c r="A2349" s="271" t="s">
        <v>565</v>
      </c>
      <c r="B2349" s="89"/>
      <c r="C2349" s="272" t="s">
        <v>615</v>
      </c>
      <c r="D2349" s="84">
        <v>43521</v>
      </c>
      <c r="E2349" s="85" t="s">
        <v>4315</v>
      </c>
      <c r="F2349" s="85" t="s">
        <v>3</v>
      </c>
      <c r="G2349" s="85">
        <v>1715272</v>
      </c>
      <c r="H2349" s="89"/>
      <c r="I2349" s="273" t="s">
        <v>5767</v>
      </c>
      <c r="J2349" s="89"/>
      <c r="K2349" s="89"/>
      <c r="L2349" s="89"/>
      <c r="M2349" s="89"/>
      <c r="N2349" s="274">
        <v>0</v>
      </c>
      <c r="O2349" s="274">
        <v>4500</v>
      </c>
      <c r="P2349" s="89" t="s">
        <v>670</v>
      </c>
    </row>
    <row r="2350" spans="1:16" ht="51">
      <c r="A2350" s="271" t="s">
        <v>556</v>
      </c>
      <c r="B2350" s="89"/>
      <c r="C2350" s="272" t="s">
        <v>616</v>
      </c>
      <c r="D2350" s="84">
        <v>43521</v>
      </c>
      <c r="E2350" s="85" t="s">
        <v>4316</v>
      </c>
      <c r="F2350" s="85" t="s">
        <v>3</v>
      </c>
      <c r="G2350" s="85">
        <v>1715039</v>
      </c>
      <c r="H2350" s="89"/>
      <c r="I2350" s="273" t="s">
        <v>5768</v>
      </c>
      <c r="J2350" s="89"/>
      <c r="K2350" s="89"/>
      <c r="L2350" s="89"/>
      <c r="M2350" s="89"/>
      <c r="N2350" s="274">
        <v>0</v>
      </c>
      <c r="O2350" s="274">
        <v>4457.75</v>
      </c>
      <c r="P2350" s="89" t="s">
        <v>670</v>
      </c>
    </row>
    <row r="2351" spans="1:16" ht="63.75">
      <c r="A2351" s="271">
        <v>132</v>
      </c>
      <c r="B2351" s="89"/>
      <c r="C2351" s="272" t="s">
        <v>68</v>
      </c>
      <c r="D2351" s="84">
        <v>43521</v>
      </c>
      <c r="E2351" s="85" t="s">
        <v>4317</v>
      </c>
      <c r="F2351" s="85" t="s">
        <v>3</v>
      </c>
      <c r="G2351" s="85">
        <v>1715066</v>
      </c>
      <c r="H2351" s="89"/>
      <c r="I2351" s="273" t="s">
        <v>5769</v>
      </c>
      <c r="J2351" s="89"/>
      <c r="K2351" s="89"/>
      <c r="L2351" s="89"/>
      <c r="M2351" s="89"/>
      <c r="N2351" s="274">
        <v>0</v>
      </c>
      <c r="O2351" s="274">
        <v>222</v>
      </c>
      <c r="P2351" s="89" t="s">
        <v>670</v>
      </c>
    </row>
    <row r="2352" spans="1:16" ht="63.75">
      <c r="A2352" s="271">
        <v>132</v>
      </c>
      <c r="B2352" s="89"/>
      <c r="C2352" s="272" t="s">
        <v>68</v>
      </c>
      <c r="D2352" s="84">
        <v>43521</v>
      </c>
      <c r="E2352" s="85" t="s">
        <v>4318</v>
      </c>
      <c r="F2352" s="85" t="s">
        <v>3</v>
      </c>
      <c r="G2352" s="85">
        <v>1715067</v>
      </c>
      <c r="H2352" s="89"/>
      <c r="I2352" s="273" t="s">
        <v>5770</v>
      </c>
      <c r="J2352" s="89"/>
      <c r="K2352" s="89"/>
      <c r="L2352" s="89"/>
      <c r="M2352" s="89"/>
      <c r="N2352" s="274">
        <v>0</v>
      </c>
      <c r="O2352" s="274">
        <v>2968</v>
      </c>
      <c r="P2352" s="89" t="s">
        <v>670</v>
      </c>
    </row>
    <row r="2353" spans="1:16" ht="63.75">
      <c r="A2353" s="271" t="s">
        <v>565</v>
      </c>
      <c r="B2353" s="89"/>
      <c r="C2353" s="272" t="s">
        <v>615</v>
      </c>
      <c r="D2353" s="84">
        <v>43521</v>
      </c>
      <c r="E2353" s="85" t="s">
        <v>4319</v>
      </c>
      <c r="F2353" s="85" t="s">
        <v>3</v>
      </c>
      <c r="G2353" s="85">
        <v>1715068</v>
      </c>
      <c r="H2353" s="89"/>
      <c r="I2353" s="273" t="s">
        <v>5771</v>
      </c>
      <c r="J2353" s="89"/>
      <c r="K2353" s="89"/>
      <c r="L2353" s="89"/>
      <c r="M2353" s="89"/>
      <c r="N2353" s="274">
        <v>0</v>
      </c>
      <c r="O2353" s="274">
        <v>1484</v>
      </c>
      <c r="P2353" s="89" t="s">
        <v>670</v>
      </c>
    </row>
    <row r="2354" spans="1:16" ht="63.75">
      <c r="A2354" s="271">
        <v>132</v>
      </c>
      <c r="B2354" s="89"/>
      <c r="C2354" s="272" t="s">
        <v>68</v>
      </c>
      <c r="D2354" s="84">
        <v>43521</v>
      </c>
      <c r="E2354" s="85" t="s">
        <v>4320</v>
      </c>
      <c r="F2354" s="85" t="s">
        <v>3</v>
      </c>
      <c r="G2354" s="85">
        <v>1715070</v>
      </c>
      <c r="H2354" s="89"/>
      <c r="I2354" s="273" t="s">
        <v>5772</v>
      </c>
      <c r="J2354" s="89"/>
      <c r="K2354" s="89"/>
      <c r="L2354" s="89"/>
      <c r="M2354" s="89"/>
      <c r="N2354" s="274">
        <v>0</v>
      </c>
      <c r="O2354" s="274">
        <v>92.75</v>
      </c>
      <c r="P2354" s="89" t="s">
        <v>670</v>
      </c>
    </row>
    <row r="2355" spans="1:16" ht="51">
      <c r="A2355" s="271" t="s">
        <v>565</v>
      </c>
      <c r="B2355" s="89"/>
      <c r="C2355" s="272" t="s">
        <v>615</v>
      </c>
      <c r="D2355" s="84">
        <v>43521</v>
      </c>
      <c r="E2355" s="85" t="s">
        <v>4321</v>
      </c>
      <c r="F2355" s="85" t="s">
        <v>3</v>
      </c>
      <c r="G2355" s="85">
        <v>1715109</v>
      </c>
      <c r="H2355" s="89"/>
      <c r="I2355" s="273" t="s">
        <v>5773</v>
      </c>
      <c r="J2355" s="89"/>
      <c r="K2355" s="89"/>
      <c r="L2355" s="89"/>
      <c r="M2355" s="89"/>
      <c r="N2355" s="274">
        <v>0</v>
      </c>
      <c r="O2355" s="274">
        <v>106.41</v>
      </c>
      <c r="P2355" s="89" t="s">
        <v>670</v>
      </c>
    </row>
    <row r="2356" spans="1:16" ht="51">
      <c r="A2356" s="271" t="s">
        <v>565</v>
      </c>
      <c r="B2356" s="89"/>
      <c r="C2356" s="272" t="s">
        <v>615</v>
      </c>
      <c r="D2356" s="84">
        <v>43521</v>
      </c>
      <c r="E2356" s="85" t="s">
        <v>4322</v>
      </c>
      <c r="F2356" s="85" t="s">
        <v>3</v>
      </c>
      <c r="G2356" s="85">
        <v>1715108</v>
      </c>
      <c r="H2356" s="89"/>
      <c r="I2356" s="273" t="s">
        <v>5774</v>
      </c>
      <c r="J2356" s="89"/>
      <c r="K2356" s="89"/>
      <c r="L2356" s="89"/>
      <c r="M2356" s="89"/>
      <c r="N2356" s="274">
        <v>0</v>
      </c>
      <c r="O2356" s="274">
        <v>79.8</v>
      </c>
      <c r="P2356" s="89" t="s">
        <v>670</v>
      </c>
    </row>
    <row r="2357" spans="1:16" ht="51">
      <c r="A2357" s="271" t="s">
        <v>565</v>
      </c>
      <c r="B2357" s="89"/>
      <c r="C2357" s="272" t="s">
        <v>615</v>
      </c>
      <c r="D2357" s="84">
        <v>43521</v>
      </c>
      <c r="E2357" s="85" t="s">
        <v>4323</v>
      </c>
      <c r="F2357" s="85" t="s">
        <v>3</v>
      </c>
      <c r="G2357" s="85">
        <v>1715107</v>
      </c>
      <c r="H2357" s="89"/>
      <c r="I2357" s="273" t="s">
        <v>5775</v>
      </c>
      <c r="J2357" s="89"/>
      <c r="K2357" s="89"/>
      <c r="L2357" s="89"/>
      <c r="M2357" s="89"/>
      <c r="N2357" s="274">
        <v>0</v>
      </c>
      <c r="O2357" s="274">
        <v>79.8</v>
      </c>
      <c r="P2357" s="89" t="s">
        <v>670</v>
      </c>
    </row>
    <row r="2358" spans="1:16" ht="38.25">
      <c r="A2358" s="271" t="s">
        <v>565</v>
      </c>
      <c r="B2358" s="89"/>
      <c r="C2358" s="272" t="s">
        <v>615</v>
      </c>
      <c r="D2358" s="84">
        <v>43521</v>
      </c>
      <c r="E2358" s="85" t="s">
        <v>4324</v>
      </c>
      <c r="F2358" s="85" t="s">
        <v>3</v>
      </c>
      <c r="G2358" s="85">
        <v>1715080</v>
      </c>
      <c r="H2358" s="89"/>
      <c r="I2358" s="273" t="s">
        <v>5776</v>
      </c>
      <c r="J2358" s="89"/>
      <c r="K2358" s="89"/>
      <c r="L2358" s="89"/>
      <c r="M2358" s="89"/>
      <c r="N2358" s="274">
        <v>0</v>
      </c>
      <c r="O2358" s="274">
        <v>2918</v>
      </c>
      <c r="P2358" s="89" t="s">
        <v>670</v>
      </c>
    </row>
    <row r="2359" spans="1:16" ht="51">
      <c r="A2359" s="271">
        <v>117</v>
      </c>
      <c r="B2359" s="89"/>
      <c r="C2359" s="272" t="s">
        <v>62</v>
      </c>
      <c r="D2359" s="84">
        <v>43521</v>
      </c>
      <c r="E2359" s="85" t="s">
        <v>4325</v>
      </c>
      <c r="F2359" s="85" t="s">
        <v>11</v>
      </c>
      <c r="G2359" s="85">
        <v>947670</v>
      </c>
      <c r="H2359" s="89"/>
      <c r="I2359" s="273" t="s">
        <v>5777</v>
      </c>
      <c r="J2359" s="89"/>
      <c r="K2359" s="89"/>
      <c r="L2359" s="89"/>
      <c r="M2359" s="89"/>
      <c r="N2359" s="274">
        <v>50</v>
      </c>
      <c r="O2359" s="274">
        <v>0</v>
      </c>
      <c r="P2359" s="89" t="s">
        <v>670</v>
      </c>
    </row>
    <row r="2360" spans="1:16" ht="76.5">
      <c r="A2360" s="271">
        <v>25</v>
      </c>
      <c r="B2360" s="89"/>
      <c r="C2360" s="272" t="s">
        <v>45</v>
      </c>
      <c r="D2360" s="84">
        <v>43521</v>
      </c>
      <c r="E2360" s="85" t="s">
        <v>4326</v>
      </c>
      <c r="F2360" s="85" t="s">
        <v>671</v>
      </c>
      <c r="G2360" s="85">
        <v>193772</v>
      </c>
      <c r="H2360" s="89"/>
      <c r="I2360" s="273" t="s">
        <v>5778</v>
      </c>
      <c r="J2360" s="89"/>
      <c r="K2360" s="89"/>
      <c r="L2360" s="89"/>
      <c r="M2360" s="89"/>
      <c r="N2360" s="274">
        <v>162107.32</v>
      </c>
      <c r="O2360" s="274">
        <v>0</v>
      </c>
      <c r="P2360" s="89" t="s">
        <v>670</v>
      </c>
    </row>
    <row r="2361" spans="1:16" ht="89.25">
      <c r="A2361" s="271">
        <v>25</v>
      </c>
      <c r="B2361" s="89"/>
      <c r="C2361" s="272" t="s">
        <v>45</v>
      </c>
      <c r="D2361" s="84">
        <v>43521</v>
      </c>
      <c r="E2361" s="85" t="s">
        <v>4326</v>
      </c>
      <c r="F2361" s="85" t="s">
        <v>671</v>
      </c>
      <c r="G2361" s="85">
        <v>193771</v>
      </c>
      <c r="H2361" s="89"/>
      <c r="I2361" s="273" t="s">
        <v>5779</v>
      </c>
      <c r="J2361" s="89"/>
      <c r="K2361" s="89"/>
      <c r="L2361" s="89"/>
      <c r="M2361" s="89"/>
      <c r="N2361" s="274">
        <v>138600</v>
      </c>
      <c r="O2361" s="274">
        <v>0</v>
      </c>
      <c r="P2361" s="89" t="s">
        <v>670</v>
      </c>
    </row>
    <row r="2362" spans="1:16" ht="89.25">
      <c r="A2362" s="271">
        <v>25</v>
      </c>
      <c r="B2362" s="89"/>
      <c r="C2362" s="272" t="s">
        <v>45</v>
      </c>
      <c r="D2362" s="84">
        <v>43521</v>
      </c>
      <c r="E2362" s="85" t="s">
        <v>4326</v>
      </c>
      <c r="F2362" s="85" t="s">
        <v>671</v>
      </c>
      <c r="G2362" s="85">
        <v>193768</v>
      </c>
      <c r="H2362" s="89"/>
      <c r="I2362" s="273" t="s">
        <v>5780</v>
      </c>
      <c r="J2362" s="89"/>
      <c r="K2362" s="89"/>
      <c r="L2362" s="89"/>
      <c r="M2362" s="89"/>
      <c r="N2362" s="274">
        <v>29377.8</v>
      </c>
      <c r="O2362" s="274">
        <v>0</v>
      </c>
      <c r="P2362" s="89" t="s">
        <v>670</v>
      </c>
    </row>
    <row r="2363" spans="1:16" ht="76.5">
      <c r="A2363" s="271">
        <v>25</v>
      </c>
      <c r="B2363" s="89"/>
      <c r="C2363" s="272" t="s">
        <v>45</v>
      </c>
      <c r="D2363" s="84">
        <v>43521</v>
      </c>
      <c r="E2363" s="85" t="s">
        <v>4326</v>
      </c>
      <c r="F2363" s="85" t="s">
        <v>671</v>
      </c>
      <c r="G2363" s="85">
        <v>193769</v>
      </c>
      <c r="H2363" s="89"/>
      <c r="I2363" s="273" t="s">
        <v>5781</v>
      </c>
      <c r="J2363" s="89"/>
      <c r="K2363" s="89"/>
      <c r="L2363" s="89"/>
      <c r="M2363" s="89"/>
      <c r="N2363" s="274">
        <v>937456.65</v>
      </c>
      <c r="O2363" s="274">
        <v>0</v>
      </c>
      <c r="P2363" s="89" t="s">
        <v>670</v>
      </c>
    </row>
    <row r="2364" spans="1:16" ht="76.5">
      <c r="A2364" s="271">
        <v>25</v>
      </c>
      <c r="B2364" s="89"/>
      <c r="C2364" s="272" t="s">
        <v>45</v>
      </c>
      <c r="D2364" s="84">
        <v>43521</v>
      </c>
      <c r="E2364" s="85" t="s">
        <v>4326</v>
      </c>
      <c r="F2364" s="85" t="s">
        <v>671</v>
      </c>
      <c r="G2364" s="85">
        <v>193770</v>
      </c>
      <c r="H2364" s="89"/>
      <c r="I2364" s="273" t="s">
        <v>5782</v>
      </c>
      <c r="J2364" s="89"/>
      <c r="K2364" s="89"/>
      <c r="L2364" s="89"/>
      <c r="M2364" s="89"/>
      <c r="N2364" s="274">
        <v>215787.8</v>
      </c>
      <c r="O2364" s="274">
        <v>0</v>
      </c>
      <c r="P2364" s="89" t="s">
        <v>670</v>
      </c>
    </row>
    <row r="2365" spans="1:16" ht="89.25">
      <c r="A2365" s="271">
        <v>25</v>
      </c>
      <c r="B2365" s="89"/>
      <c r="C2365" s="272" t="s">
        <v>45</v>
      </c>
      <c r="D2365" s="84">
        <v>43521</v>
      </c>
      <c r="E2365" s="85" t="s">
        <v>4326</v>
      </c>
      <c r="F2365" s="85" t="s">
        <v>671</v>
      </c>
      <c r="G2365" s="85">
        <v>193766</v>
      </c>
      <c r="H2365" s="89"/>
      <c r="I2365" s="273" t="s">
        <v>5783</v>
      </c>
      <c r="J2365" s="89"/>
      <c r="K2365" s="89"/>
      <c r="L2365" s="89"/>
      <c r="M2365" s="89"/>
      <c r="N2365" s="274">
        <v>102449.91</v>
      </c>
      <c r="O2365" s="274">
        <v>0</v>
      </c>
      <c r="P2365" s="89" t="s">
        <v>670</v>
      </c>
    </row>
    <row r="2366" spans="1:16" ht="89.25">
      <c r="A2366" s="271">
        <v>25</v>
      </c>
      <c r="B2366" s="89"/>
      <c r="C2366" s="272" t="s">
        <v>45</v>
      </c>
      <c r="D2366" s="84">
        <v>43521</v>
      </c>
      <c r="E2366" s="85" t="s">
        <v>4326</v>
      </c>
      <c r="F2366" s="85" t="s">
        <v>671</v>
      </c>
      <c r="G2366" s="85">
        <v>193767</v>
      </c>
      <c r="H2366" s="89"/>
      <c r="I2366" s="273" t="s">
        <v>5784</v>
      </c>
      <c r="J2366" s="89"/>
      <c r="K2366" s="89"/>
      <c r="L2366" s="89"/>
      <c r="M2366" s="89"/>
      <c r="N2366" s="274">
        <v>97984.99</v>
      </c>
      <c r="O2366" s="274">
        <v>0</v>
      </c>
      <c r="P2366" s="89" t="s">
        <v>670</v>
      </c>
    </row>
    <row r="2367" spans="1:16" ht="76.5">
      <c r="A2367" s="271">
        <v>25</v>
      </c>
      <c r="B2367" s="89"/>
      <c r="C2367" s="272" t="s">
        <v>45</v>
      </c>
      <c r="D2367" s="84">
        <v>43521</v>
      </c>
      <c r="E2367" s="85" t="s">
        <v>4326</v>
      </c>
      <c r="F2367" s="85" t="s">
        <v>671</v>
      </c>
      <c r="G2367" s="85">
        <v>193764</v>
      </c>
      <c r="H2367" s="89"/>
      <c r="I2367" s="273" t="s">
        <v>5785</v>
      </c>
      <c r="J2367" s="89"/>
      <c r="K2367" s="89"/>
      <c r="L2367" s="89"/>
      <c r="M2367" s="89"/>
      <c r="N2367" s="274">
        <v>1052179.48</v>
      </c>
      <c r="O2367" s="274">
        <v>0</v>
      </c>
      <c r="P2367" s="89" t="s">
        <v>670</v>
      </c>
    </row>
    <row r="2368" spans="1:16" ht="76.5">
      <c r="A2368" s="271">
        <v>25</v>
      </c>
      <c r="B2368" s="89"/>
      <c r="C2368" s="272" t="s">
        <v>45</v>
      </c>
      <c r="D2368" s="84">
        <v>43521</v>
      </c>
      <c r="E2368" s="85" t="s">
        <v>4326</v>
      </c>
      <c r="F2368" s="85" t="s">
        <v>671</v>
      </c>
      <c r="G2368" s="85">
        <v>193765</v>
      </c>
      <c r="H2368" s="89"/>
      <c r="I2368" s="273" t="s">
        <v>5786</v>
      </c>
      <c r="J2368" s="89"/>
      <c r="K2368" s="89"/>
      <c r="L2368" s="89"/>
      <c r="M2368" s="89"/>
      <c r="N2368" s="274">
        <v>2485492.6</v>
      </c>
      <c r="O2368" s="274">
        <v>0</v>
      </c>
      <c r="P2368" s="89" t="s">
        <v>670</v>
      </c>
    </row>
    <row r="2369" spans="1:16" ht="76.5">
      <c r="A2369" s="271">
        <v>25</v>
      </c>
      <c r="B2369" s="89"/>
      <c r="C2369" s="272" t="s">
        <v>45</v>
      </c>
      <c r="D2369" s="84">
        <v>43521</v>
      </c>
      <c r="E2369" s="85" t="s">
        <v>4326</v>
      </c>
      <c r="F2369" s="85" t="s">
        <v>671</v>
      </c>
      <c r="G2369" s="85">
        <v>193763</v>
      </c>
      <c r="H2369" s="89"/>
      <c r="I2369" s="273" t="s">
        <v>5787</v>
      </c>
      <c r="J2369" s="89"/>
      <c r="K2369" s="89"/>
      <c r="L2369" s="89"/>
      <c r="M2369" s="89"/>
      <c r="N2369" s="274">
        <v>325007.71000000002</v>
      </c>
      <c r="O2369" s="274">
        <v>0</v>
      </c>
      <c r="P2369" s="89" t="s">
        <v>670</v>
      </c>
    </row>
    <row r="2370" spans="1:16" ht="76.5">
      <c r="A2370" s="271">
        <v>25</v>
      </c>
      <c r="B2370" s="89"/>
      <c r="C2370" s="272" t="s">
        <v>45</v>
      </c>
      <c r="D2370" s="84">
        <v>43521</v>
      </c>
      <c r="E2370" s="85" t="s">
        <v>4326</v>
      </c>
      <c r="F2370" s="85" t="s">
        <v>671</v>
      </c>
      <c r="G2370" s="85">
        <v>193773</v>
      </c>
      <c r="H2370" s="89"/>
      <c r="I2370" s="273" t="s">
        <v>5788</v>
      </c>
      <c r="J2370" s="89"/>
      <c r="K2370" s="89"/>
      <c r="L2370" s="89"/>
      <c r="M2370" s="89"/>
      <c r="N2370" s="274">
        <v>370108.36</v>
      </c>
      <c r="O2370" s="274">
        <v>0</v>
      </c>
      <c r="P2370" s="89" t="s">
        <v>670</v>
      </c>
    </row>
    <row r="2371" spans="1:16" ht="89.25">
      <c r="A2371" s="271">
        <v>25</v>
      </c>
      <c r="B2371" s="89"/>
      <c r="C2371" s="272" t="s">
        <v>45</v>
      </c>
      <c r="D2371" s="84">
        <v>43521</v>
      </c>
      <c r="E2371" s="85" t="s">
        <v>4326</v>
      </c>
      <c r="F2371" s="85" t="s">
        <v>671</v>
      </c>
      <c r="G2371" s="85">
        <v>193762</v>
      </c>
      <c r="H2371" s="89"/>
      <c r="I2371" s="273" t="s">
        <v>5789</v>
      </c>
      <c r="J2371" s="89"/>
      <c r="K2371" s="89"/>
      <c r="L2371" s="89"/>
      <c r="M2371" s="89"/>
      <c r="N2371" s="274">
        <v>382206.88</v>
      </c>
      <c r="O2371" s="274">
        <v>0</v>
      </c>
      <c r="P2371" s="89" t="s">
        <v>670</v>
      </c>
    </row>
    <row r="2372" spans="1:16" ht="89.25">
      <c r="A2372" s="271">
        <v>25</v>
      </c>
      <c r="B2372" s="89"/>
      <c r="C2372" s="272" t="s">
        <v>45</v>
      </c>
      <c r="D2372" s="84">
        <v>43521</v>
      </c>
      <c r="E2372" s="85" t="s">
        <v>4326</v>
      </c>
      <c r="F2372" s="85" t="s">
        <v>671</v>
      </c>
      <c r="G2372" s="85">
        <v>193760</v>
      </c>
      <c r="H2372" s="89"/>
      <c r="I2372" s="273" t="s">
        <v>5790</v>
      </c>
      <c r="J2372" s="89"/>
      <c r="K2372" s="89"/>
      <c r="L2372" s="89"/>
      <c r="M2372" s="89"/>
      <c r="N2372" s="274">
        <v>282737.43</v>
      </c>
      <c r="O2372" s="274">
        <v>0</v>
      </c>
      <c r="P2372" s="89" t="s">
        <v>670</v>
      </c>
    </row>
    <row r="2373" spans="1:16" ht="76.5">
      <c r="A2373" s="271">
        <v>25</v>
      </c>
      <c r="B2373" s="89"/>
      <c r="C2373" s="272" t="s">
        <v>45</v>
      </c>
      <c r="D2373" s="84">
        <v>43521</v>
      </c>
      <c r="E2373" s="85" t="s">
        <v>4326</v>
      </c>
      <c r="F2373" s="85" t="s">
        <v>671</v>
      </c>
      <c r="G2373" s="85">
        <v>193774</v>
      </c>
      <c r="H2373" s="89"/>
      <c r="I2373" s="273" t="s">
        <v>5791</v>
      </c>
      <c r="J2373" s="89"/>
      <c r="K2373" s="89"/>
      <c r="L2373" s="89"/>
      <c r="M2373" s="89"/>
      <c r="N2373" s="274">
        <v>434339.14</v>
      </c>
      <c r="O2373" s="274">
        <v>0</v>
      </c>
      <c r="P2373" s="89" t="s">
        <v>670</v>
      </c>
    </row>
    <row r="2374" spans="1:16" ht="76.5">
      <c r="A2374" s="271">
        <v>25</v>
      </c>
      <c r="B2374" s="89"/>
      <c r="C2374" s="272" t="s">
        <v>45</v>
      </c>
      <c r="D2374" s="84">
        <v>43521</v>
      </c>
      <c r="E2374" s="85" t="s">
        <v>4326</v>
      </c>
      <c r="F2374" s="85" t="s">
        <v>671</v>
      </c>
      <c r="G2374" s="85">
        <v>193761</v>
      </c>
      <c r="H2374" s="89"/>
      <c r="I2374" s="273" t="s">
        <v>5792</v>
      </c>
      <c r="J2374" s="89"/>
      <c r="K2374" s="89"/>
      <c r="L2374" s="89"/>
      <c r="M2374" s="89"/>
      <c r="N2374" s="274">
        <v>120848.46</v>
      </c>
      <c r="O2374" s="274">
        <v>0</v>
      </c>
      <c r="P2374" s="89" t="s">
        <v>670</v>
      </c>
    </row>
    <row r="2375" spans="1:16" ht="76.5">
      <c r="A2375" s="271">
        <v>25</v>
      </c>
      <c r="B2375" s="89"/>
      <c r="C2375" s="272" t="s">
        <v>45</v>
      </c>
      <c r="D2375" s="84">
        <v>43521</v>
      </c>
      <c r="E2375" s="85" t="s">
        <v>4326</v>
      </c>
      <c r="F2375" s="85" t="s">
        <v>671</v>
      </c>
      <c r="G2375" s="85">
        <v>193746</v>
      </c>
      <c r="H2375" s="89"/>
      <c r="I2375" s="273" t="s">
        <v>5793</v>
      </c>
      <c r="J2375" s="89"/>
      <c r="K2375" s="89"/>
      <c r="L2375" s="89"/>
      <c r="M2375" s="89"/>
      <c r="N2375" s="274">
        <v>1139503.76</v>
      </c>
      <c r="O2375" s="274">
        <v>0</v>
      </c>
      <c r="P2375" s="89" t="s">
        <v>670</v>
      </c>
    </row>
    <row r="2376" spans="1:16" ht="89.25">
      <c r="A2376" s="271">
        <v>25</v>
      </c>
      <c r="B2376" s="89"/>
      <c r="C2376" s="272" t="s">
        <v>45</v>
      </c>
      <c r="D2376" s="84">
        <v>43521</v>
      </c>
      <c r="E2376" s="85" t="s">
        <v>4326</v>
      </c>
      <c r="F2376" s="85" t="s">
        <v>671</v>
      </c>
      <c r="G2376" s="85">
        <v>193775</v>
      </c>
      <c r="H2376" s="89"/>
      <c r="I2376" s="273" t="s">
        <v>5794</v>
      </c>
      <c r="J2376" s="89"/>
      <c r="K2376" s="89"/>
      <c r="L2376" s="89"/>
      <c r="M2376" s="89"/>
      <c r="N2376" s="274">
        <v>182878.8</v>
      </c>
      <c r="O2376" s="274">
        <v>0</v>
      </c>
      <c r="P2376" s="89" t="s">
        <v>670</v>
      </c>
    </row>
    <row r="2377" spans="1:16" ht="76.5">
      <c r="A2377" s="271">
        <v>25</v>
      </c>
      <c r="B2377" s="89"/>
      <c r="C2377" s="272" t="s">
        <v>45</v>
      </c>
      <c r="D2377" s="84">
        <v>43521</v>
      </c>
      <c r="E2377" s="85" t="s">
        <v>4326</v>
      </c>
      <c r="F2377" s="85" t="s">
        <v>671</v>
      </c>
      <c r="G2377" s="85">
        <v>193744</v>
      </c>
      <c r="H2377" s="89"/>
      <c r="I2377" s="273" t="s">
        <v>5795</v>
      </c>
      <c r="J2377" s="89"/>
      <c r="K2377" s="89"/>
      <c r="L2377" s="89"/>
      <c r="M2377" s="89"/>
      <c r="N2377" s="274">
        <v>975253.14</v>
      </c>
      <c r="O2377" s="274">
        <v>0</v>
      </c>
      <c r="P2377" s="89" t="s">
        <v>670</v>
      </c>
    </row>
    <row r="2378" spans="1:16" ht="89.25">
      <c r="A2378" s="271">
        <v>25</v>
      </c>
      <c r="B2378" s="89"/>
      <c r="C2378" s="272" t="s">
        <v>45</v>
      </c>
      <c r="D2378" s="84">
        <v>43521</v>
      </c>
      <c r="E2378" s="85" t="s">
        <v>4326</v>
      </c>
      <c r="F2378" s="85" t="s">
        <v>671</v>
      </c>
      <c r="G2378" s="85">
        <v>193745</v>
      </c>
      <c r="H2378" s="89"/>
      <c r="I2378" s="273" t="s">
        <v>5796</v>
      </c>
      <c r="J2378" s="89"/>
      <c r="K2378" s="89"/>
      <c r="L2378" s="89"/>
      <c r="M2378" s="89"/>
      <c r="N2378" s="274">
        <v>443482.12</v>
      </c>
      <c r="O2378" s="274">
        <v>0</v>
      </c>
      <c r="P2378" s="89" t="s">
        <v>670</v>
      </c>
    </row>
    <row r="2379" spans="1:16" ht="76.5">
      <c r="A2379" s="271">
        <v>25</v>
      </c>
      <c r="B2379" s="89"/>
      <c r="C2379" s="272" t="s">
        <v>45</v>
      </c>
      <c r="D2379" s="84">
        <v>43521</v>
      </c>
      <c r="E2379" s="85" t="s">
        <v>4327</v>
      </c>
      <c r="F2379" s="85" t="s">
        <v>671</v>
      </c>
      <c r="G2379" s="85">
        <v>193742</v>
      </c>
      <c r="H2379" s="89"/>
      <c r="I2379" s="273" t="s">
        <v>5797</v>
      </c>
      <c r="J2379" s="89"/>
      <c r="K2379" s="89"/>
      <c r="L2379" s="89"/>
      <c r="M2379" s="89"/>
      <c r="N2379" s="274">
        <v>717507.55</v>
      </c>
      <c r="O2379" s="274">
        <v>0</v>
      </c>
      <c r="P2379" s="89" t="s">
        <v>670</v>
      </c>
    </row>
    <row r="2380" spans="1:16" ht="51">
      <c r="A2380" s="271" t="s">
        <v>556</v>
      </c>
      <c r="B2380" s="89"/>
      <c r="C2380" s="272" t="s">
        <v>616</v>
      </c>
      <c r="D2380" s="84">
        <v>43521</v>
      </c>
      <c r="E2380" s="85" t="s">
        <v>4328</v>
      </c>
      <c r="F2380" s="85" t="s">
        <v>11</v>
      </c>
      <c r="G2380" s="85">
        <v>947750</v>
      </c>
      <c r="H2380" s="89"/>
      <c r="I2380" s="273" t="s">
        <v>5798</v>
      </c>
      <c r="J2380" s="89"/>
      <c r="K2380" s="89"/>
      <c r="L2380" s="89"/>
      <c r="M2380" s="89"/>
      <c r="N2380" s="274">
        <v>50</v>
      </c>
      <c r="O2380" s="274">
        <v>0</v>
      </c>
      <c r="P2380" s="89" t="s">
        <v>670</v>
      </c>
    </row>
    <row r="2381" spans="1:16" ht="89.25">
      <c r="A2381" s="271">
        <v>25</v>
      </c>
      <c r="B2381" s="89"/>
      <c r="C2381" s="272" t="s">
        <v>45</v>
      </c>
      <c r="D2381" s="84">
        <v>43521</v>
      </c>
      <c r="E2381" s="85" t="s">
        <v>4327</v>
      </c>
      <c r="F2381" s="85" t="s">
        <v>671</v>
      </c>
      <c r="G2381" s="85">
        <v>193743</v>
      </c>
      <c r="H2381" s="89"/>
      <c r="I2381" s="273" t="s">
        <v>5799</v>
      </c>
      <c r="J2381" s="89"/>
      <c r="K2381" s="89"/>
      <c r="L2381" s="89"/>
      <c r="M2381" s="89"/>
      <c r="N2381" s="274">
        <v>1208474.43</v>
      </c>
      <c r="O2381" s="274">
        <v>0</v>
      </c>
      <c r="P2381" s="89" t="s">
        <v>670</v>
      </c>
    </row>
    <row r="2382" spans="1:16" ht="89.25">
      <c r="A2382" s="271">
        <v>670</v>
      </c>
      <c r="B2382" s="89"/>
      <c r="C2382" s="272" t="s">
        <v>190</v>
      </c>
      <c r="D2382" s="84">
        <v>43521</v>
      </c>
      <c r="E2382" s="85" t="s">
        <v>4329</v>
      </c>
      <c r="F2382" s="85" t="s">
        <v>15</v>
      </c>
      <c r="G2382" s="85">
        <v>7288</v>
      </c>
      <c r="H2382" s="89"/>
      <c r="I2382" s="273" t="s">
        <v>5801</v>
      </c>
      <c r="J2382" s="89"/>
      <c r="K2382" s="89"/>
      <c r="L2382" s="89"/>
      <c r="M2382" s="89"/>
      <c r="N2382" s="274">
        <v>290.02999999999997</v>
      </c>
      <c r="O2382" s="274">
        <v>0</v>
      </c>
      <c r="P2382" s="89" t="s">
        <v>670</v>
      </c>
    </row>
    <row r="2383" spans="1:16" ht="51">
      <c r="A2383" s="271">
        <v>117</v>
      </c>
      <c r="B2383" s="89"/>
      <c r="C2383" s="272" t="s">
        <v>62</v>
      </c>
      <c r="D2383" s="84">
        <v>43521</v>
      </c>
      <c r="E2383" s="85" t="s">
        <v>4330</v>
      </c>
      <c r="F2383" s="85" t="s">
        <v>11</v>
      </c>
      <c r="G2383" s="85">
        <v>947737</v>
      </c>
      <c r="H2383" s="89"/>
      <c r="I2383" s="273" t="s">
        <v>5802</v>
      </c>
      <c r="J2383" s="89"/>
      <c r="K2383" s="89"/>
      <c r="L2383" s="89"/>
      <c r="M2383" s="89"/>
      <c r="N2383" s="274">
        <v>50</v>
      </c>
      <c r="O2383" s="274">
        <v>0</v>
      </c>
      <c r="P2383" s="89" t="s">
        <v>670</v>
      </c>
    </row>
    <row r="2384" spans="1:16" ht="76.5">
      <c r="A2384" s="271" t="s">
        <v>556</v>
      </c>
      <c r="B2384" s="89"/>
      <c r="C2384" s="272" t="s">
        <v>616</v>
      </c>
      <c r="D2384" s="84">
        <v>43521</v>
      </c>
      <c r="E2384" s="85" t="s">
        <v>4327</v>
      </c>
      <c r="F2384" s="85" t="s">
        <v>671</v>
      </c>
      <c r="G2384" s="85">
        <v>193781</v>
      </c>
      <c r="H2384" s="89"/>
      <c r="I2384" s="273" t="s">
        <v>5803</v>
      </c>
      <c r="J2384" s="89"/>
      <c r="K2384" s="89"/>
      <c r="L2384" s="89"/>
      <c r="M2384" s="89"/>
      <c r="N2384" s="274">
        <v>1372</v>
      </c>
      <c r="O2384" s="274">
        <v>0</v>
      </c>
      <c r="P2384" s="89" t="s">
        <v>670</v>
      </c>
    </row>
    <row r="2385" spans="1:16" ht="89.25">
      <c r="A2385" s="271" t="s">
        <v>557</v>
      </c>
      <c r="B2385" s="89"/>
      <c r="C2385" s="272" t="s">
        <v>783</v>
      </c>
      <c r="D2385" s="84">
        <v>43521</v>
      </c>
      <c r="E2385" s="85" t="s">
        <v>4331</v>
      </c>
      <c r="F2385" s="85" t="s">
        <v>13</v>
      </c>
      <c r="G2385" s="85">
        <v>947738</v>
      </c>
      <c r="H2385" s="89"/>
      <c r="I2385" s="273" t="s">
        <v>5804</v>
      </c>
      <c r="J2385" s="89"/>
      <c r="K2385" s="89"/>
      <c r="L2385" s="89"/>
      <c r="M2385" s="89"/>
      <c r="N2385" s="274">
        <v>350</v>
      </c>
      <c r="O2385" s="274">
        <v>0</v>
      </c>
      <c r="P2385" s="89" t="s">
        <v>670</v>
      </c>
    </row>
    <row r="2386" spans="1:16" ht="51">
      <c r="A2386" s="271" t="s">
        <v>557</v>
      </c>
      <c r="B2386" s="89"/>
      <c r="C2386" s="272" t="s">
        <v>783</v>
      </c>
      <c r="D2386" s="84">
        <v>43521</v>
      </c>
      <c r="E2386" s="85" t="s">
        <v>4332</v>
      </c>
      <c r="F2386" s="85" t="s">
        <v>13</v>
      </c>
      <c r="G2386" s="85">
        <v>947751</v>
      </c>
      <c r="H2386" s="89"/>
      <c r="I2386" s="273" t="s">
        <v>5805</v>
      </c>
      <c r="J2386" s="89"/>
      <c r="K2386" s="89"/>
      <c r="L2386" s="89"/>
      <c r="M2386" s="89"/>
      <c r="N2386" s="274">
        <v>50</v>
      </c>
      <c r="O2386" s="274">
        <v>0</v>
      </c>
      <c r="P2386" s="89" t="s">
        <v>670</v>
      </c>
    </row>
    <row r="2387" spans="1:16" ht="51">
      <c r="A2387" s="271" t="s">
        <v>557</v>
      </c>
      <c r="B2387" s="89"/>
      <c r="C2387" s="272" t="s">
        <v>783</v>
      </c>
      <c r="D2387" s="84">
        <v>43521</v>
      </c>
      <c r="E2387" s="85" t="s">
        <v>4333</v>
      </c>
      <c r="F2387" s="85" t="s">
        <v>13</v>
      </c>
      <c r="G2387" s="85">
        <v>947752</v>
      </c>
      <c r="H2387" s="89"/>
      <c r="I2387" s="273" t="s">
        <v>5806</v>
      </c>
      <c r="J2387" s="89"/>
      <c r="K2387" s="89"/>
      <c r="L2387" s="89"/>
      <c r="M2387" s="89"/>
      <c r="N2387" s="274">
        <v>50</v>
      </c>
      <c r="O2387" s="274">
        <v>0</v>
      </c>
      <c r="P2387" s="89" t="s">
        <v>670</v>
      </c>
    </row>
    <row r="2388" spans="1:16" ht="51">
      <c r="A2388" s="271">
        <v>190</v>
      </c>
      <c r="B2388" s="89"/>
      <c r="C2388" s="272" t="s">
        <v>92</v>
      </c>
      <c r="D2388" s="84">
        <v>43522</v>
      </c>
      <c r="E2388" s="85" t="s">
        <v>4334</v>
      </c>
      <c r="F2388" s="85" t="s">
        <v>3</v>
      </c>
      <c r="G2388" s="85">
        <v>1715554</v>
      </c>
      <c r="H2388" s="89"/>
      <c r="I2388" s="273" t="s">
        <v>5807</v>
      </c>
      <c r="J2388" s="89"/>
      <c r="K2388" s="89"/>
      <c r="L2388" s="89"/>
      <c r="M2388" s="89"/>
      <c r="N2388" s="274">
        <v>0</v>
      </c>
      <c r="O2388" s="274">
        <v>2.13</v>
      </c>
      <c r="P2388" s="89" t="s">
        <v>670</v>
      </c>
    </row>
    <row r="2389" spans="1:16" ht="51">
      <c r="A2389" s="271">
        <v>526</v>
      </c>
      <c r="B2389" s="89"/>
      <c r="C2389" s="272" t="s">
        <v>610</v>
      </c>
      <c r="D2389" s="84">
        <v>43522</v>
      </c>
      <c r="E2389" s="85" t="s">
        <v>4335</v>
      </c>
      <c r="F2389" s="85" t="s">
        <v>3</v>
      </c>
      <c r="G2389" s="85">
        <v>1715546</v>
      </c>
      <c r="H2389" s="89"/>
      <c r="I2389" s="273" t="s">
        <v>5808</v>
      </c>
      <c r="J2389" s="89"/>
      <c r="K2389" s="89"/>
      <c r="L2389" s="89"/>
      <c r="M2389" s="89"/>
      <c r="N2389" s="274">
        <v>0</v>
      </c>
      <c r="O2389" s="274">
        <v>40</v>
      </c>
      <c r="P2389" s="89" t="s">
        <v>670</v>
      </c>
    </row>
    <row r="2390" spans="1:16" ht="38.25">
      <c r="A2390" s="271" t="s">
        <v>565</v>
      </c>
      <c r="B2390" s="89"/>
      <c r="C2390" s="272" t="s">
        <v>615</v>
      </c>
      <c r="D2390" s="84">
        <v>43522</v>
      </c>
      <c r="E2390" s="85" t="s">
        <v>4336</v>
      </c>
      <c r="F2390" s="85" t="s">
        <v>3</v>
      </c>
      <c r="G2390" s="85">
        <v>1715536</v>
      </c>
      <c r="H2390" s="89"/>
      <c r="I2390" s="273" t="s">
        <v>5809</v>
      </c>
      <c r="J2390" s="89"/>
      <c r="K2390" s="89"/>
      <c r="L2390" s="89"/>
      <c r="M2390" s="89"/>
      <c r="N2390" s="274">
        <v>0</v>
      </c>
      <c r="O2390" s="274">
        <v>155</v>
      </c>
      <c r="P2390" s="89" t="s">
        <v>670</v>
      </c>
    </row>
    <row r="2391" spans="1:16" ht="38.25">
      <c r="A2391" s="271" t="s">
        <v>565</v>
      </c>
      <c r="B2391" s="89"/>
      <c r="C2391" s="272" t="s">
        <v>615</v>
      </c>
      <c r="D2391" s="84">
        <v>43522</v>
      </c>
      <c r="E2391" s="85" t="s">
        <v>4337</v>
      </c>
      <c r="F2391" s="85" t="s">
        <v>3</v>
      </c>
      <c r="G2391" s="85">
        <v>1715519</v>
      </c>
      <c r="H2391" s="89"/>
      <c r="I2391" s="273" t="s">
        <v>5810</v>
      </c>
      <c r="J2391" s="89"/>
      <c r="K2391" s="89"/>
      <c r="L2391" s="89"/>
      <c r="M2391" s="89"/>
      <c r="N2391" s="274">
        <v>0</v>
      </c>
      <c r="O2391" s="274">
        <v>696.96</v>
      </c>
      <c r="P2391" s="89" t="s">
        <v>670</v>
      </c>
    </row>
    <row r="2392" spans="1:16" ht="51">
      <c r="A2392" s="271" t="s">
        <v>565</v>
      </c>
      <c r="B2392" s="89"/>
      <c r="C2392" s="272" t="s">
        <v>615</v>
      </c>
      <c r="D2392" s="84">
        <v>43522</v>
      </c>
      <c r="E2392" s="85" t="s">
        <v>4338</v>
      </c>
      <c r="F2392" s="85" t="s">
        <v>3</v>
      </c>
      <c r="G2392" s="85">
        <v>1715515</v>
      </c>
      <c r="H2392" s="89"/>
      <c r="I2392" s="273" t="s">
        <v>5811</v>
      </c>
      <c r="J2392" s="89"/>
      <c r="K2392" s="89"/>
      <c r="L2392" s="89"/>
      <c r="M2392" s="89"/>
      <c r="N2392" s="274">
        <v>0</v>
      </c>
      <c r="O2392" s="274">
        <v>1692.52</v>
      </c>
      <c r="P2392" s="89" t="s">
        <v>670</v>
      </c>
    </row>
    <row r="2393" spans="1:16" ht="51">
      <c r="A2393" s="271">
        <v>212</v>
      </c>
      <c r="B2393" s="89"/>
      <c r="C2393" s="272" t="s">
        <v>100</v>
      </c>
      <c r="D2393" s="84">
        <v>43522</v>
      </c>
      <c r="E2393" s="85" t="s">
        <v>4339</v>
      </c>
      <c r="F2393" s="85" t="s">
        <v>3</v>
      </c>
      <c r="G2393" s="85">
        <v>1715514</v>
      </c>
      <c r="H2393" s="89"/>
      <c r="I2393" s="273" t="s">
        <v>5812</v>
      </c>
      <c r="J2393" s="89"/>
      <c r="K2393" s="89"/>
      <c r="L2393" s="89"/>
      <c r="M2393" s="89"/>
      <c r="N2393" s="274">
        <v>0</v>
      </c>
      <c r="O2393" s="274">
        <v>339.2</v>
      </c>
      <c r="P2393" s="89" t="s">
        <v>670</v>
      </c>
    </row>
    <row r="2394" spans="1:16" ht="51">
      <c r="A2394" s="271" t="s">
        <v>556</v>
      </c>
      <c r="B2394" s="89"/>
      <c r="C2394" s="272" t="s">
        <v>616</v>
      </c>
      <c r="D2394" s="84">
        <v>43522</v>
      </c>
      <c r="E2394" s="85" t="s">
        <v>4340</v>
      </c>
      <c r="F2394" s="85" t="s">
        <v>3</v>
      </c>
      <c r="G2394" s="85">
        <v>1715477</v>
      </c>
      <c r="H2394" s="89"/>
      <c r="I2394" s="273" t="s">
        <v>5813</v>
      </c>
      <c r="J2394" s="89"/>
      <c r="K2394" s="89"/>
      <c r="L2394" s="89"/>
      <c r="M2394" s="89"/>
      <c r="N2394" s="274">
        <v>0</v>
      </c>
      <c r="O2394" s="274">
        <v>55</v>
      </c>
      <c r="P2394" s="89" t="s">
        <v>670</v>
      </c>
    </row>
    <row r="2395" spans="1:16" ht="51">
      <c r="A2395" s="271" t="s">
        <v>556</v>
      </c>
      <c r="B2395" s="89"/>
      <c r="C2395" s="272" t="s">
        <v>616</v>
      </c>
      <c r="D2395" s="84">
        <v>43522</v>
      </c>
      <c r="E2395" s="85" t="s">
        <v>4341</v>
      </c>
      <c r="F2395" s="85" t="s">
        <v>3</v>
      </c>
      <c r="G2395" s="85">
        <v>1715474</v>
      </c>
      <c r="H2395" s="89"/>
      <c r="I2395" s="273" t="s">
        <v>5813</v>
      </c>
      <c r="J2395" s="89"/>
      <c r="K2395" s="89"/>
      <c r="L2395" s="89"/>
      <c r="M2395" s="89"/>
      <c r="N2395" s="274">
        <v>0</v>
      </c>
      <c r="O2395" s="274">
        <v>6</v>
      </c>
      <c r="P2395" s="89" t="s">
        <v>670</v>
      </c>
    </row>
    <row r="2396" spans="1:16" ht="51">
      <c r="A2396" s="271" t="s">
        <v>556</v>
      </c>
      <c r="B2396" s="89"/>
      <c r="C2396" s="272" t="s">
        <v>616</v>
      </c>
      <c r="D2396" s="84">
        <v>43522</v>
      </c>
      <c r="E2396" s="85" t="s">
        <v>4342</v>
      </c>
      <c r="F2396" s="85" t="s">
        <v>3</v>
      </c>
      <c r="G2396" s="85">
        <v>1715467</v>
      </c>
      <c r="H2396" s="89"/>
      <c r="I2396" s="273" t="s">
        <v>5814</v>
      </c>
      <c r="J2396" s="89"/>
      <c r="K2396" s="89"/>
      <c r="L2396" s="89"/>
      <c r="M2396" s="89"/>
      <c r="N2396" s="274">
        <v>0</v>
      </c>
      <c r="O2396" s="274">
        <v>116.77</v>
      </c>
      <c r="P2396" s="89" t="s">
        <v>670</v>
      </c>
    </row>
    <row r="2397" spans="1:16" ht="51">
      <c r="A2397" s="271" t="s">
        <v>556</v>
      </c>
      <c r="B2397" s="89"/>
      <c r="C2397" s="272" t="s">
        <v>616</v>
      </c>
      <c r="D2397" s="84">
        <v>43522</v>
      </c>
      <c r="E2397" s="85" t="s">
        <v>4343</v>
      </c>
      <c r="F2397" s="85" t="s">
        <v>3</v>
      </c>
      <c r="G2397" s="85">
        <v>1715465</v>
      </c>
      <c r="H2397" s="89"/>
      <c r="I2397" s="273" t="s">
        <v>5815</v>
      </c>
      <c r="J2397" s="89"/>
      <c r="K2397" s="89"/>
      <c r="L2397" s="89"/>
      <c r="M2397" s="89"/>
      <c r="N2397" s="274">
        <v>0</v>
      </c>
      <c r="O2397" s="274">
        <v>116.02</v>
      </c>
      <c r="P2397" s="89" t="s">
        <v>670</v>
      </c>
    </row>
    <row r="2398" spans="1:16" ht="51">
      <c r="A2398" s="271">
        <v>190</v>
      </c>
      <c r="B2398" s="89"/>
      <c r="C2398" s="272" t="s">
        <v>92</v>
      </c>
      <c r="D2398" s="84">
        <v>43522</v>
      </c>
      <c r="E2398" s="85" t="s">
        <v>4344</v>
      </c>
      <c r="F2398" s="85" t="s">
        <v>3</v>
      </c>
      <c r="G2398" s="85">
        <v>1715555</v>
      </c>
      <c r="H2398" s="89"/>
      <c r="I2398" s="273" t="s">
        <v>5816</v>
      </c>
      <c r="J2398" s="89"/>
      <c r="K2398" s="89"/>
      <c r="L2398" s="89"/>
      <c r="M2398" s="89"/>
      <c r="N2398" s="274">
        <v>0</v>
      </c>
      <c r="O2398" s="274">
        <v>475</v>
      </c>
      <c r="P2398" s="89" t="s">
        <v>670</v>
      </c>
    </row>
    <row r="2399" spans="1:16" ht="51">
      <c r="A2399" s="271">
        <v>46</v>
      </c>
      <c r="B2399" s="89"/>
      <c r="C2399" s="272" t="s">
        <v>48</v>
      </c>
      <c r="D2399" s="84">
        <v>43522</v>
      </c>
      <c r="E2399" s="85" t="s">
        <v>4345</v>
      </c>
      <c r="F2399" s="85" t="s">
        <v>3</v>
      </c>
      <c r="G2399" s="85">
        <v>1715568</v>
      </c>
      <c r="H2399" s="89"/>
      <c r="I2399" s="273" t="s">
        <v>5817</v>
      </c>
      <c r="J2399" s="89"/>
      <c r="K2399" s="89"/>
      <c r="L2399" s="89"/>
      <c r="M2399" s="89"/>
      <c r="N2399" s="274">
        <v>0</v>
      </c>
      <c r="O2399" s="274">
        <v>1</v>
      </c>
      <c r="P2399" s="89" t="s">
        <v>670</v>
      </c>
    </row>
    <row r="2400" spans="1:16" ht="51">
      <c r="A2400" s="271" t="s">
        <v>565</v>
      </c>
      <c r="B2400" s="89"/>
      <c r="C2400" s="272" t="s">
        <v>615</v>
      </c>
      <c r="D2400" s="84">
        <v>43522</v>
      </c>
      <c r="E2400" s="85" t="s">
        <v>4346</v>
      </c>
      <c r="F2400" s="85" t="s">
        <v>3</v>
      </c>
      <c r="G2400" s="85">
        <v>1715571</v>
      </c>
      <c r="H2400" s="89"/>
      <c r="I2400" s="273" t="s">
        <v>5818</v>
      </c>
      <c r="J2400" s="89"/>
      <c r="K2400" s="89"/>
      <c r="L2400" s="89"/>
      <c r="M2400" s="89"/>
      <c r="N2400" s="274">
        <v>0</v>
      </c>
      <c r="O2400" s="274">
        <v>1212.83</v>
      </c>
      <c r="P2400" s="89" t="s">
        <v>670</v>
      </c>
    </row>
    <row r="2401" spans="1:16" ht="51">
      <c r="A2401" s="271" t="s">
        <v>565</v>
      </c>
      <c r="B2401" s="89"/>
      <c r="C2401" s="272" t="s">
        <v>615</v>
      </c>
      <c r="D2401" s="84">
        <v>43522</v>
      </c>
      <c r="E2401" s="85" t="s">
        <v>4347</v>
      </c>
      <c r="F2401" s="85" t="s">
        <v>3</v>
      </c>
      <c r="G2401" s="85">
        <v>1715586</v>
      </c>
      <c r="H2401" s="89"/>
      <c r="I2401" s="273" t="s">
        <v>5819</v>
      </c>
      <c r="J2401" s="89"/>
      <c r="K2401" s="89"/>
      <c r="L2401" s="89"/>
      <c r="M2401" s="89"/>
      <c r="N2401" s="274">
        <v>0</v>
      </c>
      <c r="O2401" s="274">
        <v>8.2200000000000006</v>
      </c>
      <c r="P2401" s="89" t="s">
        <v>670</v>
      </c>
    </row>
    <row r="2402" spans="1:16" ht="38.25">
      <c r="A2402" s="271">
        <v>526</v>
      </c>
      <c r="B2402" s="89"/>
      <c r="C2402" s="272" t="s">
        <v>610</v>
      </c>
      <c r="D2402" s="84">
        <v>43522</v>
      </c>
      <c r="E2402" s="85" t="s">
        <v>4348</v>
      </c>
      <c r="F2402" s="85" t="s">
        <v>3</v>
      </c>
      <c r="G2402" s="85">
        <v>1715627</v>
      </c>
      <c r="H2402" s="89"/>
      <c r="I2402" s="273" t="s">
        <v>5820</v>
      </c>
      <c r="J2402" s="89"/>
      <c r="K2402" s="89"/>
      <c r="L2402" s="89"/>
      <c r="M2402" s="89"/>
      <c r="N2402" s="274">
        <v>0</v>
      </c>
      <c r="O2402" s="274">
        <v>60</v>
      </c>
      <c r="P2402" s="89" t="s">
        <v>670</v>
      </c>
    </row>
    <row r="2403" spans="1:16" ht="51">
      <c r="A2403" s="271">
        <v>81</v>
      </c>
      <c r="B2403" s="89"/>
      <c r="C2403" s="272" t="s">
        <v>55</v>
      </c>
      <c r="D2403" s="84">
        <v>43522</v>
      </c>
      <c r="E2403" s="85" t="s">
        <v>4349</v>
      </c>
      <c r="F2403" s="85" t="s">
        <v>3</v>
      </c>
      <c r="G2403" s="85">
        <v>1715630</v>
      </c>
      <c r="H2403" s="89"/>
      <c r="I2403" s="273" t="s">
        <v>5821</v>
      </c>
      <c r="J2403" s="89"/>
      <c r="K2403" s="89"/>
      <c r="L2403" s="89"/>
      <c r="M2403" s="89"/>
      <c r="N2403" s="274">
        <v>0</v>
      </c>
      <c r="O2403" s="274">
        <v>39.89</v>
      </c>
      <c r="P2403" s="89" t="s">
        <v>670</v>
      </c>
    </row>
    <row r="2404" spans="1:16" ht="63.75">
      <c r="A2404" s="271">
        <v>253</v>
      </c>
      <c r="B2404" s="89"/>
      <c r="C2404" s="272" t="s">
        <v>114</v>
      </c>
      <c r="D2404" s="84">
        <v>43522</v>
      </c>
      <c r="E2404" s="85" t="s">
        <v>4350</v>
      </c>
      <c r="F2404" s="85" t="s">
        <v>3</v>
      </c>
      <c r="G2404" s="85">
        <v>1715431</v>
      </c>
      <c r="H2404" s="89"/>
      <c r="I2404" s="273" t="s">
        <v>5822</v>
      </c>
      <c r="J2404" s="89"/>
      <c r="K2404" s="89"/>
      <c r="L2404" s="89"/>
      <c r="M2404" s="89"/>
      <c r="N2404" s="274">
        <v>0</v>
      </c>
      <c r="O2404" s="274">
        <v>1384255.39</v>
      </c>
      <c r="P2404" s="89" t="s">
        <v>670</v>
      </c>
    </row>
    <row r="2405" spans="1:16" ht="51">
      <c r="A2405" s="271" t="s">
        <v>565</v>
      </c>
      <c r="B2405" s="89"/>
      <c r="C2405" s="272" t="s">
        <v>615</v>
      </c>
      <c r="D2405" s="84">
        <v>43522</v>
      </c>
      <c r="E2405" s="85" t="s">
        <v>4351</v>
      </c>
      <c r="F2405" s="85" t="s">
        <v>3</v>
      </c>
      <c r="G2405" s="85">
        <v>1715445</v>
      </c>
      <c r="H2405" s="89"/>
      <c r="I2405" s="273" t="s">
        <v>5823</v>
      </c>
      <c r="J2405" s="89"/>
      <c r="K2405" s="89"/>
      <c r="L2405" s="89"/>
      <c r="M2405" s="89"/>
      <c r="N2405" s="274">
        <v>0</v>
      </c>
      <c r="O2405" s="274">
        <v>500</v>
      </c>
      <c r="P2405" s="89" t="s">
        <v>670</v>
      </c>
    </row>
    <row r="2406" spans="1:16" ht="51">
      <c r="A2406" s="271" t="s">
        <v>565</v>
      </c>
      <c r="B2406" s="89"/>
      <c r="C2406" s="272" t="s">
        <v>615</v>
      </c>
      <c r="D2406" s="84">
        <v>43522</v>
      </c>
      <c r="E2406" s="85" t="s">
        <v>4352</v>
      </c>
      <c r="F2406" s="85" t="s">
        <v>3</v>
      </c>
      <c r="G2406" s="85">
        <v>1715480</v>
      </c>
      <c r="H2406" s="89"/>
      <c r="I2406" s="273" t="s">
        <v>5824</v>
      </c>
      <c r="J2406" s="89"/>
      <c r="K2406" s="89"/>
      <c r="L2406" s="89"/>
      <c r="M2406" s="89"/>
      <c r="N2406" s="274">
        <v>0</v>
      </c>
      <c r="O2406" s="274">
        <v>57.43</v>
      </c>
      <c r="P2406" s="89" t="s">
        <v>670</v>
      </c>
    </row>
    <row r="2407" spans="1:16" ht="51">
      <c r="A2407" s="271" t="s">
        <v>565</v>
      </c>
      <c r="B2407" s="89"/>
      <c r="C2407" s="272" t="s">
        <v>615</v>
      </c>
      <c r="D2407" s="84">
        <v>43522</v>
      </c>
      <c r="E2407" s="85" t="s">
        <v>4353</v>
      </c>
      <c r="F2407" s="85" t="s">
        <v>3</v>
      </c>
      <c r="G2407" s="85">
        <v>1715483</v>
      </c>
      <c r="H2407" s="89"/>
      <c r="I2407" s="273" t="s">
        <v>5825</v>
      </c>
      <c r="J2407" s="89"/>
      <c r="K2407" s="89"/>
      <c r="L2407" s="89"/>
      <c r="M2407" s="89"/>
      <c r="N2407" s="274">
        <v>0</v>
      </c>
      <c r="O2407" s="274">
        <v>95</v>
      </c>
      <c r="P2407" s="89" t="s">
        <v>670</v>
      </c>
    </row>
    <row r="2408" spans="1:16" ht="51">
      <c r="A2408" s="271" t="s">
        <v>556</v>
      </c>
      <c r="B2408" s="89"/>
      <c r="C2408" s="272" t="s">
        <v>616</v>
      </c>
      <c r="D2408" s="84">
        <v>43522</v>
      </c>
      <c r="E2408" s="85" t="s">
        <v>4354</v>
      </c>
      <c r="F2408" s="85" t="s">
        <v>3</v>
      </c>
      <c r="G2408" s="85">
        <v>1715459</v>
      </c>
      <c r="H2408" s="89"/>
      <c r="I2408" s="273" t="s">
        <v>5826</v>
      </c>
      <c r="J2408" s="89"/>
      <c r="K2408" s="89"/>
      <c r="L2408" s="89"/>
      <c r="M2408" s="89"/>
      <c r="N2408" s="274">
        <v>0</v>
      </c>
      <c r="O2408" s="274">
        <v>30</v>
      </c>
      <c r="P2408" s="89" t="s">
        <v>670</v>
      </c>
    </row>
    <row r="2409" spans="1:16" ht="38.25">
      <c r="A2409" s="271" t="s">
        <v>565</v>
      </c>
      <c r="B2409" s="89"/>
      <c r="C2409" s="272" t="s">
        <v>615</v>
      </c>
      <c r="D2409" s="84">
        <v>43522</v>
      </c>
      <c r="E2409" s="85" t="s">
        <v>4355</v>
      </c>
      <c r="F2409" s="85" t="s">
        <v>3</v>
      </c>
      <c r="G2409" s="85">
        <v>1715455</v>
      </c>
      <c r="H2409" s="89"/>
      <c r="I2409" s="273" t="s">
        <v>5827</v>
      </c>
      <c r="J2409" s="89"/>
      <c r="K2409" s="89"/>
      <c r="L2409" s="89"/>
      <c r="M2409" s="89"/>
      <c r="N2409" s="274">
        <v>0</v>
      </c>
      <c r="O2409" s="274">
        <v>257.60000000000002</v>
      </c>
      <c r="P2409" s="89" t="s">
        <v>670</v>
      </c>
    </row>
    <row r="2410" spans="1:16" ht="51">
      <c r="A2410" s="271" t="s">
        <v>565</v>
      </c>
      <c r="B2410" s="89"/>
      <c r="C2410" s="272" t="s">
        <v>615</v>
      </c>
      <c r="D2410" s="84">
        <v>43522</v>
      </c>
      <c r="E2410" s="85" t="s">
        <v>4356</v>
      </c>
      <c r="F2410" s="85" t="s">
        <v>3</v>
      </c>
      <c r="G2410" s="85">
        <v>1715486</v>
      </c>
      <c r="H2410" s="89"/>
      <c r="I2410" s="273" t="s">
        <v>5828</v>
      </c>
      <c r="J2410" s="89"/>
      <c r="K2410" s="89"/>
      <c r="L2410" s="89"/>
      <c r="M2410" s="89"/>
      <c r="N2410" s="274">
        <v>0</v>
      </c>
      <c r="O2410" s="274">
        <v>158.77000000000001</v>
      </c>
      <c r="P2410" s="89" t="s">
        <v>670</v>
      </c>
    </row>
    <row r="2411" spans="1:16" ht="89.25">
      <c r="A2411" s="271">
        <v>41</v>
      </c>
      <c r="B2411" s="89"/>
      <c r="C2411" s="272" t="s">
        <v>47</v>
      </c>
      <c r="D2411" s="84">
        <v>43522</v>
      </c>
      <c r="E2411" s="85" t="s">
        <v>4357</v>
      </c>
      <c r="F2411" s="85" t="s">
        <v>671</v>
      </c>
      <c r="G2411" s="85">
        <v>193784</v>
      </c>
      <c r="H2411" s="89"/>
      <c r="I2411" s="273" t="s">
        <v>5829</v>
      </c>
      <c r="J2411" s="89"/>
      <c r="K2411" s="89"/>
      <c r="L2411" s="89"/>
      <c r="M2411" s="89"/>
      <c r="N2411" s="274">
        <v>0</v>
      </c>
      <c r="O2411" s="274">
        <v>56087.02</v>
      </c>
      <c r="P2411" s="89" t="s">
        <v>670</v>
      </c>
    </row>
    <row r="2412" spans="1:16" ht="51">
      <c r="A2412" s="271">
        <v>342</v>
      </c>
      <c r="B2412" s="89"/>
      <c r="C2412" s="272" t="s">
        <v>148</v>
      </c>
      <c r="D2412" s="84">
        <v>43522</v>
      </c>
      <c r="E2412" s="85" t="s">
        <v>4358</v>
      </c>
      <c r="F2412" s="85" t="s">
        <v>6</v>
      </c>
      <c r="G2412" s="85">
        <v>1086647</v>
      </c>
      <c r="H2412" s="89"/>
      <c r="I2412" s="273" t="s">
        <v>5830</v>
      </c>
      <c r="J2412" s="89"/>
      <c r="K2412" s="89"/>
      <c r="L2412" s="89"/>
      <c r="M2412" s="89"/>
      <c r="N2412" s="274">
        <v>0</v>
      </c>
      <c r="O2412" s="274">
        <v>539704.78</v>
      </c>
      <c r="P2412" s="89" t="s">
        <v>670</v>
      </c>
    </row>
    <row r="2413" spans="1:16" ht="89.25">
      <c r="A2413" s="271">
        <v>670</v>
      </c>
      <c r="B2413" s="89"/>
      <c r="C2413" s="272" t="s">
        <v>190</v>
      </c>
      <c r="D2413" s="84">
        <v>43522</v>
      </c>
      <c r="E2413" s="85" t="s">
        <v>4359</v>
      </c>
      <c r="F2413" s="85" t="s">
        <v>15</v>
      </c>
      <c r="G2413" s="85">
        <v>7294</v>
      </c>
      <c r="H2413" s="89"/>
      <c r="I2413" s="273" t="s">
        <v>5831</v>
      </c>
      <c r="J2413" s="89"/>
      <c r="K2413" s="89"/>
      <c r="L2413" s="89"/>
      <c r="M2413" s="89"/>
      <c r="N2413" s="274">
        <v>290.02999999999997</v>
      </c>
      <c r="O2413" s="274">
        <v>0</v>
      </c>
      <c r="P2413" s="89" t="s">
        <v>670</v>
      </c>
    </row>
    <row r="2414" spans="1:16" ht="89.25">
      <c r="A2414" s="271">
        <v>670</v>
      </c>
      <c r="B2414" s="89"/>
      <c r="C2414" s="272" t="s">
        <v>190</v>
      </c>
      <c r="D2414" s="84">
        <v>43522</v>
      </c>
      <c r="E2414" s="85" t="s">
        <v>4360</v>
      </c>
      <c r="F2414" s="85" t="s">
        <v>15</v>
      </c>
      <c r="G2414" s="85">
        <v>7295</v>
      </c>
      <c r="H2414" s="89"/>
      <c r="I2414" s="273" t="s">
        <v>5832</v>
      </c>
      <c r="J2414" s="89"/>
      <c r="K2414" s="89"/>
      <c r="L2414" s="89"/>
      <c r="M2414" s="89"/>
      <c r="N2414" s="274">
        <v>290.02999999999997</v>
      </c>
      <c r="O2414" s="274">
        <v>0</v>
      </c>
      <c r="P2414" s="89" t="s">
        <v>670</v>
      </c>
    </row>
    <row r="2415" spans="1:16" ht="89.25">
      <c r="A2415" s="271">
        <v>670</v>
      </c>
      <c r="B2415" s="89"/>
      <c r="C2415" s="272" t="s">
        <v>190</v>
      </c>
      <c r="D2415" s="84">
        <v>43522</v>
      </c>
      <c r="E2415" s="85" t="s">
        <v>4361</v>
      </c>
      <c r="F2415" s="85" t="s">
        <v>15</v>
      </c>
      <c r="G2415" s="85">
        <v>7297</v>
      </c>
      <c r="H2415" s="89"/>
      <c r="I2415" s="273" t="s">
        <v>5833</v>
      </c>
      <c r="J2415" s="89"/>
      <c r="K2415" s="89"/>
      <c r="L2415" s="89"/>
      <c r="M2415" s="89"/>
      <c r="N2415" s="274">
        <v>489.79</v>
      </c>
      <c r="O2415" s="274">
        <v>0</v>
      </c>
      <c r="P2415" s="89" t="s">
        <v>670</v>
      </c>
    </row>
    <row r="2416" spans="1:16" ht="89.25">
      <c r="A2416" s="271">
        <v>670</v>
      </c>
      <c r="B2416" s="89"/>
      <c r="C2416" s="272" t="s">
        <v>190</v>
      </c>
      <c r="D2416" s="84">
        <v>43522</v>
      </c>
      <c r="E2416" s="85" t="s">
        <v>4362</v>
      </c>
      <c r="F2416" s="85" t="s">
        <v>15</v>
      </c>
      <c r="G2416" s="85">
        <v>7296</v>
      </c>
      <c r="H2416" s="89"/>
      <c r="I2416" s="273" t="s">
        <v>5834</v>
      </c>
      <c r="J2416" s="89"/>
      <c r="K2416" s="89"/>
      <c r="L2416" s="89"/>
      <c r="M2416" s="89"/>
      <c r="N2416" s="274">
        <v>412.69</v>
      </c>
      <c r="O2416" s="274">
        <v>0</v>
      </c>
      <c r="P2416" s="89" t="s">
        <v>670</v>
      </c>
    </row>
    <row r="2417" spans="1:16" ht="89.25">
      <c r="A2417" s="271">
        <v>670</v>
      </c>
      <c r="B2417" s="89"/>
      <c r="C2417" s="272" t="s">
        <v>190</v>
      </c>
      <c r="D2417" s="84">
        <v>43522</v>
      </c>
      <c r="E2417" s="85" t="s">
        <v>4363</v>
      </c>
      <c r="F2417" s="85" t="s">
        <v>15</v>
      </c>
      <c r="G2417" s="85">
        <v>7298</v>
      </c>
      <c r="H2417" s="89"/>
      <c r="I2417" s="273" t="s">
        <v>5835</v>
      </c>
      <c r="J2417" s="89"/>
      <c r="K2417" s="89"/>
      <c r="L2417" s="89"/>
      <c r="M2417" s="89"/>
      <c r="N2417" s="274">
        <v>360.48</v>
      </c>
      <c r="O2417" s="274">
        <v>0</v>
      </c>
      <c r="P2417" s="89" t="s">
        <v>670</v>
      </c>
    </row>
    <row r="2418" spans="1:16" ht="89.25">
      <c r="A2418" s="271">
        <v>670</v>
      </c>
      <c r="B2418" s="89"/>
      <c r="C2418" s="272" t="s">
        <v>190</v>
      </c>
      <c r="D2418" s="84">
        <v>43522</v>
      </c>
      <c r="E2418" s="85" t="s">
        <v>4364</v>
      </c>
      <c r="F2418" s="85" t="s">
        <v>15</v>
      </c>
      <c r="G2418" s="85">
        <v>7292</v>
      </c>
      <c r="H2418" s="89"/>
      <c r="I2418" s="273" t="s">
        <v>5836</v>
      </c>
      <c r="J2418" s="89"/>
      <c r="K2418" s="89"/>
      <c r="L2418" s="89"/>
      <c r="M2418" s="89"/>
      <c r="N2418" s="274">
        <v>290.02999999999997</v>
      </c>
      <c r="O2418" s="274">
        <v>0</v>
      </c>
      <c r="P2418" s="89" t="s">
        <v>670</v>
      </c>
    </row>
    <row r="2419" spans="1:16" ht="89.25">
      <c r="A2419" s="271">
        <v>670</v>
      </c>
      <c r="B2419" s="89"/>
      <c r="C2419" s="272" t="s">
        <v>190</v>
      </c>
      <c r="D2419" s="84">
        <v>43522</v>
      </c>
      <c r="E2419" s="85" t="s">
        <v>4365</v>
      </c>
      <c r="F2419" s="85" t="s">
        <v>15</v>
      </c>
      <c r="G2419" s="85">
        <v>7293</v>
      </c>
      <c r="H2419" s="89"/>
      <c r="I2419" s="273" t="s">
        <v>5837</v>
      </c>
      <c r="J2419" s="89"/>
      <c r="K2419" s="89"/>
      <c r="L2419" s="89"/>
      <c r="M2419" s="89"/>
      <c r="N2419" s="274">
        <v>290.02999999999997</v>
      </c>
      <c r="O2419" s="274">
        <v>0</v>
      </c>
      <c r="P2419" s="89" t="s">
        <v>670</v>
      </c>
    </row>
    <row r="2420" spans="1:16" ht="89.25">
      <c r="A2420" s="271">
        <v>670</v>
      </c>
      <c r="B2420" s="89"/>
      <c r="C2420" s="272" t="s">
        <v>190</v>
      </c>
      <c r="D2420" s="84">
        <v>43522</v>
      </c>
      <c r="E2420" s="85" t="s">
        <v>4366</v>
      </c>
      <c r="F2420" s="85" t="s">
        <v>15</v>
      </c>
      <c r="G2420" s="85">
        <v>7291</v>
      </c>
      <c r="H2420" s="89"/>
      <c r="I2420" s="273" t="s">
        <v>5838</v>
      </c>
      <c r="J2420" s="89"/>
      <c r="K2420" s="89"/>
      <c r="L2420" s="89"/>
      <c r="M2420" s="89"/>
      <c r="N2420" s="274">
        <v>581.65</v>
      </c>
      <c r="O2420" s="274">
        <v>0</v>
      </c>
      <c r="P2420" s="89" t="s">
        <v>670</v>
      </c>
    </row>
    <row r="2421" spans="1:16" ht="89.25">
      <c r="A2421" s="271">
        <v>670</v>
      </c>
      <c r="B2421" s="89"/>
      <c r="C2421" s="272" t="s">
        <v>190</v>
      </c>
      <c r="D2421" s="84">
        <v>43522</v>
      </c>
      <c r="E2421" s="85" t="s">
        <v>4367</v>
      </c>
      <c r="F2421" s="85" t="s">
        <v>15</v>
      </c>
      <c r="G2421" s="85">
        <v>7290</v>
      </c>
      <c r="H2421" s="89"/>
      <c r="I2421" s="273" t="s">
        <v>5839</v>
      </c>
      <c r="J2421" s="89"/>
      <c r="K2421" s="89"/>
      <c r="L2421" s="89"/>
      <c r="M2421" s="89"/>
      <c r="N2421" s="274">
        <v>659.44</v>
      </c>
      <c r="O2421" s="274">
        <v>0</v>
      </c>
      <c r="P2421" s="89" t="s">
        <v>670</v>
      </c>
    </row>
    <row r="2422" spans="1:16" ht="63.75">
      <c r="A2422" s="271">
        <v>117</v>
      </c>
      <c r="B2422" s="89"/>
      <c r="C2422" s="272" t="s">
        <v>62</v>
      </c>
      <c r="D2422" s="84">
        <v>43522</v>
      </c>
      <c r="E2422" s="85" t="s">
        <v>4368</v>
      </c>
      <c r="F2422" s="85" t="s">
        <v>11</v>
      </c>
      <c r="G2422" s="85">
        <v>947950</v>
      </c>
      <c r="H2422" s="89"/>
      <c r="I2422" s="273" t="s">
        <v>5840</v>
      </c>
      <c r="J2422" s="89"/>
      <c r="K2422" s="89"/>
      <c r="L2422" s="89"/>
      <c r="M2422" s="89"/>
      <c r="N2422" s="274">
        <v>50</v>
      </c>
      <c r="O2422" s="274">
        <v>0</v>
      </c>
      <c r="P2422" s="89" t="s">
        <v>670</v>
      </c>
    </row>
    <row r="2423" spans="1:16" ht="89.25">
      <c r="A2423" s="271">
        <v>41</v>
      </c>
      <c r="B2423" s="89"/>
      <c r="C2423" s="272" t="s">
        <v>47</v>
      </c>
      <c r="D2423" s="84">
        <v>43522</v>
      </c>
      <c r="E2423" s="85" t="s">
        <v>4369</v>
      </c>
      <c r="F2423" s="85" t="s">
        <v>628</v>
      </c>
      <c r="G2423" s="85">
        <v>193702</v>
      </c>
      <c r="H2423" s="89"/>
      <c r="I2423" s="273" t="s">
        <v>5841</v>
      </c>
      <c r="J2423" s="89"/>
      <c r="K2423" s="89"/>
      <c r="L2423" s="89"/>
      <c r="M2423" s="89"/>
      <c r="N2423" s="274">
        <v>0</v>
      </c>
      <c r="O2423" s="274">
        <v>239598</v>
      </c>
      <c r="P2423" s="89" t="s">
        <v>670</v>
      </c>
    </row>
    <row r="2424" spans="1:16" ht="76.5">
      <c r="A2424" s="271">
        <v>25</v>
      </c>
      <c r="B2424" s="89"/>
      <c r="C2424" s="272" t="s">
        <v>45</v>
      </c>
      <c r="D2424" s="84">
        <v>43522</v>
      </c>
      <c r="E2424" s="85" t="s">
        <v>4370</v>
      </c>
      <c r="F2424" s="85" t="s">
        <v>671</v>
      </c>
      <c r="G2424" s="85">
        <v>193758</v>
      </c>
      <c r="H2424" s="89"/>
      <c r="I2424" s="273" t="s">
        <v>5842</v>
      </c>
      <c r="J2424" s="89"/>
      <c r="K2424" s="89"/>
      <c r="L2424" s="89"/>
      <c r="M2424" s="89"/>
      <c r="N2424" s="274">
        <v>6970.26</v>
      </c>
      <c r="O2424" s="274">
        <v>0</v>
      </c>
      <c r="P2424" s="89" t="s">
        <v>670</v>
      </c>
    </row>
    <row r="2425" spans="1:16" ht="76.5">
      <c r="A2425" s="271">
        <v>25</v>
      </c>
      <c r="B2425" s="89"/>
      <c r="C2425" s="272" t="s">
        <v>45</v>
      </c>
      <c r="D2425" s="84">
        <v>43522</v>
      </c>
      <c r="E2425" s="85" t="s">
        <v>4370</v>
      </c>
      <c r="F2425" s="85" t="s">
        <v>671</v>
      </c>
      <c r="G2425" s="85">
        <v>194422</v>
      </c>
      <c r="H2425" s="89"/>
      <c r="I2425" s="273" t="s">
        <v>5843</v>
      </c>
      <c r="J2425" s="89"/>
      <c r="K2425" s="89"/>
      <c r="L2425" s="89"/>
      <c r="M2425" s="89"/>
      <c r="N2425" s="274">
        <v>775840.63</v>
      </c>
      <c r="O2425" s="274">
        <v>0</v>
      </c>
      <c r="P2425" s="89" t="s">
        <v>670</v>
      </c>
    </row>
    <row r="2426" spans="1:16" ht="89.25">
      <c r="A2426" s="271">
        <v>25</v>
      </c>
      <c r="B2426" s="89"/>
      <c r="C2426" s="272" t="s">
        <v>45</v>
      </c>
      <c r="D2426" s="84">
        <v>43522</v>
      </c>
      <c r="E2426" s="85" t="s">
        <v>4370</v>
      </c>
      <c r="F2426" s="85" t="s">
        <v>671</v>
      </c>
      <c r="G2426" s="85">
        <v>194423</v>
      </c>
      <c r="H2426" s="89"/>
      <c r="I2426" s="273" t="s">
        <v>5844</v>
      </c>
      <c r="J2426" s="89"/>
      <c r="K2426" s="89"/>
      <c r="L2426" s="89"/>
      <c r="M2426" s="89"/>
      <c r="N2426" s="274">
        <v>708427.81</v>
      </c>
      <c r="O2426" s="274">
        <v>0</v>
      </c>
      <c r="P2426" s="89" t="s">
        <v>670</v>
      </c>
    </row>
    <row r="2427" spans="1:16" ht="76.5">
      <c r="A2427" s="271">
        <v>25</v>
      </c>
      <c r="B2427" s="89"/>
      <c r="C2427" s="272" t="s">
        <v>45</v>
      </c>
      <c r="D2427" s="84">
        <v>43522</v>
      </c>
      <c r="E2427" s="85" t="s">
        <v>4370</v>
      </c>
      <c r="F2427" s="85" t="s">
        <v>671</v>
      </c>
      <c r="G2427" s="85">
        <v>193741</v>
      </c>
      <c r="H2427" s="89"/>
      <c r="I2427" s="273" t="s">
        <v>5845</v>
      </c>
      <c r="J2427" s="89"/>
      <c r="K2427" s="89"/>
      <c r="L2427" s="89"/>
      <c r="M2427" s="89"/>
      <c r="N2427" s="274">
        <v>2581227.89</v>
      </c>
      <c r="O2427" s="274">
        <v>0</v>
      </c>
      <c r="P2427" s="89" t="s">
        <v>670</v>
      </c>
    </row>
    <row r="2428" spans="1:16" ht="89.25">
      <c r="A2428" s="271">
        <v>25</v>
      </c>
      <c r="B2428" s="89"/>
      <c r="C2428" s="272" t="s">
        <v>45</v>
      </c>
      <c r="D2428" s="84">
        <v>43522</v>
      </c>
      <c r="E2428" s="85" t="s">
        <v>4370</v>
      </c>
      <c r="F2428" s="85" t="s">
        <v>671</v>
      </c>
      <c r="G2428" s="85">
        <v>194424</v>
      </c>
      <c r="H2428" s="89"/>
      <c r="I2428" s="273" t="s">
        <v>5846</v>
      </c>
      <c r="J2428" s="89"/>
      <c r="K2428" s="89"/>
      <c r="L2428" s="89"/>
      <c r="M2428" s="89"/>
      <c r="N2428" s="274">
        <v>653523.79</v>
      </c>
      <c r="O2428" s="274">
        <v>0</v>
      </c>
      <c r="P2428" s="89" t="s">
        <v>670</v>
      </c>
    </row>
    <row r="2429" spans="1:16" ht="76.5">
      <c r="A2429" s="271" t="s">
        <v>557</v>
      </c>
      <c r="B2429" s="89"/>
      <c r="C2429" s="272" t="s">
        <v>783</v>
      </c>
      <c r="D2429" s="84">
        <v>43522</v>
      </c>
      <c r="E2429" s="85" t="s">
        <v>4371</v>
      </c>
      <c r="F2429" s="85" t="s">
        <v>6</v>
      </c>
      <c r="G2429" s="85">
        <v>1087027</v>
      </c>
      <c r="H2429" s="89"/>
      <c r="I2429" s="273" t="s">
        <v>5847</v>
      </c>
      <c r="J2429" s="89"/>
      <c r="K2429" s="89"/>
      <c r="L2429" s="89"/>
      <c r="M2429" s="89"/>
      <c r="N2429" s="274">
        <v>0</v>
      </c>
      <c r="O2429" s="274">
        <v>71000</v>
      </c>
      <c r="P2429" s="89" t="s">
        <v>670</v>
      </c>
    </row>
    <row r="2430" spans="1:16" ht="51">
      <c r="A2430" s="271">
        <v>117</v>
      </c>
      <c r="B2430" s="89"/>
      <c r="C2430" s="272" t="s">
        <v>62</v>
      </c>
      <c r="D2430" s="84">
        <v>43522</v>
      </c>
      <c r="E2430" s="85" t="s">
        <v>4372</v>
      </c>
      <c r="F2430" s="85" t="s">
        <v>11</v>
      </c>
      <c r="G2430" s="85">
        <v>947972</v>
      </c>
      <c r="H2430" s="89"/>
      <c r="I2430" s="273" t="s">
        <v>5848</v>
      </c>
      <c r="J2430" s="89"/>
      <c r="K2430" s="89"/>
      <c r="L2430" s="89"/>
      <c r="M2430" s="89"/>
      <c r="N2430" s="274">
        <v>50</v>
      </c>
      <c r="O2430" s="274">
        <v>0</v>
      </c>
      <c r="P2430" s="89" t="s">
        <v>670</v>
      </c>
    </row>
    <row r="2431" spans="1:16" ht="76.5">
      <c r="A2431" s="271" t="s">
        <v>557</v>
      </c>
      <c r="B2431" s="89"/>
      <c r="C2431" s="272" t="s">
        <v>783</v>
      </c>
      <c r="D2431" s="84">
        <v>43522</v>
      </c>
      <c r="E2431" s="85" t="s">
        <v>4373</v>
      </c>
      <c r="F2431" s="85" t="s">
        <v>13</v>
      </c>
      <c r="G2431" s="85">
        <v>947974</v>
      </c>
      <c r="H2431" s="89"/>
      <c r="I2431" s="273" t="s">
        <v>5849</v>
      </c>
      <c r="J2431" s="89"/>
      <c r="K2431" s="89"/>
      <c r="L2431" s="89"/>
      <c r="M2431" s="89"/>
      <c r="N2431" s="274">
        <v>15533.4</v>
      </c>
      <c r="O2431" s="274">
        <v>0</v>
      </c>
      <c r="P2431" s="89" t="s">
        <v>670</v>
      </c>
    </row>
    <row r="2432" spans="1:16" ht="76.5">
      <c r="A2432" s="271" t="s">
        <v>557</v>
      </c>
      <c r="B2432" s="89"/>
      <c r="C2432" s="272" t="s">
        <v>783</v>
      </c>
      <c r="D2432" s="84">
        <v>43522</v>
      </c>
      <c r="E2432" s="85" t="s">
        <v>4374</v>
      </c>
      <c r="F2432" s="85" t="s">
        <v>11</v>
      </c>
      <c r="G2432" s="85">
        <v>947974</v>
      </c>
      <c r="H2432" s="89"/>
      <c r="I2432" s="273" t="s">
        <v>5850</v>
      </c>
      <c r="J2432" s="89"/>
      <c r="K2432" s="89"/>
      <c r="L2432" s="89"/>
      <c r="M2432" s="89"/>
      <c r="N2432" s="274">
        <v>50</v>
      </c>
      <c r="O2432" s="274">
        <v>0</v>
      </c>
      <c r="P2432" s="89" t="s">
        <v>670</v>
      </c>
    </row>
    <row r="2433" spans="1:16" ht="76.5">
      <c r="A2433" s="271" t="s">
        <v>557</v>
      </c>
      <c r="B2433" s="89"/>
      <c r="C2433" s="272" t="s">
        <v>783</v>
      </c>
      <c r="D2433" s="84">
        <v>43522</v>
      </c>
      <c r="E2433" s="85" t="s">
        <v>4375</v>
      </c>
      <c r="F2433" s="85" t="s">
        <v>11</v>
      </c>
      <c r="G2433" s="85">
        <v>947979</v>
      </c>
      <c r="H2433" s="89"/>
      <c r="I2433" s="273" t="s">
        <v>5851</v>
      </c>
      <c r="J2433" s="89"/>
      <c r="K2433" s="89"/>
      <c r="L2433" s="89"/>
      <c r="M2433" s="89"/>
      <c r="N2433" s="274">
        <v>50</v>
      </c>
      <c r="O2433" s="274">
        <v>0</v>
      </c>
      <c r="P2433" s="89" t="s">
        <v>670</v>
      </c>
    </row>
    <row r="2434" spans="1:16" ht="63.75">
      <c r="A2434" s="271" t="s">
        <v>565</v>
      </c>
      <c r="B2434" s="89"/>
      <c r="C2434" s="272" t="s">
        <v>615</v>
      </c>
      <c r="D2434" s="84">
        <v>43523</v>
      </c>
      <c r="E2434" s="85" t="s">
        <v>4376</v>
      </c>
      <c r="F2434" s="85" t="s">
        <v>3</v>
      </c>
      <c r="G2434" s="85">
        <v>1715838</v>
      </c>
      <c r="H2434" s="89"/>
      <c r="I2434" s="273" t="s">
        <v>5852</v>
      </c>
      <c r="J2434" s="89"/>
      <c r="K2434" s="89"/>
      <c r="L2434" s="89"/>
      <c r="M2434" s="89"/>
      <c r="N2434" s="274">
        <v>0</v>
      </c>
      <c r="O2434" s="274">
        <v>148</v>
      </c>
      <c r="P2434" s="89" t="s">
        <v>670</v>
      </c>
    </row>
    <row r="2435" spans="1:16" ht="51">
      <c r="A2435" s="271" t="s">
        <v>565</v>
      </c>
      <c r="B2435" s="89"/>
      <c r="C2435" s="272" t="s">
        <v>615</v>
      </c>
      <c r="D2435" s="84">
        <v>43523</v>
      </c>
      <c r="E2435" s="85" t="s">
        <v>4377</v>
      </c>
      <c r="F2435" s="85" t="s">
        <v>3</v>
      </c>
      <c r="G2435" s="85">
        <v>1715888</v>
      </c>
      <c r="H2435" s="89"/>
      <c r="I2435" s="273" t="s">
        <v>5853</v>
      </c>
      <c r="J2435" s="89"/>
      <c r="K2435" s="89"/>
      <c r="L2435" s="89"/>
      <c r="M2435" s="89"/>
      <c r="N2435" s="274">
        <v>0</v>
      </c>
      <c r="O2435" s="274">
        <v>285</v>
      </c>
      <c r="P2435" s="89" t="s">
        <v>670</v>
      </c>
    </row>
    <row r="2436" spans="1:16" ht="38.25">
      <c r="A2436" s="271">
        <v>526</v>
      </c>
      <c r="B2436" s="89"/>
      <c r="C2436" s="272" t="s">
        <v>610</v>
      </c>
      <c r="D2436" s="84">
        <v>43523</v>
      </c>
      <c r="E2436" s="85" t="s">
        <v>4378</v>
      </c>
      <c r="F2436" s="85" t="s">
        <v>3</v>
      </c>
      <c r="G2436" s="85">
        <v>1715903</v>
      </c>
      <c r="H2436" s="89"/>
      <c r="I2436" s="273" t="s">
        <v>5854</v>
      </c>
      <c r="J2436" s="89"/>
      <c r="K2436" s="89"/>
      <c r="L2436" s="89"/>
      <c r="M2436" s="89"/>
      <c r="N2436" s="274">
        <v>0</v>
      </c>
      <c r="O2436" s="274">
        <v>100</v>
      </c>
      <c r="P2436" s="89" t="s">
        <v>670</v>
      </c>
    </row>
    <row r="2437" spans="1:16" ht="51">
      <c r="A2437" s="271" t="s">
        <v>556</v>
      </c>
      <c r="B2437" s="89"/>
      <c r="C2437" s="272" t="s">
        <v>616</v>
      </c>
      <c r="D2437" s="84">
        <v>43523</v>
      </c>
      <c r="E2437" s="85" t="s">
        <v>4379</v>
      </c>
      <c r="F2437" s="85" t="s">
        <v>3</v>
      </c>
      <c r="G2437" s="85">
        <v>1715906</v>
      </c>
      <c r="H2437" s="89"/>
      <c r="I2437" s="273" t="s">
        <v>5855</v>
      </c>
      <c r="J2437" s="89"/>
      <c r="K2437" s="89"/>
      <c r="L2437" s="89"/>
      <c r="M2437" s="89"/>
      <c r="N2437" s="274">
        <v>0</v>
      </c>
      <c r="O2437" s="274">
        <v>371</v>
      </c>
      <c r="P2437" s="89" t="s">
        <v>670</v>
      </c>
    </row>
    <row r="2438" spans="1:16" ht="38.25">
      <c r="A2438" s="271" t="s">
        <v>565</v>
      </c>
      <c r="B2438" s="89"/>
      <c r="C2438" s="272" t="s">
        <v>615</v>
      </c>
      <c r="D2438" s="84">
        <v>43523</v>
      </c>
      <c r="E2438" s="85" t="s">
        <v>4380</v>
      </c>
      <c r="F2438" s="85" t="s">
        <v>3</v>
      </c>
      <c r="G2438" s="85">
        <v>1715935</v>
      </c>
      <c r="H2438" s="89"/>
      <c r="I2438" s="273" t="s">
        <v>5856</v>
      </c>
      <c r="J2438" s="89"/>
      <c r="K2438" s="89"/>
      <c r="L2438" s="89"/>
      <c r="M2438" s="89"/>
      <c r="N2438" s="274">
        <v>0</v>
      </c>
      <c r="O2438" s="274">
        <v>3495.66</v>
      </c>
      <c r="P2438" s="89" t="s">
        <v>670</v>
      </c>
    </row>
    <row r="2439" spans="1:16" ht="51">
      <c r="A2439" s="271">
        <v>212</v>
      </c>
      <c r="B2439" s="89"/>
      <c r="C2439" s="272" t="s">
        <v>100</v>
      </c>
      <c r="D2439" s="84">
        <v>43523</v>
      </c>
      <c r="E2439" s="85" t="s">
        <v>4381</v>
      </c>
      <c r="F2439" s="85" t="s">
        <v>3</v>
      </c>
      <c r="G2439" s="85">
        <v>1715832</v>
      </c>
      <c r="H2439" s="89"/>
      <c r="I2439" s="273" t="s">
        <v>5857</v>
      </c>
      <c r="J2439" s="89"/>
      <c r="K2439" s="89"/>
      <c r="L2439" s="89"/>
      <c r="M2439" s="89"/>
      <c r="N2439" s="274">
        <v>0</v>
      </c>
      <c r="O2439" s="274">
        <v>444</v>
      </c>
      <c r="P2439" s="89" t="s">
        <v>670</v>
      </c>
    </row>
    <row r="2440" spans="1:16" ht="51">
      <c r="A2440" s="271" t="s">
        <v>556</v>
      </c>
      <c r="B2440" s="89"/>
      <c r="C2440" s="272" t="s">
        <v>616</v>
      </c>
      <c r="D2440" s="84">
        <v>43523</v>
      </c>
      <c r="E2440" s="85" t="s">
        <v>4382</v>
      </c>
      <c r="F2440" s="85" t="s">
        <v>3</v>
      </c>
      <c r="G2440" s="85">
        <v>1715831</v>
      </c>
      <c r="H2440" s="89"/>
      <c r="I2440" s="273" t="s">
        <v>5858</v>
      </c>
      <c r="J2440" s="89"/>
      <c r="K2440" s="89"/>
      <c r="L2440" s="89"/>
      <c r="M2440" s="89"/>
      <c r="N2440" s="274">
        <v>0</v>
      </c>
      <c r="O2440" s="274">
        <v>401</v>
      </c>
      <c r="P2440" s="89" t="s">
        <v>670</v>
      </c>
    </row>
    <row r="2441" spans="1:16" ht="63.75">
      <c r="A2441" s="271">
        <v>86</v>
      </c>
      <c r="B2441" s="89"/>
      <c r="C2441" s="272" t="s">
        <v>56</v>
      </c>
      <c r="D2441" s="84">
        <v>43523</v>
      </c>
      <c r="E2441" s="85" t="s">
        <v>4383</v>
      </c>
      <c r="F2441" s="85" t="s">
        <v>3</v>
      </c>
      <c r="G2441" s="85">
        <v>1715830</v>
      </c>
      <c r="H2441" s="89"/>
      <c r="I2441" s="273" t="s">
        <v>5859</v>
      </c>
      <c r="J2441" s="89"/>
      <c r="K2441" s="89"/>
      <c r="L2441" s="89"/>
      <c r="M2441" s="89"/>
      <c r="N2441" s="274">
        <v>0</v>
      </c>
      <c r="O2441" s="274">
        <v>2244</v>
      </c>
      <c r="P2441" s="89" t="s">
        <v>670</v>
      </c>
    </row>
    <row r="2442" spans="1:16" ht="38.25">
      <c r="A2442" s="271" t="s">
        <v>565</v>
      </c>
      <c r="B2442" s="89"/>
      <c r="C2442" s="272" t="s">
        <v>615</v>
      </c>
      <c r="D2442" s="84">
        <v>43523</v>
      </c>
      <c r="E2442" s="85" t="s">
        <v>4384</v>
      </c>
      <c r="F2442" s="85" t="s">
        <v>3</v>
      </c>
      <c r="G2442" s="85">
        <v>1715828</v>
      </c>
      <c r="H2442" s="89"/>
      <c r="I2442" s="273" t="s">
        <v>5860</v>
      </c>
      <c r="J2442" s="89"/>
      <c r="K2442" s="89"/>
      <c r="L2442" s="89"/>
      <c r="M2442" s="89"/>
      <c r="N2442" s="274">
        <v>0</v>
      </c>
      <c r="O2442" s="274">
        <v>1897.81</v>
      </c>
      <c r="P2442" s="89" t="s">
        <v>670</v>
      </c>
    </row>
    <row r="2443" spans="1:16" ht="51">
      <c r="A2443" s="271" t="s">
        <v>565</v>
      </c>
      <c r="B2443" s="89"/>
      <c r="C2443" s="272" t="s">
        <v>615</v>
      </c>
      <c r="D2443" s="84">
        <v>43523</v>
      </c>
      <c r="E2443" s="85" t="s">
        <v>4385</v>
      </c>
      <c r="F2443" s="85" t="s">
        <v>3</v>
      </c>
      <c r="G2443" s="85">
        <v>1715805</v>
      </c>
      <c r="H2443" s="89"/>
      <c r="I2443" s="273" t="s">
        <v>5861</v>
      </c>
      <c r="J2443" s="89"/>
      <c r="K2443" s="89"/>
      <c r="L2443" s="89"/>
      <c r="M2443" s="89"/>
      <c r="N2443" s="274">
        <v>0</v>
      </c>
      <c r="O2443" s="274">
        <v>2196.89</v>
      </c>
      <c r="P2443" s="89" t="s">
        <v>670</v>
      </c>
    </row>
    <row r="2444" spans="1:16" ht="89.25">
      <c r="A2444" s="271">
        <v>587</v>
      </c>
      <c r="B2444" s="89"/>
      <c r="C2444" s="272" t="s">
        <v>730</v>
      </c>
      <c r="D2444" s="84">
        <v>43523</v>
      </c>
      <c r="E2444" s="85" t="s">
        <v>4386</v>
      </c>
      <c r="F2444" s="85" t="s">
        <v>3</v>
      </c>
      <c r="G2444" s="85">
        <v>1715944</v>
      </c>
      <c r="H2444" s="89"/>
      <c r="I2444" s="273" t="s">
        <v>5862</v>
      </c>
      <c r="J2444" s="89"/>
      <c r="K2444" s="89"/>
      <c r="L2444" s="89"/>
      <c r="M2444" s="89"/>
      <c r="N2444" s="274">
        <v>0</v>
      </c>
      <c r="O2444" s="274">
        <v>811.22</v>
      </c>
      <c r="P2444" s="89" t="s">
        <v>670</v>
      </c>
    </row>
    <row r="2445" spans="1:16" ht="38.25">
      <c r="A2445" s="271">
        <v>212</v>
      </c>
      <c r="B2445" s="89"/>
      <c r="C2445" s="272" t="s">
        <v>100</v>
      </c>
      <c r="D2445" s="84">
        <v>43523</v>
      </c>
      <c r="E2445" s="85" t="s">
        <v>4387</v>
      </c>
      <c r="F2445" s="85" t="s">
        <v>3</v>
      </c>
      <c r="G2445" s="85">
        <v>1716036</v>
      </c>
      <c r="H2445" s="89"/>
      <c r="I2445" s="273" t="s">
        <v>5863</v>
      </c>
      <c r="J2445" s="89"/>
      <c r="K2445" s="89"/>
      <c r="L2445" s="89"/>
      <c r="M2445" s="89"/>
      <c r="N2445" s="274">
        <v>0</v>
      </c>
      <c r="O2445" s="274">
        <v>1132</v>
      </c>
      <c r="P2445" s="89" t="s">
        <v>670</v>
      </c>
    </row>
    <row r="2446" spans="1:16" ht="51">
      <c r="A2446" s="271">
        <v>212</v>
      </c>
      <c r="B2446" s="89"/>
      <c r="C2446" s="272" t="s">
        <v>100</v>
      </c>
      <c r="D2446" s="84">
        <v>43523</v>
      </c>
      <c r="E2446" s="85" t="s">
        <v>4388</v>
      </c>
      <c r="F2446" s="85" t="s">
        <v>3</v>
      </c>
      <c r="G2446" s="85">
        <v>1716021</v>
      </c>
      <c r="H2446" s="89"/>
      <c r="I2446" s="273" t="s">
        <v>5864</v>
      </c>
      <c r="J2446" s="89"/>
      <c r="K2446" s="89"/>
      <c r="L2446" s="89"/>
      <c r="M2446" s="89"/>
      <c r="N2446" s="274">
        <v>0</v>
      </c>
      <c r="O2446" s="274">
        <v>1512</v>
      </c>
      <c r="P2446" s="89" t="s">
        <v>670</v>
      </c>
    </row>
    <row r="2447" spans="1:16" ht="51">
      <c r="A2447" s="271">
        <v>526</v>
      </c>
      <c r="B2447" s="89"/>
      <c r="C2447" s="272" t="s">
        <v>610</v>
      </c>
      <c r="D2447" s="84">
        <v>43523</v>
      </c>
      <c r="E2447" s="85" t="s">
        <v>4389</v>
      </c>
      <c r="F2447" s="85" t="s">
        <v>3</v>
      </c>
      <c r="G2447" s="85">
        <v>1716001</v>
      </c>
      <c r="H2447" s="89"/>
      <c r="I2447" s="273" t="s">
        <v>5865</v>
      </c>
      <c r="J2447" s="89"/>
      <c r="K2447" s="89"/>
      <c r="L2447" s="89"/>
      <c r="M2447" s="89"/>
      <c r="N2447" s="274">
        <v>0</v>
      </c>
      <c r="O2447" s="274">
        <v>75</v>
      </c>
      <c r="P2447" s="89" t="s">
        <v>670</v>
      </c>
    </row>
    <row r="2448" spans="1:16" ht="51">
      <c r="A2448" s="271">
        <v>526</v>
      </c>
      <c r="B2448" s="89"/>
      <c r="C2448" s="272" t="s">
        <v>610</v>
      </c>
      <c r="D2448" s="84">
        <v>43523</v>
      </c>
      <c r="E2448" s="85" t="s">
        <v>4390</v>
      </c>
      <c r="F2448" s="85" t="s">
        <v>3</v>
      </c>
      <c r="G2448" s="85">
        <v>1716000</v>
      </c>
      <c r="H2448" s="89"/>
      <c r="I2448" s="273" t="s">
        <v>5866</v>
      </c>
      <c r="J2448" s="89"/>
      <c r="K2448" s="89"/>
      <c r="L2448" s="89"/>
      <c r="M2448" s="89"/>
      <c r="N2448" s="274">
        <v>0</v>
      </c>
      <c r="O2448" s="274">
        <v>60</v>
      </c>
      <c r="P2448" s="89" t="s">
        <v>670</v>
      </c>
    </row>
    <row r="2449" spans="1:16" ht="38.25">
      <c r="A2449" s="271">
        <v>572</v>
      </c>
      <c r="B2449" s="89"/>
      <c r="C2449" s="272" t="s">
        <v>177</v>
      </c>
      <c r="D2449" s="84">
        <v>43523</v>
      </c>
      <c r="E2449" s="85" t="s">
        <v>4391</v>
      </c>
      <c r="F2449" s="85" t="s">
        <v>3</v>
      </c>
      <c r="G2449" s="85">
        <v>1715992</v>
      </c>
      <c r="H2449" s="89"/>
      <c r="I2449" s="273" t="s">
        <v>5867</v>
      </c>
      <c r="J2449" s="89"/>
      <c r="K2449" s="89"/>
      <c r="L2449" s="89"/>
      <c r="M2449" s="89"/>
      <c r="N2449" s="274">
        <v>0</v>
      </c>
      <c r="O2449" s="274">
        <v>1394.25</v>
      </c>
      <c r="P2449" s="89" t="s">
        <v>670</v>
      </c>
    </row>
    <row r="2450" spans="1:16" ht="63.75">
      <c r="A2450" s="271">
        <v>25</v>
      </c>
      <c r="B2450" s="89"/>
      <c r="C2450" s="272" t="s">
        <v>45</v>
      </c>
      <c r="D2450" s="84">
        <v>43523</v>
      </c>
      <c r="E2450" s="85" t="s">
        <v>4392</v>
      </c>
      <c r="F2450" s="85" t="s">
        <v>3</v>
      </c>
      <c r="G2450" s="85">
        <v>1715985</v>
      </c>
      <c r="H2450" s="89"/>
      <c r="I2450" s="273" t="s">
        <v>5868</v>
      </c>
      <c r="J2450" s="89"/>
      <c r="K2450" s="89"/>
      <c r="L2450" s="89"/>
      <c r="M2450" s="89"/>
      <c r="N2450" s="274">
        <v>0</v>
      </c>
      <c r="O2450" s="274">
        <v>1028.53</v>
      </c>
      <c r="P2450" s="89" t="s">
        <v>670</v>
      </c>
    </row>
    <row r="2451" spans="1:16" ht="51">
      <c r="A2451" s="271">
        <v>133</v>
      </c>
      <c r="B2451" s="89"/>
      <c r="C2451" s="272" t="s">
        <v>69</v>
      </c>
      <c r="D2451" s="84">
        <v>43523</v>
      </c>
      <c r="E2451" s="85" t="s">
        <v>4393</v>
      </c>
      <c r="F2451" s="85" t="s">
        <v>3</v>
      </c>
      <c r="G2451" s="85">
        <v>1715969</v>
      </c>
      <c r="H2451" s="89"/>
      <c r="I2451" s="273" t="s">
        <v>5869</v>
      </c>
      <c r="J2451" s="89"/>
      <c r="K2451" s="89"/>
      <c r="L2451" s="89"/>
      <c r="M2451" s="89"/>
      <c r="N2451" s="274">
        <v>0</v>
      </c>
      <c r="O2451" s="274">
        <v>48210</v>
      </c>
      <c r="P2451" s="89" t="s">
        <v>670</v>
      </c>
    </row>
    <row r="2452" spans="1:16" ht="51">
      <c r="A2452" s="271">
        <v>591</v>
      </c>
      <c r="B2452" s="89"/>
      <c r="C2452" s="272" t="s">
        <v>1370</v>
      </c>
      <c r="D2452" s="84">
        <v>43523</v>
      </c>
      <c r="E2452" s="85" t="s">
        <v>4394</v>
      </c>
      <c r="F2452" s="85" t="s">
        <v>3</v>
      </c>
      <c r="G2452" s="85">
        <v>1715912</v>
      </c>
      <c r="H2452" s="89"/>
      <c r="I2452" s="273" t="s">
        <v>5870</v>
      </c>
      <c r="J2452" s="89"/>
      <c r="K2452" s="89"/>
      <c r="L2452" s="89"/>
      <c r="M2452" s="89"/>
      <c r="N2452" s="274">
        <v>0</v>
      </c>
      <c r="O2452" s="274">
        <v>35015</v>
      </c>
      <c r="P2452" s="89" t="s">
        <v>670</v>
      </c>
    </row>
    <row r="2453" spans="1:16" ht="63.75">
      <c r="A2453" s="271">
        <v>591</v>
      </c>
      <c r="B2453" s="89"/>
      <c r="C2453" s="272" t="s">
        <v>1370</v>
      </c>
      <c r="D2453" s="84">
        <v>43523</v>
      </c>
      <c r="E2453" s="85" t="s">
        <v>4395</v>
      </c>
      <c r="F2453" s="85" t="s">
        <v>3</v>
      </c>
      <c r="G2453" s="85">
        <v>1715911</v>
      </c>
      <c r="H2453" s="89"/>
      <c r="I2453" s="273" t="s">
        <v>5871</v>
      </c>
      <c r="J2453" s="89"/>
      <c r="K2453" s="89"/>
      <c r="L2453" s="89"/>
      <c r="M2453" s="89"/>
      <c r="N2453" s="274">
        <v>0</v>
      </c>
      <c r="O2453" s="274">
        <v>8675</v>
      </c>
      <c r="P2453" s="89" t="s">
        <v>670</v>
      </c>
    </row>
    <row r="2454" spans="1:16" ht="51">
      <c r="A2454" s="271">
        <v>591</v>
      </c>
      <c r="B2454" s="89"/>
      <c r="C2454" s="272" t="s">
        <v>1370</v>
      </c>
      <c r="D2454" s="84">
        <v>43523</v>
      </c>
      <c r="E2454" s="85" t="s">
        <v>4396</v>
      </c>
      <c r="F2454" s="85" t="s">
        <v>3</v>
      </c>
      <c r="G2454" s="85">
        <v>1715910</v>
      </c>
      <c r="H2454" s="89"/>
      <c r="I2454" s="273" t="s">
        <v>5872</v>
      </c>
      <c r="J2454" s="89"/>
      <c r="K2454" s="89"/>
      <c r="L2454" s="89"/>
      <c r="M2454" s="89"/>
      <c r="N2454" s="274">
        <v>0</v>
      </c>
      <c r="O2454" s="274">
        <v>3349.5</v>
      </c>
      <c r="P2454" s="89" t="s">
        <v>670</v>
      </c>
    </row>
    <row r="2455" spans="1:16" ht="51">
      <c r="A2455" s="271">
        <v>591</v>
      </c>
      <c r="B2455" s="89"/>
      <c r="C2455" s="272" t="s">
        <v>1370</v>
      </c>
      <c r="D2455" s="84">
        <v>43523</v>
      </c>
      <c r="E2455" s="85" t="s">
        <v>4397</v>
      </c>
      <c r="F2455" s="85" t="s">
        <v>3</v>
      </c>
      <c r="G2455" s="85">
        <v>1715909</v>
      </c>
      <c r="H2455" s="89"/>
      <c r="I2455" s="273" t="s">
        <v>5873</v>
      </c>
      <c r="J2455" s="89"/>
      <c r="K2455" s="89"/>
      <c r="L2455" s="89"/>
      <c r="M2455" s="89"/>
      <c r="N2455" s="274">
        <v>0</v>
      </c>
      <c r="O2455" s="274">
        <v>2334960</v>
      </c>
      <c r="P2455" s="89" t="s">
        <v>670</v>
      </c>
    </row>
    <row r="2456" spans="1:16" ht="51">
      <c r="A2456" s="271">
        <v>591</v>
      </c>
      <c r="B2456" s="89"/>
      <c r="C2456" s="272" t="s">
        <v>1370</v>
      </c>
      <c r="D2456" s="84">
        <v>43523</v>
      </c>
      <c r="E2456" s="85" t="s">
        <v>4398</v>
      </c>
      <c r="F2456" s="85" t="s">
        <v>3</v>
      </c>
      <c r="G2456" s="85">
        <v>1715907</v>
      </c>
      <c r="H2456" s="89"/>
      <c r="I2456" s="273" t="s">
        <v>5874</v>
      </c>
      <c r="J2456" s="89"/>
      <c r="K2456" s="89"/>
      <c r="L2456" s="89"/>
      <c r="M2456" s="89"/>
      <c r="N2456" s="274">
        <v>0</v>
      </c>
      <c r="O2456" s="274">
        <v>1500000</v>
      </c>
      <c r="P2456" s="89" t="s">
        <v>670</v>
      </c>
    </row>
    <row r="2457" spans="1:16" ht="51">
      <c r="A2457" s="271">
        <v>682</v>
      </c>
      <c r="B2457" s="89"/>
      <c r="C2457" s="272" t="s">
        <v>1373</v>
      </c>
      <c r="D2457" s="84">
        <v>43523</v>
      </c>
      <c r="E2457" s="85" t="s">
        <v>4399</v>
      </c>
      <c r="F2457" s="85" t="s">
        <v>3</v>
      </c>
      <c r="G2457" s="85">
        <v>1715869</v>
      </c>
      <c r="H2457" s="89"/>
      <c r="I2457" s="273" t="s">
        <v>5875</v>
      </c>
      <c r="J2457" s="89"/>
      <c r="K2457" s="89"/>
      <c r="L2457" s="89"/>
      <c r="M2457" s="89"/>
      <c r="N2457" s="274">
        <v>0</v>
      </c>
      <c r="O2457" s="274">
        <v>268.39999999999998</v>
      </c>
      <c r="P2457" s="89" t="s">
        <v>670</v>
      </c>
    </row>
    <row r="2458" spans="1:16" ht="63.75">
      <c r="A2458" s="271" t="s">
        <v>556</v>
      </c>
      <c r="B2458" s="89"/>
      <c r="C2458" s="272" t="s">
        <v>616</v>
      </c>
      <c r="D2458" s="84">
        <v>43523</v>
      </c>
      <c r="E2458" s="85" t="s">
        <v>4400</v>
      </c>
      <c r="F2458" s="85" t="s">
        <v>3</v>
      </c>
      <c r="G2458" s="85">
        <v>1715867</v>
      </c>
      <c r="H2458" s="89"/>
      <c r="I2458" s="273" t="s">
        <v>5876</v>
      </c>
      <c r="J2458" s="89"/>
      <c r="K2458" s="89"/>
      <c r="L2458" s="89"/>
      <c r="M2458" s="89"/>
      <c r="N2458" s="274">
        <v>0</v>
      </c>
      <c r="O2458" s="274">
        <v>2765.19</v>
      </c>
      <c r="P2458" s="89" t="s">
        <v>670</v>
      </c>
    </row>
    <row r="2459" spans="1:16" ht="63.75">
      <c r="A2459" s="271">
        <v>35</v>
      </c>
      <c r="B2459" s="89"/>
      <c r="C2459" s="272" t="s">
        <v>46</v>
      </c>
      <c r="D2459" s="84">
        <v>43523</v>
      </c>
      <c r="E2459" s="85" t="s">
        <v>4401</v>
      </c>
      <c r="F2459" s="85" t="s">
        <v>3</v>
      </c>
      <c r="G2459" s="85">
        <v>1715799</v>
      </c>
      <c r="H2459" s="89"/>
      <c r="I2459" s="273" t="s">
        <v>5877</v>
      </c>
      <c r="J2459" s="89"/>
      <c r="K2459" s="89"/>
      <c r="L2459" s="89"/>
      <c r="M2459" s="89"/>
      <c r="N2459" s="274">
        <v>0</v>
      </c>
      <c r="O2459" s="274">
        <v>6000</v>
      </c>
      <c r="P2459" s="89" t="s">
        <v>670</v>
      </c>
    </row>
    <row r="2460" spans="1:16" ht="51">
      <c r="A2460" s="271" t="s">
        <v>556</v>
      </c>
      <c r="B2460" s="89"/>
      <c r="C2460" s="272" t="s">
        <v>616</v>
      </c>
      <c r="D2460" s="84">
        <v>43523</v>
      </c>
      <c r="E2460" s="85" t="s">
        <v>4402</v>
      </c>
      <c r="F2460" s="85" t="s">
        <v>3</v>
      </c>
      <c r="G2460" s="85">
        <v>1715796</v>
      </c>
      <c r="H2460" s="89"/>
      <c r="I2460" s="273" t="s">
        <v>5878</v>
      </c>
      <c r="J2460" s="89"/>
      <c r="K2460" s="89"/>
      <c r="L2460" s="89"/>
      <c r="M2460" s="89"/>
      <c r="N2460" s="274">
        <v>0</v>
      </c>
      <c r="O2460" s="274">
        <v>671.7</v>
      </c>
      <c r="P2460" s="89" t="s">
        <v>670</v>
      </c>
    </row>
    <row r="2461" spans="1:16" ht="63.75">
      <c r="A2461" s="271">
        <v>35</v>
      </c>
      <c r="B2461" s="89"/>
      <c r="C2461" s="272" t="s">
        <v>46</v>
      </c>
      <c r="D2461" s="84">
        <v>43523</v>
      </c>
      <c r="E2461" s="85" t="s">
        <v>4403</v>
      </c>
      <c r="F2461" s="85" t="s">
        <v>3</v>
      </c>
      <c r="G2461" s="85">
        <v>1715795</v>
      </c>
      <c r="H2461" s="89"/>
      <c r="I2461" s="273" t="s">
        <v>5879</v>
      </c>
      <c r="J2461" s="89"/>
      <c r="K2461" s="89"/>
      <c r="L2461" s="89"/>
      <c r="M2461" s="89"/>
      <c r="N2461" s="274">
        <v>0</v>
      </c>
      <c r="O2461" s="274">
        <v>1835.76</v>
      </c>
      <c r="P2461" s="89" t="s">
        <v>670</v>
      </c>
    </row>
    <row r="2462" spans="1:16" ht="63.75">
      <c r="A2462" s="271" t="s">
        <v>556</v>
      </c>
      <c r="B2462" s="89"/>
      <c r="C2462" s="272" t="s">
        <v>616</v>
      </c>
      <c r="D2462" s="84">
        <v>43523</v>
      </c>
      <c r="E2462" s="85" t="s">
        <v>4404</v>
      </c>
      <c r="F2462" s="85" t="s">
        <v>3</v>
      </c>
      <c r="G2462" s="85">
        <v>1715792</v>
      </c>
      <c r="H2462" s="89"/>
      <c r="I2462" s="273" t="s">
        <v>5880</v>
      </c>
      <c r="J2462" s="89"/>
      <c r="K2462" s="89"/>
      <c r="L2462" s="89"/>
      <c r="M2462" s="89"/>
      <c r="N2462" s="274">
        <v>0</v>
      </c>
      <c r="O2462" s="274">
        <v>249.68</v>
      </c>
      <c r="P2462" s="89" t="s">
        <v>670</v>
      </c>
    </row>
    <row r="2463" spans="1:16" ht="63.75">
      <c r="A2463" s="271">
        <v>35</v>
      </c>
      <c r="B2463" s="89"/>
      <c r="C2463" s="272" t="s">
        <v>46</v>
      </c>
      <c r="D2463" s="84">
        <v>43523</v>
      </c>
      <c r="E2463" s="85" t="s">
        <v>4405</v>
      </c>
      <c r="F2463" s="85" t="s">
        <v>3</v>
      </c>
      <c r="G2463" s="85">
        <v>1715790</v>
      </c>
      <c r="H2463" s="89"/>
      <c r="I2463" s="273" t="s">
        <v>5881</v>
      </c>
      <c r="J2463" s="89"/>
      <c r="K2463" s="89"/>
      <c r="L2463" s="89"/>
      <c r="M2463" s="89"/>
      <c r="N2463" s="274">
        <v>0</v>
      </c>
      <c r="O2463" s="274">
        <v>230</v>
      </c>
      <c r="P2463" s="89" t="s">
        <v>670</v>
      </c>
    </row>
    <row r="2464" spans="1:16" ht="89.25">
      <c r="A2464" s="271">
        <v>587</v>
      </c>
      <c r="B2464" s="89"/>
      <c r="C2464" s="272" t="s">
        <v>730</v>
      </c>
      <c r="D2464" s="84">
        <v>43523</v>
      </c>
      <c r="E2464" s="85" t="s">
        <v>4406</v>
      </c>
      <c r="F2464" s="85" t="s">
        <v>3</v>
      </c>
      <c r="G2464" s="85">
        <v>1715943</v>
      </c>
      <c r="H2464" s="89"/>
      <c r="I2464" s="273" t="s">
        <v>5882</v>
      </c>
      <c r="J2464" s="89"/>
      <c r="K2464" s="89"/>
      <c r="L2464" s="89"/>
      <c r="M2464" s="89"/>
      <c r="N2464" s="274">
        <v>0</v>
      </c>
      <c r="O2464" s="274">
        <v>2739.8</v>
      </c>
      <c r="P2464" s="89" t="s">
        <v>670</v>
      </c>
    </row>
    <row r="2465" spans="1:16" ht="89.25">
      <c r="A2465" s="271">
        <v>587</v>
      </c>
      <c r="B2465" s="89"/>
      <c r="C2465" s="272" t="s">
        <v>730</v>
      </c>
      <c r="D2465" s="84">
        <v>43523</v>
      </c>
      <c r="E2465" s="85" t="s">
        <v>4407</v>
      </c>
      <c r="F2465" s="85" t="s">
        <v>3</v>
      </c>
      <c r="G2465" s="85">
        <v>1715941</v>
      </c>
      <c r="H2465" s="89"/>
      <c r="I2465" s="273" t="s">
        <v>5883</v>
      </c>
      <c r="J2465" s="89"/>
      <c r="K2465" s="89"/>
      <c r="L2465" s="89"/>
      <c r="M2465" s="89"/>
      <c r="N2465" s="274">
        <v>0</v>
      </c>
      <c r="O2465" s="274">
        <v>2307.6</v>
      </c>
      <c r="P2465" s="89" t="s">
        <v>670</v>
      </c>
    </row>
    <row r="2466" spans="1:16" ht="89.25">
      <c r="A2466" s="271">
        <v>587</v>
      </c>
      <c r="B2466" s="89"/>
      <c r="C2466" s="272" t="s">
        <v>730</v>
      </c>
      <c r="D2466" s="84">
        <v>43523</v>
      </c>
      <c r="E2466" s="85" t="s">
        <v>4408</v>
      </c>
      <c r="F2466" s="85" t="s">
        <v>3</v>
      </c>
      <c r="G2466" s="85">
        <v>1715940</v>
      </c>
      <c r="H2466" s="89"/>
      <c r="I2466" s="273" t="s">
        <v>5884</v>
      </c>
      <c r="J2466" s="89"/>
      <c r="K2466" s="89"/>
      <c r="L2466" s="89"/>
      <c r="M2466" s="89"/>
      <c r="N2466" s="274">
        <v>0</v>
      </c>
      <c r="O2466" s="274">
        <v>1854.96</v>
      </c>
      <c r="P2466" s="89" t="s">
        <v>670</v>
      </c>
    </row>
    <row r="2467" spans="1:16" ht="89.25">
      <c r="A2467" s="271">
        <v>587</v>
      </c>
      <c r="B2467" s="89"/>
      <c r="C2467" s="272" t="s">
        <v>730</v>
      </c>
      <c r="D2467" s="84">
        <v>43523</v>
      </c>
      <c r="E2467" s="85" t="s">
        <v>4409</v>
      </c>
      <c r="F2467" s="85" t="s">
        <v>3</v>
      </c>
      <c r="G2467" s="85">
        <v>1715939</v>
      </c>
      <c r="H2467" s="89"/>
      <c r="I2467" s="273" t="s">
        <v>5885</v>
      </c>
      <c r="J2467" s="89"/>
      <c r="K2467" s="89"/>
      <c r="L2467" s="89"/>
      <c r="M2467" s="89"/>
      <c r="N2467" s="274">
        <v>0</v>
      </c>
      <c r="O2467" s="274">
        <v>287.76</v>
      </c>
      <c r="P2467" s="89" t="s">
        <v>670</v>
      </c>
    </row>
    <row r="2468" spans="1:16" ht="89.25">
      <c r="A2468" s="271">
        <v>587</v>
      </c>
      <c r="B2468" s="89"/>
      <c r="C2468" s="272" t="s">
        <v>730</v>
      </c>
      <c r="D2468" s="84">
        <v>43523</v>
      </c>
      <c r="E2468" s="85" t="s">
        <v>4410</v>
      </c>
      <c r="F2468" s="85" t="s">
        <v>3</v>
      </c>
      <c r="G2468" s="85">
        <v>1715938</v>
      </c>
      <c r="H2468" s="89"/>
      <c r="I2468" s="273" t="s">
        <v>5886</v>
      </c>
      <c r="J2468" s="89"/>
      <c r="K2468" s="89"/>
      <c r="L2468" s="89"/>
      <c r="M2468" s="89"/>
      <c r="N2468" s="274">
        <v>0</v>
      </c>
      <c r="O2468" s="274">
        <v>2468.02</v>
      </c>
      <c r="P2468" s="89" t="s">
        <v>670</v>
      </c>
    </row>
    <row r="2469" spans="1:16" ht="51">
      <c r="A2469" s="271" t="s">
        <v>565</v>
      </c>
      <c r="B2469" s="89"/>
      <c r="C2469" s="272" t="s">
        <v>615</v>
      </c>
      <c r="D2469" s="84">
        <v>43523</v>
      </c>
      <c r="E2469" s="85" t="s">
        <v>4411</v>
      </c>
      <c r="F2469" s="85" t="s">
        <v>3</v>
      </c>
      <c r="G2469" s="85">
        <v>1715937</v>
      </c>
      <c r="H2469" s="89"/>
      <c r="I2469" s="273" t="s">
        <v>5887</v>
      </c>
      <c r="J2469" s="89"/>
      <c r="K2469" s="89"/>
      <c r="L2469" s="89"/>
      <c r="M2469" s="89"/>
      <c r="N2469" s="274">
        <v>0</v>
      </c>
      <c r="O2469" s="274">
        <v>861.57</v>
      </c>
      <c r="P2469" s="89" t="s">
        <v>670</v>
      </c>
    </row>
    <row r="2470" spans="1:16" ht="89.25">
      <c r="A2470" s="271">
        <v>587</v>
      </c>
      <c r="B2470" s="89"/>
      <c r="C2470" s="272" t="s">
        <v>730</v>
      </c>
      <c r="D2470" s="84">
        <v>43523</v>
      </c>
      <c r="E2470" s="85" t="s">
        <v>4412</v>
      </c>
      <c r="F2470" s="85" t="s">
        <v>3</v>
      </c>
      <c r="G2470" s="85">
        <v>1715936</v>
      </c>
      <c r="H2470" s="89"/>
      <c r="I2470" s="273" t="s">
        <v>5888</v>
      </c>
      <c r="J2470" s="89"/>
      <c r="K2470" s="89"/>
      <c r="L2470" s="89"/>
      <c r="M2470" s="89"/>
      <c r="N2470" s="274">
        <v>0</v>
      </c>
      <c r="O2470" s="274">
        <v>4683.9800000000005</v>
      </c>
      <c r="P2470" s="89" t="s">
        <v>670</v>
      </c>
    </row>
    <row r="2471" spans="1:16" ht="89.25">
      <c r="A2471" s="271">
        <v>587</v>
      </c>
      <c r="B2471" s="89"/>
      <c r="C2471" s="272" t="s">
        <v>730</v>
      </c>
      <c r="D2471" s="84">
        <v>43523</v>
      </c>
      <c r="E2471" s="85" t="s">
        <v>4413</v>
      </c>
      <c r="F2471" s="85" t="s">
        <v>3</v>
      </c>
      <c r="G2471" s="85">
        <v>1715934</v>
      </c>
      <c r="H2471" s="89"/>
      <c r="I2471" s="273" t="s">
        <v>5889</v>
      </c>
      <c r="J2471" s="89"/>
      <c r="K2471" s="89"/>
      <c r="L2471" s="89"/>
      <c r="M2471" s="89"/>
      <c r="N2471" s="274">
        <v>0</v>
      </c>
      <c r="O2471" s="274">
        <v>329.22</v>
      </c>
      <c r="P2471" s="89" t="s">
        <v>670</v>
      </c>
    </row>
    <row r="2472" spans="1:16" ht="89.25">
      <c r="A2472" s="271">
        <v>587</v>
      </c>
      <c r="B2472" s="89"/>
      <c r="C2472" s="272" t="s">
        <v>730</v>
      </c>
      <c r="D2472" s="84">
        <v>43523</v>
      </c>
      <c r="E2472" s="85" t="s">
        <v>4414</v>
      </c>
      <c r="F2472" s="85" t="s">
        <v>3</v>
      </c>
      <c r="G2472" s="85">
        <v>1715930</v>
      </c>
      <c r="H2472" s="89"/>
      <c r="I2472" s="273" t="s">
        <v>5890</v>
      </c>
      <c r="J2472" s="89"/>
      <c r="K2472" s="89"/>
      <c r="L2472" s="89"/>
      <c r="M2472" s="89"/>
      <c r="N2472" s="274">
        <v>0</v>
      </c>
      <c r="O2472" s="274">
        <v>2558</v>
      </c>
      <c r="P2472" s="89" t="s">
        <v>670</v>
      </c>
    </row>
    <row r="2473" spans="1:16" ht="89.25">
      <c r="A2473" s="271">
        <v>587</v>
      </c>
      <c r="B2473" s="89"/>
      <c r="C2473" s="272" t="s">
        <v>730</v>
      </c>
      <c r="D2473" s="84">
        <v>43523</v>
      </c>
      <c r="E2473" s="85" t="s">
        <v>4415</v>
      </c>
      <c r="F2473" s="85" t="s">
        <v>3</v>
      </c>
      <c r="G2473" s="85">
        <v>1715926</v>
      </c>
      <c r="H2473" s="89"/>
      <c r="I2473" s="273" t="s">
        <v>5891</v>
      </c>
      <c r="J2473" s="89"/>
      <c r="K2473" s="89"/>
      <c r="L2473" s="89"/>
      <c r="M2473" s="89"/>
      <c r="N2473" s="274">
        <v>0</v>
      </c>
      <c r="O2473" s="274">
        <v>21.3</v>
      </c>
      <c r="P2473" s="89" t="s">
        <v>670</v>
      </c>
    </row>
    <row r="2474" spans="1:16" ht="89.25">
      <c r="A2474" s="271">
        <v>587</v>
      </c>
      <c r="B2474" s="89"/>
      <c r="C2474" s="272" t="s">
        <v>730</v>
      </c>
      <c r="D2474" s="84">
        <v>43523</v>
      </c>
      <c r="E2474" s="85" t="s">
        <v>4416</v>
      </c>
      <c r="F2474" s="85" t="s">
        <v>3</v>
      </c>
      <c r="G2474" s="85">
        <v>1715922</v>
      </c>
      <c r="H2474" s="89"/>
      <c r="I2474" s="273" t="s">
        <v>5892</v>
      </c>
      <c r="J2474" s="89"/>
      <c r="K2474" s="89"/>
      <c r="L2474" s="89"/>
      <c r="M2474" s="89"/>
      <c r="N2474" s="274">
        <v>0</v>
      </c>
      <c r="O2474" s="274">
        <v>917.82</v>
      </c>
      <c r="P2474" s="89" t="s">
        <v>670</v>
      </c>
    </row>
    <row r="2475" spans="1:16" ht="51">
      <c r="A2475" s="271" t="s">
        <v>556</v>
      </c>
      <c r="B2475" s="89"/>
      <c r="C2475" s="272" t="s">
        <v>616</v>
      </c>
      <c r="D2475" s="84">
        <v>43523</v>
      </c>
      <c r="E2475" s="85" t="s">
        <v>4417</v>
      </c>
      <c r="F2475" s="85" t="s">
        <v>3</v>
      </c>
      <c r="G2475" s="85">
        <v>1715917</v>
      </c>
      <c r="H2475" s="89"/>
      <c r="I2475" s="273" t="s">
        <v>5893</v>
      </c>
      <c r="J2475" s="89"/>
      <c r="K2475" s="89"/>
      <c r="L2475" s="89"/>
      <c r="M2475" s="89"/>
      <c r="N2475" s="274">
        <v>0</v>
      </c>
      <c r="O2475" s="274">
        <v>628</v>
      </c>
      <c r="P2475" s="89" t="s">
        <v>670</v>
      </c>
    </row>
    <row r="2476" spans="1:16" ht="76.5">
      <c r="A2476" s="271">
        <v>10</v>
      </c>
      <c r="B2476" s="89"/>
      <c r="C2476" s="272" t="s">
        <v>41</v>
      </c>
      <c r="D2476" s="84">
        <v>43523</v>
      </c>
      <c r="E2476" s="85" t="s">
        <v>4418</v>
      </c>
      <c r="F2476" s="85" t="s">
        <v>6</v>
      </c>
      <c r="G2476" s="85">
        <v>975237</v>
      </c>
      <c r="H2476" s="89"/>
      <c r="I2476" s="273" t="s">
        <v>5894</v>
      </c>
      <c r="J2476" s="89"/>
      <c r="K2476" s="89"/>
      <c r="L2476" s="89"/>
      <c r="M2476" s="89"/>
      <c r="N2476" s="274">
        <v>0</v>
      </c>
      <c r="O2476" s="274">
        <v>33202.400000000001</v>
      </c>
      <c r="P2476" s="89" t="s">
        <v>670</v>
      </c>
    </row>
    <row r="2477" spans="1:16" ht="102">
      <c r="A2477" s="271">
        <v>670</v>
      </c>
      <c r="B2477" s="89"/>
      <c r="C2477" s="272" t="s">
        <v>190</v>
      </c>
      <c r="D2477" s="84">
        <v>43523</v>
      </c>
      <c r="E2477" s="85" t="s">
        <v>4419</v>
      </c>
      <c r="F2477" s="85" t="s">
        <v>15</v>
      </c>
      <c r="G2477" s="85">
        <v>7311</v>
      </c>
      <c r="H2477" s="89"/>
      <c r="I2477" s="273" t="s">
        <v>5895</v>
      </c>
      <c r="J2477" s="89"/>
      <c r="K2477" s="89"/>
      <c r="L2477" s="89"/>
      <c r="M2477" s="89"/>
      <c r="N2477" s="274">
        <v>291.95</v>
      </c>
      <c r="O2477" s="274">
        <v>0</v>
      </c>
      <c r="P2477" s="89" t="s">
        <v>670</v>
      </c>
    </row>
    <row r="2478" spans="1:16" ht="102">
      <c r="A2478" s="271">
        <v>670</v>
      </c>
      <c r="B2478" s="89"/>
      <c r="C2478" s="272" t="s">
        <v>190</v>
      </c>
      <c r="D2478" s="84">
        <v>43523</v>
      </c>
      <c r="E2478" s="85" t="s">
        <v>4420</v>
      </c>
      <c r="F2478" s="85" t="s">
        <v>15</v>
      </c>
      <c r="G2478" s="85">
        <v>7309</v>
      </c>
      <c r="H2478" s="89"/>
      <c r="I2478" s="273" t="s">
        <v>5896</v>
      </c>
      <c r="J2478" s="89"/>
      <c r="K2478" s="89"/>
      <c r="L2478" s="89"/>
      <c r="M2478" s="89"/>
      <c r="N2478" s="274">
        <v>272.33</v>
      </c>
      <c r="O2478" s="274">
        <v>0</v>
      </c>
      <c r="P2478" s="89" t="s">
        <v>670</v>
      </c>
    </row>
    <row r="2479" spans="1:16" ht="102">
      <c r="A2479" s="271">
        <v>670</v>
      </c>
      <c r="B2479" s="89"/>
      <c r="C2479" s="272" t="s">
        <v>190</v>
      </c>
      <c r="D2479" s="84">
        <v>43523</v>
      </c>
      <c r="E2479" s="85" t="s">
        <v>4421</v>
      </c>
      <c r="F2479" s="85" t="s">
        <v>15</v>
      </c>
      <c r="G2479" s="85">
        <v>7306</v>
      </c>
      <c r="H2479" s="89"/>
      <c r="I2479" s="273" t="s">
        <v>5897</v>
      </c>
      <c r="J2479" s="89"/>
      <c r="K2479" s="89"/>
      <c r="L2479" s="89"/>
      <c r="M2479" s="89"/>
      <c r="N2479" s="274">
        <v>275.63</v>
      </c>
      <c r="O2479" s="274">
        <v>0</v>
      </c>
      <c r="P2479" s="89" t="s">
        <v>670</v>
      </c>
    </row>
    <row r="2480" spans="1:16" ht="102">
      <c r="A2480" s="271">
        <v>670</v>
      </c>
      <c r="B2480" s="89"/>
      <c r="C2480" s="272" t="s">
        <v>190</v>
      </c>
      <c r="D2480" s="84">
        <v>43523</v>
      </c>
      <c r="E2480" s="85" t="s">
        <v>4422</v>
      </c>
      <c r="F2480" s="85" t="s">
        <v>15</v>
      </c>
      <c r="G2480" s="85">
        <v>7310</v>
      </c>
      <c r="H2480" s="89"/>
      <c r="I2480" s="273" t="s">
        <v>5898</v>
      </c>
      <c r="J2480" s="89"/>
      <c r="K2480" s="89"/>
      <c r="L2480" s="89"/>
      <c r="M2480" s="89"/>
      <c r="N2480" s="274">
        <v>272.06</v>
      </c>
      <c r="O2480" s="274">
        <v>0</v>
      </c>
      <c r="P2480" s="89" t="s">
        <v>670</v>
      </c>
    </row>
    <row r="2481" spans="1:16" ht="102">
      <c r="A2481" s="271">
        <v>670</v>
      </c>
      <c r="B2481" s="89"/>
      <c r="C2481" s="272" t="s">
        <v>190</v>
      </c>
      <c r="D2481" s="84">
        <v>43523</v>
      </c>
      <c r="E2481" s="85" t="s">
        <v>4423</v>
      </c>
      <c r="F2481" s="85" t="s">
        <v>15</v>
      </c>
      <c r="G2481" s="85">
        <v>7307</v>
      </c>
      <c r="H2481" s="89"/>
      <c r="I2481" s="273" t="s">
        <v>5899</v>
      </c>
      <c r="J2481" s="89"/>
      <c r="K2481" s="89"/>
      <c r="L2481" s="89"/>
      <c r="M2481" s="89"/>
      <c r="N2481" s="274">
        <v>271.64999999999998</v>
      </c>
      <c r="O2481" s="274">
        <v>0</v>
      </c>
      <c r="P2481" s="89" t="s">
        <v>670</v>
      </c>
    </row>
    <row r="2482" spans="1:16" ht="102">
      <c r="A2482" s="271">
        <v>670</v>
      </c>
      <c r="B2482" s="89"/>
      <c r="C2482" s="272" t="s">
        <v>190</v>
      </c>
      <c r="D2482" s="84">
        <v>43523</v>
      </c>
      <c r="E2482" s="85" t="s">
        <v>4424</v>
      </c>
      <c r="F2482" s="85" t="s">
        <v>15</v>
      </c>
      <c r="G2482" s="85">
        <v>7312</v>
      </c>
      <c r="H2482" s="89"/>
      <c r="I2482" s="273" t="s">
        <v>5900</v>
      </c>
      <c r="J2482" s="89"/>
      <c r="K2482" s="89"/>
      <c r="L2482" s="89"/>
      <c r="M2482" s="89"/>
      <c r="N2482" s="274">
        <v>273.5</v>
      </c>
      <c r="O2482" s="274">
        <v>0</v>
      </c>
      <c r="P2482" s="89" t="s">
        <v>670</v>
      </c>
    </row>
    <row r="2483" spans="1:16" ht="102">
      <c r="A2483" s="271">
        <v>670</v>
      </c>
      <c r="B2483" s="89"/>
      <c r="C2483" s="272" t="s">
        <v>190</v>
      </c>
      <c r="D2483" s="84">
        <v>43523</v>
      </c>
      <c r="E2483" s="85" t="s">
        <v>4425</v>
      </c>
      <c r="F2483" s="85" t="s">
        <v>15</v>
      </c>
      <c r="G2483" s="85">
        <v>7304</v>
      </c>
      <c r="H2483" s="89"/>
      <c r="I2483" s="273" t="s">
        <v>5901</v>
      </c>
      <c r="J2483" s="89"/>
      <c r="K2483" s="89"/>
      <c r="L2483" s="89"/>
      <c r="M2483" s="89"/>
      <c r="N2483" s="274">
        <v>274.8</v>
      </c>
      <c r="O2483" s="274">
        <v>0</v>
      </c>
      <c r="P2483" s="89" t="s">
        <v>670</v>
      </c>
    </row>
    <row r="2484" spans="1:16" ht="102">
      <c r="A2484" s="271">
        <v>670</v>
      </c>
      <c r="B2484" s="89"/>
      <c r="C2484" s="272" t="s">
        <v>190</v>
      </c>
      <c r="D2484" s="84">
        <v>43523</v>
      </c>
      <c r="E2484" s="85" t="s">
        <v>4426</v>
      </c>
      <c r="F2484" s="85" t="s">
        <v>15</v>
      </c>
      <c r="G2484" s="85">
        <v>7305</v>
      </c>
      <c r="H2484" s="89"/>
      <c r="I2484" s="273" t="s">
        <v>5902</v>
      </c>
      <c r="J2484" s="89"/>
      <c r="K2484" s="89"/>
      <c r="L2484" s="89"/>
      <c r="M2484" s="89"/>
      <c r="N2484" s="274">
        <v>309.31</v>
      </c>
      <c r="O2484" s="274">
        <v>0</v>
      </c>
      <c r="P2484" s="89" t="s">
        <v>670</v>
      </c>
    </row>
    <row r="2485" spans="1:16" ht="102">
      <c r="A2485" s="271">
        <v>670</v>
      </c>
      <c r="B2485" s="89"/>
      <c r="C2485" s="272" t="s">
        <v>190</v>
      </c>
      <c r="D2485" s="84">
        <v>43523</v>
      </c>
      <c r="E2485" s="85" t="s">
        <v>4427</v>
      </c>
      <c r="F2485" s="85" t="s">
        <v>15</v>
      </c>
      <c r="G2485" s="85">
        <v>7313</v>
      </c>
      <c r="H2485" s="89"/>
      <c r="I2485" s="273" t="s">
        <v>5903</v>
      </c>
      <c r="J2485" s="89"/>
      <c r="K2485" s="89"/>
      <c r="L2485" s="89"/>
      <c r="M2485" s="89"/>
      <c r="N2485" s="274">
        <v>285.77999999999997</v>
      </c>
      <c r="O2485" s="274">
        <v>0</v>
      </c>
      <c r="P2485" s="89" t="s">
        <v>670</v>
      </c>
    </row>
    <row r="2486" spans="1:16" ht="89.25">
      <c r="A2486" s="271">
        <v>594</v>
      </c>
      <c r="B2486" s="89"/>
      <c r="C2486" s="272" t="s">
        <v>98</v>
      </c>
      <c r="D2486" s="84">
        <v>43523</v>
      </c>
      <c r="E2486" s="85" t="s">
        <v>4428</v>
      </c>
      <c r="F2486" s="85" t="s">
        <v>15</v>
      </c>
      <c r="G2486" s="85">
        <v>7302</v>
      </c>
      <c r="H2486" s="89"/>
      <c r="I2486" s="273" t="s">
        <v>5904</v>
      </c>
      <c r="J2486" s="89"/>
      <c r="K2486" s="89"/>
      <c r="L2486" s="89"/>
      <c r="M2486" s="89"/>
      <c r="N2486" s="274">
        <v>271.23</v>
      </c>
      <c r="O2486" s="274">
        <v>0</v>
      </c>
      <c r="P2486" s="89" t="s">
        <v>670</v>
      </c>
    </row>
    <row r="2487" spans="1:16" ht="63.75">
      <c r="A2487" s="271">
        <v>287</v>
      </c>
      <c r="B2487" s="89"/>
      <c r="C2487" s="272" t="s">
        <v>126</v>
      </c>
      <c r="D2487" s="84">
        <v>43523</v>
      </c>
      <c r="E2487" s="85" t="s">
        <v>4429</v>
      </c>
      <c r="F2487" s="85" t="s">
        <v>11</v>
      </c>
      <c r="G2487" s="85">
        <v>975245</v>
      </c>
      <c r="H2487" s="89"/>
      <c r="I2487" s="273" t="s">
        <v>5905</v>
      </c>
      <c r="J2487" s="89"/>
      <c r="K2487" s="89"/>
      <c r="L2487" s="89"/>
      <c r="M2487" s="89"/>
      <c r="N2487" s="274">
        <v>50</v>
      </c>
      <c r="O2487" s="274">
        <v>0</v>
      </c>
      <c r="P2487" s="89" t="s">
        <v>670</v>
      </c>
    </row>
    <row r="2488" spans="1:16" ht="76.5">
      <c r="A2488" s="271">
        <v>513</v>
      </c>
      <c r="B2488" s="89"/>
      <c r="C2488" s="272" t="s">
        <v>171</v>
      </c>
      <c r="D2488" s="84">
        <v>43523</v>
      </c>
      <c r="E2488" s="85" t="s">
        <v>4430</v>
      </c>
      <c r="F2488" s="85" t="s">
        <v>15</v>
      </c>
      <c r="G2488" s="85">
        <v>975421</v>
      </c>
      <c r="H2488" s="89"/>
      <c r="I2488" s="273" t="s">
        <v>5906</v>
      </c>
      <c r="J2488" s="89"/>
      <c r="K2488" s="89"/>
      <c r="L2488" s="89"/>
      <c r="M2488" s="89"/>
      <c r="N2488" s="274">
        <v>50</v>
      </c>
      <c r="O2488" s="274">
        <v>0</v>
      </c>
      <c r="P2488" s="89" t="s">
        <v>670</v>
      </c>
    </row>
    <row r="2489" spans="1:16" ht="76.5">
      <c r="A2489" s="271">
        <v>35</v>
      </c>
      <c r="B2489" s="89"/>
      <c r="C2489" s="272" t="s">
        <v>46</v>
      </c>
      <c r="D2489" s="84">
        <v>43523</v>
      </c>
      <c r="E2489" s="85" t="s">
        <v>4431</v>
      </c>
      <c r="F2489" s="85" t="s">
        <v>671</v>
      </c>
      <c r="G2489" s="85">
        <v>204732</v>
      </c>
      <c r="H2489" s="89"/>
      <c r="I2489" s="273" t="s">
        <v>5907</v>
      </c>
      <c r="J2489" s="89"/>
      <c r="K2489" s="89"/>
      <c r="L2489" s="89"/>
      <c r="M2489" s="89"/>
      <c r="N2489" s="274">
        <v>0</v>
      </c>
      <c r="O2489" s="274">
        <v>10129.030000000001</v>
      </c>
      <c r="P2489" s="89" t="s">
        <v>670</v>
      </c>
    </row>
    <row r="2490" spans="1:16" ht="76.5">
      <c r="A2490" s="271">
        <v>35</v>
      </c>
      <c r="B2490" s="89"/>
      <c r="C2490" s="272" t="s">
        <v>46</v>
      </c>
      <c r="D2490" s="84">
        <v>43523</v>
      </c>
      <c r="E2490" s="85" t="s">
        <v>4431</v>
      </c>
      <c r="F2490" s="85" t="s">
        <v>671</v>
      </c>
      <c r="G2490" s="85">
        <v>204731</v>
      </c>
      <c r="H2490" s="89"/>
      <c r="I2490" s="273" t="s">
        <v>5908</v>
      </c>
      <c r="J2490" s="89"/>
      <c r="K2490" s="89"/>
      <c r="L2490" s="89"/>
      <c r="M2490" s="89"/>
      <c r="N2490" s="274">
        <v>0</v>
      </c>
      <c r="O2490" s="274">
        <v>4647.0600000000004</v>
      </c>
      <c r="P2490" s="89" t="s">
        <v>670</v>
      </c>
    </row>
    <row r="2491" spans="1:16" ht="51">
      <c r="A2491" s="271">
        <v>35</v>
      </c>
      <c r="B2491" s="89"/>
      <c r="C2491" s="272" t="s">
        <v>46</v>
      </c>
      <c r="D2491" s="84">
        <v>43523</v>
      </c>
      <c r="E2491" s="85" t="s">
        <v>4431</v>
      </c>
      <c r="F2491" s="85" t="s">
        <v>671</v>
      </c>
      <c r="G2491" s="85">
        <v>204906</v>
      </c>
      <c r="H2491" s="89"/>
      <c r="I2491" s="273" t="s">
        <v>5909</v>
      </c>
      <c r="J2491" s="89"/>
      <c r="K2491" s="89"/>
      <c r="L2491" s="89"/>
      <c r="M2491" s="89"/>
      <c r="N2491" s="274">
        <v>0</v>
      </c>
      <c r="O2491" s="274">
        <v>263609.63</v>
      </c>
      <c r="P2491" s="89" t="s">
        <v>670</v>
      </c>
    </row>
    <row r="2492" spans="1:16" ht="76.5">
      <c r="A2492" s="271">
        <v>35</v>
      </c>
      <c r="B2492" s="89"/>
      <c r="C2492" s="272" t="s">
        <v>46</v>
      </c>
      <c r="D2492" s="84">
        <v>43523</v>
      </c>
      <c r="E2492" s="85" t="s">
        <v>4431</v>
      </c>
      <c r="F2492" s="85" t="s">
        <v>671</v>
      </c>
      <c r="G2492" s="85">
        <v>204733</v>
      </c>
      <c r="H2492" s="89"/>
      <c r="I2492" s="273" t="s">
        <v>5910</v>
      </c>
      <c r="J2492" s="89"/>
      <c r="K2492" s="89"/>
      <c r="L2492" s="89"/>
      <c r="M2492" s="89"/>
      <c r="N2492" s="274">
        <v>0</v>
      </c>
      <c r="O2492" s="274">
        <v>114873.08</v>
      </c>
      <c r="P2492" s="89" t="s">
        <v>670</v>
      </c>
    </row>
    <row r="2493" spans="1:16" ht="76.5">
      <c r="A2493" s="271">
        <v>35</v>
      </c>
      <c r="B2493" s="89"/>
      <c r="C2493" s="272" t="s">
        <v>46</v>
      </c>
      <c r="D2493" s="84">
        <v>43523</v>
      </c>
      <c r="E2493" s="85" t="s">
        <v>4431</v>
      </c>
      <c r="F2493" s="85" t="s">
        <v>671</v>
      </c>
      <c r="G2493" s="85">
        <v>204734</v>
      </c>
      <c r="H2493" s="89"/>
      <c r="I2493" s="273" t="s">
        <v>5911</v>
      </c>
      <c r="J2493" s="89"/>
      <c r="K2493" s="89"/>
      <c r="L2493" s="89"/>
      <c r="M2493" s="89"/>
      <c r="N2493" s="274">
        <v>0</v>
      </c>
      <c r="O2493" s="274">
        <v>146701.37</v>
      </c>
      <c r="P2493" s="89" t="s">
        <v>670</v>
      </c>
    </row>
    <row r="2494" spans="1:16" ht="51">
      <c r="A2494" s="271">
        <v>10</v>
      </c>
      <c r="B2494" s="89"/>
      <c r="C2494" s="272" t="s">
        <v>41</v>
      </c>
      <c r="D2494" s="84">
        <v>43523</v>
      </c>
      <c r="E2494" s="85" t="s">
        <v>4432</v>
      </c>
      <c r="F2494" s="85" t="s">
        <v>6</v>
      </c>
      <c r="G2494" s="85">
        <v>976003</v>
      </c>
      <c r="H2494" s="89"/>
      <c r="I2494" s="273" t="s">
        <v>5912</v>
      </c>
      <c r="J2494" s="89"/>
      <c r="K2494" s="89"/>
      <c r="L2494" s="89"/>
      <c r="M2494" s="89"/>
      <c r="N2494" s="274">
        <v>0</v>
      </c>
      <c r="O2494" s="274">
        <v>308649.17</v>
      </c>
      <c r="P2494" s="89" t="s">
        <v>670</v>
      </c>
    </row>
    <row r="2495" spans="1:16" ht="51">
      <c r="A2495" s="271">
        <v>10</v>
      </c>
      <c r="B2495" s="89"/>
      <c r="C2495" s="272" t="s">
        <v>41</v>
      </c>
      <c r="D2495" s="84">
        <v>43523</v>
      </c>
      <c r="E2495" s="85" t="s">
        <v>4433</v>
      </c>
      <c r="F2495" s="85" t="s">
        <v>6</v>
      </c>
      <c r="G2495" s="85">
        <v>976245</v>
      </c>
      <c r="H2495" s="89"/>
      <c r="I2495" s="273" t="s">
        <v>5913</v>
      </c>
      <c r="J2495" s="89"/>
      <c r="K2495" s="89"/>
      <c r="L2495" s="89"/>
      <c r="M2495" s="89"/>
      <c r="N2495" s="274">
        <v>0</v>
      </c>
      <c r="O2495" s="274">
        <v>6327.6</v>
      </c>
      <c r="P2495" s="89" t="s">
        <v>670</v>
      </c>
    </row>
    <row r="2496" spans="1:16" ht="63.75">
      <c r="A2496" s="271">
        <v>10</v>
      </c>
      <c r="B2496" s="89"/>
      <c r="C2496" s="272" t="s">
        <v>41</v>
      </c>
      <c r="D2496" s="84">
        <v>43523</v>
      </c>
      <c r="E2496" s="85" t="s">
        <v>4434</v>
      </c>
      <c r="F2496" s="85" t="s">
        <v>6</v>
      </c>
      <c r="G2496" s="85">
        <v>976248</v>
      </c>
      <c r="H2496" s="89"/>
      <c r="I2496" s="273" t="s">
        <v>5914</v>
      </c>
      <c r="J2496" s="89"/>
      <c r="K2496" s="89"/>
      <c r="L2496" s="89"/>
      <c r="M2496" s="89"/>
      <c r="N2496" s="274">
        <v>0</v>
      </c>
      <c r="O2496" s="274">
        <v>21527.78</v>
      </c>
      <c r="P2496" s="89" t="s">
        <v>670</v>
      </c>
    </row>
    <row r="2497" spans="1:16" ht="63.75">
      <c r="A2497" s="271">
        <v>10</v>
      </c>
      <c r="B2497" s="89"/>
      <c r="C2497" s="272" t="s">
        <v>41</v>
      </c>
      <c r="D2497" s="84">
        <v>43523</v>
      </c>
      <c r="E2497" s="85" t="s">
        <v>4435</v>
      </c>
      <c r="F2497" s="85" t="s">
        <v>6</v>
      </c>
      <c r="G2497" s="85">
        <v>976250</v>
      </c>
      <c r="H2497" s="89"/>
      <c r="I2497" s="273" t="s">
        <v>5915</v>
      </c>
      <c r="J2497" s="89"/>
      <c r="K2497" s="89"/>
      <c r="L2497" s="89"/>
      <c r="M2497" s="89"/>
      <c r="N2497" s="274">
        <v>0</v>
      </c>
      <c r="O2497" s="274">
        <v>218515.42</v>
      </c>
      <c r="P2497" s="89" t="s">
        <v>670</v>
      </c>
    </row>
    <row r="2498" spans="1:16" ht="63.75">
      <c r="A2498" s="271">
        <v>86</v>
      </c>
      <c r="B2498" s="89"/>
      <c r="C2498" s="272" t="s">
        <v>56</v>
      </c>
      <c r="D2498" s="84">
        <v>43523</v>
      </c>
      <c r="E2498" s="85" t="s">
        <v>4436</v>
      </c>
      <c r="F2498" s="85" t="s">
        <v>6</v>
      </c>
      <c r="G2498" s="85">
        <v>1087366</v>
      </c>
      <c r="H2498" s="89"/>
      <c r="I2498" s="273" t="s">
        <v>5916</v>
      </c>
      <c r="J2498" s="89"/>
      <c r="K2498" s="89"/>
      <c r="L2498" s="89"/>
      <c r="M2498" s="89"/>
      <c r="N2498" s="274">
        <v>0</v>
      </c>
      <c r="O2498" s="274">
        <v>603944</v>
      </c>
      <c r="P2498" s="89" t="s">
        <v>670</v>
      </c>
    </row>
    <row r="2499" spans="1:16" ht="63.75">
      <c r="A2499" s="271">
        <v>373</v>
      </c>
      <c r="B2499" s="89"/>
      <c r="C2499" s="272" t="s">
        <v>636</v>
      </c>
      <c r="D2499" s="84">
        <v>43523</v>
      </c>
      <c r="E2499" s="85" t="s">
        <v>4437</v>
      </c>
      <c r="F2499" s="85" t="s">
        <v>6</v>
      </c>
      <c r="G2499" s="85">
        <v>1087528</v>
      </c>
      <c r="H2499" s="89"/>
      <c r="I2499" s="273" t="s">
        <v>5917</v>
      </c>
      <c r="J2499" s="89"/>
      <c r="K2499" s="89"/>
      <c r="L2499" s="89"/>
      <c r="M2499" s="89"/>
      <c r="N2499" s="274">
        <v>0</v>
      </c>
      <c r="O2499" s="274">
        <v>756394.7</v>
      </c>
      <c r="P2499" s="89" t="s">
        <v>670</v>
      </c>
    </row>
    <row r="2500" spans="1:16" ht="76.5">
      <c r="A2500" s="271" t="s">
        <v>556</v>
      </c>
      <c r="B2500" s="89"/>
      <c r="C2500" s="272" t="s">
        <v>616</v>
      </c>
      <c r="D2500" s="84">
        <v>43523</v>
      </c>
      <c r="E2500" s="85" t="s">
        <v>4438</v>
      </c>
      <c r="F2500" s="85" t="s">
        <v>11</v>
      </c>
      <c r="G2500" s="85">
        <v>948141</v>
      </c>
      <c r="H2500" s="89"/>
      <c r="I2500" s="273" t="s">
        <v>5918</v>
      </c>
      <c r="J2500" s="89"/>
      <c r="K2500" s="89"/>
      <c r="L2500" s="89"/>
      <c r="M2500" s="89"/>
      <c r="N2500" s="274">
        <v>50</v>
      </c>
      <c r="O2500" s="274">
        <v>0</v>
      </c>
      <c r="P2500" s="89" t="s">
        <v>670</v>
      </c>
    </row>
    <row r="2501" spans="1:16" ht="63.75">
      <c r="A2501" s="271">
        <v>121</v>
      </c>
      <c r="B2501" s="89"/>
      <c r="C2501" s="272" t="s">
        <v>64</v>
      </c>
      <c r="D2501" s="84">
        <v>43524</v>
      </c>
      <c r="E2501" s="85" t="s">
        <v>4439</v>
      </c>
      <c r="F2501" s="85" t="s">
        <v>3</v>
      </c>
      <c r="G2501" s="85">
        <v>1716343</v>
      </c>
      <c r="H2501" s="89"/>
      <c r="I2501" s="273" t="s">
        <v>5919</v>
      </c>
      <c r="J2501" s="89"/>
      <c r="K2501" s="89"/>
      <c r="L2501" s="89"/>
      <c r="M2501" s="89"/>
      <c r="N2501" s="274">
        <v>0</v>
      </c>
      <c r="O2501" s="274">
        <v>1498</v>
      </c>
      <c r="P2501" s="89" t="s">
        <v>670</v>
      </c>
    </row>
    <row r="2502" spans="1:16" ht="51">
      <c r="A2502" s="271" t="s">
        <v>565</v>
      </c>
      <c r="B2502" s="89"/>
      <c r="C2502" s="272" t="s">
        <v>615</v>
      </c>
      <c r="D2502" s="84">
        <v>43524</v>
      </c>
      <c r="E2502" s="85" t="s">
        <v>4440</v>
      </c>
      <c r="F2502" s="85" t="s">
        <v>3</v>
      </c>
      <c r="G2502" s="85">
        <v>1716350</v>
      </c>
      <c r="H2502" s="89"/>
      <c r="I2502" s="273" t="s">
        <v>5920</v>
      </c>
      <c r="J2502" s="89"/>
      <c r="K2502" s="89"/>
      <c r="L2502" s="89"/>
      <c r="M2502" s="89"/>
      <c r="N2502" s="274">
        <v>0</v>
      </c>
      <c r="O2502" s="274">
        <v>290</v>
      </c>
      <c r="P2502" s="89" t="s">
        <v>670</v>
      </c>
    </row>
    <row r="2503" spans="1:16" ht="51">
      <c r="A2503" s="271">
        <v>513</v>
      </c>
      <c r="B2503" s="89"/>
      <c r="C2503" s="272" t="s">
        <v>171</v>
      </c>
      <c r="D2503" s="84">
        <v>43524</v>
      </c>
      <c r="E2503" s="85" t="s">
        <v>4441</v>
      </c>
      <c r="F2503" s="85" t="s">
        <v>3</v>
      </c>
      <c r="G2503" s="85">
        <v>1716354</v>
      </c>
      <c r="H2503" s="89"/>
      <c r="I2503" s="273" t="s">
        <v>5921</v>
      </c>
      <c r="J2503" s="89"/>
      <c r="K2503" s="89"/>
      <c r="L2503" s="89"/>
      <c r="M2503" s="89"/>
      <c r="N2503" s="274">
        <v>0</v>
      </c>
      <c r="O2503" s="274">
        <v>10986</v>
      </c>
      <c r="P2503" s="89" t="s">
        <v>670</v>
      </c>
    </row>
    <row r="2504" spans="1:16" ht="51">
      <c r="A2504" s="271">
        <v>287</v>
      </c>
      <c r="B2504" s="89"/>
      <c r="C2504" s="272" t="s">
        <v>126</v>
      </c>
      <c r="D2504" s="84">
        <v>43524</v>
      </c>
      <c r="E2504" s="85" t="s">
        <v>4442</v>
      </c>
      <c r="F2504" s="85" t="s">
        <v>3</v>
      </c>
      <c r="G2504" s="85">
        <v>1716365</v>
      </c>
      <c r="H2504" s="89"/>
      <c r="I2504" s="273" t="s">
        <v>5922</v>
      </c>
      <c r="J2504" s="89"/>
      <c r="K2504" s="89"/>
      <c r="L2504" s="89"/>
      <c r="M2504" s="89"/>
      <c r="N2504" s="274">
        <v>0</v>
      </c>
      <c r="O2504" s="274">
        <v>50</v>
      </c>
      <c r="P2504" s="89" t="s">
        <v>670</v>
      </c>
    </row>
    <row r="2505" spans="1:16" ht="63.75">
      <c r="A2505" s="271">
        <v>25</v>
      </c>
      <c r="B2505" s="89"/>
      <c r="C2505" s="272" t="s">
        <v>45</v>
      </c>
      <c r="D2505" s="84">
        <v>43524</v>
      </c>
      <c r="E2505" s="85" t="s">
        <v>4443</v>
      </c>
      <c r="F2505" s="85" t="s">
        <v>3</v>
      </c>
      <c r="G2505" s="85">
        <v>1716367</v>
      </c>
      <c r="H2505" s="89"/>
      <c r="I2505" s="273" t="s">
        <v>5923</v>
      </c>
      <c r="J2505" s="89"/>
      <c r="K2505" s="89"/>
      <c r="L2505" s="89"/>
      <c r="M2505" s="89"/>
      <c r="N2505" s="274">
        <v>0</v>
      </c>
      <c r="O2505" s="274">
        <v>839.2</v>
      </c>
      <c r="P2505" s="89" t="s">
        <v>670</v>
      </c>
    </row>
    <row r="2506" spans="1:16" ht="51">
      <c r="A2506" s="271">
        <v>85</v>
      </c>
      <c r="B2506" s="89"/>
      <c r="C2506" s="272" t="s">
        <v>735</v>
      </c>
      <c r="D2506" s="84">
        <v>43524</v>
      </c>
      <c r="E2506" s="85" t="s">
        <v>4444</v>
      </c>
      <c r="F2506" s="85" t="s">
        <v>3</v>
      </c>
      <c r="G2506" s="85">
        <v>1716368</v>
      </c>
      <c r="H2506" s="89"/>
      <c r="I2506" s="273" t="s">
        <v>5924</v>
      </c>
      <c r="J2506" s="89"/>
      <c r="K2506" s="89"/>
      <c r="L2506" s="89"/>
      <c r="M2506" s="89"/>
      <c r="N2506" s="274">
        <v>0</v>
      </c>
      <c r="O2506" s="274">
        <v>120</v>
      </c>
      <c r="P2506" s="89" t="s">
        <v>670</v>
      </c>
    </row>
    <row r="2507" spans="1:16" ht="51">
      <c r="A2507" s="271">
        <v>592</v>
      </c>
      <c r="B2507" s="89"/>
      <c r="C2507" s="272" t="s">
        <v>645</v>
      </c>
      <c r="D2507" s="84">
        <v>43524</v>
      </c>
      <c r="E2507" s="85" t="s">
        <v>4445</v>
      </c>
      <c r="F2507" s="85" t="s">
        <v>3</v>
      </c>
      <c r="G2507" s="85">
        <v>1716373</v>
      </c>
      <c r="H2507" s="89"/>
      <c r="I2507" s="273" t="s">
        <v>5925</v>
      </c>
      <c r="J2507" s="89"/>
      <c r="K2507" s="89"/>
      <c r="L2507" s="89"/>
      <c r="M2507" s="89"/>
      <c r="N2507" s="274">
        <v>0</v>
      </c>
      <c r="O2507" s="274">
        <v>903</v>
      </c>
      <c r="P2507" s="89" t="s">
        <v>670</v>
      </c>
    </row>
    <row r="2508" spans="1:16" ht="51">
      <c r="A2508" s="271">
        <v>226</v>
      </c>
      <c r="B2508" s="89"/>
      <c r="C2508" s="272" t="s">
        <v>107</v>
      </c>
      <c r="D2508" s="84">
        <v>43524</v>
      </c>
      <c r="E2508" s="85" t="s">
        <v>4446</v>
      </c>
      <c r="F2508" s="85" t="s">
        <v>3</v>
      </c>
      <c r="G2508" s="85">
        <v>1716377</v>
      </c>
      <c r="H2508" s="89"/>
      <c r="I2508" s="273" t="s">
        <v>5926</v>
      </c>
      <c r="J2508" s="89"/>
      <c r="K2508" s="89"/>
      <c r="L2508" s="89"/>
      <c r="M2508" s="89"/>
      <c r="N2508" s="274">
        <v>0</v>
      </c>
      <c r="O2508" s="274">
        <v>400</v>
      </c>
      <c r="P2508" s="89" t="s">
        <v>670</v>
      </c>
    </row>
    <row r="2509" spans="1:16" ht="51">
      <c r="A2509" s="271" t="s">
        <v>556</v>
      </c>
      <c r="B2509" s="89"/>
      <c r="C2509" s="272" t="s">
        <v>616</v>
      </c>
      <c r="D2509" s="84">
        <v>43524</v>
      </c>
      <c r="E2509" s="85" t="s">
        <v>4447</v>
      </c>
      <c r="F2509" s="85" t="s">
        <v>3</v>
      </c>
      <c r="G2509" s="85">
        <v>1716378</v>
      </c>
      <c r="H2509" s="89"/>
      <c r="I2509" s="273" t="s">
        <v>5927</v>
      </c>
      <c r="J2509" s="89"/>
      <c r="K2509" s="89"/>
      <c r="L2509" s="89"/>
      <c r="M2509" s="89"/>
      <c r="N2509" s="274">
        <v>0</v>
      </c>
      <c r="O2509" s="274">
        <v>100</v>
      </c>
      <c r="P2509" s="89" t="s">
        <v>670</v>
      </c>
    </row>
    <row r="2510" spans="1:16" ht="51">
      <c r="A2510" s="271">
        <v>373</v>
      </c>
      <c r="B2510" s="89"/>
      <c r="C2510" s="272" t="s">
        <v>636</v>
      </c>
      <c r="D2510" s="84">
        <v>43524</v>
      </c>
      <c r="E2510" s="85" t="s">
        <v>4448</v>
      </c>
      <c r="F2510" s="85" t="s">
        <v>3</v>
      </c>
      <c r="G2510" s="85">
        <v>1716329</v>
      </c>
      <c r="H2510" s="89"/>
      <c r="I2510" s="273" t="s">
        <v>5928</v>
      </c>
      <c r="J2510" s="89"/>
      <c r="K2510" s="89"/>
      <c r="L2510" s="89"/>
      <c r="M2510" s="89"/>
      <c r="N2510" s="274">
        <v>0</v>
      </c>
      <c r="O2510" s="274">
        <v>23.62</v>
      </c>
      <c r="P2510" s="89" t="s">
        <v>670</v>
      </c>
    </row>
    <row r="2511" spans="1:16" ht="63.75">
      <c r="A2511" s="271">
        <v>132</v>
      </c>
      <c r="B2511" s="89"/>
      <c r="C2511" s="272" t="s">
        <v>68</v>
      </c>
      <c r="D2511" s="84">
        <v>43524</v>
      </c>
      <c r="E2511" s="85" t="s">
        <v>4449</v>
      </c>
      <c r="F2511" s="85" t="s">
        <v>3</v>
      </c>
      <c r="G2511" s="85">
        <v>1716327</v>
      </c>
      <c r="H2511" s="89"/>
      <c r="I2511" s="273" t="s">
        <v>5929</v>
      </c>
      <c r="J2511" s="89"/>
      <c r="K2511" s="89"/>
      <c r="L2511" s="89"/>
      <c r="M2511" s="89"/>
      <c r="N2511" s="274">
        <v>0</v>
      </c>
      <c r="O2511" s="274">
        <v>77000</v>
      </c>
      <c r="P2511" s="89" t="s">
        <v>670</v>
      </c>
    </row>
    <row r="2512" spans="1:16" ht="38.25">
      <c r="A2512" s="271" t="s">
        <v>565</v>
      </c>
      <c r="B2512" s="89"/>
      <c r="C2512" s="272" t="s">
        <v>615</v>
      </c>
      <c r="D2512" s="84">
        <v>43524</v>
      </c>
      <c r="E2512" s="85" t="s">
        <v>4450</v>
      </c>
      <c r="F2512" s="85" t="s">
        <v>3</v>
      </c>
      <c r="G2512" s="85">
        <v>1716324</v>
      </c>
      <c r="H2512" s="89"/>
      <c r="I2512" s="273" t="s">
        <v>5930</v>
      </c>
      <c r="J2512" s="89"/>
      <c r="K2512" s="89"/>
      <c r="L2512" s="89"/>
      <c r="M2512" s="89"/>
      <c r="N2512" s="274">
        <v>0</v>
      </c>
      <c r="O2512" s="274">
        <v>2075</v>
      </c>
      <c r="P2512" s="89" t="s">
        <v>670</v>
      </c>
    </row>
    <row r="2513" spans="1:16" ht="63.75">
      <c r="A2513" s="271">
        <v>121</v>
      </c>
      <c r="B2513" s="89"/>
      <c r="C2513" s="272" t="s">
        <v>64</v>
      </c>
      <c r="D2513" s="84">
        <v>43524</v>
      </c>
      <c r="E2513" s="85" t="s">
        <v>4451</v>
      </c>
      <c r="F2513" s="85" t="s">
        <v>3</v>
      </c>
      <c r="G2513" s="85">
        <v>1716317</v>
      </c>
      <c r="H2513" s="89"/>
      <c r="I2513" s="273" t="s">
        <v>5931</v>
      </c>
      <c r="J2513" s="89"/>
      <c r="K2513" s="89"/>
      <c r="L2513" s="89"/>
      <c r="M2513" s="89"/>
      <c r="N2513" s="274">
        <v>0</v>
      </c>
      <c r="O2513" s="274">
        <v>378</v>
      </c>
      <c r="P2513" s="89" t="s">
        <v>670</v>
      </c>
    </row>
    <row r="2514" spans="1:16" ht="51">
      <c r="A2514" s="271">
        <v>661</v>
      </c>
      <c r="B2514" s="89"/>
      <c r="C2514" s="272" t="s">
        <v>189</v>
      </c>
      <c r="D2514" s="84">
        <v>43524</v>
      </c>
      <c r="E2514" s="85" t="s">
        <v>4452</v>
      </c>
      <c r="F2514" s="85" t="s">
        <v>3</v>
      </c>
      <c r="G2514" s="85">
        <v>1716312</v>
      </c>
      <c r="H2514" s="89"/>
      <c r="I2514" s="273" t="s">
        <v>5932</v>
      </c>
      <c r="J2514" s="89"/>
      <c r="K2514" s="89"/>
      <c r="L2514" s="89"/>
      <c r="M2514" s="89"/>
      <c r="N2514" s="274">
        <v>0</v>
      </c>
      <c r="O2514" s="274">
        <v>61178.15</v>
      </c>
      <c r="P2514" s="89" t="s">
        <v>670</v>
      </c>
    </row>
    <row r="2515" spans="1:16" ht="51">
      <c r="A2515" s="271">
        <v>526</v>
      </c>
      <c r="B2515" s="89"/>
      <c r="C2515" s="272" t="s">
        <v>610</v>
      </c>
      <c r="D2515" s="84">
        <v>43524</v>
      </c>
      <c r="E2515" s="85" t="s">
        <v>4453</v>
      </c>
      <c r="F2515" s="85" t="s">
        <v>3</v>
      </c>
      <c r="G2515" s="85">
        <v>1716310</v>
      </c>
      <c r="H2515" s="89"/>
      <c r="I2515" s="273" t="s">
        <v>5933</v>
      </c>
      <c r="J2515" s="89"/>
      <c r="K2515" s="89"/>
      <c r="L2515" s="89"/>
      <c r="M2515" s="89"/>
      <c r="N2515" s="274">
        <v>0</v>
      </c>
      <c r="O2515" s="274">
        <v>70</v>
      </c>
      <c r="P2515" s="89" t="s">
        <v>670</v>
      </c>
    </row>
    <row r="2516" spans="1:16" ht="51">
      <c r="A2516" s="271">
        <v>376</v>
      </c>
      <c r="B2516" s="89"/>
      <c r="C2516" s="272" t="s">
        <v>638</v>
      </c>
      <c r="D2516" s="84">
        <v>43524</v>
      </c>
      <c r="E2516" s="85" t="s">
        <v>4454</v>
      </c>
      <c r="F2516" s="85" t="s">
        <v>3</v>
      </c>
      <c r="G2516" s="85">
        <v>1716304</v>
      </c>
      <c r="H2516" s="89"/>
      <c r="I2516" s="273" t="s">
        <v>5934</v>
      </c>
      <c r="J2516" s="89"/>
      <c r="K2516" s="89"/>
      <c r="L2516" s="89"/>
      <c r="M2516" s="89"/>
      <c r="N2516" s="274">
        <v>0</v>
      </c>
      <c r="O2516" s="274">
        <v>665</v>
      </c>
      <c r="P2516" s="89" t="s">
        <v>670</v>
      </c>
    </row>
    <row r="2517" spans="1:16" ht="51">
      <c r="A2517" s="271" t="s">
        <v>565</v>
      </c>
      <c r="B2517" s="89"/>
      <c r="C2517" s="272" t="s">
        <v>615</v>
      </c>
      <c r="D2517" s="84">
        <v>43524</v>
      </c>
      <c r="E2517" s="85" t="s">
        <v>4455</v>
      </c>
      <c r="F2517" s="85" t="s">
        <v>3</v>
      </c>
      <c r="G2517" s="85">
        <v>1716290</v>
      </c>
      <c r="H2517" s="89"/>
      <c r="I2517" s="273" t="s">
        <v>738</v>
      </c>
      <c r="J2517" s="89"/>
      <c r="K2517" s="89"/>
      <c r="L2517" s="89"/>
      <c r="M2517" s="89"/>
      <c r="N2517" s="274">
        <v>0</v>
      </c>
      <c r="O2517" s="274">
        <v>700</v>
      </c>
      <c r="P2517" s="89" t="s">
        <v>670</v>
      </c>
    </row>
    <row r="2518" spans="1:16" ht="38.25">
      <c r="A2518" s="271" t="s">
        <v>565</v>
      </c>
      <c r="B2518" s="89"/>
      <c r="C2518" s="272" t="s">
        <v>615</v>
      </c>
      <c r="D2518" s="84">
        <v>43524</v>
      </c>
      <c r="E2518" s="85" t="s">
        <v>4456</v>
      </c>
      <c r="F2518" s="85" t="s">
        <v>3</v>
      </c>
      <c r="G2518" s="85">
        <v>1716284</v>
      </c>
      <c r="H2518" s="89"/>
      <c r="I2518" s="273" t="s">
        <v>5935</v>
      </c>
      <c r="J2518" s="89"/>
      <c r="K2518" s="89"/>
      <c r="L2518" s="89"/>
      <c r="M2518" s="89"/>
      <c r="N2518" s="274">
        <v>0</v>
      </c>
      <c r="O2518" s="274">
        <v>818.77</v>
      </c>
      <c r="P2518" s="89" t="s">
        <v>670</v>
      </c>
    </row>
    <row r="2519" spans="1:16" ht="51">
      <c r="A2519" s="271">
        <v>592</v>
      </c>
      <c r="B2519" s="89"/>
      <c r="C2519" s="272" t="s">
        <v>645</v>
      </c>
      <c r="D2519" s="84">
        <v>43524</v>
      </c>
      <c r="E2519" s="85" t="s">
        <v>4457</v>
      </c>
      <c r="F2519" s="85" t="s">
        <v>3</v>
      </c>
      <c r="G2519" s="85">
        <v>1716498</v>
      </c>
      <c r="H2519" s="89"/>
      <c r="I2519" s="273" t="s">
        <v>5936</v>
      </c>
      <c r="J2519" s="89"/>
      <c r="K2519" s="89"/>
      <c r="L2519" s="89"/>
      <c r="M2519" s="89"/>
      <c r="N2519" s="274">
        <v>0</v>
      </c>
      <c r="O2519" s="274">
        <v>744</v>
      </c>
      <c r="P2519" s="89" t="s">
        <v>670</v>
      </c>
    </row>
    <row r="2520" spans="1:16" ht="51">
      <c r="A2520" s="271">
        <v>48</v>
      </c>
      <c r="B2520" s="89"/>
      <c r="C2520" s="272" t="s">
        <v>50</v>
      </c>
      <c r="D2520" s="84">
        <v>43524</v>
      </c>
      <c r="E2520" s="85" t="s">
        <v>4458</v>
      </c>
      <c r="F2520" s="85" t="s">
        <v>3</v>
      </c>
      <c r="G2520" s="85">
        <v>1716472</v>
      </c>
      <c r="H2520" s="89"/>
      <c r="I2520" s="273" t="s">
        <v>5937</v>
      </c>
      <c r="J2520" s="89"/>
      <c r="K2520" s="89"/>
      <c r="L2520" s="89"/>
      <c r="M2520" s="89"/>
      <c r="N2520" s="274">
        <v>0</v>
      </c>
      <c r="O2520" s="274">
        <v>707</v>
      </c>
      <c r="P2520" s="89" t="s">
        <v>670</v>
      </c>
    </row>
    <row r="2521" spans="1:16" ht="51">
      <c r="A2521" s="271" t="s">
        <v>565</v>
      </c>
      <c r="B2521" s="89"/>
      <c r="C2521" s="272" t="s">
        <v>615</v>
      </c>
      <c r="D2521" s="84">
        <v>43524</v>
      </c>
      <c r="E2521" s="85" t="s">
        <v>4459</v>
      </c>
      <c r="F2521" s="85" t="s">
        <v>3</v>
      </c>
      <c r="G2521" s="85">
        <v>1716451</v>
      </c>
      <c r="H2521" s="89"/>
      <c r="I2521" s="273" t="s">
        <v>740</v>
      </c>
      <c r="J2521" s="89"/>
      <c r="K2521" s="89"/>
      <c r="L2521" s="89"/>
      <c r="M2521" s="89"/>
      <c r="N2521" s="274">
        <v>0</v>
      </c>
      <c r="O2521" s="274">
        <v>1000</v>
      </c>
      <c r="P2521" s="89" t="s">
        <v>670</v>
      </c>
    </row>
    <row r="2522" spans="1:16" ht="51">
      <c r="A2522" s="271" t="s">
        <v>565</v>
      </c>
      <c r="B2522" s="89"/>
      <c r="C2522" s="272" t="s">
        <v>615</v>
      </c>
      <c r="D2522" s="84">
        <v>43524</v>
      </c>
      <c r="E2522" s="85" t="s">
        <v>4460</v>
      </c>
      <c r="F2522" s="85" t="s">
        <v>3</v>
      </c>
      <c r="G2522" s="85">
        <v>1716446</v>
      </c>
      <c r="H2522" s="89"/>
      <c r="I2522" s="273" t="s">
        <v>5938</v>
      </c>
      <c r="J2522" s="89"/>
      <c r="K2522" s="89"/>
      <c r="L2522" s="89"/>
      <c r="M2522" s="89"/>
      <c r="N2522" s="274">
        <v>0</v>
      </c>
      <c r="O2522" s="274">
        <v>2000</v>
      </c>
      <c r="P2522" s="89" t="s">
        <v>670</v>
      </c>
    </row>
    <row r="2523" spans="1:16" ht="51">
      <c r="A2523" s="271">
        <v>599</v>
      </c>
      <c r="B2523" s="89"/>
      <c r="C2523" s="272" t="s">
        <v>1372</v>
      </c>
      <c r="D2523" s="84">
        <v>43524</v>
      </c>
      <c r="E2523" s="85" t="s">
        <v>4461</v>
      </c>
      <c r="F2523" s="85" t="s">
        <v>3</v>
      </c>
      <c r="G2523" s="85">
        <v>1716424</v>
      </c>
      <c r="H2523" s="89"/>
      <c r="I2523" s="273" t="s">
        <v>5939</v>
      </c>
      <c r="J2523" s="89"/>
      <c r="K2523" s="89"/>
      <c r="L2523" s="89"/>
      <c r="M2523" s="89"/>
      <c r="N2523" s="274">
        <v>0</v>
      </c>
      <c r="O2523" s="274">
        <v>1.77</v>
      </c>
      <c r="P2523" s="89" t="s">
        <v>670</v>
      </c>
    </row>
    <row r="2524" spans="1:16" ht="38.25">
      <c r="A2524" s="271">
        <v>35</v>
      </c>
      <c r="B2524" s="89"/>
      <c r="C2524" s="272" t="s">
        <v>46</v>
      </c>
      <c r="D2524" s="84">
        <v>43524</v>
      </c>
      <c r="E2524" s="85" t="s">
        <v>4462</v>
      </c>
      <c r="F2524" s="85" t="s">
        <v>3</v>
      </c>
      <c r="G2524" s="85">
        <v>1716423</v>
      </c>
      <c r="H2524" s="89"/>
      <c r="I2524" s="273" t="s">
        <v>4838</v>
      </c>
      <c r="J2524" s="89"/>
      <c r="K2524" s="89"/>
      <c r="L2524" s="89"/>
      <c r="M2524" s="89"/>
      <c r="N2524" s="274">
        <v>0</v>
      </c>
      <c r="O2524" s="274">
        <v>1278</v>
      </c>
      <c r="P2524" s="89" t="s">
        <v>670</v>
      </c>
    </row>
    <row r="2525" spans="1:16" ht="51">
      <c r="A2525" s="271" t="s">
        <v>565</v>
      </c>
      <c r="B2525" s="89"/>
      <c r="C2525" s="272" t="s">
        <v>615</v>
      </c>
      <c r="D2525" s="84">
        <v>43524</v>
      </c>
      <c r="E2525" s="85" t="s">
        <v>4463</v>
      </c>
      <c r="F2525" s="85" t="s">
        <v>3</v>
      </c>
      <c r="G2525" s="85">
        <v>1716305</v>
      </c>
      <c r="H2525" s="89"/>
      <c r="I2525" s="273" t="s">
        <v>5940</v>
      </c>
      <c r="J2525" s="89"/>
      <c r="K2525" s="89"/>
      <c r="L2525" s="89"/>
      <c r="M2525" s="89"/>
      <c r="N2525" s="274">
        <v>0</v>
      </c>
      <c r="O2525" s="274">
        <v>6026</v>
      </c>
      <c r="P2525" s="89" t="s">
        <v>670</v>
      </c>
    </row>
    <row r="2526" spans="1:16" ht="51">
      <c r="A2526" s="271">
        <v>15</v>
      </c>
      <c r="B2526" s="89"/>
      <c r="C2526" s="272" t="s">
        <v>42</v>
      </c>
      <c r="D2526" s="84">
        <v>43524</v>
      </c>
      <c r="E2526" s="85" t="s">
        <v>4464</v>
      </c>
      <c r="F2526" s="85" t="s">
        <v>3</v>
      </c>
      <c r="G2526" s="85">
        <v>1716303</v>
      </c>
      <c r="H2526" s="89"/>
      <c r="I2526" s="273" t="s">
        <v>5941</v>
      </c>
      <c r="J2526" s="89"/>
      <c r="K2526" s="89"/>
      <c r="L2526" s="89"/>
      <c r="M2526" s="89"/>
      <c r="N2526" s="274">
        <v>0</v>
      </c>
      <c r="O2526" s="274">
        <v>1741</v>
      </c>
      <c r="P2526" s="89" t="s">
        <v>670</v>
      </c>
    </row>
    <row r="2527" spans="1:16" ht="51">
      <c r="A2527" s="271">
        <v>10</v>
      </c>
      <c r="B2527" s="89"/>
      <c r="C2527" s="272" t="s">
        <v>41</v>
      </c>
      <c r="D2527" s="84">
        <v>43524</v>
      </c>
      <c r="E2527" s="85" t="s">
        <v>4465</v>
      </c>
      <c r="F2527" s="85" t="s">
        <v>3</v>
      </c>
      <c r="G2527" s="85">
        <v>1716299</v>
      </c>
      <c r="H2527" s="89"/>
      <c r="I2527" s="273" t="s">
        <v>5942</v>
      </c>
      <c r="J2527" s="89"/>
      <c r="K2527" s="89"/>
      <c r="L2527" s="89"/>
      <c r="M2527" s="89"/>
      <c r="N2527" s="274">
        <v>0</v>
      </c>
      <c r="O2527" s="274">
        <v>6491.31</v>
      </c>
      <c r="P2527" s="89" t="s">
        <v>670</v>
      </c>
    </row>
    <row r="2528" spans="1:16" ht="51">
      <c r="A2528" s="271" t="s">
        <v>559</v>
      </c>
      <c r="B2528" s="89"/>
      <c r="C2528" s="272" t="s">
        <v>762</v>
      </c>
      <c r="D2528" s="84">
        <v>43524</v>
      </c>
      <c r="E2528" s="85" t="s">
        <v>4466</v>
      </c>
      <c r="F2528" s="85" t="s">
        <v>3</v>
      </c>
      <c r="G2528" s="85">
        <v>1716296</v>
      </c>
      <c r="H2528" s="89"/>
      <c r="I2528" s="273" t="s">
        <v>5943</v>
      </c>
      <c r="J2528" s="89"/>
      <c r="K2528" s="89"/>
      <c r="L2528" s="89"/>
      <c r="M2528" s="89"/>
      <c r="N2528" s="274">
        <v>0</v>
      </c>
      <c r="O2528" s="274">
        <v>9210</v>
      </c>
      <c r="P2528" s="89" t="s">
        <v>670</v>
      </c>
    </row>
    <row r="2529" spans="1:16" ht="63.75">
      <c r="A2529" s="271">
        <v>253</v>
      </c>
      <c r="B2529" s="89"/>
      <c r="C2529" s="272" t="s">
        <v>114</v>
      </c>
      <c r="D2529" s="84">
        <v>43524</v>
      </c>
      <c r="E2529" s="85" t="s">
        <v>4467</v>
      </c>
      <c r="F2529" s="85" t="s">
        <v>3</v>
      </c>
      <c r="G2529" s="85">
        <v>1716277</v>
      </c>
      <c r="H2529" s="89"/>
      <c r="I2529" s="273" t="s">
        <v>5944</v>
      </c>
      <c r="J2529" s="89"/>
      <c r="K2529" s="89"/>
      <c r="L2529" s="89"/>
      <c r="M2529" s="89"/>
      <c r="N2529" s="274">
        <v>0</v>
      </c>
      <c r="O2529" s="274">
        <v>7311.8600000000006</v>
      </c>
      <c r="P2529" s="89" t="s">
        <v>670</v>
      </c>
    </row>
    <row r="2530" spans="1:16" ht="63.75">
      <c r="A2530" s="271">
        <v>253</v>
      </c>
      <c r="B2530" s="89"/>
      <c r="C2530" s="272" t="s">
        <v>114</v>
      </c>
      <c r="D2530" s="84">
        <v>43524</v>
      </c>
      <c r="E2530" s="85" t="s">
        <v>4468</v>
      </c>
      <c r="F2530" s="85" t="s">
        <v>3</v>
      </c>
      <c r="G2530" s="85">
        <v>1716274</v>
      </c>
      <c r="H2530" s="89"/>
      <c r="I2530" s="273" t="s">
        <v>5945</v>
      </c>
      <c r="J2530" s="89"/>
      <c r="K2530" s="89"/>
      <c r="L2530" s="89"/>
      <c r="M2530" s="89"/>
      <c r="N2530" s="274">
        <v>0</v>
      </c>
      <c r="O2530" s="274">
        <v>48745.71</v>
      </c>
      <c r="P2530" s="89" t="s">
        <v>670</v>
      </c>
    </row>
    <row r="2531" spans="1:16" ht="51">
      <c r="A2531" s="271">
        <v>291</v>
      </c>
      <c r="B2531" s="89"/>
      <c r="C2531" s="272" t="s">
        <v>129</v>
      </c>
      <c r="D2531" s="84">
        <v>43524</v>
      </c>
      <c r="E2531" s="85" t="s">
        <v>4469</v>
      </c>
      <c r="F2531" s="85" t="s">
        <v>3</v>
      </c>
      <c r="G2531" s="85">
        <v>1716272</v>
      </c>
      <c r="H2531" s="89"/>
      <c r="I2531" s="273" t="s">
        <v>5946</v>
      </c>
      <c r="J2531" s="89"/>
      <c r="K2531" s="89"/>
      <c r="L2531" s="89"/>
      <c r="M2531" s="89"/>
      <c r="N2531" s="274">
        <v>0</v>
      </c>
      <c r="O2531" s="274">
        <v>1200</v>
      </c>
      <c r="P2531" s="89" t="s">
        <v>670</v>
      </c>
    </row>
    <row r="2532" spans="1:16" ht="63.75">
      <c r="A2532" s="271">
        <v>253</v>
      </c>
      <c r="B2532" s="89"/>
      <c r="C2532" s="272" t="s">
        <v>114</v>
      </c>
      <c r="D2532" s="84">
        <v>43524</v>
      </c>
      <c r="E2532" s="85" t="s">
        <v>4470</v>
      </c>
      <c r="F2532" s="85" t="s">
        <v>3</v>
      </c>
      <c r="G2532" s="85">
        <v>1716269</v>
      </c>
      <c r="H2532" s="89"/>
      <c r="I2532" s="273" t="s">
        <v>5947</v>
      </c>
      <c r="J2532" s="89"/>
      <c r="K2532" s="89"/>
      <c r="L2532" s="89"/>
      <c r="M2532" s="89"/>
      <c r="N2532" s="274">
        <v>0</v>
      </c>
      <c r="O2532" s="274">
        <v>4187.0200000000004</v>
      </c>
      <c r="P2532" s="89" t="s">
        <v>670</v>
      </c>
    </row>
    <row r="2533" spans="1:16" ht="63.75">
      <c r="A2533" s="271">
        <v>253</v>
      </c>
      <c r="B2533" s="89"/>
      <c r="C2533" s="272" t="s">
        <v>114</v>
      </c>
      <c r="D2533" s="84">
        <v>43524</v>
      </c>
      <c r="E2533" s="85" t="s">
        <v>4471</v>
      </c>
      <c r="F2533" s="85" t="s">
        <v>3</v>
      </c>
      <c r="G2533" s="85">
        <v>1716265</v>
      </c>
      <c r="H2533" s="89"/>
      <c r="I2533" s="273" t="s">
        <v>5948</v>
      </c>
      <c r="J2533" s="89"/>
      <c r="K2533" s="89"/>
      <c r="L2533" s="89"/>
      <c r="M2533" s="89"/>
      <c r="N2533" s="274">
        <v>0</v>
      </c>
      <c r="O2533" s="274">
        <v>27913.46</v>
      </c>
      <c r="P2533" s="89" t="s">
        <v>670</v>
      </c>
    </row>
    <row r="2534" spans="1:16" ht="63.75">
      <c r="A2534" s="271">
        <v>253</v>
      </c>
      <c r="B2534" s="89"/>
      <c r="C2534" s="272" t="s">
        <v>114</v>
      </c>
      <c r="D2534" s="84">
        <v>43524</v>
      </c>
      <c r="E2534" s="85" t="s">
        <v>4472</v>
      </c>
      <c r="F2534" s="85" t="s">
        <v>3</v>
      </c>
      <c r="G2534" s="85">
        <v>1716262</v>
      </c>
      <c r="H2534" s="89"/>
      <c r="I2534" s="273" t="s">
        <v>5949</v>
      </c>
      <c r="J2534" s="89"/>
      <c r="K2534" s="89"/>
      <c r="L2534" s="89"/>
      <c r="M2534" s="89"/>
      <c r="N2534" s="274">
        <v>0</v>
      </c>
      <c r="O2534" s="274">
        <v>7880.27</v>
      </c>
      <c r="P2534" s="89" t="s">
        <v>670</v>
      </c>
    </row>
    <row r="2535" spans="1:16" ht="63.75">
      <c r="A2535" s="271">
        <v>253</v>
      </c>
      <c r="B2535" s="89"/>
      <c r="C2535" s="272" t="s">
        <v>114</v>
      </c>
      <c r="D2535" s="84">
        <v>43524</v>
      </c>
      <c r="E2535" s="85" t="s">
        <v>4473</v>
      </c>
      <c r="F2535" s="85" t="s">
        <v>3</v>
      </c>
      <c r="G2535" s="85">
        <v>1716261</v>
      </c>
      <c r="H2535" s="89"/>
      <c r="I2535" s="273" t="s">
        <v>5950</v>
      </c>
      <c r="J2535" s="89"/>
      <c r="K2535" s="89"/>
      <c r="L2535" s="89"/>
      <c r="M2535" s="89"/>
      <c r="N2535" s="274">
        <v>0</v>
      </c>
      <c r="O2535" s="274">
        <v>4491.22</v>
      </c>
      <c r="P2535" s="89" t="s">
        <v>670</v>
      </c>
    </row>
    <row r="2536" spans="1:16" ht="63.75">
      <c r="A2536" s="271">
        <v>253</v>
      </c>
      <c r="B2536" s="89"/>
      <c r="C2536" s="272" t="s">
        <v>114</v>
      </c>
      <c r="D2536" s="84">
        <v>43524</v>
      </c>
      <c r="E2536" s="85" t="s">
        <v>4474</v>
      </c>
      <c r="F2536" s="85" t="s">
        <v>3</v>
      </c>
      <c r="G2536" s="85">
        <v>1716260</v>
      </c>
      <c r="H2536" s="89"/>
      <c r="I2536" s="273" t="s">
        <v>5951</v>
      </c>
      <c r="J2536" s="89"/>
      <c r="K2536" s="89"/>
      <c r="L2536" s="89"/>
      <c r="M2536" s="89"/>
      <c r="N2536" s="274">
        <v>0</v>
      </c>
      <c r="O2536" s="274">
        <v>29941.440000000002</v>
      </c>
      <c r="P2536" s="89" t="s">
        <v>670</v>
      </c>
    </row>
    <row r="2537" spans="1:16" ht="63.75">
      <c r="A2537" s="271">
        <v>253</v>
      </c>
      <c r="B2537" s="89"/>
      <c r="C2537" s="272" t="s">
        <v>114</v>
      </c>
      <c r="D2537" s="84">
        <v>43524</v>
      </c>
      <c r="E2537" s="85" t="s">
        <v>4475</v>
      </c>
      <c r="F2537" s="85" t="s">
        <v>3</v>
      </c>
      <c r="G2537" s="85">
        <v>1716259</v>
      </c>
      <c r="H2537" s="89"/>
      <c r="I2537" s="273" t="s">
        <v>5952</v>
      </c>
      <c r="J2537" s="89"/>
      <c r="K2537" s="89"/>
      <c r="L2537" s="89"/>
      <c r="M2537" s="89"/>
      <c r="N2537" s="274">
        <v>0</v>
      </c>
      <c r="O2537" s="274">
        <v>10000000</v>
      </c>
      <c r="P2537" s="89" t="s">
        <v>670</v>
      </c>
    </row>
    <row r="2538" spans="1:16" ht="63.75">
      <c r="A2538" s="271">
        <v>670</v>
      </c>
      <c r="B2538" s="89"/>
      <c r="C2538" s="272" t="s">
        <v>190</v>
      </c>
      <c r="D2538" s="84">
        <v>43524</v>
      </c>
      <c r="E2538" s="85" t="s">
        <v>4476</v>
      </c>
      <c r="F2538" s="85" t="s">
        <v>3</v>
      </c>
      <c r="G2538" s="85">
        <v>1716258</v>
      </c>
      <c r="H2538" s="89"/>
      <c r="I2538" s="273" t="s">
        <v>5953</v>
      </c>
      <c r="J2538" s="89"/>
      <c r="K2538" s="89"/>
      <c r="L2538" s="89"/>
      <c r="M2538" s="89"/>
      <c r="N2538" s="274">
        <v>0</v>
      </c>
      <c r="O2538" s="274">
        <v>277821</v>
      </c>
      <c r="P2538" s="89" t="s">
        <v>670</v>
      </c>
    </row>
    <row r="2539" spans="1:16" ht="63.75">
      <c r="A2539" s="271">
        <v>253</v>
      </c>
      <c r="B2539" s="89"/>
      <c r="C2539" s="272" t="s">
        <v>114</v>
      </c>
      <c r="D2539" s="84">
        <v>43524</v>
      </c>
      <c r="E2539" s="85" t="s">
        <v>4477</v>
      </c>
      <c r="F2539" s="85" t="s">
        <v>3</v>
      </c>
      <c r="G2539" s="85">
        <v>1716255</v>
      </c>
      <c r="H2539" s="89"/>
      <c r="I2539" s="273" t="s">
        <v>5954</v>
      </c>
      <c r="J2539" s="89"/>
      <c r="K2539" s="89"/>
      <c r="L2539" s="89"/>
      <c r="M2539" s="89"/>
      <c r="N2539" s="274">
        <v>0</v>
      </c>
      <c r="O2539" s="274">
        <v>12388.58</v>
      </c>
      <c r="P2539" s="89" t="s">
        <v>670</v>
      </c>
    </row>
    <row r="2540" spans="1:16" ht="63.75">
      <c r="A2540" s="271">
        <v>670</v>
      </c>
      <c r="B2540" s="89"/>
      <c r="C2540" s="272" t="s">
        <v>190</v>
      </c>
      <c r="D2540" s="84">
        <v>43524</v>
      </c>
      <c r="E2540" s="85" t="s">
        <v>4478</v>
      </c>
      <c r="F2540" s="85" t="s">
        <v>3</v>
      </c>
      <c r="G2540" s="85">
        <v>1716253</v>
      </c>
      <c r="H2540" s="89"/>
      <c r="I2540" s="273" t="s">
        <v>5955</v>
      </c>
      <c r="J2540" s="89"/>
      <c r="K2540" s="89"/>
      <c r="L2540" s="89"/>
      <c r="M2540" s="89"/>
      <c r="N2540" s="274">
        <v>0</v>
      </c>
      <c r="O2540" s="274">
        <v>30</v>
      </c>
      <c r="P2540" s="89" t="s">
        <v>670</v>
      </c>
    </row>
    <row r="2541" spans="1:16" ht="63.75">
      <c r="A2541" s="271">
        <v>253</v>
      </c>
      <c r="B2541" s="89"/>
      <c r="C2541" s="272" t="s">
        <v>114</v>
      </c>
      <c r="D2541" s="84">
        <v>43524</v>
      </c>
      <c r="E2541" s="85" t="s">
        <v>4479</v>
      </c>
      <c r="F2541" s="85" t="s">
        <v>3</v>
      </c>
      <c r="G2541" s="85">
        <v>1716252</v>
      </c>
      <c r="H2541" s="89"/>
      <c r="I2541" s="273" t="s">
        <v>5956</v>
      </c>
      <c r="J2541" s="89"/>
      <c r="K2541" s="89"/>
      <c r="L2541" s="89"/>
      <c r="M2541" s="89"/>
      <c r="N2541" s="274">
        <v>0</v>
      </c>
      <c r="O2541" s="274">
        <v>61942.91</v>
      </c>
      <c r="P2541" s="89" t="s">
        <v>670</v>
      </c>
    </row>
    <row r="2542" spans="1:16" ht="63.75">
      <c r="A2542" s="271">
        <v>253</v>
      </c>
      <c r="B2542" s="89"/>
      <c r="C2542" s="272" t="s">
        <v>114</v>
      </c>
      <c r="D2542" s="84">
        <v>43524</v>
      </c>
      <c r="E2542" s="85" t="s">
        <v>4480</v>
      </c>
      <c r="F2542" s="85" t="s">
        <v>3</v>
      </c>
      <c r="G2542" s="85">
        <v>1716250</v>
      </c>
      <c r="H2542" s="89"/>
      <c r="I2542" s="273" t="s">
        <v>5957</v>
      </c>
      <c r="J2542" s="89"/>
      <c r="K2542" s="89"/>
      <c r="L2542" s="89"/>
      <c r="M2542" s="89"/>
      <c r="N2542" s="274">
        <v>0</v>
      </c>
      <c r="O2542" s="274">
        <v>15396.67</v>
      </c>
      <c r="P2542" s="89" t="s">
        <v>670</v>
      </c>
    </row>
    <row r="2543" spans="1:16" ht="51">
      <c r="A2543" s="271" t="s">
        <v>556</v>
      </c>
      <c r="B2543" s="89"/>
      <c r="C2543" s="272" t="s">
        <v>616</v>
      </c>
      <c r="D2543" s="84">
        <v>43524</v>
      </c>
      <c r="E2543" s="85" t="s">
        <v>4481</v>
      </c>
      <c r="F2543" s="85" t="s">
        <v>3</v>
      </c>
      <c r="G2543" s="85">
        <v>1716249</v>
      </c>
      <c r="H2543" s="89"/>
      <c r="I2543" s="273" t="s">
        <v>5958</v>
      </c>
      <c r="J2543" s="89"/>
      <c r="K2543" s="89"/>
      <c r="L2543" s="89"/>
      <c r="M2543" s="89"/>
      <c r="N2543" s="274">
        <v>0</v>
      </c>
      <c r="O2543" s="274">
        <v>2137</v>
      </c>
      <c r="P2543" s="89" t="s">
        <v>670</v>
      </c>
    </row>
    <row r="2544" spans="1:16" ht="63.75">
      <c r="A2544" s="271">
        <v>253</v>
      </c>
      <c r="B2544" s="89"/>
      <c r="C2544" s="272" t="s">
        <v>114</v>
      </c>
      <c r="D2544" s="84">
        <v>43524</v>
      </c>
      <c r="E2544" s="85" t="s">
        <v>4482</v>
      </c>
      <c r="F2544" s="85" t="s">
        <v>3</v>
      </c>
      <c r="G2544" s="85">
        <v>1716248</v>
      </c>
      <c r="H2544" s="89"/>
      <c r="I2544" s="273" t="s">
        <v>5959</v>
      </c>
      <c r="J2544" s="89"/>
      <c r="K2544" s="89"/>
      <c r="L2544" s="89"/>
      <c r="M2544" s="89"/>
      <c r="N2544" s="274">
        <v>0</v>
      </c>
      <c r="O2544" s="274">
        <v>52535.16</v>
      </c>
      <c r="P2544" s="89" t="s">
        <v>670</v>
      </c>
    </row>
    <row r="2545" spans="1:16" ht="63.75">
      <c r="A2545" s="271">
        <v>267</v>
      </c>
      <c r="B2545" s="89"/>
      <c r="C2545" s="272" t="s">
        <v>117</v>
      </c>
      <c r="D2545" s="84">
        <v>43524</v>
      </c>
      <c r="E2545" s="85" t="s">
        <v>4483</v>
      </c>
      <c r="F2545" s="85" t="s">
        <v>3</v>
      </c>
      <c r="G2545" s="85">
        <v>1716245</v>
      </c>
      <c r="H2545" s="89"/>
      <c r="I2545" s="273" t="s">
        <v>5960</v>
      </c>
      <c r="J2545" s="89"/>
      <c r="K2545" s="89"/>
      <c r="L2545" s="89"/>
      <c r="M2545" s="89"/>
      <c r="N2545" s="274">
        <v>0</v>
      </c>
      <c r="O2545" s="274">
        <v>576.01</v>
      </c>
      <c r="P2545" s="89" t="s">
        <v>670</v>
      </c>
    </row>
    <row r="2546" spans="1:16" ht="63.75">
      <c r="A2546" s="271">
        <v>267</v>
      </c>
      <c r="B2546" s="89"/>
      <c r="C2546" s="272" t="s">
        <v>117</v>
      </c>
      <c r="D2546" s="84">
        <v>43524</v>
      </c>
      <c r="E2546" s="85" t="s">
        <v>4484</v>
      </c>
      <c r="F2546" s="85" t="s">
        <v>3</v>
      </c>
      <c r="G2546" s="85">
        <v>1716243</v>
      </c>
      <c r="H2546" s="89"/>
      <c r="I2546" s="273" t="s">
        <v>5961</v>
      </c>
      <c r="J2546" s="89"/>
      <c r="K2546" s="89"/>
      <c r="L2546" s="89"/>
      <c r="M2546" s="89"/>
      <c r="N2546" s="274">
        <v>0</v>
      </c>
      <c r="O2546" s="274">
        <v>7737.52</v>
      </c>
      <c r="P2546" s="89" t="s">
        <v>670</v>
      </c>
    </row>
    <row r="2547" spans="1:16" ht="38.25">
      <c r="A2547" s="271">
        <v>212</v>
      </c>
      <c r="B2547" s="89"/>
      <c r="C2547" s="272" t="s">
        <v>100</v>
      </c>
      <c r="D2547" s="84">
        <v>43524</v>
      </c>
      <c r="E2547" s="85" t="s">
        <v>4485</v>
      </c>
      <c r="F2547" s="85" t="s">
        <v>3</v>
      </c>
      <c r="G2547" s="85">
        <v>1716246</v>
      </c>
      <c r="H2547" s="89"/>
      <c r="I2547" s="273" t="s">
        <v>5863</v>
      </c>
      <c r="J2547" s="89"/>
      <c r="K2547" s="89"/>
      <c r="L2547" s="89"/>
      <c r="M2547" s="89"/>
      <c r="N2547" s="274">
        <v>0</v>
      </c>
      <c r="O2547" s="274">
        <v>955</v>
      </c>
      <c r="P2547" s="89" t="s">
        <v>670</v>
      </c>
    </row>
    <row r="2548" spans="1:16" ht="63.75">
      <c r="A2548" s="271">
        <v>287</v>
      </c>
      <c r="B2548" s="89"/>
      <c r="C2548" s="272" t="s">
        <v>126</v>
      </c>
      <c r="D2548" s="84">
        <v>43524</v>
      </c>
      <c r="E2548" s="85" t="s">
        <v>4486</v>
      </c>
      <c r="F2548" s="85" t="s">
        <v>3</v>
      </c>
      <c r="G2548" s="85">
        <v>1716347</v>
      </c>
      <c r="H2548" s="89"/>
      <c r="I2548" s="273" t="s">
        <v>5962</v>
      </c>
      <c r="J2548" s="89"/>
      <c r="K2548" s="89"/>
      <c r="L2548" s="89"/>
      <c r="M2548" s="89"/>
      <c r="N2548" s="274">
        <v>0</v>
      </c>
      <c r="O2548" s="274">
        <v>3975.33</v>
      </c>
      <c r="P2548" s="89" t="s">
        <v>670</v>
      </c>
    </row>
    <row r="2549" spans="1:16" ht="63.75">
      <c r="A2549" s="271">
        <v>86</v>
      </c>
      <c r="B2549" s="89"/>
      <c r="C2549" s="272" t="s">
        <v>56</v>
      </c>
      <c r="D2549" s="84">
        <v>43524</v>
      </c>
      <c r="E2549" s="85" t="s">
        <v>4487</v>
      </c>
      <c r="F2549" s="85" t="s">
        <v>3</v>
      </c>
      <c r="G2549" s="85">
        <v>1716344</v>
      </c>
      <c r="H2549" s="89"/>
      <c r="I2549" s="273" t="s">
        <v>5963</v>
      </c>
      <c r="J2549" s="89"/>
      <c r="K2549" s="89"/>
      <c r="L2549" s="89"/>
      <c r="M2549" s="89"/>
      <c r="N2549" s="274">
        <v>0</v>
      </c>
      <c r="O2549" s="274">
        <v>18456.27</v>
      </c>
      <c r="P2549" s="89" t="s">
        <v>670</v>
      </c>
    </row>
    <row r="2550" spans="1:16" ht="51">
      <c r="A2550" s="271" t="s">
        <v>565</v>
      </c>
      <c r="B2550" s="89"/>
      <c r="C2550" s="272" t="s">
        <v>615</v>
      </c>
      <c r="D2550" s="84">
        <v>43524</v>
      </c>
      <c r="E2550" s="85" t="s">
        <v>4488</v>
      </c>
      <c r="F2550" s="85" t="s">
        <v>3</v>
      </c>
      <c r="G2550" s="85">
        <v>1716307</v>
      </c>
      <c r="H2550" s="89"/>
      <c r="I2550" s="273" t="s">
        <v>5964</v>
      </c>
      <c r="J2550" s="89"/>
      <c r="K2550" s="89"/>
      <c r="L2550" s="89"/>
      <c r="M2550" s="89"/>
      <c r="N2550" s="274">
        <v>0</v>
      </c>
      <c r="O2550" s="274">
        <v>5624.24</v>
      </c>
      <c r="P2550" s="89" t="s">
        <v>670</v>
      </c>
    </row>
    <row r="2551" spans="1:16" ht="51">
      <c r="A2551" s="271" t="s">
        <v>556</v>
      </c>
      <c r="B2551" s="89"/>
      <c r="C2551" s="272" t="s">
        <v>616</v>
      </c>
      <c r="D2551" s="84">
        <v>43524</v>
      </c>
      <c r="E2551" s="85" t="s">
        <v>4489</v>
      </c>
      <c r="F2551" s="85" t="s">
        <v>3</v>
      </c>
      <c r="G2551" s="85">
        <v>1716308</v>
      </c>
      <c r="H2551" s="89"/>
      <c r="I2551" s="273" t="s">
        <v>5965</v>
      </c>
      <c r="J2551" s="89"/>
      <c r="K2551" s="89"/>
      <c r="L2551" s="89"/>
      <c r="M2551" s="89"/>
      <c r="N2551" s="274">
        <v>0</v>
      </c>
      <c r="O2551" s="274">
        <v>706.54</v>
      </c>
      <c r="P2551" s="89" t="s">
        <v>670</v>
      </c>
    </row>
    <row r="2552" spans="1:16" ht="51">
      <c r="A2552" s="271" t="s">
        <v>565</v>
      </c>
      <c r="B2552" s="89"/>
      <c r="C2552" s="272" t="s">
        <v>615</v>
      </c>
      <c r="D2552" s="84">
        <v>43524</v>
      </c>
      <c r="E2552" s="85" t="s">
        <v>4490</v>
      </c>
      <c r="F2552" s="85" t="s">
        <v>3</v>
      </c>
      <c r="G2552" s="85">
        <v>1716309</v>
      </c>
      <c r="H2552" s="89"/>
      <c r="I2552" s="273" t="s">
        <v>5966</v>
      </c>
      <c r="J2552" s="89"/>
      <c r="K2552" s="89"/>
      <c r="L2552" s="89"/>
      <c r="M2552" s="89"/>
      <c r="N2552" s="274">
        <v>0</v>
      </c>
      <c r="O2552" s="274">
        <v>5621.77</v>
      </c>
      <c r="P2552" s="89" t="s">
        <v>670</v>
      </c>
    </row>
    <row r="2553" spans="1:16" ht="51">
      <c r="A2553" s="271" t="s">
        <v>565</v>
      </c>
      <c r="B2553" s="89"/>
      <c r="C2553" s="272" t="s">
        <v>615</v>
      </c>
      <c r="D2553" s="84">
        <v>43524</v>
      </c>
      <c r="E2553" s="85" t="s">
        <v>4491</v>
      </c>
      <c r="F2553" s="85" t="s">
        <v>3</v>
      </c>
      <c r="G2553" s="85">
        <v>1716311</v>
      </c>
      <c r="H2553" s="89"/>
      <c r="I2553" s="273" t="s">
        <v>5967</v>
      </c>
      <c r="J2553" s="89"/>
      <c r="K2553" s="89"/>
      <c r="L2553" s="89"/>
      <c r="M2553" s="89"/>
      <c r="N2553" s="274">
        <v>0</v>
      </c>
      <c r="O2553" s="274">
        <v>130.16</v>
      </c>
      <c r="P2553" s="89" t="s">
        <v>670</v>
      </c>
    </row>
    <row r="2554" spans="1:16" ht="63.75">
      <c r="A2554" s="271">
        <v>35</v>
      </c>
      <c r="B2554" s="89"/>
      <c r="C2554" s="272" t="s">
        <v>46</v>
      </c>
      <c r="D2554" s="84">
        <v>43524</v>
      </c>
      <c r="E2554" s="85" t="s">
        <v>4492</v>
      </c>
      <c r="F2554" s="85" t="s">
        <v>671</v>
      </c>
      <c r="G2554" s="85">
        <v>204907</v>
      </c>
      <c r="H2554" s="89"/>
      <c r="I2554" s="273" t="s">
        <v>5968</v>
      </c>
      <c r="J2554" s="89"/>
      <c r="K2554" s="89"/>
      <c r="L2554" s="89"/>
      <c r="M2554" s="89"/>
      <c r="N2554" s="274">
        <v>0</v>
      </c>
      <c r="O2554" s="274">
        <v>15967.12</v>
      </c>
      <c r="P2554" s="89" t="s">
        <v>670</v>
      </c>
    </row>
    <row r="2555" spans="1:16" ht="89.25">
      <c r="A2555" s="271">
        <v>587</v>
      </c>
      <c r="B2555" s="89"/>
      <c r="C2555" s="272" t="s">
        <v>730</v>
      </c>
      <c r="D2555" s="84">
        <v>43524</v>
      </c>
      <c r="E2555" s="85" t="s">
        <v>4493</v>
      </c>
      <c r="F2555" s="85" t="s">
        <v>15</v>
      </c>
      <c r="G2555" s="85">
        <v>7320</v>
      </c>
      <c r="H2555" s="89"/>
      <c r="I2555" s="273" t="s">
        <v>5969</v>
      </c>
      <c r="J2555" s="89"/>
      <c r="K2555" s="89"/>
      <c r="L2555" s="89"/>
      <c r="M2555" s="89"/>
      <c r="N2555" s="274">
        <v>1545.96</v>
      </c>
      <c r="O2555" s="274">
        <v>0</v>
      </c>
      <c r="P2555" s="89" t="s">
        <v>670</v>
      </c>
    </row>
    <row r="2556" spans="1:16" ht="89.25">
      <c r="A2556" s="271">
        <v>594</v>
      </c>
      <c r="B2556" s="89"/>
      <c r="C2556" s="272" t="s">
        <v>98</v>
      </c>
      <c r="D2556" s="84">
        <v>43524</v>
      </c>
      <c r="E2556" s="85" t="s">
        <v>4494</v>
      </c>
      <c r="F2556" s="85" t="s">
        <v>15</v>
      </c>
      <c r="G2556" s="85">
        <v>7328</v>
      </c>
      <c r="H2556" s="89"/>
      <c r="I2556" s="273" t="s">
        <v>5970</v>
      </c>
      <c r="J2556" s="89"/>
      <c r="K2556" s="89"/>
      <c r="L2556" s="89"/>
      <c r="M2556" s="89"/>
      <c r="N2556" s="274">
        <v>311.5</v>
      </c>
      <c r="O2556" s="274">
        <v>0</v>
      </c>
      <c r="P2556" s="89" t="s">
        <v>670</v>
      </c>
    </row>
    <row r="2557" spans="1:16" ht="89.25">
      <c r="A2557" s="271">
        <v>650</v>
      </c>
      <c r="B2557" s="89"/>
      <c r="C2557" s="272" t="s">
        <v>187</v>
      </c>
      <c r="D2557" s="84">
        <v>43524</v>
      </c>
      <c r="E2557" s="85" t="s">
        <v>4495</v>
      </c>
      <c r="F2557" s="85" t="s">
        <v>15</v>
      </c>
      <c r="G2557" s="85">
        <v>7332</v>
      </c>
      <c r="H2557" s="89"/>
      <c r="I2557" s="273" t="s">
        <v>5971</v>
      </c>
      <c r="J2557" s="89"/>
      <c r="K2557" s="89"/>
      <c r="L2557" s="89"/>
      <c r="M2557" s="89"/>
      <c r="N2557" s="274">
        <v>887.4</v>
      </c>
      <c r="O2557" s="274">
        <v>0</v>
      </c>
      <c r="P2557" s="89" t="s">
        <v>670</v>
      </c>
    </row>
    <row r="2558" spans="1:16" ht="51">
      <c r="A2558" s="271">
        <v>117</v>
      </c>
      <c r="B2558" s="89"/>
      <c r="C2558" s="272" t="s">
        <v>62</v>
      </c>
      <c r="D2558" s="84">
        <v>43524</v>
      </c>
      <c r="E2558" s="85" t="s">
        <v>4496</v>
      </c>
      <c r="F2558" s="85" t="s">
        <v>11</v>
      </c>
      <c r="G2558" s="85">
        <v>948219</v>
      </c>
      <c r="H2558" s="89"/>
      <c r="I2558" s="273" t="s">
        <v>5972</v>
      </c>
      <c r="J2558" s="89"/>
      <c r="K2558" s="89"/>
      <c r="L2558" s="89"/>
      <c r="M2558" s="89"/>
      <c r="N2558" s="274">
        <v>50</v>
      </c>
      <c r="O2558" s="274">
        <v>0</v>
      </c>
      <c r="P2558" s="89" t="s">
        <v>670</v>
      </c>
    </row>
    <row r="2559" spans="1:16" ht="38.25">
      <c r="A2559" s="271" t="s">
        <v>711</v>
      </c>
      <c r="B2559" s="89"/>
      <c r="C2559" s="272" t="s">
        <v>1414</v>
      </c>
      <c r="D2559" s="84">
        <v>43524</v>
      </c>
      <c r="E2559" s="85" t="s">
        <v>4497</v>
      </c>
      <c r="F2559" s="85" t="s">
        <v>13</v>
      </c>
      <c r="G2559" s="85">
        <v>392515</v>
      </c>
      <c r="H2559" s="89"/>
      <c r="I2559" s="273" t="s">
        <v>720</v>
      </c>
      <c r="J2559" s="89"/>
      <c r="K2559" s="89"/>
      <c r="L2559" s="89"/>
      <c r="M2559" s="89"/>
      <c r="N2559" s="274">
        <v>1926436.52</v>
      </c>
      <c r="O2559" s="274">
        <v>0</v>
      </c>
      <c r="P2559" s="89" t="s">
        <v>670</v>
      </c>
    </row>
    <row r="2560" spans="1:16" ht="38.25">
      <c r="A2560" s="271" t="s">
        <v>711</v>
      </c>
      <c r="B2560" s="89"/>
      <c r="C2560" s="272" t="s">
        <v>1414</v>
      </c>
      <c r="D2560" s="84">
        <v>43524</v>
      </c>
      <c r="E2560" s="85" t="s">
        <v>4498</v>
      </c>
      <c r="F2560" s="85" t="s">
        <v>13</v>
      </c>
      <c r="G2560" s="85">
        <v>392517</v>
      </c>
      <c r="H2560" s="89"/>
      <c r="I2560" s="273" t="s">
        <v>720</v>
      </c>
      <c r="J2560" s="89"/>
      <c r="K2560" s="89"/>
      <c r="L2560" s="89"/>
      <c r="M2560" s="89"/>
      <c r="N2560" s="274">
        <v>1926436.52</v>
      </c>
      <c r="O2560" s="274">
        <v>0</v>
      </c>
      <c r="P2560" s="89" t="s">
        <v>670</v>
      </c>
    </row>
    <row r="2561" spans="1:16" ht="38.25">
      <c r="A2561" s="271" t="s">
        <v>711</v>
      </c>
      <c r="B2561" s="89"/>
      <c r="C2561" s="272" t="s">
        <v>1414</v>
      </c>
      <c r="D2561" s="84">
        <v>43524</v>
      </c>
      <c r="E2561" s="85" t="s">
        <v>4499</v>
      </c>
      <c r="F2561" s="85" t="s">
        <v>13</v>
      </c>
      <c r="G2561" s="85">
        <v>392519</v>
      </c>
      <c r="H2561" s="89"/>
      <c r="I2561" s="273" t="s">
        <v>720</v>
      </c>
      <c r="J2561" s="89"/>
      <c r="K2561" s="89"/>
      <c r="L2561" s="89"/>
      <c r="M2561" s="89"/>
      <c r="N2561" s="274">
        <v>5291184.13</v>
      </c>
      <c r="O2561" s="274">
        <v>0</v>
      </c>
      <c r="P2561" s="89" t="s">
        <v>670</v>
      </c>
    </row>
    <row r="2562" spans="1:16" ht="38.25">
      <c r="A2562" s="271" t="s">
        <v>711</v>
      </c>
      <c r="B2562" s="89"/>
      <c r="C2562" s="272" t="s">
        <v>1414</v>
      </c>
      <c r="D2562" s="84">
        <v>43524</v>
      </c>
      <c r="E2562" s="85" t="s">
        <v>4500</v>
      </c>
      <c r="F2562" s="85" t="s">
        <v>13</v>
      </c>
      <c r="G2562" s="85">
        <v>392521</v>
      </c>
      <c r="H2562" s="89"/>
      <c r="I2562" s="273" t="s">
        <v>720</v>
      </c>
      <c r="J2562" s="89"/>
      <c r="K2562" s="89"/>
      <c r="L2562" s="89"/>
      <c r="M2562" s="89"/>
      <c r="N2562" s="274">
        <v>4482175.55</v>
      </c>
      <c r="O2562" s="274">
        <v>0</v>
      </c>
      <c r="P2562" s="89" t="s">
        <v>670</v>
      </c>
    </row>
    <row r="2563" spans="1:16" ht="38.25">
      <c r="A2563" s="271" t="s">
        <v>711</v>
      </c>
      <c r="B2563" s="89"/>
      <c r="C2563" s="272" t="s">
        <v>1414</v>
      </c>
      <c r="D2563" s="84">
        <v>43524</v>
      </c>
      <c r="E2563" s="85" t="s">
        <v>4501</v>
      </c>
      <c r="F2563" s="85" t="s">
        <v>13</v>
      </c>
      <c r="G2563" s="85">
        <v>392523</v>
      </c>
      <c r="H2563" s="89"/>
      <c r="I2563" s="273" t="s">
        <v>720</v>
      </c>
      <c r="J2563" s="89"/>
      <c r="K2563" s="89"/>
      <c r="L2563" s="89"/>
      <c r="M2563" s="89"/>
      <c r="N2563" s="274">
        <v>12310821.68</v>
      </c>
      <c r="O2563" s="274">
        <v>0</v>
      </c>
      <c r="P2563" s="89" t="s">
        <v>670</v>
      </c>
    </row>
    <row r="2564" spans="1:16" ht="38.25">
      <c r="A2564" s="271" t="s">
        <v>711</v>
      </c>
      <c r="B2564" s="89"/>
      <c r="C2564" s="272" t="s">
        <v>1414</v>
      </c>
      <c r="D2564" s="84">
        <v>43524</v>
      </c>
      <c r="E2564" s="85" t="s">
        <v>4502</v>
      </c>
      <c r="F2564" s="85" t="s">
        <v>13</v>
      </c>
      <c r="G2564" s="85">
        <v>392525</v>
      </c>
      <c r="H2564" s="89"/>
      <c r="I2564" s="273" t="s">
        <v>720</v>
      </c>
      <c r="J2564" s="89"/>
      <c r="K2564" s="89"/>
      <c r="L2564" s="89"/>
      <c r="M2564" s="89"/>
      <c r="N2564" s="274">
        <v>2264954.33</v>
      </c>
      <c r="O2564" s="274">
        <v>0</v>
      </c>
      <c r="P2564" s="89" t="s">
        <v>670</v>
      </c>
    </row>
    <row r="2565" spans="1:16" ht="38.25">
      <c r="A2565" s="271" t="s">
        <v>711</v>
      </c>
      <c r="B2565" s="89"/>
      <c r="C2565" s="272" t="s">
        <v>1414</v>
      </c>
      <c r="D2565" s="84">
        <v>43524</v>
      </c>
      <c r="E2565" s="85" t="s">
        <v>4503</v>
      </c>
      <c r="F2565" s="85" t="s">
        <v>13</v>
      </c>
      <c r="G2565" s="85">
        <v>392527</v>
      </c>
      <c r="H2565" s="89"/>
      <c r="I2565" s="273" t="s">
        <v>720</v>
      </c>
      <c r="J2565" s="89"/>
      <c r="K2565" s="89"/>
      <c r="L2565" s="89"/>
      <c r="M2565" s="89"/>
      <c r="N2565" s="274">
        <v>1994587.6</v>
      </c>
      <c r="O2565" s="274">
        <v>0</v>
      </c>
      <c r="P2565" s="89" t="s">
        <v>670</v>
      </c>
    </row>
    <row r="2566" spans="1:16" ht="38.25">
      <c r="A2566" s="271" t="s">
        <v>711</v>
      </c>
      <c r="B2566" s="89"/>
      <c r="C2566" s="272" t="s">
        <v>1414</v>
      </c>
      <c r="D2566" s="84">
        <v>43524</v>
      </c>
      <c r="E2566" s="85" t="s">
        <v>4504</v>
      </c>
      <c r="F2566" s="85" t="s">
        <v>13</v>
      </c>
      <c r="G2566" s="85">
        <v>392529</v>
      </c>
      <c r="H2566" s="89"/>
      <c r="I2566" s="273" t="s">
        <v>720</v>
      </c>
      <c r="J2566" s="89"/>
      <c r="K2566" s="89"/>
      <c r="L2566" s="89"/>
      <c r="M2566" s="89"/>
      <c r="N2566" s="274">
        <v>1312724.94</v>
      </c>
      <c r="O2566" s="274">
        <v>0</v>
      </c>
      <c r="P2566" s="89" t="s">
        <v>670</v>
      </c>
    </row>
    <row r="2567" spans="1:16" ht="38.25">
      <c r="A2567" s="271" t="s">
        <v>711</v>
      </c>
      <c r="B2567" s="89"/>
      <c r="C2567" s="272" t="s">
        <v>1414</v>
      </c>
      <c r="D2567" s="84">
        <v>43524</v>
      </c>
      <c r="E2567" s="85" t="s">
        <v>4505</v>
      </c>
      <c r="F2567" s="85" t="s">
        <v>13</v>
      </c>
      <c r="G2567" s="85">
        <v>392531</v>
      </c>
      <c r="H2567" s="89"/>
      <c r="I2567" s="273" t="s">
        <v>720</v>
      </c>
      <c r="J2567" s="89"/>
      <c r="K2567" s="89"/>
      <c r="L2567" s="89"/>
      <c r="M2567" s="89"/>
      <c r="N2567" s="274">
        <v>2805793.99</v>
      </c>
      <c r="O2567" s="274">
        <v>0</v>
      </c>
      <c r="P2567" s="89" t="s">
        <v>670</v>
      </c>
    </row>
    <row r="2568" spans="1:16" ht="38.25">
      <c r="A2568" s="271" t="s">
        <v>711</v>
      </c>
      <c r="B2568" s="89"/>
      <c r="C2568" s="272" t="s">
        <v>1414</v>
      </c>
      <c r="D2568" s="84">
        <v>43524</v>
      </c>
      <c r="E2568" s="85" t="s">
        <v>4506</v>
      </c>
      <c r="F2568" s="85" t="s">
        <v>13</v>
      </c>
      <c r="G2568" s="85">
        <v>392533</v>
      </c>
      <c r="H2568" s="89"/>
      <c r="I2568" s="273" t="s">
        <v>720</v>
      </c>
      <c r="J2568" s="89"/>
      <c r="K2568" s="89"/>
      <c r="L2568" s="89"/>
      <c r="M2568" s="89"/>
      <c r="N2568" s="274">
        <v>12746339</v>
      </c>
      <c r="O2568" s="274">
        <v>0</v>
      </c>
      <c r="P2568" s="89" t="s">
        <v>670</v>
      </c>
    </row>
    <row r="2569" spans="1:16" ht="38.25">
      <c r="A2569" s="271" t="s">
        <v>711</v>
      </c>
      <c r="B2569" s="89"/>
      <c r="C2569" s="272" t="s">
        <v>1414</v>
      </c>
      <c r="D2569" s="84">
        <v>43524</v>
      </c>
      <c r="E2569" s="85" t="s">
        <v>4507</v>
      </c>
      <c r="F2569" s="85" t="s">
        <v>13</v>
      </c>
      <c r="G2569" s="85">
        <v>392535</v>
      </c>
      <c r="H2569" s="89"/>
      <c r="I2569" s="273" t="s">
        <v>720</v>
      </c>
      <c r="J2569" s="89"/>
      <c r="K2569" s="89"/>
      <c r="L2569" s="89"/>
      <c r="M2569" s="89"/>
      <c r="N2569" s="274">
        <v>561927.56999999995</v>
      </c>
      <c r="O2569" s="274">
        <v>0</v>
      </c>
      <c r="P2569" s="89" t="s">
        <v>670</v>
      </c>
    </row>
    <row r="2570" spans="1:16" ht="38.25">
      <c r="A2570" s="271" t="s">
        <v>711</v>
      </c>
      <c r="B2570" s="89"/>
      <c r="C2570" s="272" t="s">
        <v>1414</v>
      </c>
      <c r="D2570" s="84">
        <v>43524</v>
      </c>
      <c r="E2570" s="85" t="s">
        <v>4508</v>
      </c>
      <c r="F2570" s="85" t="s">
        <v>13</v>
      </c>
      <c r="G2570" s="85">
        <v>392537</v>
      </c>
      <c r="H2570" s="89"/>
      <c r="I2570" s="273" t="s">
        <v>720</v>
      </c>
      <c r="J2570" s="89"/>
      <c r="K2570" s="89"/>
      <c r="L2570" s="89"/>
      <c r="M2570" s="89"/>
      <c r="N2570" s="274">
        <v>1752022.19</v>
      </c>
      <c r="O2570" s="274">
        <v>0</v>
      </c>
      <c r="P2570" s="89" t="s">
        <v>670</v>
      </c>
    </row>
    <row r="2571" spans="1:16" ht="38.25">
      <c r="A2571" s="271" t="s">
        <v>711</v>
      </c>
      <c r="B2571" s="89"/>
      <c r="C2571" s="272" t="s">
        <v>1414</v>
      </c>
      <c r="D2571" s="84">
        <v>43524</v>
      </c>
      <c r="E2571" s="85" t="s">
        <v>4509</v>
      </c>
      <c r="F2571" s="85" t="s">
        <v>13</v>
      </c>
      <c r="G2571" s="85">
        <v>392539</v>
      </c>
      <c r="H2571" s="89"/>
      <c r="I2571" s="273" t="s">
        <v>720</v>
      </c>
      <c r="J2571" s="89"/>
      <c r="K2571" s="89"/>
      <c r="L2571" s="89"/>
      <c r="M2571" s="89"/>
      <c r="N2571" s="274">
        <v>1978959.42</v>
      </c>
      <c r="O2571" s="274">
        <v>0</v>
      </c>
      <c r="P2571" s="89" t="s">
        <v>670</v>
      </c>
    </row>
    <row r="2572" spans="1:16" ht="38.25">
      <c r="A2572" s="271" t="s">
        <v>711</v>
      </c>
      <c r="B2572" s="89"/>
      <c r="C2572" s="272" t="s">
        <v>1414</v>
      </c>
      <c r="D2572" s="84">
        <v>43524</v>
      </c>
      <c r="E2572" s="85" t="s">
        <v>4510</v>
      </c>
      <c r="F2572" s="85" t="s">
        <v>13</v>
      </c>
      <c r="G2572" s="85">
        <v>392541</v>
      </c>
      <c r="H2572" s="89"/>
      <c r="I2572" s="273" t="s">
        <v>720</v>
      </c>
      <c r="J2572" s="89"/>
      <c r="K2572" s="89"/>
      <c r="L2572" s="89"/>
      <c r="M2572" s="89"/>
      <c r="N2572" s="274">
        <v>4076371.63</v>
      </c>
      <c r="O2572" s="274">
        <v>0</v>
      </c>
      <c r="P2572" s="89" t="s">
        <v>670</v>
      </c>
    </row>
    <row r="2573" spans="1:16" ht="38.25">
      <c r="A2573" s="271" t="s">
        <v>711</v>
      </c>
      <c r="B2573" s="89"/>
      <c r="C2573" s="272" t="s">
        <v>1414</v>
      </c>
      <c r="D2573" s="84">
        <v>43524</v>
      </c>
      <c r="E2573" s="85" t="s">
        <v>4511</v>
      </c>
      <c r="F2573" s="85" t="s">
        <v>13</v>
      </c>
      <c r="G2573" s="85">
        <v>392543</v>
      </c>
      <c r="H2573" s="89"/>
      <c r="I2573" s="273" t="s">
        <v>720</v>
      </c>
      <c r="J2573" s="89"/>
      <c r="K2573" s="89"/>
      <c r="L2573" s="89"/>
      <c r="M2573" s="89"/>
      <c r="N2573" s="274">
        <v>4604378.9000000004</v>
      </c>
      <c r="O2573" s="274">
        <v>0</v>
      </c>
      <c r="P2573" s="89" t="s">
        <v>670</v>
      </c>
    </row>
    <row r="2574" spans="1:16" ht="38.25">
      <c r="A2574" s="271" t="s">
        <v>711</v>
      </c>
      <c r="B2574" s="89"/>
      <c r="C2574" s="272" t="s">
        <v>1414</v>
      </c>
      <c r="D2574" s="84">
        <v>43524</v>
      </c>
      <c r="E2574" s="85" t="s">
        <v>4512</v>
      </c>
      <c r="F2574" s="85" t="s">
        <v>13</v>
      </c>
      <c r="G2574" s="85">
        <v>392545</v>
      </c>
      <c r="H2574" s="89"/>
      <c r="I2574" s="273" t="s">
        <v>720</v>
      </c>
      <c r="J2574" s="89"/>
      <c r="K2574" s="89"/>
      <c r="L2574" s="89"/>
      <c r="M2574" s="89"/>
      <c r="N2574" s="274">
        <v>847117.12</v>
      </c>
      <c r="O2574" s="274">
        <v>0</v>
      </c>
      <c r="P2574" s="89" t="s">
        <v>670</v>
      </c>
    </row>
    <row r="2575" spans="1:16" ht="38.25">
      <c r="A2575" s="271" t="s">
        <v>711</v>
      </c>
      <c r="B2575" s="89"/>
      <c r="C2575" s="272" t="s">
        <v>1414</v>
      </c>
      <c r="D2575" s="84">
        <v>43524</v>
      </c>
      <c r="E2575" s="85" t="s">
        <v>4513</v>
      </c>
      <c r="F2575" s="85" t="s">
        <v>13</v>
      </c>
      <c r="G2575" s="85">
        <v>392547</v>
      </c>
      <c r="H2575" s="89"/>
      <c r="I2575" s="273" t="s">
        <v>720</v>
      </c>
      <c r="J2575" s="89"/>
      <c r="K2575" s="89"/>
      <c r="L2575" s="89"/>
      <c r="M2575" s="89"/>
      <c r="N2575" s="274">
        <v>7119363.6299999999</v>
      </c>
      <c r="O2575" s="274">
        <v>0</v>
      </c>
      <c r="P2575" s="89" t="s">
        <v>670</v>
      </c>
    </row>
    <row r="2576" spans="1:16" ht="38.25">
      <c r="A2576" s="271" t="s">
        <v>711</v>
      </c>
      <c r="B2576" s="89"/>
      <c r="C2576" s="272" t="s">
        <v>1414</v>
      </c>
      <c r="D2576" s="84">
        <v>43524</v>
      </c>
      <c r="E2576" s="85" t="s">
        <v>4514</v>
      </c>
      <c r="F2576" s="85" t="s">
        <v>13</v>
      </c>
      <c r="G2576" s="85">
        <v>392549</v>
      </c>
      <c r="H2576" s="89"/>
      <c r="I2576" s="273" t="s">
        <v>720</v>
      </c>
      <c r="J2576" s="89"/>
      <c r="K2576" s="89"/>
      <c r="L2576" s="89"/>
      <c r="M2576" s="89"/>
      <c r="N2576" s="274">
        <v>6318774.8799999999</v>
      </c>
      <c r="O2576" s="274">
        <v>0</v>
      </c>
      <c r="P2576" s="89" t="s">
        <v>670</v>
      </c>
    </row>
    <row r="2577" spans="1:16" ht="38.25">
      <c r="A2577" s="271" t="s">
        <v>711</v>
      </c>
      <c r="B2577" s="89"/>
      <c r="C2577" s="272" t="s">
        <v>1414</v>
      </c>
      <c r="D2577" s="84">
        <v>43524</v>
      </c>
      <c r="E2577" s="85" t="s">
        <v>4515</v>
      </c>
      <c r="F2577" s="85" t="s">
        <v>13</v>
      </c>
      <c r="G2577" s="85">
        <v>392551</v>
      </c>
      <c r="H2577" s="89"/>
      <c r="I2577" s="273" t="s">
        <v>720</v>
      </c>
      <c r="J2577" s="89"/>
      <c r="K2577" s="89"/>
      <c r="L2577" s="89"/>
      <c r="M2577" s="89"/>
      <c r="N2577" s="274">
        <v>13297.22</v>
      </c>
      <c r="O2577" s="274">
        <v>0</v>
      </c>
      <c r="P2577" s="89" t="s">
        <v>670</v>
      </c>
    </row>
    <row r="2578" spans="1:16" ht="38.25">
      <c r="A2578" s="271" t="s">
        <v>711</v>
      </c>
      <c r="B2578" s="89"/>
      <c r="C2578" s="272" t="s">
        <v>1414</v>
      </c>
      <c r="D2578" s="84">
        <v>43524</v>
      </c>
      <c r="E2578" s="85" t="s">
        <v>4516</v>
      </c>
      <c r="F2578" s="85" t="s">
        <v>13</v>
      </c>
      <c r="G2578" s="85">
        <v>392553</v>
      </c>
      <c r="H2578" s="89"/>
      <c r="I2578" s="273" t="s">
        <v>720</v>
      </c>
      <c r="J2578" s="89"/>
      <c r="K2578" s="89"/>
      <c r="L2578" s="89"/>
      <c r="M2578" s="89"/>
      <c r="N2578" s="274">
        <v>1162.77</v>
      </c>
      <c r="O2578" s="274">
        <v>0</v>
      </c>
      <c r="P2578" s="89" t="s">
        <v>670</v>
      </c>
    </row>
    <row r="2579" spans="1:16" ht="38.25">
      <c r="A2579" s="271" t="s">
        <v>711</v>
      </c>
      <c r="B2579" s="89"/>
      <c r="C2579" s="272" t="s">
        <v>1414</v>
      </c>
      <c r="D2579" s="84">
        <v>43524</v>
      </c>
      <c r="E2579" s="85" t="s">
        <v>4517</v>
      </c>
      <c r="F2579" s="85" t="s">
        <v>13</v>
      </c>
      <c r="G2579" s="85">
        <v>392555</v>
      </c>
      <c r="H2579" s="89"/>
      <c r="I2579" s="273" t="s">
        <v>720</v>
      </c>
      <c r="J2579" s="89"/>
      <c r="K2579" s="89"/>
      <c r="L2579" s="89"/>
      <c r="M2579" s="89"/>
      <c r="N2579" s="274">
        <v>3186.26</v>
      </c>
      <c r="O2579" s="274">
        <v>0</v>
      </c>
      <c r="P2579" s="89" t="s">
        <v>670</v>
      </c>
    </row>
    <row r="2580" spans="1:16" ht="38.25">
      <c r="A2580" s="271" t="s">
        <v>711</v>
      </c>
      <c r="B2580" s="89"/>
      <c r="C2580" s="272" t="s">
        <v>1414</v>
      </c>
      <c r="D2580" s="84">
        <v>43524</v>
      </c>
      <c r="E2580" s="85" t="s">
        <v>4518</v>
      </c>
      <c r="F2580" s="85" t="s">
        <v>13</v>
      </c>
      <c r="G2580" s="85">
        <v>392557</v>
      </c>
      <c r="H2580" s="89"/>
      <c r="I2580" s="273" t="s">
        <v>720</v>
      </c>
      <c r="J2580" s="89"/>
      <c r="K2580" s="89"/>
      <c r="L2580" s="89"/>
      <c r="M2580" s="89"/>
      <c r="N2580" s="274">
        <v>12842.88</v>
      </c>
      <c r="O2580" s="274">
        <v>0</v>
      </c>
      <c r="P2580" s="89" t="s">
        <v>670</v>
      </c>
    </row>
    <row r="2581" spans="1:16" ht="38.25">
      <c r="A2581" s="271" t="s">
        <v>711</v>
      </c>
      <c r="B2581" s="89"/>
      <c r="C2581" s="272" t="s">
        <v>1414</v>
      </c>
      <c r="D2581" s="84">
        <v>43524</v>
      </c>
      <c r="E2581" s="85" t="s">
        <v>4519</v>
      </c>
      <c r="F2581" s="85" t="s">
        <v>13</v>
      </c>
      <c r="G2581" s="85">
        <v>392559</v>
      </c>
      <c r="H2581" s="89"/>
      <c r="I2581" s="273" t="s">
        <v>720</v>
      </c>
      <c r="J2581" s="89"/>
      <c r="K2581" s="89"/>
      <c r="L2581" s="89"/>
      <c r="M2581" s="89"/>
      <c r="N2581" s="274">
        <v>12842.88</v>
      </c>
      <c r="O2581" s="274">
        <v>0</v>
      </c>
      <c r="P2581" s="89" t="s">
        <v>670</v>
      </c>
    </row>
    <row r="2582" spans="1:16" ht="38.25">
      <c r="A2582" s="271" t="s">
        <v>711</v>
      </c>
      <c r="B2582" s="89"/>
      <c r="C2582" s="272" t="s">
        <v>1414</v>
      </c>
      <c r="D2582" s="84">
        <v>43524</v>
      </c>
      <c r="E2582" s="85" t="s">
        <v>4520</v>
      </c>
      <c r="F2582" s="85" t="s">
        <v>13</v>
      </c>
      <c r="G2582" s="85">
        <v>392561</v>
      </c>
      <c r="H2582" s="89"/>
      <c r="I2582" s="273" t="s">
        <v>720</v>
      </c>
      <c r="J2582" s="89"/>
      <c r="K2582" s="89"/>
      <c r="L2582" s="89"/>
      <c r="M2582" s="89"/>
      <c r="N2582" s="274">
        <v>12842.88</v>
      </c>
      <c r="O2582" s="274">
        <v>0</v>
      </c>
      <c r="P2582" s="89" t="s">
        <v>670</v>
      </c>
    </row>
    <row r="2583" spans="1:16" ht="38.25">
      <c r="A2583" s="271" t="s">
        <v>711</v>
      </c>
      <c r="B2583" s="89"/>
      <c r="C2583" s="272" t="s">
        <v>1414</v>
      </c>
      <c r="D2583" s="84">
        <v>43524</v>
      </c>
      <c r="E2583" s="85" t="s">
        <v>4521</v>
      </c>
      <c r="F2583" s="85" t="s">
        <v>13</v>
      </c>
      <c r="G2583" s="85">
        <v>392563</v>
      </c>
      <c r="H2583" s="89"/>
      <c r="I2583" s="273" t="s">
        <v>720</v>
      </c>
      <c r="J2583" s="89"/>
      <c r="K2583" s="89"/>
      <c r="L2583" s="89"/>
      <c r="M2583" s="89"/>
      <c r="N2583" s="274">
        <v>12842.88</v>
      </c>
      <c r="O2583" s="274">
        <v>0</v>
      </c>
      <c r="P2583" s="89" t="s">
        <v>670</v>
      </c>
    </row>
    <row r="2584" spans="1:16" ht="38.25">
      <c r="A2584" s="271" t="s">
        <v>711</v>
      </c>
      <c r="B2584" s="89"/>
      <c r="C2584" s="272" t="s">
        <v>1414</v>
      </c>
      <c r="D2584" s="84">
        <v>43524</v>
      </c>
      <c r="E2584" s="85" t="s">
        <v>4522</v>
      </c>
      <c r="F2584" s="85" t="s">
        <v>13</v>
      </c>
      <c r="G2584" s="85">
        <v>392565</v>
      </c>
      <c r="H2584" s="89"/>
      <c r="I2584" s="273" t="s">
        <v>720</v>
      </c>
      <c r="J2584" s="89"/>
      <c r="K2584" s="89"/>
      <c r="L2584" s="89"/>
      <c r="M2584" s="89"/>
      <c r="N2584" s="274">
        <v>12842.88</v>
      </c>
      <c r="O2584" s="274">
        <v>0</v>
      </c>
      <c r="P2584" s="89" t="s">
        <v>670</v>
      </c>
    </row>
    <row r="2585" spans="1:16" ht="38.25">
      <c r="A2585" s="271" t="s">
        <v>711</v>
      </c>
      <c r="B2585" s="89"/>
      <c r="C2585" s="272" t="s">
        <v>1414</v>
      </c>
      <c r="D2585" s="84">
        <v>43524</v>
      </c>
      <c r="E2585" s="85" t="s">
        <v>4523</v>
      </c>
      <c r="F2585" s="85" t="s">
        <v>13</v>
      </c>
      <c r="G2585" s="85">
        <v>392567</v>
      </c>
      <c r="H2585" s="89"/>
      <c r="I2585" s="273" t="s">
        <v>720</v>
      </c>
      <c r="J2585" s="89"/>
      <c r="K2585" s="89"/>
      <c r="L2585" s="89"/>
      <c r="M2585" s="89"/>
      <c r="N2585" s="274">
        <v>244569.43</v>
      </c>
      <c r="O2585" s="274">
        <v>0</v>
      </c>
      <c r="P2585" s="89" t="s">
        <v>670</v>
      </c>
    </row>
    <row r="2586" spans="1:16" ht="38.25">
      <c r="A2586" s="271" t="s">
        <v>711</v>
      </c>
      <c r="B2586" s="89"/>
      <c r="C2586" s="272" t="s">
        <v>1414</v>
      </c>
      <c r="D2586" s="84">
        <v>43524</v>
      </c>
      <c r="E2586" s="85" t="s">
        <v>4524</v>
      </c>
      <c r="F2586" s="85" t="s">
        <v>13</v>
      </c>
      <c r="G2586" s="85">
        <v>392569</v>
      </c>
      <c r="H2586" s="89"/>
      <c r="I2586" s="273" t="s">
        <v>720</v>
      </c>
      <c r="J2586" s="89"/>
      <c r="K2586" s="89"/>
      <c r="L2586" s="89"/>
      <c r="M2586" s="89"/>
      <c r="N2586" s="274">
        <v>4699.58</v>
      </c>
      <c r="O2586" s="274">
        <v>0</v>
      </c>
      <c r="P2586" s="89" t="s">
        <v>670</v>
      </c>
    </row>
    <row r="2587" spans="1:16" ht="38.25">
      <c r="A2587" s="271" t="s">
        <v>711</v>
      </c>
      <c r="B2587" s="89"/>
      <c r="C2587" s="272" t="s">
        <v>1414</v>
      </c>
      <c r="D2587" s="84">
        <v>43524</v>
      </c>
      <c r="E2587" s="85" t="s">
        <v>4525</v>
      </c>
      <c r="F2587" s="85" t="s">
        <v>13</v>
      </c>
      <c r="G2587" s="85">
        <v>392571</v>
      </c>
      <c r="H2587" s="89"/>
      <c r="I2587" s="273" t="s">
        <v>720</v>
      </c>
      <c r="J2587" s="89"/>
      <c r="K2587" s="89"/>
      <c r="L2587" s="89"/>
      <c r="M2587" s="89"/>
      <c r="N2587" s="274">
        <v>2841.34</v>
      </c>
      <c r="O2587" s="274">
        <v>0</v>
      </c>
      <c r="P2587" s="89" t="s">
        <v>670</v>
      </c>
    </row>
    <row r="2588" spans="1:16" ht="38.25">
      <c r="A2588" s="271" t="s">
        <v>711</v>
      </c>
      <c r="B2588" s="89"/>
      <c r="C2588" s="272" t="s">
        <v>1414</v>
      </c>
      <c r="D2588" s="84">
        <v>43524</v>
      </c>
      <c r="E2588" s="85" t="s">
        <v>4526</v>
      </c>
      <c r="F2588" s="85" t="s">
        <v>13</v>
      </c>
      <c r="G2588" s="85">
        <v>392573</v>
      </c>
      <c r="H2588" s="89"/>
      <c r="I2588" s="273" t="s">
        <v>720</v>
      </c>
      <c r="J2588" s="89"/>
      <c r="K2588" s="89"/>
      <c r="L2588" s="89"/>
      <c r="M2588" s="89"/>
      <c r="N2588" s="274">
        <v>410.91</v>
      </c>
      <c r="O2588" s="274">
        <v>0</v>
      </c>
      <c r="P2588" s="89" t="s">
        <v>670</v>
      </c>
    </row>
    <row r="2589" spans="1:16" ht="38.25">
      <c r="A2589" s="271" t="s">
        <v>711</v>
      </c>
      <c r="B2589" s="89"/>
      <c r="C2589" s="272" t="s">
        <v>1414</v>
      </c>
      <c r="D2589" s="84">
        <v>43524</v>
      </c>
      <c r="E2589" s="85" t="s">
        <v>4527</v>
      </c>
      <c r="F2589" s="85" t="s">
        <v>13</v>
      </c>
      <c r="G2589" s="85">
        <v>392575</v>
      </c>
      <c r="H2589" s="89"/>
      <c r="I2589" s="273" t="s">
        <v>720</v>
      </c>
      <c r="J2589" s="89"/>
      <c r="K2589" s="89"/>
      <c r="L2589" s="89"/>
      <c r="M2589" s="89"/>
      <c r="N2589" s="274">
        <v>1126.1400000000001</v>
      </c>
      <c r="O2589" s="274">
        <v>0</v>
      </c>
      <c r="P2589" s="89" t="s">
        <v>670</v>
      </c>
    </row>
    <row r="2590" spans="1:16" ht="38.25">
      <c r="A2590" s="271" t="s">
        <v>711</v>
      </c>
      <c r="B2590" s="89"/>
      <c r="C2590" s="272" t="s">
        <v>1414</v>
      </c>
      <c r="D2590" s="84">
        <v>43524</v>
      </c>
      <c r="E2590" s="85" t="s">
        <v>4528</v>
      </c>
      <c r="F2590" s="85" t="s">
        <v>13</v>
      </c>
      <c r="G2590" s="85">
        <v>392577</v>
      </c>
      <c r="H2590" s="89"/>
      <c r="I2590" s="273" t="s">
        <v>720</v>
      </c>
      <c r="J2590" s="89"/>
      <c r="K2590" s="89"/>
      <c r="L2590" s="89"/>
      <c r="M2590" s="89"/>
      <c r="N2590" s="274">
        <v>4538.99</v>
      </c>
      <c r="O2590" s="274">
        <v>0</v>
      </c>
      <c r="P2590" s="89" t="s">
        <v>670</v>
      </c>
    </row>
    <row r="2591" spans="1:16" ht="38.25">
      <c r="A2591" s="271" t="s">
        <v>711</v>
      </c>
      <c r="B2591" s="89"/>
      <c r="C2591" s="272" t="s">
        <v>1414</v>
      </c>
      <c r="D2591" s="84">
        <v>43524</v>
      </c>
      <c r="E2591" s="85" t="s">
        <v>4529</v>
      </c>
      <c r="F2591" s="85" t="s">
        <v>13</v>
      </c>
      <c r="G2591" s="85">
        <v>392579</v>
      </c>
      <c r="H2591" s="89"/>
      <c r="I2591" s="273" t="s">
        <v>720</v>
      </c>
      <c r="J2591" s="89"/>
      <c r="K2591" s="89"/>
      <c r="L2591" s="89"/>
      <c r="M2591" s="89"/>
      <c r="N2591" s="274">
        <v>4538.99</v>
      </c>
      <c r="O2591" s="274">
        <v>0</v>
      </c>
      <c r="P2591" s="89" t="s">
        <v>670</v>
      </c>
    </row>
    <row r="2592" spans="1:16" ht="38.25">
      <c r="A2592" s="271" t="s">
        <v>711</v>
      </c>
      <c r="B2592" s="89"/>
      <c r="C2592" s="272" t="s">
        <v>1414</v>
      </c>
      <c r="D2592" s="84">
        <v>43524</v>
      </c>
      <c r="E2592" s="85" t="s">
        <v>4530</v>
      </c>
      <c r="F2592" s="85" t="s">
        <v>13</v>
      </c>
      <c r="G2592" s="85">
        <v>392581</v>
      </c>
      <c r="H2592" s="89"/>
      <c r="I2592" s="273" t="s">
        <v>720</v>
      </c>
      <c r="J2592" s="89"/>
      <c r="K2592" s="89"/>
      <c r="L2592" s="89"/>
      <c r="M2592" s="89"/>
      <c r="N2592" s="274">
        <v>4538.99</v>
      </c>
      <c r="O2592" s="274">
        <v>0</v>
      </c>
      <c r="P2592" s="89" t="s">
        <v>670</v>
      </c>
    </row>
    <row r="2593" spans="1:16" ht="38.25">
      <c r="A2593" s="271" t="s">
        <v>711</v>
      </c>
      <c r="B2593" s="89"/>
      <c r="C2593" s="272" t="s">
        <v>1414</v>
      </c>
      <c r="D2593" s="84">
        <v>43524</v>
      </c>
      <c r="E2593" s="85" t="s">
        <v>4531</v>
      </c>
      <c r="F2593" s="85" t="s">
        <v>13</v>
      </c>
      <c r="G2593" s="85">
        <v>392583</v>
      </c>
      <c r="H2593" s="89"/>
      <c r="I2593" s="273" t="s">
        <v>720</v>
      </c>
      <c r="J2593" s="89"/>
      <c r="K2593" s="89"/>
      <c r="L2593" s="89"/>
      <c r="M2593" s="89"/>
      <c r="N2593" s="274">
        <v>4538.99</v>
      </c>
      <c r="O2593" s="274">
        <v>0</v>
      </c>
      <c r="P2593" s="89" t="s">
        <v>670</v>
      </c>
    </row>
    <row r="2594" spans="1:16" ht="38.25">
      <c r="A2594" s="271" t="s">
        <v>711</v>
      </c>
      <c r="B2594" s="89"/>
      <c r="C2594" s="272" t="s">
        <v>1414</v>
      </c>
      <c r="D2594" s="84">
        <v>43524</v>
      </c>
      <c r="E2594" s="85" t="s">
        <v>4532</v>
      </c>
      <c r="F2594" s="85" t="s">
        <v>13</v>
      </c>
      <c r="G2594" s="85">
        <v>392585</v>
      </c>
      <c r="H2594" s="89"/>
      <c r="I2594" s="273" t="s">
        <v>720</v>
      </c>
      <c r="J2594" s="89"/>
      <c r="K2594" s="89"/>
      <c r="L2594" s="89"/>
      <c r="M2594" s="89"/>
      <c r="N2594" s="274">
        <v>4538.99</v>
      </c>
      <c r="O2594" s="274">
        <v>0</v>
      </c>
      <c r="P2594" s="89" t="s">
        <v>670</v>
      </c>
    </row>
    <row r="2595" spans="1:16" ht="38.25">
      <c r="A2595" s="271" t="s">
        <v>711</v>
      </c>
      <c r="B2595" s="89"/>
      <c r="C2595" s="272" t="s">
        <v>1414</v>
      </c>
      <c r="D2595" s="84">
        <v>43524</v>
      </c>
      <c r="E2595" s="85" t="s">
        <v>4533</v>
      </c>
      <c r="F2595" s="85" t="s">
        <v>13</v>
      </c>
      <c r="G2595" s="85">
        <v>392587</v>
      </c>
      <c r="H2595" s="89"/>
      <c r="I2595" s="273" t="s">
        <v>720</v>
      </c>
      <c r="J2595" s="89"/>
      <c r="K2595" s="89"/>
      <c r="L2595" s="89"/>
      <c r="M2595" s="89"/>
      <c r="N2595" s="274">
        <v>36522.43</v>
      </c>
      <c r="O2595" s="274">
        <v>0</v>
      </c>
      <c r="P2595" s="89" t="s">
        <v>670</v>
      </c>
    </row>
    <row r="2596" spans="1:16" ht="38.25">
      <c r="A2596" s="271" t="s">
        <v>711</v>
      </c>
      <c r="B2596" s="89"/>
      <c r="C2596" s="272" t="s">
        <v>1414</v>
      </c>
      <c r="D2596" s="84">
        <v>43524</v>
      </c>
      <c r="E2596" s="85" t="s">
        <v>4534</v>
      </c>
      <c r="F2596" s="85" t="s">
        <v>13</v>
      </c>
      <c r="G2596" s="85">
        <v>392589</v>
      </c>
      <c r="H2596" s="89"/>
      <c r="I2596" s="273" t="s">
        <v>720</v>
      </c>
      <c r="J2596" s="89"/>
      <c r="K2596" s="89"/>
      <c r="L2596" s="89"/>
      <c r="M2596" s="89"/>
      <c r="N2596" s="274">
        <v>22081.52</v>
      </c>
      <c r="O2596" s="274">
        <v>0</v>
      </c>
      <c r="P2596" s="89" t="s">
        <v>670</v>
      </c>
    </row>
    <row r="2597" spans="1:16" ht="38.25">
      <c r="A2597" s="271" t="s">
        <v>711</v>
      </c>
      <c r="B2597" s="89"/>
      <c r="C2597" s="272" t="s">
        <v>1414</v>
      </c>
      <c r="D2597" s="84">
        <v>43524</v>
      </c>
      <c r="E2597" s="85" t="s">
        <v>4535</v>
      </c>
      <c r="F2597" s="85" t="s">
        <v>13</v>
      </c>
      <c r="G2597" s="85">
        <v>392591</v>
      </c>
      <c r="H2597" s="89"/>
      <c r="I2597" s="273" t="s">
        <v>720</v>
      </c>
      <c r="J2597" s="89"/>
      <c r="K2597" s="89"/>
      <c r="L2597" s="89"/>
      <c r="M2597" s="89"/>
      <c r="N2597" s="274">
        <v>3193.67</v>
      </c>
      <c r="O2597" s="274">
        <v>0</v>
      </c>
      <c r="P2597" s="89" t="s">
        <v>670</v>
      </c>
    </row>
    <row r="2598" spans="1:16" ht="38.25">
      <c r="A2598" s="271" t="s">
        <v>711</v>
      </c>
      <c r="B2598" s="89"/>
      <c r="C2598" s="272" t="s">
        <v>1414</v>
      </c>
      <c r="D2598" s="84">
        <v>43524</v>
      </c>
      <c r="E2598" s="85" t="s">
        <v>4536</v>
      </c>
      <c r="F2598" s="85" t="s">
        <v>13</v>
      </c>
      <c r="G2598" s="85">
        <v>392593</v>
      </c>
      <c r="H2598" s="89"/>
      <c r="I2598" s="273" t="s">
        <v>720</v>
      </c>
      <c r="J2598" s="89"/>
      <c r="K2598" s="89"/>
      <c r="L2598" s="89"/>
      <c r="M2598" s="89"/>
      <c r="N2598" s="274">
        <v>8751.51</v>
      </c>
      <c r="O2598" s="274">
        <v>0</v>
      </c>
      <c r="P2598" s="89" t="s">
        <v>670</v>
      </c>
    </row>
    <row r="2599" spans="1:16" ht="38.25">
      <c r="A2599" s="271" t="s">
        <v>711</v>
      </c>
      <c r="B2599" s="89"/>
      <c r="C2599" s="272" t="s">
        <v>1414</v>
      </c>
      <c r="D2599" s="84">
        <v>43524</v>
      </c>
      <c r="E2599" s="85" t="s">
        <v>4537</v>
      </c>
      <c r="F2599" s="85" t="s">
        <v>13</v>
      </c>
      <c r="G2599" s="85">
        <v>392595</v>
      </c>
      <c r="H2599" s="89"/>
      <c r="I2599" s="273" t="s">
        <v>720</v>
      </c>
      <c r="J2599" s="89"/>
      <c r="K2599" s="89"/>
      <c r="L2599" s="89"/>
      <c r="M2599" s="89"/>
      <c r="N2599" s="274">
        <v>35274.53</v>
      </c>
      <c r="O2599" s="274">
        <v>0</v>
      </c>
      <c r="P2599" s="89" t="s">
        <v>670</v>
      </c>
    </row>
    <row r="2600" spans="1:16" ht="38.25">
      <c r="A2600" s="271" t="s">
        <v>711</v>
      </c>
      <c r="B2600" s="89"/>
      <c r="C2600" s="272" t="s">
        <v>1414</v>
      </c>
      <c r="D2600" s="84">
        <v>43524</v>
      </c>
      <c r="E2600" s="85" t="s">
        <v>4538</v>
      </c>
      <c r="F2600" s="85" t="s">
        <v>13</v>
      </c>
      <c r="G2600" s="85">
        <v>392597</v>
      </c>
      <c r="H2600" s="89"/>
      <c r="I2600" s="273" t="s">
        <v>720</v>
      </c>
      <c r="J2600" s="89"/>
      <c r="K2600" s="89"/>
      <c r="L2600" s="89"/>
      <c r="M2600" s="89"/>
      <c r="N2600" s="274">
        <v>35274.53</v>
      </c>
      <c r="O2600" s="274">
        <v>0</v>
      </c>
      <c r="P2600" s="89" t="s">
        <v>670</v>
      </c>
    </row>
    <row r="2601" spans="1:16" ht="38.25">
      <c r="A2601" s="271" t="s">
        <v>711</v>
      </c>
      <c r="B2601" s="89"/>
      <c r="C2601" s="272" t="s">
        <v>1414</v>
      </c>
      <c r="D2601" s="84">
        <v>43524</v>
      </c>
      <c r="E2601" s="85" t="s">
        <v>4539</v>
      </c>
      <c r="F2601" s="85" t="s">
        <v>13</v>
      </c>
      <c r="G2601" s="85">
        <v>392599</v>
      </c>
      <c r="H2601" s="89"/>
      <c r="I2601" s="273" t="s">
        <v>720</v>
      </c>
      <c r="J2601" s="89"/>
      <c r="K2601" s="89"/>
      <c r="L2601" s="89"/>
      <c r="M2601" s="89"/>
      <c r="N2601" s="274">
        <v>35274.53</v>
      </c>
      <c r="O2601" s="274">
        <v>0</v>
      </c>
      <c r="P2601" s="89" t="s">
        <v>670</v>
      </c>
    </row>
    <row r="2602" spans="1:16" ht="38.25">
      <c r="A2602" s="271" t="s">
        <v>711</v>
      </c>
      <c r="B2602" s="89"/>
      <c r="C2602" s="272" t="s">
        <v>1414</v>
      </c>
      <c r="D2602" s="84">
        <v>43524</v>
      </c>
      <c r="E2602" s="85" t="s">
        <v>4540</v>
      </c>
      <c r="F2602" s="85" t="s">
        <v>13</v>
      </c>
      <c r="G2602" s="85">
        <v>392601</v>
      </c>
      <c r="H2602" s="89"/>
      <c r="I2602" s="273" t="s">
        <v>720</v>
      </c>
      <c r="J2602" s="89"/>
      <c r="K2602" s="89"/>
      <c r="L2602" s="89"/>
      <c r="M2602" s="89"/>
      <c r="N2602" s="274">
        <v>35274.53</v>
      </c>
      <c r="O2602" s="274">
        <v>0</v>
      </c>
      <c r="P2602" s="89" t="s">
        <v>670</v>
      </c>
    </row>
    <row r="2603" spans="1:16" ht="38.25">
      <c r="A2603" s="271" t="s">
        <v>711</v>
      </c>
      <c r="B2603" s="89"/>
      <c r="C2603" s="272" t="s">
        <v>1414</v>
      </c>
      <c r="D2603" s="84">
        <v>43524</v>
      </c>
      <c r="E2603" s="85" t="s">
        <v>4541</v>
      </c>
      <c r="F2603" s="85" t="s">
        <v>13</v>
      </c>
      <c r="G2603" s="85">
        <v>392603</v>
      </c>
      <c r="H2603" s="89"/>
      <c r="I2603" s="273" t="s">
        <v>720</v>
      </c>
      <c r="J2603" s="89"/>
      <c r="K2603" s="89"/>
      <c r="L2603" s="89"/>
      <c r="M2603" s="89"/>
      <c r="N2603" s="274">
        <v>35274.53</v>
      </c>
      <c r="O2603" s="274">
        <v>0</v>
      </c>
      <c r="P2603" s="89" t="s">
        <v>670</v>
      </c>
    </row>
    <row r="2604" spans="1:16" ht="38.25">
      <c r="A2604" s="271" t="s">
        <v>711</v>
      </c>
      <c r="B2604" s="89"/>
      <c r="C2604" s="272" t="s">
        <v>1414</v>
      </c>
      <c r="D2604" s="84">
        <v>43524</v>
      </c>
      <c r="E2604" s="85" t="s">
        <v>4542</v>
      </c>
      <c r="F2604" s="85" t="s">
        <v>13</v>
      </c>
      <c r="G2604" s="85">
        <v>392605</v>
      </c>
      <c r="H2604" s="89"/>
      <c r="I2604" s="273" t="s">
        <v>720</v>
      </c>
      <c r="J2604" s="89"/>
      <c r="K2604" s="89"/>
      <c r="L2604" s="89"/>
      <c r="M2604" s="89"/>
      <c r="N2604" s="274">
        <v>42125.13</v>
      </c>
      <c r="O2604" s="274">
        <v>0</v>
      </c>
      <c r="P2604" s="89" t="s">
        <v>670</v>
      </c>
    </row>
    <row r="2605" spans="1:16" ht="38.25">
      <c r="A2605" s="271" t="s">
        <v>711</v>
      </c>
      <c r="B2605" s="89"/>
      <c r="C2605" s="272" t="s">
        <v>1414</v>
      </c>
      <c r="D2605" s="84">
        <v>43524</v>
      </c>
      <c r="E2605" s="85" t="s">
        <v>4543</v>
      </c>
      <c r="F2605" s="85" t="s">
        <v>13</v>
      </c>
      <c r="G2605" s="85">
        <v>392607</v>
      </c>
      <c r="H2605" s="89"/>
      <c r="I2605" s="273" t="s">
        <v>720</v>
      </c>
      <c r="J2605" s="89"/>
      <c r="K2605" s="89"/>
      <c r="L2605" s="89"/>
      <c r="M2605" s="89"/>
      <c r="N2605" s="274">
        <v>3412.85</v>
      </c>
      <c r="O2605" s="274">
        <v>0</v>
      </c>
      <c r="P2605" s="89" t="s">
        <v>670</v>
      </c>
    </row>
    <row r="2606" spans="1:16" ht="38.25">
      <c r="A2606" s="271" t="s">
        <v>711</v>
      </c>
      <c r="B2606" s="89"/>
      <c r="C2606" s="272" t="s">
        <v>1414</v>
      </c>
      <c r="D2606" s="84">
        <v>43524</v>
      </c>
      <c r="E2606" s="85" t="s">
        <v>4544</v>
      </c>
      <c r="F2606" s="85" t="s">
        <v>13</v>
      </c>
      <c r="G2606" s="85">
        <v>392609</v>
      </c>
      <c r="H2606" s="89"/>
      <c r="I2606" s="273" t="s">
        <v>720</v>
      </c>
      <c r="J2606" s="89"/>
      <c r="K2606" s="89"/>
      <c r="L2606" s="89"/>
      <c r="M2606" s="89"/>
      <c r="N2606" s="274">
        <v>4128.01</v>
      </c>
      <c r="O2606" s="274">
        <v>0</v>
      </c>
      <c r="P2606" s="89" t="s">
        <v>670</v>
      </c>
    </row>
    <row r="2607" spans="1:16" ht="38.25">
      <c r="A2607" s="271" t="s">
        <v>711</v>
      </c>
      <c r="B2607" s="89"/>
      <c r="C2607" s="272" t="s">
        <v>1414</v>
      </c>
      <c r="D2607" s="84">
        <v>43524</v>
      </c>
      <c r="E2607" s="85" t="s">
        <v>4545</v>
      </c>
      <c r="F2607" s="85" t="s">
        <v>13</v>
      </c>
      <c r="G2607" s="85">
        <v>392611</v>
      </c>
      <c r="H2607" s="89"/>
      <c r="I2607" s="273" t="s">
        <v>720</v>
      </c>
      <c r="J2607" s="89"/>
      <c r="K2607" s="89"/>
      <c r="L2607" s="89"/>
      <c r="M2607" s="89"/>
      <c r="N2607" s="274">
        <v>1697.64</v>
      </c>
      <c r="O2607" s="274">
        <v>0</v>
      </c>
      <c r="P2607" s="89" t="s">
        <v>670</v>
      </c>
    </row>
    <row r="2608" spans="1:16" ht="38.25">
      <c r="A2608" s="271" t="s">
        <v>711</v>
      </c>
      <c r="B2608" s="89"/>
      <c r="C2608" s="272" t="s">
        <v>1414</v>
      </c>
      <c r="D2608" s="84">
        <v>43524</v>
      </c>
      <c r="E2608" s="85" t="s">
        <v>4546</v>
      </c>
      <c r="F2608" s="85" t="s">
        <v>13</v>
      </c>
      <c r="G2608" s="85">
        <v>392613</v>
      </c>
      <c r="H2608" s="89"/>
      <c r="I2608" s="273" t="s">
        <v>720</v>
      </c>
      <c r="J2608" s="89"/>
      <c r="K2608" s="89"/>
      <c r="L2608" s="89"/>
      <c r="M2608" s="89"/>
      <c r="N2608" s="274">
        <v>11680.18</v>
      </c>
      <c r="O2608" s="274">
        <v>0</v>
      </c>
      <c r="P2608" s="89" t="s">
        <v>670</v>
      </c>
    </row>
    <row r="2609" spans="1:16" ht="38.25">
      <c r="A2609" s="271" t="s">
        <v>711</v>
      </c>
      <c r="B2609" s="89"/>
      <c r="C2609" s="272" t="s">
        <v>1414</v>
      </c>
      <c r="D2609" s="84">
        <v>43524</v>
      </c>
      <c r="E2609" s="85" t="s">
        <v>4547</v>
      </c>
      <c r="F2609" s="85" t="s">
        <v>13</v>
      </c>
      <c r="G2609" s="85">
        <v>392615</v>
      </c>
      <c r="H2609" s="89"/>
      <c r="I2609" s="273" t="s">
        <v>720</v>
      </c>
      <c r="J2609" s="89"/>
      <c r="K2609" s="89"/>
      <c r="L2609" s="89"/>
      <c r="M2609" s="89"/>
      <c r="N2609" s="274">
        <v>4803.37</v>
      </c>
      <c r="O2609" s="274">
        <v>0</v>
      </c>
      <c r="P2609" s="89" t="s">
        <v>670</v>
      </c>
    </row>
    <row r="2610" spans="1:16" ht="38.25">
      <c r="A2610" s="271" t="s">
        <v>711</v>
      </c>
      <c r="B2610" s="89"/>
      <c r="C2610" s="272" t="s">
        <v>1414</v>
      </c>
      <c r="D2610" s="84">
        <v>43524</v>
      </c>
      <c r="E2610" s="85" t="s">
        <v>4548</v>
      </c>
      <c r="F2610" s="85" t="s">
        <v>13</v>
      </c>
      <c r="G2610" s="85">
        <v>392617</v>
      </c>
      <c r="H2610" s="89"/>
      <c r="I2610" s="273" t="s">
        <v>720</v>
      </c>
      <c r="J2610" s="89"/>
      <c r="K2610" s="89"/>
      <c r="L2610" s="89"/>
      <c r="M2610" s="89"/>
      <c r="N2610" s="274">
        <v>9656.6200000000008</v>
      </c>
      <c r="O2610" s="274">
        <v>0</v>
      </c>
      <c r="P2610" s="89" t="s">
        <v>670</v>
      </c>
    </row>
    <row r="2611" spans="1:16" ht="38.25">
      <c r="A2611" s="271" t="s">
        <v>711</v>
      </c>
      <c r="B2611" s="89"/>
      <c r="C2611" s="272" t="s">
        <v>1414</v>
      </c>
      <c r="D2611" s="84">
        <v>43524</v>
      </c>
      <c r="E2611" s="85" t="s">
        <v>4549</v>
      </c>
      <c r="F2611" s="85" t="s">
        <v>13</v>
      </c>
      <c r="G2611" s="85">
        <v>392619</v>
      </c>
      <c r="H2611" s="89"/>
      <c r="I2611" s="273" t="s">
        <v>720</v>
      </c>
      <c r="J2611" s="89"/>
      <c r="K2611" s="89"/>
      <c r="L2611" s="89"/>
      <c r="M2611" s="89"/>
      <c r="N2611" s="274">
        <v>13193.08</v>
      </c>
      <c r="O2611" s="274">
        <v>0</v>
      </c>
      <c r="P2611" s="89" t="s">
        <v>670</v>
      </c>
    </row>
    <row r="2612" spans="1:16" ht="38.25">
      <c r="A2612" s="271" t="s">
        <v>711</v>
      </c>
      <c r="B2612" s="89"/>
      <c r="C2612" s="272" t="s">
        <v>1414</v>
      </c>
      <c r="D2612" s="84">
        <v>43524</v>
      </c>
      <c r="E2612" s="85" t="s">
        <v>4550</v>
      </c>
      <c r="F2612" s="85" t="s">
        <v>13</v>
      </c>
      <c r="G2612" s="85">
        <v>392621</v>
      </c>
      <c r="H2612" s="89"/>
      <c r="I2612" s="273" t="s">
        <v>720</v>
      </c>
      <c r="J2612" s="89"/>
      <c r="K2612" s="89"/>
      <c r="L2612" s="89"/>
      <c r="M2612" s="89"/>
      <c r="N2612" s="274">
        <v>26523.09</v>
      </c>
      <c r="O2612" s="274">
        <v>0</v>
      </c>
      <c r="P2612" s="89" t="s">
        <v>670</v>
      </c>
    </row>
    <row r="2613" spans="1:16" ht="38.25">
      <c r="A2613" s="271" t="s">
        <v>711</v>
      </c>
      <c r="B2613" s="89"/>
      <c r="C2613" s="272" t="s">
        <v>1414</v>
      </c>
      <c r="D2613" s="84">
        <v>43524</v>
      </c>
      <c r="E2613" s="85" t="s">
        <v>4551</v>
      </c>
      <c r="F2613" s="85" t="s">
        <v>13</v>
      </c>
      <c r="G2613" s="85">
        <v>392623</v>
      </c>
      <c r="H2613" s="89"/>
      <c r="I2613" s="273" t="s">
        <v>720</v>
      </c>
      <c r="J2613" s="89"/>
      <c r="K2613" s="89"/>
      <c r="L2613" s="89"/>
      <c r="M2613" s="89"/>
      <c r="N2613" s="274">
        <v>32080.93</v>
      </c>
      <c r="O2613" s="274">
        <v>0</v>
      </c>
      <c r="P2613" s="89" t="s">
        <v>670</v>
      </c>
    </row>
    <row r="2614" spans="1:16" ht="38.25">
      <c r="A2614" s="271" t="s">
        <v>711</v>
      </c>
      <c r="B2614" s="89"/>
      <c r="C2614" s="272" t="s">
        <v>1414</v>
      </c>
      <c r="D2614" s="84">
        <v>43524</v>
      </c>
      <c r="E2614" s="85" t="s">
        <v>4552</v>
      </c>
      <c r="F2614" s="85" t="s">
        <v>13</v>
      </c>
      <c r="G2614" s="85">
        <v>392626</v>
      </c>
      <c r="H2614" s="89"/>
      <c r="I2614" s="273" t="s">
        <v>720</v>
      </c>
      <c r="J2614" s="89"/>
      <c r="K2614" s="89"/>
      <c r="L2614" s="89"/>
      <c r="M2614" s="89"/>
      <c r="N2614" s="274">
        <v>1926436.52</v>
      </c>
      <c r="O2614" s="274">
        <v>0</v>
      </c>
      <c r="P2614" s="89" t="s">
        <v>670</v>
      </c>
    </row>
    <row r="2615" spans="1:16" ht="38.25">
      <c r="A2615" s="271" t="s">
        <v>711</v>
      </c>
      <c r="B2615" s="89"/>
      <c r="C2615" s="272" t="s">
        <v>1414</v>
      </c>
      <c r="D2615" s="84">
        <v>43524</v>
      </c>
      <c r="E2615" s="85" t="s">
        <v>4553</v>
      </c>
      <c r="F2615" s="85" t="s">
        <v>13</v>
      </c>
      <c r="G2615" s="85">
        <v>392628</v>
      </c>
      <c r="H2615" s="89"/>
      <c r="I2615" s="273" t="s">
        <v>720</v>
      </c>
      <c r="J2615" s="89"/>
      <c r="K2615" s="89"/>
      <c r="L2615" s="89"/>
      <c r="M2615" s="89"/>
      <c r="N2615" s="274">
        <v>1926436.52</v>
      </c>
      <c r="O2615" s="274">
        <v>0</v>
      </c>
      <c r="P2615" s="89" t="s">
        <v>670</v>
      </c>
    </row>
    <row r="2616" spans="1:16" ht="38.25">
      <c r="A2616" s="271" t="s">
        <v>711</v>
      </c>
      <c r="B2616" s="89"/>
      <c r="C2616" s="272" t="s">
        <v>1414</v>
      </c>
      <c r="D2616" s="84">
        <v>43524</v>
      </c>
      <c r="E2616" s="85" t="s">
        <v>4554</v>
      </c>
      <c r="F2616" s="85" t="s">
        <v>13</v>
      </c>
      <c r="G2616" s="85">
        <v>392630</v>
      </c>
      <c r="H2616" s="89"/>
      <c r="I2616" s="273" t="s">
        <v>720</v>
      </c>
      <c r="J2616" s="89"/>
      <c r="K2616" s="89"/>
      <c r="L2616" s="89"/>
      <c r="M2616" s="89"/>
      <c r="N2616" s="274">
        <v>1926436.52</v>
      </c>
      <c r="O2616" s="274">
        <v>0</v>
      </c>
      <c r="P2616" s="89" t="s">
        <v>670</v>
      </c>
    </row>
    <row r="2617" spans="1:16" ht="38.25">
      <c r="A2617" s="271" t="s">
        <v>711</v>
      </c>
      <c r="B2617" s="89"/>
      <c r="C2617" s="272" t="s">
        <v>1414</v>
      </c>
      <c r="D2617" s="84">
        <v>43524</v>
      </c>
      <c r="E2617" s="85" t="s">
        <v>4555</v>
      </c>
      <c r="F2617" s="85" t="s">
        <v>13</v>
      </c>
      <c r="G2617" s="85">
        <v>392632</v>
      </c>
      <c r="H2617" s="89"/>
      <c r="I2617" s="273" t="s">
        <v>720</v>
      </c>
      <c r="J2617" s="89"/>
      <c r="K2617" s="89"/>
      <c r="L2617" s="89"/>
      <c r="M2617" s="89"/>
      <c r="N2617" s="274">
        <v>5291184.13</v>
      </c>
      <c r="O2617" s="274">
        <v>0</v>
      </c>
      <c r="P2617" s="89" t="s">
        <v>670</v>
      </c>
    </row>
    <row r="2618" spans="1:16" ht="38.25">
      <c r="A2618" s="271" t="s">
        <v>711</v>
      </c>
      <c r="B2618" s="89"/>
      <c r="C2618" s="272" t="s">
        <v>1414</v>
      </c>
      <c r="D2618" s="84">
        <v>43524</v>
      </c>
      <c r="E2618" s="85" t="s">
        <v>4556</v>
      </c>
      <c r="F2618" s="85" t="s">
        <v>13</v>
      </c>
      <c r="G2618" s="85">
        <v>392634</v>
      </c>
      <c r="H2618" s="89"/>
      <c r="I2618" s="273" t="s">
        <v>720</v>
      </c>
      <c r="J2618" s="89"/>
      <c r="K2618" s="89"/>
      <c r="L2618" s="89"/>
      <c r="M2618" s="89"/>
      <c r="N2618" s="274">
        <v>5291184.13</v>
      </c>
      <c r="O2618" s="274">
        <v>0</v>
      </c>
      <c r="P2618" s="89" t="s">
        <v>670</v>
      </c>
    </row>
    <row r="2619" spans="1:16" ht="38.25">
      <c r="A2619" s="271" t="s">
        <v>711</v>
      </c>
      <c r="B2619" s="89"/>
      <c r="C2619" s="272" t="s">
        <v>1414</v>
      </c>
      <c r="D2619" s="84">
        <v>43524</v>
      </c>
      <c r="E2619" s="85" t="s">
        <v>4557</v>
      </c>
      <c r="F2619" s="85" t="s">
        <v>13</v>
      </c>
      <c r="G2619" s="85">
        <v>392636</v>
      </c>
      <c r="H2619" s="89"/>
      <c r="I2619" s="273" t="s">
        <v>720</v>
      </c>
      <c r="J2619" s="89"/>
      <c r="K2619" s="89"/>
      <c r="L2619" s="89"/>
      <c r="M2619" s="89"/>
      <c r="N2619" s="274">
        <v>5291184.13</v>
      </c>
      <c r="O2619" s="274">
        <v>0</v>
      </c>
      <c r="P2619" s="89" t="s">
        <v>670</v>
      </c>
    </row>
    <row r="2620" spans="1:16" ht="38.25">
      <c r="A2620" s="271" t="s">
        <v>711</v>
      </c>
      <c r="B2620" s="89"/>
      <c r="C2620" s="272" t="s">
        <v>1414</v>
      </c>
      <c r="D2620" s="84">
        <v>43524</v>
      </c>
      <c r="E2620" s="85" t="s">
        <v>4558</v>
      </c>
      <c r="F2620" s="85" t="s">
        <v>13</v>
      </c>
      <c r="G2620" s="85">
        <v>392638</v>
      </c>
      <c r="H2620" s="89"/>
      <c r="I2620" s="273" t="s">
        <v>720</v>
      </c>
      <c r="J2620" s="89"/>
      <c r="K2620" s="89"/>
      <c r="L2620" s="89"/>
      <c r="M2620" s="89"/>
      <c r="N2620" s="274">
        <v>5291184.13</v>
      </c>
      <c r="O2620" s="274">
        <v>0</v>
      </c>
      <c r="P2620" s="89" t="s">
        <v>670</v>
      </c>
    </row>
    <row r="2621" spans="1:16" ht="38.25">
      <c r="A2621" s="271" t="s">
        <v>711</v>
      </c>
      <c r="B2621" s="89"/>
      <c r="C2621" s="272" t="s">
        <v>1414</v>
      </c>
      <c r="D2621" s="84">
        <v>43524</v>
      </c>
      <c r="E2621" s="85" t="s">
        <v>4559</v>
      </c>
      <c r="F2621" s="85" t="s">
        <v>13</v>
      </c>
      <c r="G2621" s="85">
        <v>392640</v>
      </c>
      <c r="H2621" s="89"/>
      <c r="I2621" s="273" t="s">
        <v>720</v>
      </c>
      <c r="J2621" s="89"/>
      <c r="K2621" s="89"/>
      <c r="L2621" s="89"/>
      <c r="M2621" s="89"/>
      <c r="N2621" s="274">
        <v>4482175.55</v>
      </c>
      <c r="O2621" s="274">
        <v>0</v>
      </c>
      <c r="P2621" s="89" t="s">
        <v>670</v>
      </c>
    </row>
    <row r="2622" spans="1:16" ht="38.25">
      <c r="A2622" s="271" t="s">
        <v>711</v>
      </c>
      <c r="B2622" s="89"/>
      <c r="C2622" s="272" t="s">
        <v>1414</v>
      </c>
      <c r="D2622" s="84">
        <v>43524</v>
      </c>
      <c r="E2622" s="85" t="s">
        <v>4560</v>
      </c>
      <c r="F2622" s="85" t="s">
        <v>13</v>
      </c>
      <c r="G2622" s="85">
        <v>392642</v>
      </c>
      <c r="H2622" s="89"/>
      <c r="I2622" s="273" t="s">
        <v>720</v>
      </c>
      <c r="J2622" s="89"/>
      <c r="K2622" s="89"/>
      <c r="L2622" s="89"/>
      <c r="M2622" s="89"/>
      <c r="N2622" s="274">
        <v>4482175.55</v>
      </c>
      <c r="O2622" s="274">
        <v>0</v>
      </c>
      <c r="P2622" s="89" t="s">
        <v>670</v>
      </c>
    </row>
    <row r="2623" spans="1:16" ht="38.25">
      <c r="A2623" s="271" t="s">
        <v>711</v>
      </c>
      <c r="B2623" s="89"/>
      <c r="C2623" s="272" t="s">
        <v>1414</v>
      </c>
      <c r="D2623" s="84">
        <v>43524</v>
      </c>
      <c r="E2623" s="85" t="s">
        <v>4561</v>
      </c>
      <c r="F2623" s="85" t="s">
        <v>13</v>
      </c>
      <c r="G2623" s="85">
        <v>392644</v>
      </c>
      <c r="H2623" s="89"/>
      <c r="I2623" s="273" t="s">
        <v>720</v>
      </c>
      <c r="J2623" s="89"/>
      <c r="K2623" s="89"/>
      <c r="L2623" s="89"/>
      <c r="M2623" s="89"/>
      <c r="N2623" s="274">
        <v>4482175.55</v>
      </c>
      <c r="O2623" s="274">
        <v>0</v>
      </c>
      <c r="P2623" s="89" t="s">
        <v>670</v>
      </c>
    </row>
    <row r="2624" spans="1:16" ht="38.25">
      <c r="A2624" s="271" t="s">
        <v>711</v>
      </c>
      <c r="B2624" s="89"/>
      <c r="C2624" s="272" t="s">
        <v>1414</v>
      </c>
      <c r="D2624" s="84">
        <v>43524</v>
      </c>
      <c r="E2624" s="85" t="s">
        <v>4562</v>
      </c>
      <c r="F2624" s="85" t="s">
        <v>13</v>
      </c>
      <c r="G2624" s="85">
        <v>392646</v>
      </c>
      <c r="H2624" s="89"/>
      <c r="I2624" s="273" t="s">
        <v>720</v>
      </c>
      <c r="J2624" s="89"/>
      <c r="K2624" s="89"/>
      <c r="L2624" s="89"/>
      <c r="M2624" s="89"/>
      <c r="N2624" s="274">
        <v>4482175.55</v>
      </c>
      <c r="O2624" s="274">
        <v>0</v>
      </c>
      <c r="P2624" s="89" t="s">
        <v>670</v>
      </c>
    </row>
    <row r="2625" spans="1:16" ht="38.25">
      <c r="A2625" s="271" t="s">
        <v>711</v>
      </c>
      <c r="B2625" s="89"/>
      <c r="C2625" s="272" t="s">
        <v>1414</v>
      </c>
      <c r="D2625" s="84">
        <v>43524</v>
      </c>
      <c r="E2625" s="85" t="s">
        <v>4563</v>
      </c>
      <c r="F2625" s="85" t="s">
        <v>13</v>
      </c>
      <c r="G2625" s="85">
        <v>392648</v>
      </c>
      <c r="H2625" s="89"/>
      <c r="I2625" s="273" t="s">
        <v>720</v>
      </c>
      <c r="J2625" s="89"/>
      <c r="K2625" s="89"/>
      <c r="L2625" s="89"/>
      <c r="M2625" s="89"/>
      <c r="N2625" s="274">
        <v>12310821.68</v>
      </c>
      <c r="O2625" s="274">
        <v>0</v>
      </c>
      <c r="P2625" s="89" t="s">
        <v>670</v>
      </c>
    </row>
    <row r="2626" spans="1:16" ht="38.25">
      <c r="A2626" s="271" t="s">
        <v>711</v>
      </c>
      <c r="B2626" s="89"/>
      <c r="C2626" s="272" t="s">
        <v>1414</v>
      </c>
      <c r="D2626" s="84">
        <v>43524</v>
      </c>
      <c r="E2626" s="85" t="s">
        <v>4564</v>
      </c>
      <c r="F2626" s="85" t="s">
        <v>13</v>
      </c>
      <c r="G2626" s="85">
        <v>392650</v>
      </c>
      <c r="H2626" s="89"/>
      <c r="I2626" s="273" t="s">
        <v>720</v>
      </c>
      <c r="J2626" s="89"/>
      <c r="K2626" s="89"/>
      <c r="L2626" s="89"/>
      <c r="M2626" s="89"/>
      <c r="N2626" s="274">
        <v>12310821.68</v>
      </c>
      <c r="O2626" s="274">
        <v>0</v>
      </c>
      <c r="P2626" s="89" t="s">
        <v>670</v>
      </c>
    </row>
    <row r="2627" spans="1:16" ht="38.25">
      <c r="A2627" s="271" t="s">
        <v>711</v>
      </c>
      <c r="B2627" s="89"/>
      <c r="C2627" s="272" t="s">
        <v>1414</v>
      </c>
      <c r="D2627" s="84">
        <v>43524</v>
      </c>
      <c r="E2627" s="85" t="s">
        <v>4565</v>
      </c>
      <c r="F2627" s="85" t="s">
        <v>13</v>
      </c>
      <c r="G2627" s="85">
        <v>392652</v>
      </c>
      <c r="H2627" s="89"/>
      <c r="I2627" s="273" t="s">
        <v>720</v>
      </c>
      <c r="J2627" s="89"/>
      <c r="K2627" s="89"/>
      <c r="L2627" s="89"/>
      <c r="M2627" s="89"/>
      <c r="N2627" s="274">
        <v>12310821.68</v>
      </c>
      <c r="O2627" s="274">
        <v>0</v>
      </c>
      <c r="P2627" s="89" t="s">
        <v>670</v>
      </c>
    </row>
    <row r="2628" spans="1:16" ht="38.25">
      <c r="A2628" s="271" t="s">
        <v>711</v>
      </c>
      <c r="B2628" s="89"/>
      <c r="C2628" s="272" t="s">
        <v>1414</v>
      </c>
      <c r="D2628" s="84">
        <v>43524</v>
      </c>
      <c r="E2628" s="85" t="s">
        <v>4566</v>
      </c>
      <c r="F2628" s="85" t="s">
        <v>13</v>
      </c>
      <c r="G2628" s="85">
        <v>392654</v>
      </c>
      <c r="H2628" s="89"/>
      <c r="I2628" s="273" t="s">
        <v>720</v>
      </c>
      <c r="J2628" s="89"/>
      <c r="K2628" s="89"/>
      <c r="L2628" s="89"/>
      <c r="M2628" s="89"/>
      <c r="N2628" s="274">
        <v>12310821.68</v>
      </c>
      <c r="O2628" s="274">
        <v>0</v>
      </c>
      <c r="P2628" s="89" t="s">
        <v>670</v>
      </c>
    </row>
    <row r="2629" spans="1:16" ht="38.25">
      <c r="A2629" s="271" t="s">
        <v>711</v>
      </c>
      <c r="B2629" s="89"/>
      <c r="C2629" s="272" t="s">
        <v>1414</v>
      </c>
      <c r="D2629" s="84">
        <v>43524</v>
      </c>
      <c r="E2629" s="85" t="s">
        <v>4567</v>
      </c>
      <c r="F2629" s="85" t="s">
        <v>13</v>
      </c>
      <c r="G2629" s="85">
        <v>392656</v>
      </c>
      <c r="H2629" s="89"/>
      <c r="I2629" s="273" t="s">
        <v>720</v>
      </c>
      <c r="J2629" s="89"/>
      <c r="K2629" s="89"/>
      <c r="L2629" s="89"/>
      <c r="M2629" s="89"/>
      <c r="N2629" s="274">
        <v>2264954.33</v>
      </c>
      <c r="O2629" s="274">
        <v>0</v>
      </c>
      <c r="P2629" s="89" t="s">
        <v>670</v>
      </c>
    </row>
    <row r="2630" spans="1:16" ht="38.25">
      <c r="A2630" s="271" t="s">
        <v>711</v>
      </c>
      <c r="B2630" s="89"/>
      <c r="C2630" s="272" t="s">
        <v>1414</v>
      </c>
      <c r="D2630" s="84">
        <v>43524</v>
      </c>
      <c r="E2630" s="85" t="s">
        <v>4568</v>
      </c>
      <c r="F2630" s="85" t="s">
        <v>13</v>
      </c>
      <c r="G2630" s="85">
        <v>392658</v>
      </c>
      <c r="H2630" s="89"/>
      <c r="I2630" s="273" t="s">
        <v>720</v>
      </c>
      <c r="J2630" s="89"/>
      <c r="K2630" s="89"/>
      <c r="L2630" s="89"/>
      <c r="M2630" s="89"/>
      <c r="N2630" s="274">
        <v>2264954.33</v>
      </c>
      <c r="O2630" s="274">
        <v>0</v>
      </c>
      <c r="P2630" s="89" t="s">
        <v>670</v>
      </c>
    </row>
    <row r="2631" spans="1:16" ht="38.25">
      <c r="A2631" s="271" t="s">
        <v>711</v>
      </c>
      <c r="B2631" s="89"/>
      <c r="C2631" s="272" t="s">
        <v>1414</v>
      </c>
      <c r="D2631" s="84">
        <v>43524</v>
      </c>
      <c r="E2631" s="85" t="s">
        <v>4569</v>
      </c>
      <c r="F2631" s="85" t="s">
        <v>13</v>
      </c>
      <c r="G2631" s="85">
        <v>392660</v>
      </c>
      <c r="H2631" s="89"/>
      <c r="I2631" s="273" t="s">
        <v>720</v>
      </c>
      <c r="J2631" s="89"/>
      <c r="K2631" s="89"/>
      <c r="L2631" s="89"/>
      <c r="M2631" s="89"/>
      <c r="N2631" s="274">
        <v>2264954.33</v>
      </c>
      <c r="O2631" s="274">
        <v>0</v>
      </c>
      <c r="P2631" s="89" t="s">
        <v>670</v>
      </c>
    </row>
    <row r="2632" spans="1:16" ht="38.25">
      <c r="A2632" s="271" t="s">
        <v>711</v>
      </c>
      <c r="B2632" s="89"/>
      <c r="C2632" s="272" t="s">
        <v>1414</v>
      </c>
      <c r="D2632" s="84">
        <v>43524</v>
      </c>
      <c r="E2632" s="85" t="s">
        <v>4570</v>
      </c>
      <c r="F2632" s="85" t="s">
        <v>13</v>
      </c>
      <c r="G2632" s="85">
        <v>392662</v>
      </c>
      <c r="H2632" s="89"/>
      <c r="I2632" s="273" t="s">
        <v>720</v>
      </c>
      <c r="J2632" s="89"/>
      <c r="K2632" s="89"/>
      <c r="L2632" s="89"/>
      <c r="M2632" s="89"/>
      <c r="N2632" s="274">
        <v>2264954.33</v>
      </c>
      <c r="O2632" s="274">
        <v>0</v>
      </c>
      <c r="P2632" s="89" t="s">
        <v>670</v>
      </c>
    </row>
    <row r="2633" spans="1:16" ht="38.25">
      <c r="A2633" s="271" t="s">
        <v>711</v>
      </c>
      <c r="B2633" s="89"/>
      <c r="C2633" s="272" t="s">
        <v>1414</v>
      </c>
      <c r="D2633" s="84">
        <v>43524</v>
      </c>
      <c r="E2633" s="85" t="s">
        <v>4571</v>
      </c>
      <c r="F2633" s="85" t="s">
        <v>13</v>
      </c>
      <c r="G2633" s="85">
        <v>392664</v>
      </c>
      <c r="H2633" s="89"/>
      <c r="I2633" s="273" t="s">
        <v>720</v>
      </c>
      <c r="J2633" s="89"/>
      <c r="K2633" s="89"/>
      <c r="L2633" s="89"/>
      <c r="M2633" s="89"/>
      <c r="N2633" s="274">
        <v>1205928.6599999999</v>
      </c>
      <c r="O2633" s="274">
        <v>0</v>
      </c>
      <c r="P2633" s="89" t="s">
        <v>670</v>
      </c>
    </row>
    <row r="2634" spans="1:16" ht="38.25">
      <c r="A2634" s="271" t="s">
        <v>711</v>
      </c>
      <c r="B2634" s="89"/>
      <c r="C2634" s="272" t="s">
        <v>1414</v>
      </c>
      <c r="D2634" s="84">
        <v>43524</v>
      </c>
      <c r="E2634" s="85" t="s">
        <v>4572</v>
      </c>
      <c r="F2634" s="85" t="s">
        <v>13</v>
      </c>
      <c r="G2634" s="85">
        <v>392666</v>
      </c>
      <c r="H2634" s="89"/>
      <c r="I2634" s="273" t="s">
        <v>720</v>
      </c>
      <c r="J2634" s="89"/>
      <c r="K2634" s="89"/>
      <c r="L2634" s="89"/>
      <c r="M2634" s="89"/>
      <c r="N2634" s="274">
        <v>174414.33</v>
      </c>
      <c r="O2634" s="274">
        <v>0</v>
      </c>
      <c r="P2634" s="89" t="s">
        <v>670</v>
      </c>
    </row>
    <row r="2635" spans="1:16" ht="38.25">
      <c r="A2635" s="271" t="s">
        <v>711</v>
      </c>
      <c r="B2635" s="89"/>
      <c r="C2635" s="272" t="s">
        <v>1414</v>
      </c>
      <c r="D2635" s="84">
        <v>43524</v>
      </c>
      <c r="E2635" s="85" t="s">
        <v>4573</v>
      </c>
      <c r="F2635" s="85" t="s">
        <v>13</v>
      </c>
      <c r="G2635" s="85">
        <v>392668</v>
      </c>
      <c r="H2635" s="89"/>
      <c r="I2635" s="273" t="s">
        <v>720</v>
      </c>
      <c r="J2635" s="89"/>
      <c r="K2635" s="89"/>
      <c r="L2635" s="89"/>
      <c r="M2635" s="89"/>
      <c r="N2635" s="274">
        <v>477942.37</v>
      </c>
      <c r="O2635" s="274">
        <v>0</v>
      </c>
      <c r="P2635" s="89" t="s">
        <v>670</v>
      </c>
    </row>
    <row r="2636" spans="1:16" ht="38.25">
      <c r="A2636" s="271" t="s">
        <v>711</v>
      </c>
      <c r="B2636" s="89"/>
      <c r="C2636" s="272" t="s">
        <v>1414</v>
      </c>
      <c r="D2636" s="84">
        <v>43524</v>
      </c>
      <c r="E2636" s="85" t="s">
        <v>4574</v>
      </c>
      <c r="F2636" s="85" t="s">
        <v>13</v>
      </c>
      <c r="G2636" s="85">
        <v>392670</v>
      </c>
      <c r="H2636" s="89"/>
      <c r="I2636" s="273" t="s">
        <v>720</v>
      </c>
      <c r="J2636" s="89"/>
      <c r="K2636" s="89"/>
      <c r="L2636" s="89"/>
      <c r="M2636" s="89"/>
      <c r="N2636" s="274">
        <v>3312224.71</v>
      </c>
      <c r="O2636" s="274">
        <v>0</v>
      </c>
      <c r="P2636" s="89" t="s">
        <v>670</v>
      </c>
    </row>
    <row r="2637" spans="1:16" ht="38.25">
      <c r="A2637" s="271" t="s">
        <v>711</v>
      </c>
      <c r="B2637" s="89"/>
      <c r="C2637" s="272" t="s">
        <v>1414</v>
      </c>
      <c r="D2637" s="84">
        <v>43524</v>
      </c>
      <c r="E2637" s="85" t="s">
        <v>4575</v>
      </c>
      <c r="F2637" s="85" t="s">
        <v>13</v>
      </c>
      <c r="G2637" s="85">
        <v>392672</v>
      </c>
      <c r="H2637" s="89"/>
      <c r="I2637" s="273" t="s">
        <v>720</v>
      </c>
      <c r="J2637" s="89"/>
      <c r="K2637" s="89"/>
      <c r="L2637" s="89"/>
      <c r="M2637" s="89"/>
      <c r="N2637" s="274">
        <v>5478369.1799999997</v>
      </c>
      <c r="O2637" s="274">
        <v>0</v>
      </c>
      <c r="P2637" s="89" t="s">
        <v>670</v>
      </c>
    </row>
    <row r="2638" spans="1:16" ht="38.25">
      <c r="A2638" s="271" t="s">
        <v>711</v>
      </c>
      <c r="B2638" s="89"/>
      <c r="C2638" s="272" t="s">
        <v>1414</v>
      </c>
      <c r="D2638" s="84">
        <v>43524</v>
      </c>
      <c r="E2638" s="85" t="s">
        <v>4576</v>
      </c>
      <c r="F2638" s="85" t="s">
        <v>13</v>
      </c>
      <c r="G2638" s="85">
        <v>392674</v>
      </c>
      <c r="H2638" s="89"/>
      <c r="I2638" s="273" t="s">
        <v>720</v>
      </c>
      <c r="J2638" s="89"/>
      <c r="K2638" s="89"/>
      <c r="L2638" s="89"/>
      <c r="M2638" s="89"/>
      <c r="N2638" s="274">
        <v>479049.37</v>
      </c>
      <c r="O2638" s="274">
        <v>0</v>
      </c>
      <c r="P2638" s="89" t="s">
        <v>670</v>
      </c>
    </row>
    <row r="2639" spans="1:16" ht="38.25">
      <c r="A2639" s="271" t="s">
        <v>711</v>
      </c>
      <c r="B2639" s="89"/>
      <c r="C2639" s="272" t="s">
        <v>1414</v>
      </c>
      <c r="D2639" s="84">
        <v>43524</v>
      </c>
      <c r="E2639" s="85" t="s">
        <v>4577</v>
      </c>
      <c r="F2639" s="85" t="s">
        <v>13</v>
      </c>
      <c r="G2639" s="85">
        <v>392676</v>
      </c>
      <c r="H2639" s="89"/>
      <c r="I2639" s="273" t="s">
        <v>720</v>
      </c>
      <c r="J2639" s="89"/>
      <c r="K2639" s="89"/>
      <c r="L2639" s="89"/>
      <c r="M2639" s="89"/>
      <c r="N2639" s="274">
        <v>1112012.6499999999</v>
      </c>
      <c r="O2639" s="274">
        <v>0</v>
      </c>
      <c r="P2639" s="89" t="s">
        <v>670</v>
      </c>
    </row>
    <row r="2640" spans="1:16" ht="38.25">
      <c r="A2640" s="271" t="s">
        <v>711</v>
      </c>
      <c r="B2640" s="89"/>
      <c r="C2640" s="272" t="s">
        <v>1414</v>
      </c>
      <c r="D2640" s="84">
        <v>43524</v>
      </c>
      <c r="E2640" s="85" t="s">
        <v>4578</v>
      </c>
      <c r="F2640" s="85" t="s">
        <v>13</v>
      </c>
      <c r="G2640" s="85">
        <v>392678</v>
      </c>
      <c r="H2640" s="89"/>
      <c r="I2640" s="273" t="s">
        <v>720</v>
      </c>
      <c r="J2640" s="89"/>
      <c r="K2640" s="89"/>
      <c r="L2640" s="89"/>
      <c r="M2640" s="89"/>
      <c r="N2640" s="274">
        <v>4640740.54</v>
      </c>
      <c r="O2640" s="274">
        <v>0</v>
      </c>
      <c r="P2640" s="89" t="s">
        <v>670</v>
      </c>
    </row>
    <row r="2641" spans="1:16" ht="38.25">
      <c r="A2641" s="271" t="s">
        <v>711</v>
      </c>
      <c r="B2641" s="89"/>
      <c r="C2641" s="272" t="s">
        <v>1414</v>
      </c>
      <c r="D2641" s="84">
        <v>43524</v>
      </c>
      <c r="E2641" s="85" t="s">
        <v>4579</v>
      </c>
      <c r="F2641" s="85" t="s">
        <v>13</v>
      </c>
      <c r="G2641" s="85">
        <v>392680</v>
      </c>
      <c r="H2641" s="89"/>
      <c r="I2641" s="273" t="s">
        <v>720</v>
      </c>
      <c r="J2641" s="89"/>
      <c r="K2641" s="89"/>
      <c r="L2641" s="89"/>
      <c r="M2641" s="89"/>
      <c r="N2641" s="274">
        <v>405803.99</v>
      </c>
      <c r="O2641" s="274">
        <v>0</v>
      </c>
      <c r="P2641" s="89" t="s">
        <v>670</v>
      </c>
    </row>
    <row r="2642" spans="1:16" ht="38.25">
      <c r="A2642" s="271" t="s">
        <v>711</v>
      </c>
      <c r="B2642" s="89"/>
      <c r="C2642" s="272" t="s">
        <v>1414</v>
      </c>
      <c r="D2642" s="84">
        <v>43524</v>
      </c>
      <c r="E2642" s="85" t="s">
        <v>4580</v>
      </c>
      <c r="F2642" s="85" t="s">
        <v>13</v>
      </c>
      <c r="G2642" s="85">
        <v>392682</v>
      </c>
      <c r="H2642" s="89"/>
      <c r="I2642" s="273" t="s">
        <v>720</v>
      </c>
      <c r="J2642" s="89"/>
      <c r="K2642" s="89"/>
      <c r="L2642" s="89"/>
      <c r="M2642" s="89"/>
      <c r="N2642" s="274">
        <v>1114588.31</v>
      </c>
      <c r="O2642" s="274">
        <v>0</v>
      </c>
      <c r="P2642" s="89" t="s">
        <v>670</v>
      </c>
    </row>
    <row r="2643" spans="1:16" ht="38.25">
      <c r="A2643" s="271" t="s">
        <v>711</v>
      </c>
      <c r="B2643" s="89"/>
      <c r="C2643" s="272" t="s">
        <v>1414</v>
      </c>
      <c r="D2643" s="84">
        <v>43524</v>
      </c>
      <c r="E2643" s="85" t="s">
        <v>4581</v>
      </c>
      <c r="F2643" s="85" t="s">
        <v>13</v>
      </c>
      <c r="G2643" s="85">
        <v>392684</v>
      </c>
      <c r="H2643" s="89"/>
      <c r="I2643" s="273" t="s">
        <v>720</v>
      </c>
      <c r="J2643" s="89"/>
      <c r="K2643" s="89"/>
      <c r="L2643" s="89"/>
      <c r="M2643" s="89"/>
      <c r="N2643" s="274">
        <v>3054273.41</v>
      </c>
      <c r="O2643" s="274">
        <v>0</v>
      </c>
      <c r="P2643" s="89" t="s">
        <v>670</v>
      </c>
    </row>
    <row r="2644" spans="1:16" ht="38.25">
      <c r="A2644" s="271" t="s">
        <v>711</v>
      </c>
      <c r="B2644" s="89"/>
      <c r="C2644" s="272" t="s">
        <v>1414</v>
      </c>
      <c r="D2644" s="84">
        <v>43524</v>
      </c>
      <c r="E2644" s="85" t="s">
        <v>4582</v>
      </c>
      <c r="F2644" s="85" t="s">
        <v>13</v>
      </c>
      <c r="G2644" s="85">
        <v>392686</v>
      </c>
      <c r="H2644" s="89"/>
      <c r="I2644" s="273" t="s">
        <v>720</v>
      </c>
      <c r="J2644" s="89"/>
      <c r="K2644" s="89"/>
      <c r="L2644" s="89"/>
      <c r="M2644" s="89"/>
      <c r="N2644" s="274">
        <v>7706442.7800000003</v>
      </c>
      <c r="O2644" s="274">
        <v>0</v>
      </c>
      <c r="P2644" s="89" t="s">
        <v>670</v>
      </c>
    </row>
    <row r="2645" spans="1:16" ht="38.25">
      <c r="A2645" s="271" t="s">
        <v>711</v>
      </c>
      <c r="B2645" s="89"/>
      <c r="C2645" s="272" t="s">
        <v>1414</v>
      </c>
      <c r="D2645" s="84">
        <v>43524</v>
      </c>
      <c r="E2645" s="85" t="s">
        <v>4583</v>
      </c>
      <c r="F2645" s="85" t="s">
        <v>13</v>
      </c>
      <c r="G2645" s="85">
        <v>392688</v>
      </c>
      <c r="H2645" s="89"/>
      <c r="I2645" s="273" t="s">
        <v>720</v>
      </c>
      <c r="J2645" s="89"/>
      <c r="K2645" s="89"/>
      <c r="L2645" s="89"/>
      <c r="M2645" s="89"/>
      <c r="N2645" s="274">
        <v>2345081.12</v>
      </c>
      <c r="O2645" s="274">
        <v>0</v>
      </c>
      <c r="P2645" s="89" t="s">
        <v>670</v>
      </c>
    </row>
    <row r="2646" spans="1:16" ht="38.25">
      <c r="A2646" s="271" t="s">
        <v>711</v>
      </c>
      <c r="B2646" s="89"/>
      <c r="C2646" s="272" t="s">
        <v>1414</v>
      </c>
      <c r="D2646" s="84">
        <v>43524</v>
      </c>
      <c r="E2646" s="85" t="s">
        <v>4584</v>
      </c>
      <c r="F2646" s="85" t="s">
        <v>13</v>
      </c>
      <c r="G2646" s="85">
        <v>392690</v>
      </c>
      <c r="H2646" s="89"/>
      <c r="I2646" s="273" t="s">
        <v>720</v>
      </c>
      <c r="J2646" s="89"/>
      <c r="K2646" s="89"/>
      <c r="L2646" s="89"/>
      <c r="M2646" s="89"/>
      <c r="N2646" s="274">
        <v>205062.82</v>
      </c>
      <c r="O2646" s="274">
        <v>0</v>
      </c>
      <c r="P2646" s="89" t="s">
        <v>670</v>
      </c>
    </row>
    <row r="2647" spans="1:16" ht="38.25">
      <c r="A2647" s="271" t="s">
        <v>711</v>
      </c>
      <c r="B2647" s="89"/>
      <c r="C2647" s="272" t="s">
        <v>1414</v>
      </c>
      <c r="D2647" s="84">
        <v>43524</v>
      </c>
      <c r="E2647" s="85" t="s">
        <v>4585</v>
      </c>
      <c r="F2647" s="85" t="s">
        <v>13</v>
      </c>
      <c r="G2647" s="85">
        <v>392692</v>
      </c>
      <c r="H2647" s="89"/>
      <c r="I2647" s="273" t="s">
        <v>720</v>
      </c>
      <c r="J2647" s="89"/>
      <c r="K2647" s="89"/>
      <c r="L2647" s="89"/>
      <c r="M2647" s="89"/>
      <c r="N2647" s="274">
        <v>1417837.22</v>
      </c>
      <c r="O2647" s="274">
        <v>0</v>
      </c>
      <c r="P2647" s="89" t="s">
        <v>670</v>
      </c>
    </row>
    <row r="2648" spans="1:16" ht="38.25">
      <c r="A2648" s="271" t="s">
        <v>711</v>
      </c>
      <c r="B2648" s="89"/>
      <c r="C2648" s="272" t="s">
        <v>1414</v>
      </c>
      <c r="D2648" s="84">
        <v>43524</v>
      </c>
      <c r="E2648" s="85" t="s">
        <v>4586</v>
      </c>
      <c r="F2648" s="85" t="s">
        <v>13</v>
      </c>
      <c r="G2648" s="85">
        <v>392694</v>
      </c>
      <c r="H2648" s="89"/>
      <c r="I2648" s="273" t="s">
        <v>720</v>
      </c>
      <c r="J2648" s="89"/>
      <c r="K2648" s="89"/>
      <c r="L2648" s="89"/>
      <c r="M2648" s="89"/>
      <c r="N2648" s="274">
        <v>720507.86</v>
      </c>
      <c r="O2648" s="274">
        <v>0</v>
      </c>
      <c r="P2648" s="89" t="s">
        <v>670</v>
      </c>
    </row>
    <row r="2649" spans="1:16" ht="38.25">
      <c r="A2649" s="271" t="s">
        <v>711</v>
      </c>
      <c r="B2649" s="89"/>
      <c r="C2649" s="272" t="s">
        <v>1414</v>
      </c>
      <c r="D2649" s="84">
        <v>43524</v>
      </c>
      <c r="E2649" s="85" t="s">
        <v>4587</v>
      </c>
      <c r="F2649" s="85" t="s">
        <v>13</v>
      </c>
      <c r="G2649" s="85">
        <v>392696</v>
      </c>
      <c r="H2649" s="89"/>
      <c r="I2649" s="273" t="s">
        <v>720</v>
      </c>
      <c r="J2649" s="89"/>
      <c r="K2649" s="89"/>
      <c r="L2649" s="89"/>
      <c r="M2649" s="89"/>
      <c r="N2649" s="274">
        <v>1448494.0800000001</v>
      </c>
      <c r="O2649" s="274">
        <v>0</v>
      </c>
      <c r="P2649" s="89" t="s">
        <v>670</v>
      </c>
    </row>
    <row r="2650" spans="1:16" ht="38.25">
      <c r="A2650" s="271" t="s">
        <v>711</v>
      </c>
      <c r="B2650" s="89"/>
      <c r="C2650" s="272" t="s">
        <v>1414</v>
      </c>
      <c r="D2650" s="84">
        <v>43524</v>
      </c>
      <c r="E2650" s="85" t="s">
        <v>4588</v>
      </c>
      <c r="F2650" s="85" t="s">
        <v>13</v>
      </c>
      <c r="G2650" s="85">
        <v>392698</v>
      </c>
      <c r="H2650" s="89"/>
      <c r="I2650" s="273" t="s">
        <v>720</v>
      </c>
      <c r="J2650" s="89"/>
      <c r="K2650" s="89"/>
      <c r="L2650" s="89"/>
      <c r="M2650" s="89"/>
      <c r="N2650" s="274">
        <v>3978459.2</v>
      </c>
      <c r="O2650" s="274">
        <v>0</v>
      </c>
      <c r="P2650" s="89" t="s">
        <v>670</v>
      </c>
    </row>
    <row r="2651" spans="1:16" ht="38.25">
      <c r="A2651" s="271" t="s">
        <v>711</v>
      </c>
      <c r="B2651" s="89"/>
      <c r="C2651" s="272" t="s">
        <v>1414</v>
      </c>
      <c r="D2651" s="84">
        <v>43524</v>
      </c>
      <c r="E2651" s="85" t="s">
        <v>4589</v>
      </c>
      <c r="F2651" s="85" t="s">
        <v>13</v>
      </c>
      <c r="G2651" s="85">
        <v>392700</v>
      </c>
      <c r="H2651" s="89"/>
      <c r="I2651" s="273" t="s">
        <v>720</v>
      </c>
      <c r="J2651" s="89"/>
      <c r="K2651" s="89"/>
      <c r="L2651" s="89"/>
      <c r="M2651" s="89"/>
      <c r="N2651" s="274">
        <v>4812134.6900000004</v>
      </c>
      <c r="O2651" s="274">
        <v>0</v>
      </c>
      <c r="P2651" s="89" t="s">
        <v>670</v>
      </c>
    </row>
    <row r="2652" spans="1:16" ht="38.25">
      <c r="A2652" s="271" t="s">
        <v>711</v>
      </c>
      <c r="B2652" s="89"/>
      <c r="C2652" s="272" t="s">
        <v>1414</v>
      </c>
      <c r="D2652" s="84">
        <v>43524</v>
      </c>
      <c r="E2652" s="85" t="s">
        <v>4590</v>
      </c>
      <c r="F2652" s="85" t="s">
        <v>13</v>
      </c>
      <c r="G2652" s="85">
        <v>392702</v>
      </c>
      <c r="H2652" s="89"/>
      <c r="I2652" s="273" t="s">
        <v>720</v>
      </c>
      <c r="J2652" s="89"/>
      <c r="K2652" s="89"/>
      <c r="L2652" s="89"/>
      <c r="M2652" s="89"/>
      <c r="N2652" s="274">
        <v>3370162.9</v>
      </c>
      <c r="O2652" s="274">
        <v>0</v>
      </c>
      <c r="P2652" s="89" t="s">
        <v>670</v>
      </c>
    </row>
    <row r="2653" spans="1:16" ht="38.25">
      <c r="A2653" s="271" t="s">
        <v>711</v>
      </c>
      <c r="B2653" s="89"/>
      <c r="C2653" s="272" t="s">
        <v>1414</v>
      </c>
      <c r="D2653" s="84">
        <v>43524</v>
      </c>
      <c r="E2653" s="85" t="s">
        <v>4591</v>
      </c>
      <c r="F2653" s="85" t="s">
        <v>13</v>
      </c>
      <c r="G2653" s="85">
        <v>392704</v>
      </c>
      <c r="H2653" s="89"/>
      <c r="I2653" s="273" t="s">
        <v>720</v>
      </c>
      <c r="J2653" s="89"/>
      <c r="K2653" s="89"/>
      <c r="L2653" s="89"/>
      <c r="M2653" s="89"/>
      <c r="N2653" s="274">
        <v>1676381.56</v>
      </c>
      <c r="O2653" s="274">
        <v>0</v>
      </c>
      <c r="P2653" s="89" t="s">
        <v>670</v>
      </c>
    </row>
    <row r="2654" spans="1:16" ht="38.25">
      <c r="A2654" s="271" t="s">
        <v>711</v>
      </c>
      <c r="B2654" s="89"/>
      <c r="C2654" s="272" t="s">
        <v>1414</v>
      </c>
      <c r="D2654" s="84">
        <v>43524</v>
      </c>
      <c r="E2654" s="85" t="s">
        <v>4592</v>
      </c>
      <c r="F2654" s="85" t="s">
        <v>13</v>
      </c>
      <c r="G2654" s="85">
        <v>392706</v>
      </c>
      <c r="H2654" s="89"/>
      <c r="I2654" s="273" t="s">
        <v>720</v>
      </c>
      <c r="J2654" s="89"/>
      <c r="K2654" s="89"/>
      <c r="L2654" s="89"/>
      <c r="M2654" s="89"/>
      <c r="N2654" s="274">
        <v>11196233.439999999</v>
      </c>
      <c r="O2654" s="274">
        <v>0</v>
      </c>
      <c r="P2654" s="89" t="s">
        <v>670</v>
      </c>
    </row>
    <row r="2655" spans="1:16" ht="38.25">
      <c r="A2655" s="271" t="s">
        <v>711</v>
      </c>
      <c r="B2655" s="89"/>
      <c r="C2655" s="272" t="s">
        <v>1414</v>
      </c>
      <c r="D2655" s="84">
        <v>43524</v>
      </c>
      <c r="E2655" s="85" t="s">
        <v>4593</v>
      </c>
      <c r="F2655" s="85" t="s">
        <v>13</v>
      </c>
      <c r="G2655" s="85">
        <v>392708</v>
      </c>
      <c r="H2655" s="89"/>
      <c r="I2655" s="273" t="s">
        <v>720</v>
      </c>
      <c r="J2655" s="89"/>
      <c r="K2655" s="89"/>
      <c r="L2655" s="89"/>
      <c r="M2655" s="89"/>
      <c r="N2655" s="274">
        <v>9256548.3399999999</v>
      </c>
      <c r="O2655" s="274">
        <v>0</v>
      </c>
      <c r="P2655" s="89" t="s">
        <v>670</v>
      </c>
    </row>
    <row r="2656" spans="1:16" ht="38.25">
      <c r="A2656" s="271" t="s">
        <v>711</v>
      </c>
      <c r="B2656" s="89"/>
      <c r="C2656" s="272" t="s">
        <v>1414</v>
      </c>
      <c r="D2656" s="84">
        <v>43524</v>
      </c>
      <c r="E2656" s="85" t="s">
        <v>4594</v>
      </c>
      <c r="F2656" s="85" t="s">
        <v>13</v>
      </c>
      <c r="G2656" s="85">
        <v>392710</v>
      </c>
      <c r="H2656" s="89"/>
      <c r="I2656" s="273" t="s">
        <v>720</v>
      </c>
      <c r="J2656" s="89"/>
      <c r="K2656" s="89"/>
      <c r="L2656" s="89"/>
      <c r="M2656" s="89"/>
      <c r="N2656" s="274">
        <v>1703026.76</v>
      </c>
      <c r="O2656" s="274">
        <v>0</v>
      </c>
      <c r="P2656" s="89" t="s">
        <v>670</v>
      </c>
    </row>
    <row r="2657" spans="1:16" ht="38.25">
      <c r="A2657" s="271" t="s">
        <v>711</v>
      </c>
      <c r="B2657" s="89"/>
      <c r="C2657" s="272" t="s">
        <v>1414</v>
      </c>
      <c r="D2657" s="84">
        <v>43524</v>
      </c>
      <c r="E2657" s="85" t="s">
        <v>4595</v>
      </c>
      <c r="F2657" s="85" t="s">
        <v>13</v>
      </c>
      <c r="G2657" s="85">
        <v>392712</v>
      </c>
      <c r="H2657" s="89"/>
      <c r="I2657" s="273" t="s">
        <v>720</v>
      </c>
      <c r="J2657" s="89"/>
      <c r="K2657" s="89"/>
      <c r="L2657" s="89"/>
      <c r="M2657" s="89"/>
      <c r="N2657" s="274">
        <v>2059891.51</v>
      </c>
      <c r="O2657" s="274">
        <v>0</v>
      </c>
      <c r="P2657" s="89" t="s">
        <v>670</v>
      </c>
    </row>
    <row r="2658" spans="1:16" ht="38.25">
      <c r="A2658" s="271" t="s">
        <v>711</v>
      </c>
      <c r="B2658" s="89"/>
      <c r="C2658" s="272" t="s">
        <v>1414</v>
      </c>
      <c r="D2658" s="84">
        <v>43524</v>
      </c>
      <c r="E2658" s="85" t="s">
        <v>4596</v>
      </c>
      <c r="F2658" s="85" t="s">
        <v>13</v>
      </c>
      <c r="G2658" s="85">
        <v>392714</v>
      </c>
      <c r="H2658" s="89"/>
      <c r="I2658" s="273" t="s">
        <v>720</v>
      </c>
      <c r="J2658" s="89"/>
      <c r="K2658" s="89"/>
      <c r="L2658" s="89"/>
      <c r="M2658" s="89"/>
      <c r="N2658" s="274">
        <v>14701682.880000001</v>
      </c>
      <c r="O2658" s="274">
        <v>0</v>
      </c>
      <c r="P2658" s="89" t="s">
        <v>670</v>
      </c>
    </row>
    <row r="2659" spans="1:16" ht="38.25">
      <c r="A2659" s="271" t="s">
        <v>711</v>
      </c>
      <c r="B2659" s="89"/>
      <c r="C2659" s="272" t="s">
        <v>1414</v>
      </c>
      <c r="D2659" s="84">
        <v>43524</v>
      </c>
      <c r="E2659" s="85" t="s">
        <v>4597</v>
      </c>
      <c r="F2659" s="85" t="s">
        <v>13</v>
      </c>
      <c r="G2659" s="85">
        <v>392716</v>
      </c>
      <c r="H2659" s="89"/>
      <c r="I2659" s="273" t="s">
        <v>720</v>
      </c>
      <c r="J2659" s="89"/>
      <c r="K2659" s="89"/>
      <c r="L2659" s="89"/>
      <c r="M2659" s="89"/>
      <c r="N2659" s="274">
        <v>14414810.5</v>
      </c>
      <c r="O2659" s="274">
        <v>0</v>
      </c>
      <c r="P2659" s="89" t="s">
        <v>670</v>
      </c>
    </row>
    <row r="2660" spans="1:16" ht="38.25">
      <c r="A2660" s="271" t="s">
        <v>711</v>
      </c>
      <c r="B2660" s="89"/>
      <c r="C2660" s="272" t="s">
        <v>1414</v>
      </c>
      <c r="D2660" s="84">
        <v>43524</v>
      </c>
      <c r="E2660" s="85" t="s">
        <v>4598</v>
      </c>
      <c r="F2660" s="85" t="s">
        <v>13</v>
      </c>
      <c r="G2660" s="85">
        <v>392718</v>
      </c>
      <c r="H2660" s="89"/>
      <c r="I2660" s="273" t="s">
        <v>720</v>
      </c>
      <c r="J2660" s="89"/>
      <c r="K2660" s="89"/>
      <c r="L2660" s="89"/>
      <c r="M2660" s="89"/>
      <c r="N2660" s="274">
        <v>18484733.390000001</v>
      </c>
      <c r="O2660" s="274">
        <v>0</v>
      </c>
      <c r="P2660" s="89" t="s">
        <v>670</v>
      </c>
    </row>
    <row r="2661" spans="1:16" ht="38.25">
      <c r="A2661" s="271" t="s">
        <v>711</v>
      </c>
      <c r="B2661" s="89"/>
      <c r="C2661" s="272" t="s">
        <v>1414</v>
      </c>
      <c r="D2661" s="84">
        <v>43524</v>
      </c>
      <c r="E2661" s="85" t="s">
        <v>4599</v>
      </c>
      <c r="F2661" s="85" t="s">
        <v>13</v>
      </c>
      <c r="G2661" s="85">
        <v>392720</v>
      </c>
      <c r="H2661" s="89"/>
      <c r="I2661" s="273" t="s">
        <v>720</v>
      </c>
      <c r="J2661" s="89"/>
      <c r="K2661" s="89"/>
      <c r="L2661" s="89"/>
      <c r="M2661" s="89"/>
      <c r="N2661" s="274">
        <v>85354722.549999997</v>
      </c>
      <c r="O2661" s="274">
        <v>0</v>
      </c>
      <c r="P2661" s="89" t="s">
        <v>670</v>
      </c>
    </row>
    <row r="2662" spans="1:16" ht="38.25">
      <c r="A2662" s="271" t="s">
        <v>711</v>
      </c>
      <c r="B2662" s="89"/>
      <c r="C2662" s="272" t="s">
        <v>1414</v>
      </c>
      <c r="D2662" s="84">
        <v>43524</v>
      </c>
      <c r="E2662" s="85" t="s">
        <v>4600</v>
      </c>
      <c r="F2662" s="85" t="s">
        <v>13</v>
      </c>
      <c r="G2662" s="85">
        <v>392722</v>
      </c>
      <c r="H2662" s="89"/>
      <c r="I2662" s="273" t="s">
        <v>720</v>
      </c>
      <c r="J2662" s="89"/>
      <c r="K2662" s="89"/>
      <c r="L2662" s="89"/>
      <c r="M2662" s="89"/>
      <c r="N2662" s="274">
        <v>36685410.649999999</v>
      </c>
      <c r="O2662" s="274">
        <v>0</v>
      </c>
      <c r="P2662" s="89" t="s">
        <v>670</v>
      </c>
    </row>
    <row r="2663" spans="1:16" ht="38.25">
      <c r="A2663" s="271" t="s">
        <v>711</v>
      </c>
      <c r="B2663" s="89"/>
      <c r="C2663" s="272" t="s">
        <v>1414</v>
      </c>
      <c r="D2663" s="84">
        <v>43524</v>
      </c>
      <c r="E2663" s="85" t="s">
        <v>4601</v>
      </c>
      <c r="F2663" s="85" t="s">
        <v>13</v>
      </c>
      <c r="G2663" s="85">
        <v>392724</v>
      </c>
      <c r="H2663" s="89"/>
      <c r="I2663" s="273" t="s">
        <v>720</v>
      </c>
      <c r="J2663" s="89"/>
      <c r="K2663" s="89"/>
      <c r="L2663" s="89"/>
      <c r="M2663" s="89"/>
      <c r="N2663" s="274">
        <v>8039.51</v>
      </c>
      <c r="O2663" s="274">
        <v>0</v>
      </c>
      <c r="P2663" s="89" t="s">
        <v>670</v>
      </c>
    </row>
    <row r="2664" spans="1:16" ht="76.5">
      <c r="A2664" s="271">
        <v>10</v>
      </c>
      <c r="B2664" s="89"/>
      <c r="C2664" s="272" t="s">
        <v>41</v>
      </c>
      <c r="D2664" s="84">
        <v>43524</v>
      </c>
      <c r="E2664" s="85" t="s">
        <v>4602</v>
      </c>
      <c r="F2664" s="85" t="s">
        <v>6</v>
      </c>
      <c r="G2664" s="85">
        <v>977177</v>
      </c>
      <c r="H2664" s="89"/>
      <c r="I2664" s="273" t="s">
        <v>5973</v>
      </c>
      <c r="J2664" s="89"/>
      <c r="K2664" s="89"/>
      <c r="L2664" s="89"/>
      <c r="M2664" s="89"/>
      <c r="N2664" s="274">
        <v>0</v>
      </c>
      <c r="O2664" s="274">
        <v>41753.730000000003</v>
      </c>
      <c r="P2664" s="89" t="s">
        <v>670</v>
      </c>
    </row>
    <row r="2665" spans="1:16" ht="63.75">
      <c r="A2665" s="271">
        <v>10</v>
      </c>
      <c r="B2665" s="89"/>
      <c r="C2665" s="272" t="s">
        <v>41</v>
      </c>
      <c r="D2665" s="84">
        <v>43524</v>
      </c>
      <c r="E2665" s="85" t="s">
        <v>4603</v>
      </c>
      <c r="F2665" s="85" t="s">
        <v>6</v>
      </c>
      <c r="G2665" s="85">
        <v>977179</v>
      </c>
      <c r="H2665" s="89"/>
      <c r="I2665" s="273" t="s">
        <v>5974</v>
      </c>
      <c r="J2665" s="89"/>
      <c r="K2665" s="89"/>
      <c r="L2665" s="89"/>
      <c r="M2665" s="89"/>
      <c r="N2665" s="274">
        <v>0</v>
      </c>
      <c r="O2665" s="274">
        <v>332441.90999999997</v>
      </c>
      <c r="P2665" s="89" t="s">
        <v>670</v>
      </c>
    </row>
    <row r="2666" spans="1:16" ht="63.75">
      <c r="A2666" s="271">
        <v>10</v>
      </c>
      <c r="B2666" s="89"/>
      <c r="C2666" s="272" t="s">
        <v>41</v>
      </c>
      <c r="D2666" s="84">
        <v>43524</v>
      </c>
      <c r="E2666" s="85" t="s">
        <v>4604</v>
      </c>
      <c r="F2666" s="85" t="s">
        <v>6</v>
      </c>
      <c r="G2666" s="85">
        <v>977181</v>
      </c>
      <c r="H2666" s="89"/>
      <c r="I2666" s="273" t="s">
        <v>5975</v>
      </c>
      <c r="J2666" s="89"/>
      <c r="K2666" s="89"/>
      <c r="L2666" s="89"/>
      <c r="M2666" s="89"/>
      <c r="N2666" s="274">
        <v>0</v>
      </c>
      <c r="O2666" s="274">
        <v>22381.57</v>
      </c>
      <c r="P2666" s="89" t="s">
        <v>670</v>
      </c>
    </row>
    <row r="2667" spans="1:16" ht="76.5">
      <c r="A2667" s="271">
        <v>10</v>
      </c>
      <c r="B2667" s="89"/>
      <c r="C2667" s="272" t="s">
        <v>41</v>
      </c>
      <c r="D2667" s="84">
        <v>43524</v>
      </c>
      <c r="E2667" s="85" t="s">
        <v>4605</v>
      </c>
      <c r="F2667" s="85" t="s">
        <v>6</v>
      </c>
      <c r="G2667" s="85">
        <v>977183</v>
      </c>
      <c r="H2667" s="89"/>
      <c r="I2667" s="273" t="s">
        <v>5976</v>
      </c>
      <c r="J2667" s="89"/>
      <c r="K2667" s="89"/>
      <c r="L2667" s="89"/>
      <c r="M2667" s="89"/>
      <c r="N2667" s="274">
        <v>0</v>
      </c>
      <c r="O2667" s="274">
        <v>1708.76</v>
      </c>
      <c r="P2667" s="89" t="s">
        <v>670</v>
      </c>
    </row>
    <row r="2668" spans="1:16" ht="51">
      <c r="A2668" s="271">
        <v>10</v>
      </c>
      <c r="B2668" s="89"/>
      <c r="C2668" s="272" t="s">
        <v>41</v>
      </c>
      <c r="D2668" s="84">
        <v>43524</v>
      </c>
      <c r="E2668" s="85" t="s">
        <v>4606</v>
      </c>
      <c r="F2668" s="85" t="s">
        <v>6</v>
      </c>
      <c r="G2668" s="85">
        <v>977602</v>
      </c>
      <c r="H2668" s="89"/>
      <c r="I2668" s="273" t="s">
        <v>5977</v>
      </c>
      <c r="J2668" s="89"/>
      <c r="K2668" s="89"/>
      <c r="L2668" s="89"/>
      <c r="M2668" s="89"/>
      <c r="N2668" s="274">
        <v>0</v>
      </c>
      <c r="O2668" s="274">
        <v>6918.38</v>
      </c>
      <c r="P2668" s="89" t="s">
        <v>670</v>
      </c>
    </row>
    <row r="2669" spans="1:16" ht="89.25">
      <c r="A2669" s="271">
        <v>650</v>
      </c>
      <c r="B2669" s="89"/>
      <c r="C2669" s="272" t="s">
        <v>187</v>
      </c>
      <c r="D2669" s="84">
        <v>43524</v>
      </c>
      <c r="E2669" s="85" t="s">
        <v>4607</v>
      </c>
      <c r="F2669" s="85" t="s">
        <v>15</v>
      </c>
      <c r="G2669" s="85">
        <v>7334</v>
      </c>
      <c r="H2669" s="89"/>
      <c r="I2669" s="273" t="s">
        <v>5978</v>
      </c>
      <c r="J2669" s="89"/>
      <c r="K2669" s="89"/>
      <c r="L2669" s="89"/>
      <c r="M2669" s="89"/>
      <c r="N2669" s="274">
        <v>1299</v>
      </c>
      <c r="O2669" s="274">
        <v>0</v>
      </c>
      <c r="P2669" s="89" t="s">
        <v>670</v>
      </c>
    </row>
    <row r="2670" spans="1:16" ht="89.25">
      <c r="A2670" s="271">
        <v>594</v>
      </c>
      <c r="B2670" s="89"/>
      <c r="C2670" s="272" t="s">
        <v>98</v>
      </c>
      <c r="D2670" s="84">
        <v>43524</v>
      </c>
      <c r="E2670" s="85" t="s">
        <v>4608</v>
      </c>
      <c r="F2670" s="85" t="s">
        <v>15</v>
      </c>
      <c r="G2670" s="85">
        <v>7329</v>
      </c>
      <c r="H2670" s="89"/>
      <c r="I2670" s="273" t="s">
        <v>5979</v>
      </c>
      <c r="J2670" s="89"/>
      <c r="K2670" s="89"/>
      <c r="L2670" s="89"/>
      <c r="M2670" s="89"/>
      <c r="N2670" s="274">
        <v>468.12</v>
      </c>
      <c r="O2670" s="274">
        <v>0</v>
      </c>
      <c r="P2670" s="89" t="s">
        <v>670</v>
      </c>
    </row>
    <row r="2671" spans="1:16" ht="89.25">
      <c r="A2671" s="271">
        <v>594</v>
      </c>
      <c r="B2671" s="89"/>
      <c r="C2671" s="272" t="s">
        <v>98</v>
      </c>
      <c r="D2671" s="84">
        <v>43524</v>
      </c>
      <c r="E2671" s="85" t="s">
        <v>4609</v>
      </c>
      <c r="F2671" s="85" t="s">
        <v>15</v>
      </c>
      <c r="G2671" s="85">
        <v>7330</v>
      </c>
      <c r="H2671" s="89"/>
      <c r="I2671" s="273" t="s">
        <v>5980</v>
      </c>
      <c r="J2671" s="89"/>
      <c r="K2671" s="89"/>
      <c r="L2671" s="89"/>
      <c r="M2671" s="89"/>
      <c r="N2671" s="274">
        <v>271.02999999999997</v>
      </c>
      <c r="O2671" s="274">
        <v>0</v>
      </c>
      <c r="P2671" s="89" t="s">
        <v>670</v>
      </c>
    </row>
    <row r="2672" spans="1:16" ht="89.25">
      <c r="A2672" s="271">
        <v>594</v>
      </c>
      <c r="B2672" s="89"/>
      <c r="C2672" s="272" t="s">
        <v>98</v>
      </c>
      <c r="D2672" s="84">
        <v>43524</v>
      </c>
      <c r="E2672" s="85" t="s">
        <v>4610</v>
      </c>
      <c r="F2672" s="85" t="s">
        <v>15</v>
      </c>
      <c r="G2672" s="85">
        <v>7331</v>
      </c>
      <c r="H2672" s="89"/>
      <c r="I2672" s="273" t="s">
        <v>5981</v>
      </c>
      <c r="J2672" s="89"/>
      <c r="K2672" s="89"/>
      <c r="L2672" s="89"/>
      <c r="M2672" s="89"/>
      <c r="N2672" s="274">
        <v>272.2</v>
      </c>
      <c r="O2672" s="274">
        <v>0</v>
      </c>
      <c r="P2672" s="89" t="s">
        <v>670</v>
      </c>
    </row>
    <row r="2673" spans="1:16" ht="76.5">
      <c r="A2673" s="271">
        <v>513</v>
      </c>
      <c r="B2673" s="89"/>
      <c r="C2673" s="272" t="s">
        <v>171</v>
      </c>
      <c r="D2673" s="84">
        <v>43524</v>
      </c>
      <c r="E2673" s="85" t="s">
        <v>4611</v>
      </c>
      <c r="F2673" s="85" t="s">
        <v>11</v>
      </c>
      <c r="G2673" s="85">
        <v>948242</v>
      </c>
      <c r="H2673" s="89"/>
      <c r="I2673" s="273" t="s">
        <v>5982</v>
      </c>
      <c r="J2673" s="89"/>
      <c r="K2673" s="89"/>
      <c r="L2673" s="89"/>
      <c r="M2673" s="89"/>
      <c r="N2673" s="274">
        <v>1960.3</v>
      </c>
      <c r="O2673" s="274">
        <v>0</v>
      </c>
      <c r="P2673" s="89" t="s">
        <v>670</v>
      </c>
    </row>
    <row r="2674" spans="1:16" ht="51">
      <c r="A2674" s="271">
        <v>117</v>
      </c>
      <c r="B2674" s="89"/>
      <c r="C2674" s="272" t="s">
        <v>62</v>
      </c>
      <c r="D2674" s="84">
        <v>43524</v>
      </c>
      <c r="E2674" s="85" t="s">
        <v>4612</v>
      </c>
      <c r="F2674" s="85" t="s">
        <v>11</v>
      </c>
      <c r="G2674" s="85">
        <v>948295</v>
      </c>
      <c r="H2674" s="89"/>
      <c r="I2674" s="273" t="s">
        <v>5983</v>
      </c>
      <c r="J2674" s="89"/>
      <c r="K2674" s="89"/>
      <c r="L2674" s="89"/>
      <c r="M2674" s="89"/>
      <c r="N2674" s="274">
        <v>50</v>
      </c>
      <c r="O2674" s="274">
        <v>0</v>
      </c>
      <c r="P2674" s="89" t="s">
        <v>670</v>
      </c>
    </row>
    <row r="2675" spans="1:16" ht="63.75">
      <c r="A2675" s="271" t="s">
        <v>556</v>
      </c>
      <c r="B2675" s="89"/>
      <c r="C2675" s="272" t="s">
        <v>616</v>
      </c>
      <c r="D2675" s="84">
        <v>43524</v>
      </c>
      <c r="E2675" s="85" t="s">
        <v>4613</v>
      </c>
      <c r="F2675" s="85" t="s">
        <v>11</v>
      </c>
      <c r="G2675" s="85">
        <v>948301</v>
      </c>
      <c r="H2675" s="89"/>
      <c r="I2675" s="273" t="s">
        <v>752</v>
      </c>
      <c r="J2675" s="89"/>
      <c r="K2675" s="89"/>
      <c r="L2675" s="89"/>
      <c r="M2675" s="89"/>
      <c r="N2675" s="274">
        <v>50</v>
      </c>
      <c r="O2675" s="274">
        <v>0</v>
      </c>
      <c r="P2675" s="89" t="s">
        <v>670</v>
      </c>
    </row>
    <row r="2676" spans="1:16" ht="38.25">
      <c r="A2676" s="271" t="s">
        <v>565</v>
      </c>
      <c r="B2676" s="89"/>
      <c r="C2676" s="272" t="s">
        <v>615</v>
      </c>
      <c r="D2676" s="84">
        <v>43525</v>
      </c>
      <c r="E2676" s="85" t="s">
        <v>6067</v>
      </c>
      <c r="F2676" s="85" t="s">
        <v>3</v>
      </c>
      <c r="G2676" s="85">
        <v>1716626</v>
      </c>
      <c r="H2676" s="89"/>
      <c r="I2676" s="273" t="s">
        <v>7289</v>
      </c>
      <c r="J2676" s="89"/>
      <c r="K2676" s="89"/>
      <c r="L2676" s="89"/>
      <c r="M2676" s="89"/>
      <c r="N2676" s="274">
        <v>0</v>
      </c>
      <c r="O2676" s="274">
        <v>2098.5500000000002</v>
      </c>
      <c r="P2676" s="89" t="s">
        <v>670</v>
      </c>
    </row>
    <row r="2677" spans="1:16" ht="38.25">
      <c r="A2677" s="271" t="s">
        <v>565</v>
      </c>
      <c r="B2677" s="89"/>
      <c r="C2677" s="272" t="s">
        <v>615</v>
      </c>
      <c r="D2677" s="84">
        <v>43525</v>
      </c>
      <c r="E2677" s="85" t="s">
        <v>6068</v>
      </c>
      <c r="F2677" s="85" t="s">
        <v>3</v>
      </c>
      <c r="G2677" s="85">
        <v>1716629</v>
      </c>
      <c r="H2677" s="89"/>
      <c r="I2677" s="273" t="s">
        <v>747</v>
      </c>
      <c r="J2677" s="89"/>
      <c r="K2677" s="89"/>
      <c r="L2677" s="89"/>
      <c r="M2677" s="89"/>
      <c r="N2677" s="274">
        <v>0</v>
      </c>
      <c r="O2677" s="274">
        <v>6200</v>
      </c>
      <c r="P2677" s="89" t="s">
        <v>670</v>
      </c>
    </row>
    <row r="2678" spans="1:16" ht="51">
      <c r="A2678" s="271">
        <v>20</v>
      </c>
      <c r="B2678" s="89"/>
      <c r="C2678" s="272" t="s">
        <v>44</v>
      </c>
      <c r="D2678" s="84">
        <v>43525</v>
      </c>
      <c r="E2678" s="85" t="s">
        <v>6069</v>
      </c>
      <c r="F2678" s="85" t="s">
        <v>3</v>
      </c>
      <c r="G2678" s="85">
        <v>1716632</v>
      </c>
      <c r="H2678" s="89"/>
      <c r="I2678" s="273" t="s">
        <v>7290</v>
      </c>
      <c r="J2678" s="89"/>
      <c r="K2678" s="89"/>
      <c r="L2678" s="89"/>
      <c r="M2678" s="89"/>
      <c r="N2678" s="274">
        <v>0</v>
      </c>
      <c r="O2678" s="274">
        <v>10</v>
      </c>
      <c r="P2678" s="89" t="s">
        <v>670</v>
      </c>
    </row>
    <row r="2679" spans="1:16" ht="51">
      <c r="A2679" s="271" t="s">
        <v>565</v>
      </c>
      <c r="B2679" s="89"/>
      <c r="C2679" s="272" t="s">
        <v>615</v>
      </c>
      <c r="D2679" s="84">
        <v>43525</v>
      </c>
      <c r="E2679" s="85" t="s">
        <v>6070</v>
      </c>
      <c r="F2679" s="85" t="s">
        <v>3</v>
      </c>
      <c r="G2679" s="85">
        <v>1716653</v>
      </c>
      <c r="H2679" s="89"/>
      <c r="I2679" s="273" t="s">
        <v>7291</v>
      </c>
      <c r="J2679" s="89"/>
      <c r="K2679" s="89"/>
      <c r="L2679" s="89"/>
      <c r="M2679" s="89"/>
      <c r="N2679" s="274">
        <v>0</v>
      </c>
      <c r="O2679" s="274">
        <v>695</v>
      </c>
      <c r="P2679" s="89" t="s">
        <v>670</v>
      </c>
    </row>
    <row r="2680" spans="1:16" ht="63.75">
      <c r="A2680" s="271">
        <v>344</v>
      </c>
      <c r="B2680" s="89"/>
      <c r="C2680" s="272" t="s">
        <v>150</v>
      </c>
      <c r="D2680" s="84">
        <v>43525</v>
      </c>
      <c r="E2680" s="85" t="s">
        <v>6071</v>
      </c>
      <c r="F2680" s="85" t="s">
        <v>3</v>
      </c>
      <c r="G2680" s="85">
        <v>1716666</v>
      </c>
      <c r="H2680" s="89"/>
      <c r="I2680" s="273" t="s">
        <v>7292</v>
      </c>
      <c r="J2680" s="89"/>
      <c r="K2680" s="89"/>
      <c r="L2680" s="89"/>
      <c r="M2680" s="89"/>
      <c r="N2680" s="274">
        <v>0</v>
      </c>
      <c r="O2680" s="274">
        <v>251.1</v>
      </c>
      <c r="P2680" s="89" t="s">
        <v>670</v>
      </c>
    </row>
    <row r="2681" spans="1:16" ht="63.75">
      <c r="A2681" s="271">
        <v>512</v>
      </c>
      <c r="B2681" s="89"/>
      <c r="C2681" s="272" t="s">
        <v>785</v>
      </c>
      <c r="D2681" s="84">
        <v>43525</v>
      </c>
      <c r="E2681" s="85" t="s">
        <v>6072</v>
      </c>
      <c r="F2681" s="85" t="s">
        <v>3</v>
      </c>
      <c r="G2681" s="85">
        <v>1716668</v>
      </c>
      <c r="H2681" s="89"/>
      <c r="I2681" s="273" t="s">
        <v>7293</v>
      </c>
      <c r="J2681" s="89"/>
      <c r="K2681" s="89"/>
      <c r="L2681" s="89"/>
      <c r="M2681" s="89"/>
      <c r="N2681" s="274">
        <v>0</v>
      </c>
      <c r="O2681" s="274">
        <v>70</v>
      </c>
      <c r="P2681" s="89" t="s">
        <v>670</v>
      </c>
    </row>
    <row r="2682" spans="1:16" ht="63.75">
      <c r="A2682" s="271">
        <v>512</v>
      </c>
      <c r="B2682" s="89"/>
      <c r="C2682" s="272" t="s">
        <v>785</v>
      </c>
      <c r="D2682" s="84">
        <v>43525</v>
      </c>
      <c r="E2682" s="85" t="s">
        <v>6073</v>
      </c>
      <c r="F2682" s="85" t="s">
        <v>3</v>
      </c>
      <c r="G2682" s="85">
        <v>1716846</v>
      </c>
      <c r="H2682" s="89"/>
      <c r="I2682" s="273" t="s">
        <v>7294</v>
      </c>
      <c r="J2682" s="89"/>
      <c r="K2682" s="89"/>
      <c r="L2682" s="89"/>
      <c r="M2682" s="89"/>
      <c r="N2682" s="274">
        <v>0</v>
      </c>
      <c r="O2682" s="274">
        <v>70</v>
      </c>
      <c r="P2682" s="89" t="s">
        <v>670</v>
      </c>
    </row>
    <row r="2683" spans="1:16" ht="38.25">
      <c r="A2683" s="271" t="s">
        <v>565</v>
      </c>
      <c r="B2683" s="89"/>
      <c r="C2683" s="272" t="s">
        <v>615</v>
      </c>
      <c r="D2683" s="84">
        <v>43525</v>
      </c>
      <c r="E2683" s="85" t="s">
        <v>6074</v>
      </c>
      <c r="F2683" s="85" t="s">
        <v>3</v>
      </c>
      <c r="G2683" s="85">
        <v>1716817</v>
      </c>
      <c r="H2683" s="89"/>
      <c r="I2683" s="273" t="s">
        <v>780</v>
      </c>
      <c r="J2683" s="89"/>
      <c r="K2683" s="89"/>
      <c r="L2683" s="89"/>
      <c r="M2683" s="89"/>
      <c r="N2683" s="274">
        <v>0</v>
      </c>
      <c r="O2683" s="274">
        <v>1360</v>
      </c>
      <c r="P2683" s="89" t="s">
        <v>670</v>
      </c>
    </row>
    <row r="2684" spans="1:16" ht="51">
      <c r="A2684" s="271" t="s">
        <v>565</v>
      </c>
      <c r="B2684" s="89"/>
      <c r="C2684" s="272" t="s">
        <v>615</v>
      </c>
      <c r="D2684" s="84">
        <v>43525</v>
      </c>
      <c r="E2684" s="85" t="s">
        <v>6075</v>
      </c>
      <c r="F2684" s="85" t="s">
        <v>3</v>
      </c>
      <c r="G2684" s="85">
        <v>1716806</v>
      </c>
      <c r="H2684" s="89"/>
      <c r="I2684" s="273" t="s">
        <v>713</v>
      </c>
      <c r="J2684" s="89"/>
      <c r="K2684" s="89"/>
      <c r="L2684" s="89"/>
      <c r="M2684" s="89"/>
      <c r="N2684" s="274">
        <v>0</v>
      </c>
      <c r="O2684" s="274">
        <v>1000</v>
      </c>
      <c r="P2684" s="89" t="s">
        <v>670</v>
      </c>
    </row>
    <row r="2685" spans="1:16" ht="63.75">
      <c r="A2685" s="271">
        <v>512</v>
      </c>
      <c r="B2685" s="89"/>
      <c r="C2685" s="272" t="s">
        <v>785</v>
      </c>
      <c r="D2685" s="84">
        <v>43525</v>
      </c>
      <c r="E2685" s="85" t="s">
        <v>6076</v>
      </c>
      <c r="F2685" s="85" t="s">
        <v>3</v>
      </c>
      <c r="G2685" s="85">
        <v>1716792</v>
      </c>
      <c r="H2685" s="89"/>
      <c r="I2685" s="273" t="s">
        <v>7295</v>
      </c>
      <c r="J2685" s="89"/>
      <c r="K2685" s="89"/>
      <c r="L2685" s="89"/>
      <c r="M2685" s="89"/>
      <c r="N2685" s="274">
        <v>0</v>
      </c>
      <c r="O2685" s="274">
        <v>300</v>
      </c>
      <c r="P2685" s="89" t="s">
        <v>670</v>
      </c>
    </row>
    <row r="2686" spans="1:16" ht="51">
      <c r="A2686" s="271" t="s">
        <v>565</v>
      </c>
      <c r="B2686" s="89"/>
      <c r="C2686" s="272" t="s">
        <v>615</v>
      </c>
      <c r="D2686" s="84">
        <v>43525</v>
      </c>
      <c r="E2686" s="85" t="s">
        <v>6077</v>
      </c>
      <c r="F2686" s="85" t="s">
        <v>3</v>
      </c>
      <c r="G2686" s="85">
        <v>1716781</v>
      </c>
      <c r="H2686" s="89"/>
      <c r="I2686" s="273" t="s">
        <v>7296</v>
      </c>
      <c r="J2686" s="89"/>
      <c r="K2686" s="89"/>
      <c r="L2686" s="89"/>
      <c r="M2686" s="89"/>
      <c r="N2686" s="274">
        <v>0</v>
      </c>
      <c r="O2686" s="274">
        <v>40</v>
      </c>
      <c r="P2686" s="89" t="s">
        <v>670</v>
      </c>
    </row>
    <row r="2687" spans="1:16" ht="51">
      <c r="A2687" s="271" t="s">
        <v>565</v>
      </c>
      <c r="B2687" s="89"/>
      <c r="C2687" s="272" t="s">
        <v>615</v>
      </c>
      <c r="D2687" s="84">
        <v>43525</v>
      </c>
      <c r="E2687" s="85" t="s">
        <v>6078</v>
      </c>
      <c r="F2687" s="85" t="s">
        <v>3</v>
      </c>
      <c r="G2687" s="85">
        <v>1716742</v>
      </c>
      <c r="H2687" s="89"/>
      <c r="I2687" s="273" t="s">
        <v>7297</v>
      </c>
      <c r="J2687" s="89"/>
      <c r="K2687" s="89"/>
      <c r="L2687" s="89"/>
      <c r="M2687" s="89"/>
      <c r="N2687" s="274">
        <v>0</v>
      </c>
      <c r="O2687" s="274">
        <v>5020</v>
      </c>
      <c r="P2687" s="89" t="s">
        <v>670</v>
      </c>
    </row>
    <row r="2688" spans="1:16" ht="51">
      <c r="A2688" s="271">
        <v>35</v>
      </c>
      <c r="B2688" s="89"/>
      <c r="C2688" s="272" t="s">
        <v>46</v>
      </c>
      <c r="D2688" s="84">
        <v>43525</v>
      </c>
      <c r="E2688" s="85" t="s">
        <v>6079</v>
      </c>
      <c r="F2688" s="85" t="s">
        <v>3</v>
      </c>
      <c r="G2688" s="85">
        <v>1716741</v>
      </c>
      <c r="H2688" s="89"/>
      <c r="I2688" s="273" t="s">
        <v>4829</v>
      </c>
      <c r="J2688" s="89"/>
      <c r="K2688" s="89"/>
      <c r="L2688" s="89"/>
      <c r="M2688" s="89"/>
      <c r="N2688" s="274">
        <v>0</v>
      </c>
      <c r="O2688" s="274">
        <v>400</v>
      </c>
      <c r="P2688" s="89" t="s">
        <v>670</v>
      </c>
    </row>
    <row r="2689" spans="1:16" ht="51">
      <c r="A2689" s="271" t="s">
        <v>565</v>
      </c>
      <c r="B2689" s="89"/>
      <c r="C2689" s="272" t="s">
        <v>615</v>
      </c>
      <c r="D2689" s="84">
        <v>43525</v>
      </c>
      <c r="E2689" s="85" t="s">
        <v>6080</v>
      </c>
      <c r="F2689" s="85" t="s">
        <v>3</v>
      </c>
      <c r="G2689" s="85">
        <v>1716727</v>
      </c>
      <c r="H2689" s="89"/>
      <c r="I2689" s="273" t="s">
        <v>5141</v>
      </c>
      <c r="J2689" s="89"/>
      <c r="K2689" s="89"/>
      <c r="L2689" s="89"/>
      <c r="M2689" s="89"/>
      <c r="N2689" s="274">
        <v>0</v>
      </c>
      <c r="O2689" s="274">
        <v>76.650000000000006</v>
      </c>
      <c r="P2689" s="89" t="s">
        <v>670</v>
      </c>
    </row>
    <row r="2690" spans="1:16" ht="38.25">
      <c r="A2690" s="271">
        <v>212</v>
      </c>
      <c r="B2690" s="89"/>
      <c r="C2690" s="272" t="s">
        <v>100</v>
      </c>
      <c r="D2690" s="84">
        <v>43525</v>
      </c>
      <c r="E2690" s="85" t="s">
        <v>6081</v>
      </c>
      <c r="F2690" s="85" t="s">
        <v>3</v>
      </c>
      <c r="G2690" s="85">
        <v>1716721</v>
      </c>
      <c r="H2690" s="89"/>
      <c r="I2690" s="273" t="s">
        <v>7298</v>
      </c>
      <c r="J2690" s="89"/>
      <c r="K2690" s="89"/>
      <c r="L2690" s="89"/>
      <c r="M2690" s="89"/>
      <c r="N2690" s="274">
        <v>0</v>
      </c>
      <c r="O2690" s="274">
        <v>60</v>
      </c>
      <c r="P2690" s="89" t="s">
        <v>670</v>
      </c>
    </row>
    <row r="2691" spans="1:16" ht="51">
      <c r="A2691" s="271">
        <v>87</v>
      </c>
      <c r="B2691" s="89"/>
      <c r="C2691" s="272" t="s">
        <v>57</v>
      </c>
      <c r="D2691" s="84">
        <v>43525</v>
      </c>
      <c r="E2691" s="85" t="s">
        <v>6082</v>
      </c>
      <c r="F2691" s="85" t="s">
        <v>3</v>
      </c>
      <c r="G2691" s="85">
        <v>1716720</v>
      </c>
      <c r="H2691" s="89"/>
      <c r="I2691" s="273" t="s">
        <v>7299</v>
      </c>
      <c r="J2691" s="89"/>
      <c r="K2691" s="89"/>
      <c r="L2691" s="89"/>
      <c r="M2691" s="89"/>
      <c r="N2691" s="274">
        <v>0</v>
      </c>
      <c r="O2691" s="274">
        <v>114.5</v>
      </c>
      <c r="P2691" s="89" t="s">
        <v>670</v>
      </c>
    </row>
    <row r="2692" spans="1:16" ht="38.25">
      <c r="A2692" s="271" t="s">
        <v>565</v>
      </c>
      <c r="B2692" s="89"/>
      <c r="C2692" s="272" t="s">
        <v>615</v>
      </c>
      <c r="D2692" s="84">
        <v>43525</v>
      </c>
      <c r="E2692" s="85" t="s">
        <v>6083</v>
      </c>
      <c r="F2692" s="85" t="s">
        <v>3</v>
      </c>
      <c r="G2692" s="85">
        <v>1716672</v>
      </c>
      <c r="H2692" s="89"/>
      <c r="I2692" s="273" t="s">
        <v>7300</v>
      </c>
      <c r="J2692" s="89"/>
      <c r="K2692" s="89"/>
      <c r="L2692" s="89"/>
      <c r="M2692" s="89"/>
      <c r="N2692" s="274">
        <v>0</v>
      </c>
      <c r="O2692" s="274">
        <v>2126.7400000000002</v>
      </c>
      <c r="P2692" s="89" t="s">
        <v>670</v>
      </c>
    </row>
    <row r="2693" spans="1:16" ht="63.75">
      <c r="A2693" s="271">
        <v>660</v>
      </c>
      <c r="B2693" s="89"/>
      <c r="C2693" s="272" t="s">
        <v>188</v>
      </c>
      <c r="D2693" s="84">
        <v>43525</v>
      </c>
      <c r="E2693" s="85" t="s">
        <v>6084</v>
      </c>
      <c r="F2693" s="85" t="s">
        <v>3</v>
      </c>
      <c r="G2693" s="85">
        <v>1716689</v>
      </c>
      <c r="H2693" s="89"/>
      <c r="I2693" s="273" t="s">
        <v>7301</v>
      </c>
      <c r="J2693" s="89"/>
      <c r="K2693" s="89"/>
      <c r="L2693" s="89"/>
      <c r="M2693" s="89"/>
      <c r="N2693" s="274">
        <v>0</v>
      </c>
      <c r="O2693" s="274">
        <v>879.94</v>
      </c>
      <c r="P2693" s="89" t="s">
        <v>670</v>
      </c>
    </row>
    <row r="2694" spans="1:16" ht="63.75">
      <c r="A2694" s="271">
        <v>660</v>
      </c>
      <c r="B2694" s="89"/>
      <c r="C2694" s="272" t="s">
        <v>188</v>
      </c>
      <c r="D2694" s="84">
        <v>43525</v>
      </c>
      <c r="E2694" s="85" t="s">
        <v>6085</v>
      </c>
      <c r="F2694" s="85" t="s">
        <v>3</v>
      </c>
      <c r="G2694" s="85">
        <v>1716687</v>
      </c>
      <c r="H2694" s="89"/>
      <c r="I2694" s="273" t="s">
        <v>7302</v>
      </c>
      <c r="J2694" s="89"/>
      <c r="K2694" s="89"/>
      <c r="L2694" s="89"/>
      <c r="M2694" s="89"/>
      <c r="N2694" s="274">
        <v>0</v>
      </c>
      <c r="O2694" s="274">
        <v>4665.5</v>
      </c>
      <c r="P2694" s="89" t="s">
        <v>670</v>
      </c>
    </row>
    <row r="2695" spans="1:16" ht="63.75">
      <c r="A2695" s="271">
        <v>660</v>
      </c>
      <c r="B2695" s="89"/>
      <c r="C2695" s="272" t="s">
        <v>188</v>
      </c>
      <c r="D2695" s="84">
        <v>43525</v>
      </c>
      <c r="E2695" s="85" t="s">
        <v>6086</v>
      </c>
      <c r="F2695" s="85" t="s">
        <v>3</v>
      </c>
      <c r="G2695" s="85">
        <v>1716685</v>
      </c>
      <c r="H2695" s="89"/>
      <c r="I2695" s="273" t="s">
        <v>7303</v>
      </c>
      <c r="J2695" s="89"/>
      <c r="K2695" s="89"/>
      <c r="L2695" s="89"/>
      <c r="M2695" s="89"/>
      <c r="N2695" s="274">
        <v>0</v>
      </c>
      <c r="O2695" s="274">
        <v>45.87</v>
      </c>
      <c r="P2695" s="89" t="s">
        <v>670</v>
      </c>
    </row>
    <row r="2696" spans="1:16" ht="51">
      <c r="A2696" s="271">
        <v>291</v>
      </c>
      <c r="B2696" s="89"/>
      <c r="C2696" s="272" t="s">
        <v>129</v>
      </c>
      <c r="D2696" s="84">
        <v>43525</v>
      </c>
      <c r="E2696" s="85" t="s">
        <v>6087</v>
      </c>
      <c r="F2696" s="85" t="s">
        <v>3</v>
      </c>
      <c r="G2696" s="85">
        <v>1716684</v>
      </c>
      <c r="H2696" s="89"/>
      <c r="I2696" s="273" t="s">
        <v>7304</v>
      </c>
      <c r="J2696" s="89"/>
      <c r="K2696" s="89"/>
      <c r="L2696" s="89"/>
      <c r="M2696" s="89"/>
      <c r="N2696" s="274">
        <v>0</v>
      </c>
      <c r="O2696" s="274">
        <v>1209346.1200000001</v>
      </c>
      <c r="P2696" s="89" t="s">
        <v>670</v>
      </c>
    </row>
    <row r="2697" spans="1:16" ht="51">
      <c r="A2697" s="271">
        <v>660</v>
      </c>
      <c r="B2697" s="89"/>
      <c r="C2697" s="272" t="s">
        <v>188</v>
      </c>
      <c r="D2697" s="84">
        <v>43525</v>
      </c>
      <c r="E2697" s="85" t="s">
        <v>6088</v>
      </c>
      <c r="F2697" s="85" t="s">
        <v>3</v>
      </c>
      <c r="G2697" s="85">
        <v>1716681</v>
      </c>
      <c r="H2697" s="89"/>
      <c r="I2697" s="273" t="s">
        <v>7305</v>
      </c>
      <c r="J2697" s="89"/>
      <c r="K2697" s="89"/>
      <c r="L2697" s="89"/>
      <c r="M2697" s="89"/>
      <c r="N2697" s="274">
        <v>0</v>
      </c>
      <c r="O2697" s="274">
        <v>48</v>
      </c>
      <c r="P2697" s="89" t="s">
        <v>741</v>
      </c>
    </row>
    <row r="2698" spans="1:16" ht="51">
      <c r="A2698" s="271" t="s">
        <v>565</v>
      </c>
      <c r="B2698" s="89"/>
      <c r="C2698" s="272" t="s">
        <v>615</v>
      </c>
      <c r="D2698" s="84">
        <v>43525</v>
      </c>
      <c r="E2698" s="85" t="s">
        <v>6089</v>
      </c>
      <c r="F2698" s="85" t="s">
        <v>3</v>
      </c>
      <c r="G2698" s="85">
        <v>1716679</v>
      </c>
      <c r="H2698" s="89"/>
      <c r="I2698" s="273" t="s">
        <v>7306</v>
      </c>
      <c r="J2698" s="89"/>
      <c r="K2698" s="89"/>
      <c r="L2698" s="89"/>
      <c r="M2698" s="89"/>
      <c r="N2698" s="274">
        <v>0</v>
      </c>
      <c r="O2698" s="274">
        <v>112.24000000000001</v>
      </c>
      <c r="P2698" s="89" t="s">
        <v>670</v>
      </c>
    </row>
    <row r="2699" spans="1:16" ht="63.75">
      <c r="A2699" s="271">
        <v>660</v>
      </c>
      <c r="B2699" s="89"/>
      <c r="C2699" s="272" t="s">
        <v>188</v>
      </c>
      <c r="D2699" s="84">
        <v>43525</v>
      </c>
      <c r="E2699" s="85" t="s">
        <v>6090</v>
      </c>
      <c r="F2699" s="85" t="s">
        <v>3</v>
      </c>
      <c r="G2699" s="85">
        <v>1716676</v>
      </c>
      <c r="H2699" s="89"/>
      <c r="I2699" s="273" t="s">
        <v>7307</v>
      </c>
      <c r="J2699" s="89"/>
      <c r="K2699" s="89"/>
      <c r="L2699" s="89"/>
      <c r="M2699" s="89"/>
      <c r="N2699" s="274">
        <v>0</v>
      </c>
      <c r="O2699" s="274">
        <v>1332</v>
      </c>
      <c r="P2699" s="89" t="s">
        <v>670</v>
      </c>
    </row>
    <row r="2700" spans="1:16" ht="51">
      <c r="A2700" s="271" t="s">
        <v>565</v>
      </c>
      <c r="B2700" s="89"/>
      <c r="C2700" s="272" t="s">
        <v>615</v>
      </c>
      <c r="D2700" s="84">
        <v>43525</v>
      </c>
      <c r="E2700" s="85" t="s">
        <v>6091</v>
      </c>
      <c r="F2700" s="85" t="s">
        <v>3</v>
      </c>
      <c r="G2700" s="85">
        <v>1716675</v>
      </c>
      <c r="H2700" s="89"/>
      <c r="I2700" s="273" t="s">
        <v>7308</v>
      </c>
      <c r="J2700" s="89"/>
      <c r="K2700" s="89"/>
      <c r="L2700" s="89"/>
      <c r="M2700" s="89"/>
      <c r="N2700" s="274">
        <v>0</v>
      </c>
      <c r="O2700" s="274">
        <v>706.89</v>
      </c>
      <c r="P2700" s="89" t="s">
        <v>670</v>
      </c>
    </row>
    <row r="2701" spans="1:16" ht="63.75">
      <c r="A2701" s="271" t="s">
        <v>556</v>
      </c>
      <c r="B2701" s="89"/>
      <c r="C2701" s="272" t="s">
        <v>616</v>
      </c>
      <c r="D2701" s="84">
        <v>43525</v>
      </c>
      <c r="E2701" s="85" t="s">
        <v>6092</v>
      </c>
      <c r="F2701" s="85" t="s">
        <v>3</v>
      </c>
      <c r="G2701" s="85">
        <v>1716667</v>
      </c>
      <c r="H2701" s="89"/>
      <c r="I2701" s="273" t="s">
        <v>7309</v>
      </c>
      <c r="J2701" s="89"/>
      <c r="K2701" s="89"/>
      <c r="L2701" s="89"/>
      <c r="M2701" s="89"/>
      <c r="N2701" s="274">
        <v>0</v>
      </c>
      <c r="O2701" s="274">
        <v>10000</v>
      </c>
      <c r="P2701" s="89" t="s">
        <v>670</v>
      </c>
    </row>
    <row r="2702" spans="1:16" ht="63.75">
      <c r="A2702" s="271">
        <v>650</v>
      </c>
      <c r="B2702" s="89"/>
      <c r="C2702" s="272" t="s">
        <v>187</v>
      </c>
      <c r="D2702" s="84">
        <v>43525</v>
      </c>
      <c r="E2702" s="85" t="s">
        <v>6093</v>
      </c>
      <c r="F2702" s="85" t="s">
        <v>3</v>
      </c>
      <c r="G2702" s="85">
        <v>1716664</v>
      </c>
      <c r="H2702" s="89"/>
      <c r="I2702" s="273" t="s">
        <v>7310</v>
      </c>
      <c r="J2702" s="89"/>
      <c r="K2702" s="89"/>
      <c r="L2702" s="89"/>
      <c r="M2702" s="89"/>
      <c r="N2702" s="274">
        <v>0</v>
      </c>
      <c r="O2702" s="274">
        <v>700</v>
      </c>
      <c r="P2702" s="89" t="s">
        <v>670</v>
      </c>
    </row>
    <row r="2703" spans="1:16" ht="63.75">
      <c r="A2703" s="271" t="s">
        <v>559</v>
      </c>
      <c r="B2703" s="89"/>
      <c r="C2703" s="272" t="s">
        <v>762</v>
      </c>
      <c r="D2703" s="84">
        <v>43525</v>
      </c>
      <c r="E2703" s="85" t="s">
        <v>6094</v>
      </c>
      <c r="F2703" s="85" t="s">
        <v>6</v>
      </c>
      <c r="G2703" s="85">
        <v>1088956</v>
      </c>
      <c r="H2703" s="89"/>
      <c r="I2703" s="273" t="s">
        <v>7311</v>
      </c>
      <c r="J2703" s="89"/>
      <c r="K2703" s="89"/>
      <c r="L2703" s="89"/>
      <c r="M2703" s="89"/>
      <c r="N2703" s="274">
        <v>0</v>
      </c>
      <c r="O2703" s="274">
        <v>6000</v>
      </c>
      <c r="P2703" s="89" t="s">
        <v>670</v>
      </c>
    </row>
    <row r="2704" spans="1:16" ht="63.75">
      <c r="A2704" s="271">
        <v>10</v>
      </c>
      <c r="B2704" s="89"/>
      <c r="C2704" s="272" t="s">
        <v>41</v>
      </c>
      <c r="D2704" s="84">
        <v>43525</v>
      </c>
      <c r="E2704" s="85" t="s">
        <v>6095</v>
      </c>
      <c r="F2704" s="85" t="s">
        <v>6</v>
      </c>
      <c r="G2704" s="85">
        <v>978376</v>
      </c>
      <c r="H2704" s="89"/>
      <c r="I2704" s="273" t="s">
        <v>7312</v>
      </c>
      <c r="J2704" s="89"/>
      <c r="K2704" s="89"/>
      <c r="L2704" s="89"/>
      <c r="M2704" s="89"/>
      <c r="N2704" s="274">
        <v>0</v>
      </c>
      <c r="O2704" s="274">
        <v>85201.2</v>
      </c>
      <c r="P2704" s="89" t="s">
        <v>670</v>
      </c>
    </row>
    <row r="2705" spans="1:16" ht="51">
      <c r="A2705" s="271">
        <v>10</v>
      </c>
      <c r="B2705" s="89"/>
      <c r="C2705" s="272" t="s">
        <v>41</v>
      </c>
      <c r="D2705" s="84">
        <v>43525</v>
      </c>
      <c r="E2705" s="85" t="s">
        <v>6096</v>
      </c>
      <c r="F2705" s="85" t="s">
        <v>6</v>
      </c>
      <c r="G2705" s="85">
        <v>978378</v>
      </c>
      <c r="H2705" s="89"/>
      <c r="I2705" s="273" t="s">
        <v>7313</v>
      </c>
      <c r="J2705" s="89"/>
      <c r="K2705" s="89"/>
      <c r="L2705" s="89"/>
      <c r="M2705" s="89"/>
      <c r="N2705" s="274">
        <v>0</v>
      </c>
      <c r="O2705" s="274">
        <v>18724.03</v>
      </c>
      <c r="P2705" s="89" t="s">
        <v>670</v>
      </c>
    </row>
    <row r="2706" spans="1:16" ht="63.75">
      <c r="A2706" s="271" t="s">
        <v>557</v>
      </c>
      <c r="B2706" s="89"/>
      <c r="C2706" s="272" t="s">
        <v>783</v>
      </c>
      <c r="D2706" s="84">
        <v>43525</v>
      </c>
      <c r="E2706" s="85" t="s">
        <v>6097</v>
      </c>
      <c r="F2706" s="85" t="s">
        <v>11</v>
      </c>
      <c r="G2706" s="85">
        <v>11966</v>
      </c>
      <c r="H2706" s="89"/>
      <c r="I2706" s="273" t="s">
        <v>7314</v>
      </c>
      <c r="J2706" s="89"/>
      <c r="K2706" s="89"/>
      <c r="L2706" s="89"/>
      <c r="M2706" s="89"/>
      <c r="N2706" s="274">
        <v>2862.33</v>
      </c>
      <c r="O2706" s="274">
        <v>0</v>
      </c>
      <c r="P2706" s="89" t="s">
        <v>670</v>
      </c>
    </row>
    <row r="2707" spans="1:16" ht="51">
      <c r="A2707" s="271" t="s">
        <v>557</v>
      </c>
      <c r="B2707" s="89"/>
      <c r="C2707" s="272" t="s">
        <v>783</v>
      </c>
      <c r="D2707" s="84">
        <v>43525</v>
      </c>
      <c r="E2707" s="85" t="s">
        <v>6098</v>
      </c>
      <c r="F2707" s="85" t="s">
        <v>11</v>
      </c>
      <c r="G2707" s="85">
        <v>11965</v>
      </c>
      <c r="H2707" s="89"/>
      <c r="I2707" s="273" t="s">
        <v>7315</v>
      </c>
      <c r="J2707" s="89"/>
      <c r="K2707" s="89"/>
      <c r="L2707" s="89"/>
      <c r="M2707" s="89"/>
      <c r="N2707" s="274">
        <v>305.26</v>
      </c>
      <c r="O2707" s="274">
        <v>0</v>
      </c>
      <c r="P2707" s="89" t="s">
        <v>670</v>
      </c>
    </row>
    <row r="2708" spans="1:16" ht="63.75">
      <c r="A2708" s="271">
        <v>513</v>
      </c>
      <c r="B2708" s="89"/>
      <c r="C2708" s="272" t="s">
        <v>171</v>
      </c>
      <c r="D2708" s="84">
        <v>43525</v>
      </c>
      <c r="E2708" s="85" t="s">
        <v>6099</v>
      </c>
      <c r="F2708" s="85" t="s">
        <v>15</v>
      </c>
      <c r="G2708" s="85">
        <v>977812</v>
      </c>
      <c r="H2708" s="89"/>
      <c r="I2708" s="273" t="s">
        <v>7316</v>
      </c>
      <c r="J2708" s="89"/>
      <c r="K2708" s="89"/>
      <c r="L2708" s="89"/>
      <c r="M2708" s="89"/>
      <c r="N2708" s="274">
        <v>50</v>
      </c>
      <c r="O2708" s="274">
        <v>0</v>
      </c>
      <c r="P2708" s="89" t="s">
        <v>670</v>
      </c>
    </row>
    <row r="2709" spans="1:16" ht="51">
      <c r="A2709" s="271">
        <v>513</v>
      </c>
      <c r="B2709" s="89"/>
      <c r="C2709" s="272" t="s">
        <v>171</v>
      </c>
      <c r="D2709" s="84">
        <v>43525</v>
      </c>
      <c r="E2709" s="85" t="s">
        <v>6100</v>
      </c>
      <c r="F2709" s="85" t="s">
        <v>15</v>
      </c>
      <c r="G2709" s="85">
        <v>977820</v>
      </c>
      <c r="H2709" s="89"/>
      <c r="I2709" s="273" t="s">
        <v>743</v>
      </c>
      <c r="J2709" s="89"/>
      <c r="K2709" s="89"/>
      <c r="L2709" s="89"/>
      <c r="M2709" s="89"/>
      <c r="N2709" s="274">
        <v>50</v>
      </c>
      <c r="O2709" s="274">
        <v>0</v>
      </c>
      <c r="P2709" s="89" t="s">
        <v>670</v>
      </c>
    </row>
    <row r="2710" spans="1:16" ht="63.75">
      <c r="A2710" s="271">
        <v>513</v>
      </c>
      <c r="B2710" s="89"/>
      <c r="C2710" s="272" t="s">
        <v>171</v>
      </c>
      <c r="D2710" s="84">
        <v>43525</v>
      </c>
      <c r="E2710" s="85" t="s">
        <v>6101</v>
      </c>
      <c r="F2710" s="85" t="s">
        <v>15</v>
      </c>
      <c r="G2710" s="85">
        <v>977947</v>
      </c>
      <c r="H2710" s="89"/>
      <c r="I2710" s="273" t="s">
        <v>7317</v>
      </c>
      <c r="J2710" s="89"/>
      <c r="K2710" s="89"/>
      <c r="L2710" s="89"/>
      <c r="M2710" s="89"/>
      <c r="N2710" s="274">
        <v>50</v>
      </c>
      <c r="O2710" s="274">
        <v>0</v>
      </c>
      <c r="P2710" s="89" t="s">
        <v>670</v>
      </c>
    </row>
    <row r="2711" spans="1:16" ht="89.25">
      <c r="A2711" s="271">
        <v>587</v>
      </c>
      <c r="B2711" s="89"/>
      <c r="C2711" s="272" t="s">
        <v>730</v>
      </c>
      <c r="D2711" s="84">
        <v>43525</v>
      </c>
      <c r="E2711" s="85" t="s">
        <v>6102</v>
      </c>
      <c r="F2711" s="85" t="s">
        <v>15</v>
      </c>
      <c r="G2711" s="85">
        <v>7342</v>
      </c>
      <c r="H2711" s="89"/>
      <c r="I2711" s="273" t="s">
        <v>7318</v>
      </c>
      <c r="J2711" s="89"/>
      <c r="K2711" s="89"/>
      <c r="L2711" s="89"/>
      <c r="M2711" s="89"/>
      <c r="N2711" s="274">
        <v>585.29</v>
      </c>
      <c r="O2711" s="274">
        <v>0</v>
      </c>
      <c r="P2711" s="89" t="s">
        <v>670</v>
      </c>
    </row>
    <row r="2712" spans="1:16" ht="102">
      <c r="A2712" s="271">
        <v>670</v>
      </c>
      <c r="B2712" s="89"/>
      <c r="C2712" s="272" t="s">
        <v>190</v>
      </c>
      <c r="D2712" s="84">
        <v>43525</v>
      </c>
      <c r="E2712" s="85" t="s">
        <v>6103</v>
      </c>
      <c r="F2712" s="85" t="s">
        <v>15</v>
      </c>
      <c r="G2712" s="85">
        <v>7337</v>
      </c>
      <c r="H2712" s="89"/>
      <c r="I2712" s="273" t="s">
        <v>7319</v>
      </c>
      <c r="J2712" s="89"/>
      <c r="K2712" s="89"/>
      <c r="L2712" s="89"/>
      <c r="M2712" s="89"/>
      <c r="N2712" s="274">
        <v>285.70999999999998</v>
      </c>
      <c r="O2712" s="274">
        <v>0</v>
      </c>
      <c r="P2712" s="89" t="s">
        <v>670</v>
      </c>
    </row>
    <row r="2713" spans="1:16" ht="89.25">
      <c r="A2713" s="271">
        <v>670</v>
      </c>
      <c r="B2713" s="89"/>
      <c r="C2713" s="272" t="s">
        <v>190</v>
      </c>
      <c r="D2713" s="84">
        <v>43525</v>
      </c>
      <c r="E2713" s="85" t="s">
        <v>6104</v>
      </c>
      <c r="F2713" s="85" t="s">
        <v>15</v>
      </c>
      <c r="G2713" s="85">
        <v>7339</v>
      </c>
      <c r="H2713" s="89"/>
      <c r="I2713" s="273" t="s">
        <v>7320</v>
      </c>
      <c r="J2713" s="89"/>
      <c r="K2713" s="89"/>
      <c r="L2713" s="89"/>
      <c r="M2713" s="89"/>
      <c r="N2713" s="274">
        <v>309.45</v>
      </c>
      <c r="O2713" s="274">
        <v>0</v>
      </c>
      <c r="P2713" s="89" t="s">
        <v>670</v>
      </c>
    </row>
    <row r="2714" spans="1:16" ht="89.25">
      <c r="A2714" s="271">
        <v>594</v>
      </c>
      <c r="B2714" s="89"/>
      <c r="C2714" s="272" t="s">
        <v>98</v>
      </c>
      <c r="D2714" s="84">
        <v>43525</v>
      </c>
      <c r="E2714" s="85" t="s">
        <v>6105</v>
      </c>
      <c r="F2714" s="85" t="s">
        <v>15</v>
      </c>
      <c r="G2714" s="85">
        <v>7359</v>
      </c>
      <c r="H2714" s="89"/>
      <c r="I2714" s="273" t="s">
        <v>7321</v>
      </c>
      <c r="J2714" s="89"/>
      <c r="K2714" s="89"/>
      <c r="L2714" s="89"/>
      <c r="M2714" s="89"/>
      <c r="N2714" s="274">
        <v>302.45</v>
      </c>
      <c r="O2714" s="274">
        <v>0</v>
      </c>
      <c r="P2714" s="89" t="s">
        <v>670</v>
      </c>
    </row>
    <row r="2715" spans="1:16" ht="89.25">
      <c r="A2715" s="271">
        <v>594</v>
      </c>
      <c r="B2715" s="89"/>
      <c r="C2715" s="272" t="s">
        <v>98</v>
      </c>
      <c r="D2715" s="84">
        <v>43525</v>
      </c>
      <c r="E2715" s="85" t="s">
        <v>6106</v>
      </c>
      <c r="F2715" s="85" t="s">
        <v>15</v>
      </c>
      <c r="G2715" s="85">
        <v>7358</v>
      </c>
      <c r="H2715" s="89"/>
      <c r="I2715" s="273" t="s">
        <v>7322</v>
      </c>
      <c r="J2715" s="89"/>
      <c r="K2715" s="89"/>
      <c r="L2715" s="89"/>
      <c r="M2715" s="89"/>
      <c r="N2715" s="274">
        <v>309.24</v>
      </c>
      <c r="O2715" s="274">
        <v>0</v>
      </c>
      <c r="P2715" s="89" t="s">
        <v>670</v>
      </c>
    </row>
    <row r="2716" spans="1:16" ht="89.25">
      <c r="A2716" s="271">
        <v>594</v>
      </c>
      <c r="B2716" s="89"/>
      <c r="C2716" s="272" t="s">
        <v>98</v>
      </c>
      <c r="D2716" s="84">
        <v>43525</v>
      </c>
      <c r="E2716" s="85" t="s">
        <v>6107</v>
      </c>
      <c r="F2716" s="85" t="s">
        <v>15</v>
      </c>
      <c r="G2716" s="85">
        <v>7357</v>
      </c>
      <c r="H2716" s="89"/>
      <c r="I2716" s="273" t="s">
        <v>7323</v>
      </c>
      <c r="J2716" s="89"/>
      <c r="K2716" s="89"/>
      <c r="L2716" s="89"/>
      <c r="M2716" s="89"/>
      <c r="N2716" s="274">
        <v>280.77</v>
      </c>
      <c r="O2716" s="274">
        <v>0</v>
      </c>
      <c r="P2716" s="89" t="s">
        <v>670</v>
      </c>
    </row>
    <row r="2717" spans="1:16" ht="89.25">
      <c r="A2717" s="271">
        <v>594</v>
      </c>
      <c r="B2717" s="89"/>
      <c r="C2717" s="272" t="s">
        <v>98</v>
      </c>
      <c r="D2717" s="84">
        <v>43525</v>
      </c>
      <c r="E2717" s="85" t="s">
        <v>6108</v>
      </c>
      <c r="F2717" s="85" t="s">
        <v>15</v>
      </c>
      <c r="G2717" s="85">
        <v>7356</v>
      </c>
      <c r="H2717" s="89"/>
      <c r="I2717" s="273" t="s">
        <v>7324</v>
      </c>
      <c r="J2717" s="89"/>
      <c r="K2717" s="89"/>
      <c r="L2717" s="89"/>
      <c r="M2717" s="89"/>
      <c r="N2717" s="274">
        <v>1687.07</v>
      </c>
      <c r="O2717" s="274">
        <v>0</v>
      </c>
      <c r="P2717" s="89" t="s">
        <v>670</v>
      </c>
    </row>
    <row r="2718" spans="1:16" ht="89.25">
      <c r="A2718" s="271">
        <v>594</v>
      </c>
      <c r="B2718" s="89"/>
      <c r="C2718" s="272" t="s">
        <v>98</v>
      </c>
      <c r="D2718" s="84">
        <v>43525</v>
      </c>
      <c r="E2718" s="85" t="s">
        <v>6109</v>
      </c>
      <c r="F2718" s="85" t="s">
        <v>15</v>
      </c>
      <c r="G2718" s="85">
        <v>7361</v>
      </c>
      <c r="H2718" s="89"/>
      <c r="I2718" s="273" t="s">
        <v>7325</v>
      </c>
      <c r="J2718" s="89"/>
      <c r="K2718" s="89"/>
      <c r="L2718" s="89"/>
      <c r="M2718" s="89"/>
      <c r="N2718" s="274">
        <v>1441.69</v>
      </c>
      <c r="O2718" s="274">
        <v>0</v>
      </c>
      <c r="P2718" s="89" t="s">
        <v>670</v>
      </c>
    </row>
    <row r="2719" spans="1:16" ht="76.5">
      <c r="A2719" s="271" t="s">
        <v>556</v>
      </c>
      <c r="B2719" s="89"/>
      <c r="C2719" s="272" t="s">
        <v>616</v>
      </c>
      <c r="D2719" s="84">
        <v>43525</v>
      </c>
      <c r="E2719" s="85" t="s">
        <v>6110</v>
      </c>
      <c r="F2719" s="85" t="s">
        <v>15</v>
      </c>
      <c r="G2719" s="85">
        <v>7369</v>
      </c>
      <c r="H2719" s="89"/>
      <c r="I2719" s="273" t="s">
        <v>7326</v>
      </c>
      <c r="J2719" s="89"/>
      <c r="K2719" s="89"/>
      <c r="L2719" s="89"/>
      <c r="M2719" s="89"/>
      <c r="N2719" s="274">
        <v>5131.41</v>
      </c>
      <c r="O2719" s="274">
        <v>0</v>
      </c>
      <c r="P2719" s="89" t="s">
        <v>670</v>
      </c>
    </row>
    <row r="2720" spans="1:16" ht="89.25">
      <c r="A2720" s="271">
        <v>41</v>
      </c>
      <c r="B2720" s="89"/>
      <c r="C2720" s="272" t="s">
        <v>47</v>
      </c>
      <c r="D2720" s="84">
        <v>43525</v>
      </c>
      <c r="E2720" s="85" t="s">
        <v>6111</v>
      </c>
      <c r="F2720" s="85" t="s">
        <v>15</v>
      </c>
      <c r="G2720" s="85">
        <v>7354</v>
      </c>
      <c r="H2720" s="89"/>
      <c r="I2720" s="273" t="s">
        <v>7327</v>
      </c>
      <c r="J2720" s="89"/>
      <c r="K2720" s="89"/>
      <c r="L2720" s="89"/>
      <c r="M2720" s="89"/>
      <c r="N2720" s="274">
        <v>277</v>
      </c>
      <c r="O2720" s="274">
        <v>0</v>
      </c>
      <c r="P2720" s="89" t="s">
        <v>670</v>
      </c>
    </row>
    <row r="2721" spans="1:16" ht="89.25">
      <c r="A2721" s="271">
        <v>25</v>
      </c>
      <c r="B2721" s="89"/>
      <c r="C2721" s="272" t="s">
        <v>45</v>
      </c>
      <c r="D2721" s="84">
        <v>43525</v>
      </c>
      <c r="E2721" s="85" t="s">
        <v>6112</v>
      </c>
      <c r="F2721" s="85" t="s">
        <v>15</v>
      </c>
      <c r="G2721" s="85">
        <v>7365</v>
      </c>
      <c r="H2721" s="89"/>
      <c r="I2721" s="273" t="s">
        <v>7328</v>
      </c>
      <c r="J2721" s="89"/>
      <c r="K2721" s="89"/>
      <c r="L2721" s="89"/>
      <c r="M2721" s="89"/>
      <c r="N2721" s="274">
        <v>272.26</v>
      </c>
      <c r="O2721" s="274">
        <v>0</v>
      </c>
      <c r="P2721" s="89" t="s">
        <v>670</v>
      </c>
    </row>
    <row r="2722" spans="1:16" ht="89.25">
      <c r="A2722" s="271">
        <v>594</v>
      </c>
      <c r="B2722" s="89"/>
      <c r="C2722" s="272" t="s">
        <v>98</v>
      </c>
      <c r="D2722" s="84">
        <v>43525</v>
      </c>
      <c r="E2722" s="85" t="s">
        <v>6113</v>
      </c>
      <c r="F2722" s="85" t="s">
        <v>15</v>
      </c>
      <c r="G2722" s="85">
        <v>7360</v>
      </c>
      <c r="H2722" s="89"/>
      <c r="I2722" s="273" t="s">
        <v>7329</v>
      </c>
      <c r="J2722" s="89"/>
      <c r="K2722" s="89"/>
      <c r="L2722" s="89"/>
      <c r="M2722" s="89"/>
      <c r="N2722" s="274">
        <v>597.70000000000005</v>
      </c>
      <c r="O2722" s="274">
        <v>0</v>
      </c>
      <c r="P2722" s="89" t="s">
        <v>670</v>
      </c>
    </row>
    <row r="2723" spans="1:16" ht="89.25">
      <c r="A2723" s="271">
        <v>25</v>
      </c>
      <c r="B2723" s="89"/>
      <c r="C2723" s="272" t="s">
        <v>45</v>
      </c>
      <c r="D2723" s="84">
        <v>43525</v>
      </c>
      <c r="E2723" s="85" t="s">
        <v>6114</v>
      </c>
      <c r="F2723" s="85" t="s">
        <v>15</v>
      </c>
      <c r="G2723" s="85">
        <v>7347</v>
      </c>
      <c r="H2723" s="89"/>
      <c r="I2723" s="273" t="s">
        <v>7330</v>
      </c>
      <c r="J2723" s="89"/>
      <c r="K2723" s="89"/>
      <c r="L2723" s="89"/>
      <c r="M2723" s="89"/>
      <c r="N2723" s="274">
        <v>1060.27</v>
      </c>
      <c r="O2723" s="274">
        <v>0</v>
      </c>
      <c r="P2723" s="89" t="s">
        <v>670</v>
      </c>
    </row>
    <row r="2724" spans="1:16" ht="89.25">
      <c r="A2724" s="271">
        <v>25</v>
      </c>
      <c r="B2724" s="89"/>
      <c r="C2724" s="272" t="s">
        <v>45</v>
      </c>
      <c r="D2724" s="84">
        <v>43525</v>
      </c>
      <c r="E2724" s="85" t="s">
        <v>6115</v>
      </c>
      <c r="F2724" s="85" t="s">
        <v>15</v>
      </c>
      <c r="G2724" s="85">
        <v>7351</v>
      </c>
      <c r="H2724" s="89"/>
      <c r="I2724" s="273" t="s">
        <v>7331</v>
      </c>
      <c r="J2724" s="89"/>
      <c r="K2724" s="89"/>
      <c r="L2724" s="89"/>
      <c r="M2724" s="89"/>
      <c r="N2724" s="274">
        <v>274.66000000000003</v>
      </c>
      <c r="O2724" s="274">
        <v>0</v>
      </c>
      <c r="P2724" s="89" t="s">
        <v>670</v>
      </c>
    </row>
    <row r="2725" spans="1:16" ht="89.25">
      <c r="A2725" s="271">
        <v>25</v>
      </c>
      <c r="B2725" s="89"/>
      <c r="C2725" s="272" t="s">
        <v>45</v>
      </c>
      <c r="D2725" s="84">
        <v>43525</v>
      </c>
      <c r="E2725" s="85" t="s">
        <v>6116</v>
      </c>
      <c r="F2725" s="85" t="s">
        <v>15</v>
      </c>
      <c r="G2725" s="85">
        <v>7366</v>
      </c>
      <c r="H2725" s="89"/>
      <c r="I2725" s="273" t="s">
        <v>7332</v>
      </c>
      <c r="J2725" s="89"/>
      <c r="K2725" s="89"/>
      <c r="L2725" s="89"/>
      <c r="M2725" s="89"/>
      <c r="N2725" s="274">
        <v>272.06</v>
      </c>
      <c r="O2725" s="274">
        <v>0</v>
      </c>
      <c r="P2725" s="89" t="s">
        <v>670</v>
      </c>
    </row>
    <row r="2726" spans="1:16" ht="76.5">
      <c r="A2726" s="271">
        <v>513</v>
      </c>
      <c r="B2726" s="89"/>
      <c r="C2726" s="272" t="s">
        <v>171</v>
      </c>
      <c r="D2726" s="84">
        <v>43525</v>
      </c>
      <c r="E2726" s="85" t="s">
        <v>6117</v>
      </c>
      <c r="F2726" s="85" t="s">
        <v>15</v>
      </c>
      <c r="G2726" s="85">
        <v>978371</v>
      </c>
      <c r="H2726" s="89"/>
      <c r="I2726" s="273" t="s">
        <v>7333</v>
      </c>
      <c r="J2726" s="89"/>
      <c r="K2726" s="89"/>
      <c r="L2726" s="89"/>
      <c r="M2726" s="89"/>
      <c r="N2726" s="274">
        <v>977.2</v>
      </c>
      <c r="O2726" s="274">
        <v>0</v>
      </c>
      <c r="P2726" s="89" t="s">
        <v>670</v>
      </c>
    </row>
    <row r="2727" spans="1:16" ht="51">
      <c r="A2727" s="271">
        <v>513</v>
      </c>
      <c r="B2727" s="89"/>
      <c r="C2727" s="272" t="s">
        <v>171</v>
      </c>
      <c r="D2727" s="84">
        <v>43525</v>
      </c>
      <c r="E2727" s="85" t="s">
        <v>6118</v>
      </c>
      <c r="F2727" s="85" t="s">
        <v>15</v>
      </c>
      <c r="G2727" s="85">
        <v>978375</v>
      </c>
      <c r="H2727" s="89"/>
      <c r="I2727" s="273" t="s">
        <v>746</v>
      </c>
      <c r="J2727" s="89"/>
      <c r="K2727" s="89"/>
      <c r="L2727" s="89"/>
      <c r="M2727" s="89"/>
      <c r="N2727" s="274">
        <v>50</v>
      </c>
      <c r="O2727" s="274">
        <v>0</v>
      </c>
      <c r="P2727" s="89" t="s">
        <v>670</v>
      </c>
    </row>
    <row r="2728" spans="1:16" ht="38.25">
      <c r="A2728" s="271">
        <v>10</v>
      </c>
      <c r="B2728" s="89"/>
      <c r="C2728" s="272" t="s">
        <v>41</v>
      </c>
      <c r="D2728" s="84">
        <v>43525</v>
      </c>
      <c r="E2728" s="85" t="s">
        <v>6119</v>
      </c>
      <c r="F2728" s="85" t="s">
        <v>15</v>
      </c>
      <c r="G2728" s="85">
        <v>978379</v>
      </c>
      <c r="H2728" s="89"/>
      <c r="I2728" s="273" t="s">
        <v>7334</v>
      </c>
      <c r="J2728" s="89"/>
      <c r="K2728" s="89"/>
      <c r="L2728" s="89"/>
      <c r="M2728" s="89"/>
      <c r="N2728" s="274">
        <v>50</v>
      </c>
      <c r="O2728" s="274">
        <v>0</v>
      </c>
      <c r="P2728" s="89" t="s">
        <v>670</v>
      </c>
    </row>
    <row r="2729" spans="1:16" ht="51">
      <c r="A2729" s="271">
        <v>513</v>
      </c>
      <c r="B2729" s="89"/>
      <c r="C2729" s="272" t="s">
        <v>171</v>
      </c>
      <c r="D2729" s="84">
        <v>43525</v>
      </c>
      <c r="E2729" s="85" t="s">
        <v>6120</v>
      </c>
      <c r="F2729" s="85" t="s">
        <v>15</v>
      </c>
      <c r="G2729" s="85">
        <v>978485</v>
      </c>
      <c r="H2729" s="89"/>
      <c r="I2729" s="273" t="s">
        <v>7335</v>
      </c>
      <c r="J2729" s="89"/>
      <c r="K2729" s="89"/>
      <c r="L2729" s="89"/>
      <c r="M2729" s="89"/>
      <c r="N2729" s="274">
        <v>50</v>
      </c>
      <c r="O2729" s="274">
        <v>0</v>
      </c>
      <c r="P2729" s="89" t="s">
        <v>670</v>
      </c>
    </row>
    <row r="2730" spans="1:16" ht="51">
      <c r="A2730" s="271">
        <v>513</v>
      </c>
      <c r="B2730" s="89"/>
      <c r="C2730" s="272" t="s">
        <v>171</v>
      </c>
      <c r="D2730" s="84">
        <v>43525</v>
      </c>
      <c r="E2730" s="85" t="s">
        <v>6121</v>
      </c>
      <c r="F2730" s="85" t="s">
        <v>15</v>
      </c>
      <c r="G2730" s="85">
        <v>978487</v>
      </c>
      <c r="H2730" s="89"/>
      <c r="I2730" s="273" t="s">
        <v>744</v>
      </c>
      <c r="J2730" s="89"/>
      <c r="K2730" s="89"/>
      <c r="L2730" s="89"/>
      <c r="M2730" s="89"/>
      <c r="N2730" s="274">
        <v>50</v>
      </c>
      <c r="O2730" s="274">
        <v>0</v>
      </c>
      <c r="P2730" s="89" t="s">
        <v>670</v>
      </c>
    </row>
    <row r="2731" spans="1:16" ht="76.5">
      <c r="A2731" s="271" t="s">
        <v>557</v>
      </c>
      <c r="B2731" s="89"/>
      <c r="C2731" s="272" t="s">
        <v>783</v>
      </c>
      <c r="D2731" s="84">
        <v>43525</v>
      </c>
      <c r="E2731" s="85" t="s">
        <v>6122</v>
      </c>
      <c r="F2731" s="85" t="s">
        <v>13</v>
      </c>
      <c r="G2731" s="85">
        <v>948312</v>
      </c>
      <c r="H2731" s="89"/>
      <c r="I2731" s="273" t="s">
        <v>7336</v>
      </c>
      <c r="J2731" s="89"/>
      <c r="K2731" s="89"/>
      <c r="L2731" s="89"/>
      <c r="M2731" s="89"/>
      <c r="N2731" s="274">
        <v>63242804.829999998</v>
      </c>
      <c r="O2731" s="274">
        <v>0</v>
      </c>
      <c r="P2731" s="89" t="s">
        <v>670</v>
      </c>
    </row>
    <row r="2732" spans="1:16" ht="51">
      <c r="A2732" s="271" t="s">
        <v>557</v>
      </c>
      <c r="B2732" s="89"/>
      <c r="C2732" s="272" t="s">
        <v>783</v>
      </c>
      <c r="D2732" s="84">
        <v>43525</v>
      </c>
      <c r="E2732" s="85" t="s">
        <v>6123</v>
      </c>
      <c r="F2732" s="85" t="s">
        <v>11</v>
      </c>
      <c r="G2732" s="85">
        <v>948332</v>
      </c>
      <c r="H2732" s="89"/>
      <c r="I2732" s="273" t="s">
        <v>7337</v>
      </c>
      <c r="J2732" s="89"/>
      <c r="K2732" s="89"/>
      <c r="L2732" s="89"/>
      <c r="M2732" s="89"/>
      <c r="N2732" s="274">
        <v>50</v>
      </c>
      <c r="O2732" s="274">
        <v>0</v>
      </c>
      <c r="P2732" s="89" t="s">
        <v>670</v>
      </c>
    </row>
    <row r="2733" spans="1:16" ht="51">
      <c r="A2733" s="271">
        <v>513</v>
      </c>
      <c r="B2733" s="89"/>
      <c r="C2733" s="272" t="s">
        <v>171</v>
      </c>
      <c r="D2733" s="84">
        <v>43525</v>
      </c>
      <c r="E2733" s="85" t="s">
        <v>6124</v>
      </c>
      <c r="F2733" s="85" t="s">
        <v>11</v>
      </c>
      <c r="G2733" s="85">
        <v>948374</v>
      </c>
      <c r="H2733" s="89"/>
      <c r="I2733" s="273" t="s">
        <v>7338</v>
      </c>
      <c r="J2733" s="89"/>
      <c r="K2733" s="89"/>
      <c r="L2733" s="89"/>
      <c r="M2733" s="89"/>
      <c r="N2733" s="274">
        <v>50</v>
      </c>
      <c r="O2733" s="274">
        <v>0</v>
      </c>
      <c r="P2733" s="89" t="s">
        <v>670</v>
      </c>
    </row>
    <row r="2734" spans="1:16" ht="63.75">
      <c r="A2734" s="271">
        <v>47</v>
      </c>
      <c r="B2734" s="89"/>
      <c r="C2734" s="272" t="s">
        <v>49</v>
      </c>
      <c r="D2734" s="84">
        <v>43530</v>
      </c>
      <c r="E2734" s="85" t="s">
        <v>6125</v>
      </c>
      <c r="F2734" s="85" t="s">
        <v>3</v>
      </c>
      <c r="G2734" s="85">
        <v>1717047</v>
      </c>
      <c r="H2734" s="89"/>
      <c r="I2734" s="273" t="s">
        <v>7339</v>
      </c>
      <c r="J2734" s="89"/>
      <c r="K2734" s="89"/>
      <c r="L2734" s="89"/>
      <c r="M2734" s="89"/>
      <c r="N2734" s="274">
        <v>0</v>
      </c>
      <c r="O2734" s="274">
        <v>11.6</v>
      </c>
      <c r="P2734" s="89" t="s">
        <v>670</v>
      </c>
    </row>
    <row r="2735" spans="1:16" ht="63.75">
      <c r="A2735" s="271">
        <v>47</v>
      </c>
      <c r="B2735" s="89"/>
      <c r="C2735" s="272" t="s">
        <v>49</v>
      </c>
      <c r="D2735" s="84">
        <v>43530</v>
      </c>
      <c r="E2735" s="85" t="s">
        <v>6126</v>
      </c>
      <c r="F2735" s="85" t="s">
        <v>3</v>
      </c>
      <c r="G2735" s="85">
        <v>1717046</v>
      </c>
      <c r="H2735" s="89"/>
      <c r="I2735" s="273" t="s">
        <v>7340</v>
      </c>
      <c r="J2735" s="89"/>
      <c r="K2735" s="89"/>
      <c r="L2735" s="89"/>
      <c r="M2735" s="89"/>
      <c r="N2735" s="274">
        <v>0</v>
      </c>
      <c r="O2735" s="274">
        <v>85.2</v>
      </c>
      <c r="P2735" s="89" t="s">
        <v>670</v>
      </c>
    </row>
    <row r="2736" spans="1:16" ht="51">
      <c r="A2736" s="271" t="s">
        <v>565</v>
      </c>
      <c r="B2736" s="89"/>
      <c r="C2736" s="272" t="s">
        <v>615</v>
      </c>
      <c r="D2736" s="84">
        <v>43530</v>
      </c>
      <c r="E2736" s="85" t="s">
        <v>6127</v>
      </c>
      <c r="F2736" s="85" t="s">
        <v>3</v>
      </c>
      <c r="G2736" s="85">
        <v>1717031</v>
      </c>
      <c r="H2736" s="89"/>
      <c r="I2736" s="273" t="s">
        <v>2711</v>
      </c>
      <c r="J2736" s="89"/>
      <c r="K2736" s="89"/>
      <c r="L2736" s="89"/>
      <c r="M2736" s="89"/>
      <c r="N2736" s="274">
        <v>0</v>
      </c>
      <c r="O2736" s="274">
        <v>1726</v>
      </c>
      <c r="P2736" s="89" t="s">
        <v>670</v>
      </c>
    </row>
    <row r="2737" spans="1:16" ht="51">
      <c r="A2737" s="271" t="s">
        <v>565</v>
      </c>
      <c r="B2737" s="89"/>
      <c r="C2737" s="272" t="s">
        <v>615</v>
      </c>
      <c r="D2737" s="84">
        <v>43530</v>
      </c>
      <c r="E2737" s="85" t="s">
        <v>6128</v>
      </c>
      <c r="F2737" s="85" t="s">
        <v>3</v>
      </c>
      <c r="G2737" s="85">
        <v>1717027</v>
      </c>
      <c r="H2737" s="89"/>
      <c r="I2737" s="273" t="s">
        <v>4866</v>
      </c>
      <c r="J2737" s="89"/>
      <c r="K2737" s="89"/>
      <c r="L2737" s="89"/>
      <c r="M2737" s="89"/>
      <c r="N2737" s="274">
        <v>0</v>
      </c>
      <c r="O2737" s="274">
        <v>494</v>
      </c>
      <c r="P2737" s="89" t="s">
        <v>670</v>
      </c>
    </row>
    <row r="2738" spans="1:16" ht="38.25">
      <c r="A2738" s="271" t="s">
        <v>565</v>
      </c>
      <c r="B2738" s="89"/>
      <c r="C2738" s="272" t="s">
        <v>615</v>
      </c>
      <c r="D2738" s="84">
        <v>43530</v>
      </c>
      <c r="E2738" s="85" t="s">
        <v>6129</v>
      </c>
      <c r="F2738" s="85" t="s">
        <v>3</v>
      </c>
      <c r="G2738" s="85">
        <v>1717019</v>
      </c>
      <c r="H2738" s="89"/>
      <c r="I2738" s="273" t="s">
        <v>7341</v>
      </c>
      <c r="J2738" s="89"/>
      <c r="K2738" s="89"/>
      <c r="L2738" s="89"/>
      <c r="M2738" s="89"/>
      <c r="N2738" s="274">
        <v>0</v>
      </c>
      <c r="O2738" s="274">
        <v>800</v>
      </c>
      <c r="P2738" s="89" t="s">
        <v>670</v>
      </c>
    </row>
    <row r="2739" spans="1:16" ht="51">
      <c r="A2739" s="271">
        <v>513</v>
      </c>
      <c r="B2739" s="89"/>
      <c r="C2739" s="272" t="s">
        <v>171</v>
      </c>
      <c r="D2739" s="84">
        <v>43530</v>
      </c>
      <c r="E2739" s="85" t="s">
        <v>6130</v>
      </c>
      <c r="F2739" s="85" t="s">
        <v>3</v>
      </c>
      <c r="G2739" s="85">
        <v>1717012</v>
      </c>
      <c r="H2739" s="89"/>
      <c r="I2739" s="273" t="s">
        <v>7342</v>
      </c>
      <c r="J2739" s="89"/>
      <c r="K2739" s="89"/>
      <c r="L2739" s="89"/>
      <c r="M2739" s="89"/>
      <c r="N2739" s="274">
        <v>0</v>
      </c>
      <c r="O2739" s="274">
        <v>16022.970000000001</v>
      </c>
      <c r="P2739" s="89" t="s">
        <v>670</v>
      </c>
    </row>
    <row r="2740" spans="1:16" ht="63.75">
      <c r="A2740" s="271" t="s">
        <v>565</v>
      </c>
      <c r="B2740" s="89"/>
      <c r="C2740" s="272" t="s">
        <v>615</v>
      </c>
      <c r="D2740" s="84">
        <v>43530</v>
      </c>
      <c r="E2740" s="85" t="s">
        <v>6131</v>
      </c>
      <c r="F2740" s="85" t="s">
        <v>3</v>
      </c>
      <c r="G2740" s="85">
        <v>1717083</v>
      </c>
      <c r="H2740" s="89"/>
      <c r="I2740" s="273" t="s">
        <v>7343</v>
      </c>
      <c r="J2740" s="89"/>
      <c r="K2740" s="89"/>
      <c r="L2740" s="89"/>
      <c r="M2740" s="89"/>
      <c r="N2740" s="274">
        <v>0</v>
      </c>
      <c r="O2740" s="274">
        <v>470</v>
      </c>
      <c r="P2740" s="89" t="s">
        <v>670</v>
      </c>
    </row>
    <row r="2741" spans="1:16" ht="51">
      <c r="A2741" s="271">
        <v>30</v>
      </c>
      <c r="B2741" s="89"/>
      <c r="C2741" s="272" t="s">
        <v>675</v>
      </c>
      <c r="D2741" s="84">
        <v>43530</v>
      </c>
      <c r="E2741" s="85" t="s">
        <v>6132</v>
      </c>
      <c r="F2741" s="85" t="s">
        <v>3</v>
      </c>
      <c r="G2741" s="85">
        <v>1717098</v>
      </c>
      <c r="H2741" s="89"/>
      <c r="I2741" s="273" t="s">
        <v>7344</v>
      </c>
      <c r="J2741" s="89"/>
      <c r="K2741" s="89"/>
      <c r="L2741" s="89"/>
      <c r="M2741" s="89"/>
      <c r="N2741" s="274">
        <v>0</v>
      </c>
      <c r="O2741" s="274">
        <v>580</v>
      </c>
      <c r="P2741" s="89" t="s">
        <v>670</v>
      </c>
    </row>
    <row r="2742" spans="1:16" ht="63.75">
      <c r="A2742" s="271" t="s">
        <v>565</v>
      </c>
      <c r="B2742" s="89"/>
      <c r="C2742" s="272" t="s">
        <v>615</v>
      </c>
      <c r="D2742" s="84">
        <v>43530</v>
      </c>
      <c r="E2742" s="85" t="s">
        <v>6133</v>
      </c>
      <c r="F2742" s="85" t="s">
        <v>3</v>
      </c>
      <c r="G2742" s="85">
        <v>1717110</v>
      </c>
      <c r="H2742" s="89"/>
      <c r="I2742" s="273" t="s">
        <v>7345</v>
      </c>
      <c r="J2742" s="89"/>
      <c r="K2742" s="89"/>
      <c r="L2742" s="89"/>
      <c r="M2742" s="89"/>
      <c r="N2742" s="274">
        <v>0</v>
      </c>
      <c r="O2742" s="274">
        <v>53.03</v>
      </c>
      <c r="P2742" s="89" t="s">
        <v>670</v>
      </c>
    </row>
    <row r="2743" spans="1:16" ht="63.75">
      <c r="A2743" s="271" t="s">
        <v>565</v>
      </c>
      <c r="B2743" s="89"/>
      <c r="C2743" s="272" t="s">
        <v>615</v>
      </c>
      <c r="D2743" s="84">
        <v>43530</v>
      </c>
      <c r="E2743" s="85" t="s">
        <v>6134</v>
      </c>
      <c r="F2743" s="85" t="s">
        <v>3</v>
      </c>
      <c r="G2743" s="85">
        <v>1717111</v>
      </c>
      <c r="H2743" s="89"/>
      <c r="I2743" s="273" t="s">
        <v>7346</v>
      </c>
      <c r="J2743" s="89"/>
      <c r="K2743" s="89"/>
      <c r="L2743" s="89"/>
      <c r="M2743" s="89"/>
      <c r="N2743" s="274">
        <v>0</v>
      </c>
      <c r="O2743" s="274">
        <v>53.03</v>
      </c>
      <c r="P2743" s="89" t="s">
        <v>670</v>
      </c>
    </row>
    <row r="2744" spans="1:16" ht="38.25">
      <c r="A2744" s="271" t="s">
        <v>565</v>
      </c>
      <c r="B2744" s="89"/>
      <c r="C2744" s="272" t="s">
        <v>615</v>
      </c>
      <c r="D2744" s="84">
        <v>43530</v>
      </c>
      <c r="E2744" s="85" t="s">
        <v>6135</v>
      </c>
      <c r="F2744" s="85" t="s">
        <v>3</v>
      </c>
      <c r="G2744" s="85">
        <v>1717114</v>
      </c>
      <c r="H2744" s="89"/>
      <c r="I2744" s="273" t="s">
        <v>2566</v>
      </c>
      <c r="J2744" s="89"/>
      <c r="K2744" s="89"/>
      <c r="L2744" s="89"/>
      <c r="M2744" s="89"/>
      <c r="N2744" s="274">
        <v>0</v>
      </c>
      <c r="O2744" s="274">
        <v>400</v>
      </c>
      <c r="P2744" s="89" t="s">
        <v>670</v>
      </c>
    </row>
    <row r="2745" spans="1:16" ht="51">
      <c r="A2745" s="271" t="s">
        <v>565</v>
      </c>
      <c r="B2745" s="89"/>
      <c r="C2745" s="272" t="s">
        <v>615</v>
      </c>
      <c r="D2745" s="84">
        <v>43530</v>
      </c>
      <c r="E2745" s="85" t="s">
        <v>6136</v>
      </c>
      <c r="F2745" s="85" t="s">
        <v>3</v>
      </c>
      <c r="G2745" s="85">
        <v>1717120</v>
      </c>
      <c r="H2745" s="89"/>
      <c r="I2745" s="273" t="s">
        <v>4872</v>
      </c>
      <c r="J2745" s="89"/>
      <c r="K2745" s="89"/>
      <c r="L2745" s="89"/>
      <c r="M2745" s="89"/>
      <c r="N2745" s="274">
        <v>0</v>
      </c>
      <c r="O2745" s="274">
        <v>4310</v>
      </c>
      <c r="P2745" s="89" t="s">
        <v>670</v>
      </c>
    </row>
    <row r="2746" spans="1:16" ht="38.25">
      <c r="A2746" s="271">
        <v>526</v>
      </c>
      <c r="B2746" s="89"/>
      <c r="C2746" s="272" t="s">
        <v>610</v>
      </c>
      <c r="D2746" s="84">
        <v>43530</v>
      </c>
      <c r="E2746" s="85" t="s">
        <v>6137</v>
      </c>
      <c r="F2746" s="85" t="s">
        <v>3</v>
      </c>
      <c r="G2746" s="85">
        <v>1717141</v>
      </c>
      <c r="H2746" s="89"/>
      <c r="I2746" s="273" t="s">
        <v>7347</v>
      </c>
      <c r="J2746" s="89"/>
      <c r="K2746" s="89"/>
      <c r="L2746" s="89"/>
      <c r="M2746" s="89"/>
      <c r="N2746" s="274">
        <v>0</v>
      </c>
      <c r="O2746" s="274">
        <v>50</v>
      </c>
      <c r="P2746" s="89" t="s">
        <v>670</v>
      </c>
    </row>
    <row r="2747" spans="1:16" ht="51">
      <c r="A2747" s="271">
        <v>35</v>
      </c>
      <c r="B2747" s="89"/>
      <c r="C2747" s="272" t="s">
        <v>46</v>
      </c>
      <c r="D2747" s="84">
        <v>43530</v>
      </c>
      <c r="E2747" s="85" t="s">
        <v>6138</v>
      </c>
      <c r="F2747" s="85" t="s">
        <v>3</v>
      </c>
      <c r="G2747" s="85">
        <v>1716963</v>
      </c>
      <c r="H2747" s="89"/>
      <c r="I2747" s="273" t="s">
        <v>7348</v>
      </c>
      <c r="J2747" s="89"/>
      <c r="K2747" s="89"/>
      <c r="L2747" s="89"/>
      <c r="M2747" s="89"/>
      <c r="N2747" s="274">
        <v>0</v>
      </c>
      <c r="O2747" s="274">
        <v>925</v>
      </c>
      <c r="P2747" s="89" t="s">
        <v>670</v>
      </c>
    </row>
    <row r="2748" spans="1:16" ht="51">
      <c r="A2748" s="271" t="s">
        <v>565</v>
      </c>
      <c r="B2748" s="89"/>
      <c r="C2748" s="272" t="s">
        <v>615</v>
      </c>
      <c r="D2748" s="84">
        <v>43530</v>
      </c>
      <c r="E2748" s="85" t="s">
        <v>6139</v>
      </c>
      <c r="F2748" s="85" t="s">
        <v>3</v>
      </c>
      <c r="G2748" s="85">
        <v>1716971</v>
      </c>
      <c r="H2748" s="89"/>
      <c r="I2748" s="273" t="s">
        <v>7349</v>
      </c>
      <c r="J2748" s="89"/>
      <c r="K2748" s="89"/>
      <c r="L2748" s="89"/>
      <c r="M2748" s="89"/>
      <c r="N2748" s="274">
        <v>0</v>
      </c>
      <c r="O2748" s="274">
        <v>4389.24</v>
      </c>
      <c r="P2748" s="89" t="s">
        <v>670</v>
      </c>
    </row>
    <row r="2749" spans="1:16" ht="38.25">
      <c r="A2749" s="271" t="s">
        <v>565</v>
      </c>
      <c r="B2749" s="89"/>
      <c r="C2749" s="272" t="s">
        <v>615</v>
      </c>
      <c r="D2749" s="84">
        <v>43530</v>
      </c>
      <c r="E2749" s="85" t="s">
        <v>6140</v>
      </c>
      <c r="F2749" s="85" t="s">
        <v>3</v>
      </c>
      <c r="G2749" s="85">
        <v>1716980</v>
      </c>
      <c r="H2749" s="89"/>
      <c r="I2749" s="273" t="s">
        <v>712</v>
      </c>
      <c r="J2749" s="89"/>
      <c r="K2749" s="89"/>
      <c r="L2749" s="89"/>
      <c r="M2749" s="89"/>
      <c r="N2749" s="274">
        <v>0</v>
      </c>
      <c r="O2749" s="274">
        <v>545</v>
      </c>
      <c r="P2749" s="89" t="s">
        <v>670</v>
      </c>
    </row>
    <row r="2750" spans="1:16" ht="51">
      <c r="A2750" s="271" t="s">
        <v>565</v>
      </c>
      <c r="B2750" s="89"/>
      <c r="C2750" s="272" t="s">
        <v>615</v>
      </c>
      <c r="D2750" s="84">
        <v>43530</v>
      </c>
      <c r="E2750" s="85" t="s">
        <v>6141</v>
      </c>
      <c r="F2750" s="85" t="s">
        <v>3</v>
      </c>
      <c r="G2750" s="85">
        <v>1716982</v>
      </c>
      <c r="H2750" s="89"/>
      <c r="I2750" s="273" t="s">
        <v>714</v>
      </c>
      <c r="J2750" s="89"/>
      <c r="K2750" s="89"/>
      <c r="L2750" s="89"/>
      <c r="M2750" s="89"/>
      <c r="N2750" s="274">
        <v>0</v>
      </c>
      <c r="O2750" s="274">
        <v>711.18000000000006</v>
      </c>
      <c r="P2750" s="89" t="s">
        <v>670</v>
      </c>
    </row>
    <row r="2751" spans="1:16" ht="38.25">
      <c r="A2751" s="271" t="s">
        <v>565</v>
      </c>
      <c r="B2751" s="89"/>
      <c r="C2751" s="272" t="s">
        <v>615</v>
      </c>
      <c r="D2751" s="84">
        <v>43530</v>
      </c>
      <c r="E2751" s="85" t="s">
        <v>6142</v>
      </c>
      <c r="F2751" s="85" t="s">
        <v>3</v>
      </c>
      <c r="G2751" s="85">
        <v>1717001</v>
      </c>
      <c r="H2751" s="89"/>
      <c r="I2751" s="273" t="s">
        <v>7350</v>
      </c>
      <c r="J2751" s="89"/>
      <c r="K2751" s="89"/>
      <c r="L2751" s="89"/>
      <c r="M2751" s="89"/>
      <c r="N2751" s="274">
        <v>0</v>
      </c>
      <c r="O2751" s="274">
        <v>3615</v>
      </c>
      <c r="P2751" s="89" t="s">
        <v>670</v>
      </c>
    </row>
    <row r="2752" spans="1:16" ht="51">
      <c r="A2752" s="271" t="s">
        <v>565</v>
      </c>
      <c r="B2752" s="89"/>
      <c r="C2752" s="272" t="s">
        <v>615</v>
      </c>
      <c r="D2752" s="84">
        <v>43530</v>
      </c>
      <c r="E2752" s="85" t="s">
        <v>6143</v>
      </c>
      <c r="F2752" s="85" t="s">
        <v>3</v>
      </c>
      <c r="G2752" s="85">
        <v>1717002</v>
      </c>
      <c r="H2752" s="89"/>
      <c r="I2752" s="273" t="s">
        <v>7351</v>
      </c>
      <c r="J2752" s="89"/>
      <c r="K2752" s="89"/>
      <c r="L2752" s="89"/>
      <c r="M2752" s="89"/>
      <c r="N2752" s="274">
        <v>0</v>
      </c>
      <c r="O2752" s="274">
        <v>460</v>
      </c>
      <c r="P2752" s="89" t="s">
        <v>670</v>
      </c>
    </row>
    <row r="2753" spans="1:16" ht="38.25">
      <c r="A2753" s="271">
        <v>526</v>
      </c>
      <c r="B2753" s="89"/>
      <c r="C2753" s="272" t="s">
        <v>610</v>
      </c>
      <c r="D2753" s="84">
        <v>43530</v>
      </c>
      <c r="E2753" s="85" t="s">
        <v>6144</v>
      </c>
      <c r="F2753" s="85" t="s">
        <v>3</v>
      </c>
      <c r="G2753" s="85">
        <v>1717142</v>
      </c>
      <c r="H2753" s="89"/>
      <c r="I2753" s="273" t="s">
        <v>7347</v>
      </c>
      <c r="J2753" s="89"/>
      <c r="K2753" s="89"/>
      <c r="L2753" s="89"/>
      <c r="M2753" s="89"/>
      <c r="N2753" s="274">
        <v>0</v>
      </c>
      <c r="O2753" s="274">
        <v>75</v>
      </c>
      <c r="P2753" s="89" t="s">
        <v>670</v>
      </c>
    </row>
    <row r="2754" spans="1:16" ht="38.25">
      <c r="A2754" s="271">
        <v>526</v>
      </c>
      <c r="B2754" s="89"/>
      <c r="C2754" s="272" t="s">
        <v>610</v>
      </c>
      <c r="D2754" s="84">
        <v>43530</v>
      </c>
      <c r="E2754" s="85" t="s">
        <v>6145</v>
      </c>
      <c r="F2754" s="85" t="s">
        <v>3</v>
      </c>
      <c r="G2754" s="85">
        <v>1717144</v>
      </c>
      <c r="H2754" s="89"/>
      <c r="I2754" s="273" t="s">
        <v>7352</v>
      </c>
      <c r="J2754" s="89"/>
      <c r="K2754" s="89"/>
      <c r="L2754" s="89"/>
      <c r="M2754" s="89"/>
      <c r="N2754" s="274">
        <v>0</v>
      </c>
      <c r="O2754" s="274">
        <v>121</v>
      </c>
      <c r="P2754" s="89" t="s">
        <v>670</v>
      </c>
    </row>
    <row r="2755" spans="1:16" ht="38.25">
      <c r="A2755" s="271">
        <v>526</v>
      </c>
      <c r="B2755" s="89"/>
      <c r="C2755" s="272" t="s">
        <v>610</v>
      </c>
      <c r="D2755" s="84">
        <v>43530</v>
      </c>
      <c r="E2755" s="85" t="s">
        <v>6146</v>
      </c>
      <c r="F2755" s="85" t="s">
        <v>3</v>
      </c>
      <c r="G2755" s="85">
        <v>1717145</v>
      </c>
      <c r="H2755" s="89"/>
      <c r="I2755" s="273" t="s">
        <v>7353</v>
      </c>
      <c r="J2755" s="89"/>
      <c r="K2755" s="89"/>
      <c r="L2755" s="89"/>
      <c r="M2755" s="89"/>
      <c r="N2755" s="274">
        <v>0</v>
      </c>
      <c r="O2755" s="274">
        <v>70</v>
      </c>
      <c r="P2755" s="89" t="s">
        <v>670</v>
      </c>
    </row>
    <row r="2756" spans="1:16" ht="38.25">
      <c r="A2756" s="271" t="s">
        <v>565</v>
      </c>
      <c r="B2756" s="89"/>
      <c r="C2756" s="272" t="s">
        <v>615</v>
      </c>
      <c r="D2756" s="84">
        <v>43530</v>
      </c>
      <c r="E2756" s="85" t="s">
        <v>6147</v>
      </c>
      <c r="F2756" s="85" t="s">
        <v>3</v>
      </c>
      <c r="G2756" s="85">
        <v>1717152</v>
      </c>
      <c r="H2756" s="89"/>
      <c r="I2756" s="273" t="s">
        <v>717</v>
      </c>
      <c r="J2756" s="89"/>
      <c r="K2756" s="89"/>
      <c r="L2756" s="89"/>
      <c r="M2756" s="89"/>
      <c r="N2756" s="274">
        <v>0</v>
      </c>
      <c r="O2756" s="274">
        <v>800</v>
      </c>
      <c r="P2756" s="89" t="s">
        <v>670</v>
      </c>
    </row>
    <row r="2757" spans="1:16" ht="51">
      <c r="A2757" s="271">
        <v>223</v>
      </c>
      <c r="B2757" s="89"/>
      <c r="C2757" s="272" t="s">
        <v>104</v>
      </c>
      <c r="D2757" s="84">
        <v>43530</v>
      </c>
      <c r="E2757" s="85" t="s">
        <v>6148</v>
      </c>
      <c r="F2757" s="85" t="s">
        <v>3</v>
      </c>
      <c r="G2757" s="85">
        <v>1717169</v>
      </c>
      <c r="H2757" s="89"/>
      <c r="I2757" s="273" t="s">
        <v>7354</v>
      </c>
      <c r="J2757" s="89"/>
      <c r="K2757" s="89"/>
      <c r="L2757" s="89"/>
      <c r="M2757" s="89"/>
      <c r="N2757" s="274">
        <v>0</v>
      </c>
      <c r="O2757" s="274">
        <v>500</v>
      </c>
      <c r="P2757" s="89" t="s">
        <v>670</v>
      </c>
    </row>
    <row r="2758" spans="1:16" ht="38.25">
      <c r="A2758" s="271">
        <v>526</v>
      </c>
      <c r="B2758" s="89"/>
      <c r="C2758" s="272" t="s">
        <v>610</v>
      </c>
      <c r="D2758" s="84">
        <v>43530</v>
      </c>
      <c r="E2758" s="85" t="s">
        <v>6149</v>
      </c>
      <c r="F2758" s="85" t="s">
        <v>3</v>
      </c>
      <c r="G2758" s="85">
        <v>1717186</v>
      </c>
      <c r="H2758" s="89"/>
      <c r="I2758" s="273" t="s">
        <v>7355</v>
      </c>
      <c r="J2758" s="89"/>
      <c r="K2758" s="89"/>
      <c r="L2758" s="89"/>
      <c r="M2758" s="89"/>
      <c r="N2758" s="274">
        <v>0</v>
      </c>
      <c r="O2758" s="274">
        <v>70</v>
      </c>
      <c r="P2758" s="89" t="s">
        <v>670</v>
      </c>
    </row>
    <row r="2759" spans="1:16" ht="51">
      <c r="A2759" s="271">
        <v>599</v>
      </c>
      <c r="B2759" s="89"/>
      <c r="C2759" s="272" t="s">
        <v>1372</v>
      </c>
      <c r="D2759" s="84">
        <v>43530</v>
      </c>
      <c r="E2759" s="85" t="s">
        <v>6150</v>
      </c>
      <c r="F2759" s="85" t="s">
        <v>3</v>
      </c>
      <c r="G2759" s="85">
        <v>1717250</v>
      </c>
      <c r="H2759" s="89"/>
      <c r="I2759" s="273" t="s">
        <v>7356</v>
      </c>
      <c r="J2759" s="89"/>
      <c r="K2759" s="89"/>
      <c r="L2759" s="89"/>
      <c r="M2759" s="89"/>
      <c r="N2759" s="274">
        <v>0</v>
      </c>
      <c r="O2759" s="274">
        <v>17289</v>
      </c>
      <c r="P2759" s="89" t="s">
        <v>670</v>
      </c>
    </row>
    <row r="2760" spans="1:16" ht="38.25">
      <c r="A2760" s="271">
        <v>580</v>
      </c>
      <c r="B2760" s="89"/>
      <c r="C2760" s="272" t="s">
        <v>180</v>
      </c>
      <c r="D2760" s="84">
        <v>43530</v>
      </c>
      <c r="E2760" s="85" t="s">
        <v>6151</v>
      </c>
      <c r="F2760" s="85" t="s">
        <v>3</v>
      </c>
      <c r="G2760" s="85">
        <v>1717254</v>
      </c>
      <c r="H2760" s="89"/>
      <c r="I2760" s="273" t="s">
        <v>7357</v>
      </c>
      <c r="J2760" s="89"/>
      <c r="K2760" s="89"/>
      <c r="L2760" s="89"/>
      <c r="M2760" s="89"/>
      <c r="N2760" s="274">
        <v>0</v>
      </c>
      <c r="O2760" s="274">
        <v>175</v>
      </c>
      <c r="P2760" s="89" t="s">
        <v>670</v>
      </c>
    </row>
    <row r="2761" spans="1:16" ht="63.75">
      <c r="A2761" s="271">
        <v>513</v>
      </c>
      <c r="B2761" s="89"/>
      <c r="C2761" s="272" t="s">
        <v>171</v>
      </c>
      <c r="D2761" s="84">
        <v>43530</v>
      </c>
      <c r="E2761" s="85" t="s">
        <v>6152</v>
      </c>
      <c r="F2761" s="85" t="s">
        <v>3</v>
      </c>
      <c r="G2761" s="85">
        <v>1717016</v>
      </c>
      <c r="H2761" s="89"/>
      <c r="I2761" s="273" t="s">
        <v>7358</v>
      </c>
      <c r="J2761" s="89"/>
      <c r="K2761" s="89"/>
      <c r="L2761" s="89"/>
      <c r="M2761" s="89"/>
      <c r="N2761" s="274">
        <v>0</v>
      </c>
      <c r="O2761" s="274">
        <v>34999.35</v>
      </c>
      <c r="P2761" s="89" t="s">
        <v>670</v>
      </c>
    </row>
    <row r="2762" spans="1:16" ht="51">
      <c r="A2762" s="271" t="s">
        <v>556</v>
      </c>
      <c r="B2762" s="89"/>
      <c r="C2762" s="272" t="s">
        <v>616</v>
      </c>
      <c r="D2762" s="84">
        <v>43530</v>
      </c>
      <c r="E2762" s="85" t="s">
        <v>6153</v>
      </c>
      <c r="F2762" s="85" t="s">
        <v>3</v>
      </c>
      <c r="G2762" s="85">
        <v>1717017</v>
      </c>
      <c r="H2762" s="89"/>
      <c r="I2762" s="273" t="s">
        <v>7359</v>
      </c>
      <c r="J2762" s="89"/>
      <c r="K2762" s="89"/>
      <c r="L2762" s="89"/>
      <c r="M2762" s="89"/>
      <c r="N2762" s="274">
        <v>0</v>
      </c>
      <c r="O2762" s="274">
        <v>671</v>
      </c>
      <c r="P2762" s="89" t="s">
        <v>670</v>
      </c>
    </row>
    <row r="2763" spans="1:16" ht="51">
      <c r="A2763" s="271" t="s">
        <v>565</v>
      </c>
      <c r="B2763" s="89"/>
      <c r="C2763" s="272" t="s">
        <v>615</v>
      </c>
      <c r="D2763" s="84">
        <v>43530</v>
      </c>
      <c r="E2763" s="85" t="s">
        <v>6154</v>
      </c>
      <c r="F2763" s="85" t="s">
        <v>3</v>
      </c>
      <c r="G2763" s="85">
        <v>1717032</v>
      </c>
      <c r="H2763" s="89"/>
      <c r="I2763" s="273" t="s">
        <v>7360</v>
      </c>
      <c r="J2763" s="89"/>
      <c r="K2763" s="89"/>
      <c r="L2763" s="89"/>
      <c r="M2763" s="89"/>
      <c r="N2763" s="274">
        <v>0</v>
      </c>
      <c r="O2763" s="274">
        <v>40.6</v>
      </c>
      <c r="P2763" s="89" t="s">
        <v>670</v>
      </c>
    </row>
    <row r="2764" spans="1:16" ht="63.75">
      <c r="A2764" s="271" t="s">
        <v>556</v>
      </c>
      <c r="B2764" s="89"/>
      <c r="C2764" s="272" t="s">
        <v>616</v>
      </c>
      <c r="D2764" s="84">
        <v>43530</v>
      </c>
      <c r="E2764" s="85" t="s">
        <v>6155</v>
      </c>
      <c r="F2764" s="85" t="s">
        <v>3</v>
      </c>
      <c r="G2764" s="85">
        <v>1717086</v>
      </c>
      <c r="H2764" s="89"/>
      <c r="I2764" s="273" t="s">
        <v>7361</v>
      </c>
      <c r="J2764" s="89"/>
      <c r="K2764" s="89"/>
      <c r="L2764" s="89"/>
      <c r="M2764" s="89"/>
      <c r="N2764" s="274">
        <v>0</v>
      </c>
      <c r="O2764" s="274">
        <v>1494</v>
      </c>
      <c r="P2764" s="89" t="s">
        <v>741</v>
      </c>
    </row>
    <row r="2765" spans="1:16" ht="63.75">
      <c r="A2765" s="271">
        <v>342</v>
      </c>
      <c r="B2765" s="89"/>
      <c r="C2765" s="272" t="s">
        <v>148</v>
      </c>
      <c r="D2765" s="84">
        <v>43530</v>
      </c>
      <c r="E2765" s="85" t="s">
        <v>6156</v>
      </c>
      <c r="F2765" s="85" t="s">
        <v>3</v>
      </c>
      <c r="G2765" s="85">
        <v>1717088</v>
      </c>
      <c r="H2765" s="89"/>
      <c r="I2765" s="273" t="s">
        <v>7362</v>
      </c>
      <c r="J2765" s="89"/>
      <c r="K2765" s="89"/>
      <c r="L2765" s="89"/>
      <c r="M2765" s="89"/>
      <c r="N2765" s="274">
        <v>0</v>
      </c>
      <c r="O2765" s="274">
        <v>71607.509999999995</v>
      </c>
      <c r="P2765" s="89" t="s">
        <v>670</v>
      </c>
    </row>
    <row r="2766" spans="1:16" ht="89.25">
      <c r="A2766" s="271">
        <v>25</v>
      </c>
      <c r="B2766" s="89"/>
      <c r="C2766" s="272" t="s">
        <v>45</v>
      </c>
      <c r="D2766" s="84">
        <v>43530</v>
      </c>
      <c r="E2766" s="85" t="s">
        <v>6157</v>
      </c>
      <c r="F2766" s="85" t="s">
        <v>671</v>
      </c>
      <c r="G2766" s="85">
        <v>209942</v>
      </c>
      <c r="H2766" s="89"/>
      <c r="I2766" s="273" t="s">
        <v>7363</v>
      </c>
      <c r="J2766" s="89"/>
      <c r="K2766" s="89"/>
      <c r="L2766" s="89"/>
      <c r="M2766" s="89"/>
      <c r="N2766" s="274">
        <v>90052.44</v>
      </c>
      <c r="O2766" s="274">
        <v>0</v>
      </c>
      <c r="P2766" s="89" t="s">
        <v>670</v>
      </c>
    </row>
    <row r="2767" spans="1:16" ht="76.5">
      <c r="A2767" s="271">
        <v>25</v>
      </c>
      <c r="B2767" s="89"/>
      <c r="C2767" s="272" t="s">
        <v>45</v>
      </c>
      <c r="D2767" s="84">
        <v>43530</v>
      </c>
      <c r="E2767" s="85" t="s">
        <v>6157</v>
      </c>
      <c r="F2767" s="85" t="s">
        <v>671</v>
      </c>
      <c r="G2767" s="85">
        <v>201830</v>
      </c>
      <c r="H2767" s="89"/>
      <c r="I2767" s="273" t="s">
        <v>7364</v>
      </c>
      <c r="J2767" s="89"/>
      <c r="K2767" s="89"/>
      <c r="L2767" s="89"/>
      <c r="M2767" s="89"/>
      <c r="N2767" s="274">
        <v>513023.47</v>
      </c>
      <c r="O2767" s="274">
        <v>0</v>
      </c>
      <c r="P2767" s="89" t="s">
        <v>670</v>
      </c>
    </row>
    <row r="2768" spans="1:16" ht="89.25">
      <c r="A2768" s="271">
        <v>25</v>
      </c>
      <c r="B2768" s="89"/>
      <c r="C2768" s="272" t="s">
        <v>45</v>
      </c>
      <c r="D2768" s="84">
        <v>43530</v>
      </c>
      <c r="E2768" s="85" t="s">
        <v>6157</v>
      </c>
      <c r="F2768" s="85" t="s">
        <v>671</v>
      </c>
      <c r="G2768" s="85">
        <v>201827</v>
      </c>
      <c r="H2768" s="89"/>
      <c r="I2768" s="273" t="s">
        <v>7365</v>
      </c>
      <c r="J2768" s="89"/>
      <c r="K2768" s="89"/>
      <c r="L2768" s="89"/>
      <c r="M2768" s="89"/>
      <c r="N2768" s="274">
        <v>282737.43</v>
      </c>
      <c r="O2768" s="274">
        <v>0</v>
      </c>
      <c r="P2768" s="89" t="s">
        <v>670</v>
      </c>
    </row>
    <row r="2769" spans="1:16" ht="89.25">
      <c r="A2769" s="271">
        <v>25</v>
      </c>
      <c r="B2769" s="89"/>
      <c r="C2769" s="272" t="s">
        <v>45</v>
      </c>
      <c r="D2769" s="84">
        <v>43530</v>
      </c>
      <c r="E2769" s="85" t="s">
        <v>6157</v>
      </c>
      <c r="F2769" s="85" t="s">
        <v>671</v>
      </c>
      <c r="G2769" s="85">
        <v>209474</v>
      </c>
      <c r="H2769" s="89"/>
      <c r="I2769" s="273" t="s">
        <v>7366</v>
      </c>
      <c r="J2769" s="89"/>
      <c r="K2769" s="89"/>
      <c r="L2769" s="89"/>
      <c r="M2769" s="89"/>
      <c r="N2769" s="274">
        <v>1469330.44</v>
      </c>
      <c r="O2769" s="274">
        <v>0</v>
      </c>
      <c r="P2769" s="89" t="s">
        <v>670</v>
      </c>
    </row>
    <row r="2770" spans="1:16" ht="76.5">
      <c r="A2770" s="271">
        <v>25</v>
      </c>
      <c r="B2770" s="89"/>
      <c r="C2770" s="272" t="s">
        <v>45</v>
      </c>
      <c r="D2770" s="84">
        <v>43530</v>
      </c>
      <c r="E2770" s="85" t="s">
        <v>6157</v>
      </c>
      <c r="F2770" s="85" t="s">
        <v>671</v>
      </c>
      <c r="G2770" s="85">
        <v>201823</v>
      </c>
      <c r="H2770" s="89"/>
      <c r="I2770" s="273" t="s">
        <v>7367</v>
      </c>
      <c r="J2770" s="89"/>
      <c r="K2770" s="89"/>
      <c r="L2770" s="89"/>
      <c r="M2770" s="89"/>
      <c r="N2770" s="274">
        <v>309575.64</v>
      </c>
      <c r="O2770" s="274">
        <v>0</v>
      </c>
      <c r="P2770" s="89" t="s">
        <v>670</v>
      </c>
    </row>
    <row r="2771" spans="1:16" ht="76.5">
      <c r="A2771" s="271">
        <v>25</v>
      </c>
      <c r="B2771" s="89"/>
      <c r="C2771" s="272" t="s">
        <v>45</v>
      </c>
      <c r="D2771" s="84">
        <v>43530</v>
      </c>
      <c r="E2771" s="85" t="s">
        <v>6157</v>
      </c>
      <c r="F2771" s="85" t="s">
        <v>671</v>
      </c>
      <c r="G2771" s="85">
        <v>201831</v>
      </c>
      <c r="H2771" s="89"/>
      <c r="I2771" s="273" t="s">
        <v>7368</v>
      </c>
      <c r="J2771" s="89"/>
      <c r="K2771" s="89"/>
      <c r="L2771" s="89"/>
      <c r="M2771" s="89"/>
      <c r="N2771" s="274">
        <v>47689.49</v>
      </c>
      <c r="O2771" s="274">
        <v>0</v>
      </c>
      <c r="P2771" s="89" t="s">
        <v>670</v>
      </c>
    </row>
    <row r="2772" spans="1:16" ht="76.5">
      <c r="A2772" s="271">
        <v>25</v>
      </c>
      <c r="B2772" s="89"/>
      <c r="C2772" s="272" t="s">
        <v>45</v>
      </c>
      <c r="D2772" s="84">
        <v>43530</v>
      </c>
      <c r="E2772" s="85" t="s">
        <v>6157</v>
      </c>
      <c r="F2772" s="85" t="s">
        <v>671</v>
      </c>
      <c r="G2772" s="85">
        <v>201824</v>
      </c>
      <c r="H2772" s="89"/>
      <c r="I2772" s="273" t="s">
        <v>7369</v>
      </c>
      <c r="J2772" s="89"/>
      <c r="K2772" s="89"/>
      <c r="L2772" s="89"/>
      <c r="M2772" s="89"/>
      <c r="N2772" s="274">
        <v>739949.35</v>
      </c>
      <c r="O2772" s="274">
        <v>0</v>
      </c>
      <c r="P2772" s="89" t="s">
        <v>670</v>
      </c>
    </row>
    <row r="2773" spans="1:16" ht="76.5">
      <c r="A2773" s="271">
        <v>25</v>
      </c>
      <c r="B2773" s="89"/>
      <c r="C2773" s="272" t="s">
        <v>45</v>
      </c>
      <c r="D2773" s="84">
        <v>43530</v>
      </c>
      <c r="E2773" s="85" t="s">
        <v>6157</v>
      </c>
      <c r="F2773" s="85" t="s">
        <v>671</v>
      </c>
      <c r="G2773" s="85">
        <v>209945</v>
      </c>
      <c r="H2773" s="89"/>
      <c r="I2773" s="273" t="s">
        <v>7370</v>
      </c>
      <c r="J2773" s="89"/>
      <c r="K2773" s="89"/>
      <c r="L2773" s="89"/>
      <c r="M2773" s="89"/>
      <c r="N2773" s="274">
        <v>98146.03</v>
      </c>
      <c r="O2773" s="274">
        <v>0</v>
      </c>
      <c r="P2773" s="89" t="s">
        <v>670</v>
      </c>
    </row>
    <row r="2774" spans="1:16" ht="76.5">
      <c r="A2774" s="271">
        <v>25</v>
      </c>
      <c r="B2774" s="89"/>
      <c r="C2774" s="272" t="s">
        <v>45</v>
      </c>
      <c r="D2774" s="84">
        <v>43530</v>
      </c>
      <c r="E2774" s="85" t="s">
        <v>6157</v>
      </c>
      <c r="F2774" s="85" t="s">
        <v>671</v>
      </c>
      <c r="G2774" s="85">
        <v>201822</v>
      </c>
      <c r="H2774" s="89"/>
      <c r="I2774" s="273" t="s">
        <v>7371</v>
      </c>
      <c r="J2774" s="89"/>
      <c r="K2774" s="89"/>
      <c r="L2774" s="89"/>
      <c r="M2774" s="89"/>
      <c r="N2774" s="274">
        <v>178975.18</v>
      </c>
      <c r="O2774" s="274">
        <v>0</v>
      </c>
      <c r="P2774" s="89" t="s">
        <v>670</v>
      </c>
    </row>
    <row r="2775" spans="1:16" ht="89.25">
      <c r="A2775" s="271">
        <v>25</v>
      </c>
      <c r="B2775" s="89"/>
      <c r="C2775" s="272" t="s">
        <v>45</v>
      </c>
      <c r="D2775" s="84">
        <v>43530</v>
      </c>
      <c r="E2775" s="85" t="s">
        <v>6157</v>
      </c>
      <c r="F2775" s="85" t="s">
        <v>671</v>
      </c>
      <c r="G2775" s="85">
        <v>201828</v>
      </c>
      <c r="H2775" s="89"/>
      <c r="I2775" s="273" t="s">
        <v>7372</v>
      </c>
      <c r="J2775" s="89"/>
      <c r="K2775" s="89"/>
      <c r="L2775" s="89"/>
      <c r="M2775" s="89"/>
      <c r="N2775" s="274">
        <v>541647.75</v>
      </c>
      <c r="O2775" s="274">
        <v>0</v>
      </c>
      <c r="P2775" s="89" t="s">
        <v>670</v>
      </c>
    </row>
    <row r="2776" spans="1:16" ht="89.25">
      <c r="A2776" s="271">
        <v>25</v>
      </c>
      <c r="B2776" s="89"/>
      <c r="C2776" s="272" t="s">
        <v>45</v>
      </c>
      <c r="D2776" s="84">
        <v>43530</v>
      </c>
      <c r="E2776" s="85" t="s">
        <v>6157</v>
      </c>
      <c r="F2776" s="85" t="s">
        <v>671</v>
      </c>
      <c r="G2776" s="85">
        <v>201826</v>
      </c>
      <c r="H2776" s="89"/>
      <c r="I2776" s="273" t="s">
        <v>7373</v>
      </c>
      <c r="J2776" s="89"/>
      <c r="K2776" s="89"/>
      <c r="L2776" s="89"/>
      <c r="M2776" s="89"/>
      <c r="N2776" s="274">
        <v>231800.33</v>
      </c>
      <c r="O2776" s="274">
        <v>0</v>
      </c>
      <c r="P2776" s="89" t="s">
        <v>670</v>
      </c>
    </row>
    <row r="2777" spans="1:16" ht="76.5">
      <c r="A2777" s="271">
        <v>25</v>
      </c>
      <c r="B2777" s="89"/>
      <c r="C2777" s="272" t="s">
        <v>45</v>
      </c>
      <c r="D2777" s="84">
        <v>43530</v>
      </c>
      <c r="E2777" s="85" t="s">
        <v>6157</v>
      </c>
      <c r="F2777" s="85" t="s">
        <v>671</v>
      </c>
      <c r="G2777" s="85">
        <v>209944</v>
      </c>
      <c r="H2777" s="89"/>
      <c r="I2777" s="273" t="s">
        <v>7374</v>
      </c>
      <c r="J2777" s="89"/>
      <c r="K2777" s="89"/>
      <c r="L2777" s="89"/>
      <c r="M2777" s="89"/>
      <c r="N2777" s="274">
        <v>495623.9</v>
      </c>
      <c r="O2777" s="274">
        <v>0</v>
      </c>
      <c r="P2777" s="89" t="s">
        <v>670</v>
      </c>
    </row>
    <row r="2778" spans="1:16" ht="76.5">
      <c r="A2778" s="271">
        <v>25</v>
      </c>
      <c r="B2778" s="89"/>
      <c r="C2778" s="272" t="s">
        <v>45</v>
      </c>
      <c r="D2778" s="84">
        <v>43530</v>
      </c>
      <c r="E2778" s="85" t="s">
        <v>6157</v>
      </c>
      <c r="F2778" s="85" t="s">
        <v>671</v>
      </c>
      <c r="G2778" s="85">
        <v>201820</v>
      </c>
      <c r="H2778" s="89"/>
      <c r="I2778" s="273" t="s">
        <v>7375</v>
      </c>
      <c r="J2778" s="89"/>
      <c r="K2778" s="89"/>
      <c r="L2778" s="89"/>
      <c r="M2778" s="89"/>
      <c r="N2778" s="274">
        <v>987914.42</v>
      </c>
      <c r="O2778" s="274">
        <v>0</v>
      </c>
      <c r="P2778" s="89" t="s">
        <v>670</v>
      </c>
    </row>
    <row r="2779" spans="1:16" ht="89.25">
      <c r="A2779" s="271">
        <v>25</v>
      </c>
      <c r="B2779" s="89"/>
      <c r="C2779" s="272" t="s">
        <v>45</v>
      </c>
      <c r="D2779" s="84">
        <v>43530</v>
      </c>
      <c r="E2779" s="85" t="s">
        <v>6157</v>
      </c>
      <c r="F2779" s="85" t="s">
        <v>671</v>
      </c>
      <c r="G2779" s="85">
        <v>201829</v>
      </c>
      <c r="H2779" s="89"/>
      <c r="I2779" s="273" t="s">
        <v>7376</v>
      </c>
      <c r="J2779" s="89"/>
      <c r="K2779" s="89"/>
      <c r="L2779" s="89"/>
      <c r="M2779" s="89"/>
      <c r="N2779" s="274">
        <v>1780.92</v>
      </c>
      <c r="O2779" s="274">
        <v>0</v>
      </c>
      <c r="P2779" s="89" t="s">
        <v>670</v>
      </c>
    </row>
    <row r="2780" spans="1:16" ht="76.5">
      <c r="A2780" s="271">
        <v>25</v>
      </c>
      <c r="B2780" s="89"/>
      <c r="C2780" s="272" t="s">
        <v>45</v>
      </c>
      <c r="D2780" s="84">
        <v>43530</v>
      </c>
      <c r="E2780" s="85" t="s">
        <v>6157</v>
      </c>
      <c r="F2780" s="85" t="s">
        <v>671</v>
      </c>
      <c r="G2780" s="85">
        <v>201096</v>
      </c>
      <c r="H2780" s="89"/>
      <c r="I2780" s="273" t="s">
        <v>7377</v>
      </c>
      <c r="J2780" s="89"/>
      <c r="K2780" s="89"/>
      <c r="L2780" s="89"/>
      <c r="M2780" s="89"/>
      <c r="N2780" s="274">
        <v>800607.93</v>
      </c>
      <c r="O2780" s="274">
        <v>0</v>
      </c>
      <c r="P2780" s="89" t="s">
        <v>670</v>
      </c>
    </row>
    <row r="2781" spans="1:16" ht="76.5">
      <c r="A2781" s="271">
        <v>25</v>
      </c>
      <c r="B2781" s="89"/>
      <c r="C2781" s="272" t="s">
        <v>45</v>
      </c>
      <c r="D2781" s="84">
        <v>43530</v>
      </c>
      <c r="E2781" s="85" t="s">
        <v>6157</v>
      </c>
      <c r="F2781" s="85" t="s">
        <v>671</v>
      </c>
      <c r="G2781" s="85">
        <v>209943</v>
      </c>
      <c r="H2781" s="89"/>
      <c r="I2781" s="273" t="s">
        <v>7378</v>
      </c>
      <c r="J2781" s="89"/>
      <c r="K2781" s="89"/>
      <c r="L2781" s="89"/>
      <c r="M2781" s="89"/>
      <c r="N2781" s="274">
        <v>2164008.36</v>
      </c>
      <c r="O2781" s="274">
        <v>0</v>
      </c>
      <c r="P2781" s="89" t="s">
        <v>670</v>
      </c>
    </row>
    <row r="2782" spans="1:16" ht="102">
      <c r="A2782" s="271">
        <v>25</v>
      </c>
      <c r="B2782" s="89"/>
      <c r="C2782" s="272" t="s">
        <v>45</v>
      </c>
      <c r="D2782" s="84">
        <v>43530</v>
      </c>
      <c r="E2782" s="85" t="s">
        <v>6157</v>
      </c>
      <c r="F2782" s="85" t="s">
        <v>671</v>
      </c>
      <c r="G2782" s="85">
        <v>204435</v>
      </c>
      <c r="H2782" s="89"/>
      <c r="I2782" s="273" t="s">
        <v>7379</v>
      </c>
      <c r="J2782" s="89"/>
      <c r="K2782" s="89"/>
      <c r="L2782" s="89"/>
      <c r="M2782" s="89"/>
      <c r="N2782" s="274">
        <v>77539.289999999994</v>
      </c>
      <c r="O2782" s="274">
        <v>0</v>
      </c>
      <c r="P2782" s="89" t="s">
        <v>670</v>
      </c>
    </row>
    <row r="2783" spans="1:16" ht="76.5">
      <c r="A2783" s="271">
        <v>25</v>
      </c>
      <c r="B2783" s="89"/>
      <c r="C2783" s="272" t="s">
        <v>45</v>
      </c>
      <c r="D2783" s="84">
        <v>43530</v>
      </c>
      <c r="E2783" s="85" t="s">
        <v>6157</v>
      </c>
      <c r="F2783" s="85" t="s">
        <v>671</v>
      </c>
      <c r="G2783" s="85">
        <v>209946</v>
      </c>
      <c r="H2783" s="89"/>
      <c r="I2783" s="273" t="s">
        <v>7380</v>
      </c>
      <c r="J2783" s="89"/>
      <c r="K2783" s="89"/>
      <c r="L2783" s="89"/>
      <c r="M2783" s="89"/>
      <c r="N2783" s="274">
        <v>192886.96</v>
      </c>
      <c r="O2783" s="274">
        <v>0</v>
      </c>
      <c r="P2783" s="89" t="s">
        <v>670</v>
      </c>
    </row>
    <row r="2784" spans="1:16" ht="89.25">
      <c r="A2784" s="271">
        <v>25</v>
      </c>
      <c r="B2784" s="89"/>
      <c r="C2784" s="272" t="s">
        <v>45</v>
      </c>
      <c r="D2784" s="84">
        <v>43530</v>
      </c>
      <c r="E2784" s="85" t="s">
        <v>6157</v>
      </c>
      <c r="F2784" s="85" t="s">
        <v>671</v>
      </c>
      <c r="G2784" s="85">
        <v>201821</v>
      </c>
      <c r="H2784" s="89"/>
      <c r="I2784" s="273" t="s">
        <v>7381</v>
      </c>
      <c r="J2784" s="89"/>
      <c r="K2784" s="89"/>
      <c r="L2784" s="89"/>
      <c r="M2784" s="89"/>
      <c r="N2784" s="274">
        <v>64274.19</v>
      </c>
      <c r="O2784" s="274">
        <v>0</v>
      </c>
      <c r="P2784" s="89" t="s">
        <v>670</v>
      </c>
    </row>
    <row r="2785" spans="1:16" ht="89.25">
      <c r="A2785" s="271">
        <v>25</v>
      </c>
      <c r="B2785" s="89"/>
      <c r="C2785" s="272" t="s">
        <v>45</v>
      </c>
      <c r="D2785" s="84">
        <v>43530</v>
      </c>
      <c r="E2785" s="85" t="s">
        <v>6157</v>
      </c>
      <c r="F2785" s="85" t="s">
        <v>671</v>
      </c>
      <c r="G2785" s="85">
        <v>201825</v>
      </c>
      <c r="H2785" s="89"/>
      <c r="I2785" s="273" t="s">
        <v>7382</v>
      </c>
      <c r="J2785" s="89"/>
      <c r="K2785" s="89"/>
      <c r="L2785" s="89"/>
      <c r="M2785" s="89"/>
      <c r="N2785" s="274">
        <v>62448.06</v>
      </c>
      <c r="O2785" s="274">
        <v>0</v>
      </c>
      <c r="P2785" s="89" t="s">
        <v>670</v>
      </c>
    </row>
    <row r="2786" spans="1:16" ht="76.5">
      <c r="A2786" s="271">
        <v>25</v>
      </c>
      <c r="B2786" s="89"/>
      <c r="C2786" s="272" t="s">
        <v>45</v>
      </c>
      <c r="D2786" s="84">
        <v>43530</v>
      </c>
      <c r="E2786" s="85" t="s">
        <v>6157</v>
      </c>
      <c r="F2786" s="85" t="s">
        <v>671</v>
      </c>
      <c r="G2786" s="85">
        <v>201832</v>
      </c>
      <c r="H2786" s="89"/>
      <c r="I2786" s="273" t="s">
        <v>7383</v>
      </c>
      <c r="J2786" s="89"/>
      <c r="K2786" s="89"/>
      <c r="L2786" s="89"/>
      <c r="M2786" s="89"/>
      <c r="N2786" s="274">
        <v>918662.35</v>
      </c>
      <c r="O2786" s="274">
        <v>0</v>
      </c>
      <c r="P2786" s="89" t="s">
        <v>670</v>
      </c>
    </row>
    <row r="2787" spans="1:16" ht="76.5">
      <c r="A2787" s="271">
        <v>25</v>
      </c>
      <c r="B2787" s="89"/>
      <c r="C2787" s="272" t="s">
        <v>45</v>
      </c>
      <c r="D2787" s="84">
        <v>43530</v>
      </c>
      <c r="E2787" s="85" t="s">
        <v>6157</v>
      </c>
      <c r="F2787" s="85" t="s">
        <v>671</v>
      </c>
      <c r="G2787" s="85">
        <v>201095</v>
      </c>
      <c r="H2787" s="89"/>
      <c r="I2787" s="273" t="s">
        <v>7384</v>
      </c>
      <c r="J2787" s="89"/>
      <c r="K2787" s="89"/>
      <c r="L2787" s="89"/>
      <c r="M2787" s="89"/>
      <c r="N2787" s="274">
        <v>258867.44</v>
      </c>
      <c r="O2787" s="274">
        <v>0</v>
      </c>
      <c r="P2787" s="89" t="s">
        <v>670</v>
      </c>
    </row>
    <row r="2788" spans="1:16" ht="76.5">
      <c r="A2788" s="271">
        <v>25</v>
      </c>
      <c r="B2788" s="89"/>
      <c r="C2788" s="272" t="s">
        <v>45</v>
      </c>
      <c r="D2788" s="84">
        <v>43530</v>
      </c>
      <c r="E2788" s="85" t="s">
        <v>6157</v>
      </c>
      <c r="F2788" s="85" t="s">
        <v>671</v>
      </c>
      <c r="G2788" s="85">
        <v>204434</v>
      </c>
      <c r="H2788" s="89"/>
      <c r="I2788" s="273" t="s">
        <v>7385</v>
      </c>
      <c r="J2788" s="89"/>
      <c r="K2788" s="89"/>
      <c r="L2788" s="89"/>
      <c r="M2788" s="89"/>
      <c r="N2788" s="274">
        <v>1232414.6200000001</v>
      </c>
      <c r="O2788" s="274">
        <v>0</v>
      </c>
      <c r="P2788" s="89" t="s">
        <v>670</v>
      </c>
    </row>
    <row r="2789" spans="1:16" ht="76.5">
      <c r="A2789" s="271">
        <v>25</v>
      </c>
      <c r="B2789" s="89"/>
      <c r="C2789" s="272" t="s">
        <v>45</v>
      </c>
      <c r="D2789" s="84">
        <v>43530</v>
      </c>
      <c r="E2789" s="85" t="s">
        <v>6157</v>
      </c>
      <c r="F2789" s="85" t="s">
        <v>671</v>
      </c>
      <c r="G2789" s="85">
        <v>196886</v>
      </c>
      <c r="H2789" s="89"/>
      <c r="I2789" s="273" t="s">
        <v>7386</v>
      </c>
      <c r="J2789" s="89"/>
      <c r="K2789" s="89"/>
      <c r="L2789" s="89"/>
      <c r="M2789" s="89"/>
      <c r="N2789" s="274">
        <v>900593.34</v>
      </c>
      <c r="O2789" s="274">
        <v>0</v>
      </c>
      <c r="P2789" s="89" t="s">
        <v>670</v>
      </c>
    </row>
    <row r="2790" spans="1:16" ht="76.5">
      <c r="A2790" s="271">
        <v>25</v>
      </c>
      <c r="B2790" s="89"/>
      <c r="C2790" s="272" t="s">
        <v>45</v>
      </c>
      <c r="D2790" s="84">
        <v>43530</v>
      </c>
      <c r="E2790" s="85" t="s">
        <v>6157</v>
      </c>
      <c r="F2790" s="85" t="s">
        <v>671</v>
      </c>
      <c r="G2790" s="85">
        <v>196887</v>
      </c>
      <c r="H2790" s="89"/>
      <c r="I2790" s="273" t="s">
        <v>7387</v>
      </c>
      <c r="J2790" s="89"/>
      <c r="K2790" s="89"/>
      <c r="L2790" s="89"/>
      <c r="M2790" s="89"/>
      <c r="N2790" s="274">
        <v>342901.1</v>
      </c>
      <c r="O2790" s="274">
        <v>0</v>
      </c>
      <c r="P2790" s="89" t="s">
        <v>670</v>
      </c>
    </row>
    <row r="2791" spans="1:16" ht="76.5">
      <c r="A2791" s="271">
        <v>25</v>
      </c>
      <c r="B2791" s="89"/>
      <c r="C2791" s="272" t="s">
        <v>45</v>
      </c>
      <c r="D2791" s="84">
        <v>43530</v>
      </c>
      <c r="E2791" s="85" t="s">
        <v>6157</v>
      </c>
      <c r="F2791" s="85" t="s">
        <v>671</v>
      </c>
      <c r="G2791" s="85">
        <v>204436</v>
      </c>
      <c r="H2791" s="89"/>
      <c r="I2791" s="273" t="s">
        <v>7388</v>
      </c>
      <c r="J2791" s="89"/>
      <c r="K2791" s="89"/>
      <c r="L2791" s="89"/>
      <c r="M2791" s="89"/>
      <c r="N2791" s="274">
        <v>2722100.73</v>
      </c>
      <c r="O2791" s="274">
        <v>0</v>
      </c>
      <c r="P2791" s="89" t="s">
        <v>670</v>
      </c>
    </row>
    <row r="2792" spans="1:16" ht="76.5">
      <c r="A2792" s="271">
        <v>25</v>
      </c>
      <c r="B2792" s="89"/>
      <c r="C2792" s="272" t="s">
        <v>45</v>
      </c>
      <c r="D2792" s="84">
        <v>43530</v>
      </c>
      <c r="E2792" s="85" t="s">
        <v>6157</v>
      </c>
      <c r="F2792" s="85" t="s">
        <v>671</v>
      </c>
      <c r="G2792" s="85">
        <v>196888</v>
      </c>
      <c r="H2792" s="89"/>
      <c r="I2792" s="273" t="s">
        <v>7389</v>
      </c>
      <c r="J2792" s="89"/>
      <c r="K2792" s="89"/>
      <c r="L2792" s="89"/>
      <c r="M2792" s="89"/>
      <c r="N2792" s="274">
        <v>788854.5</v>
      </c>
      <c r="O2792" s="274">
        <v>0</v>
      </c>
      <c r="P2792" s="89" t="s">
        <v>670</v>
      </c>
    </row>
    <row r="2793" spans="1:16" ht="76.5">
      <c r="A2793" s="271">
        <v>25</v>
      </c>
      <c r="B2793" s="89"/>
      <c r="C2793" s="272" t="s">
        <v>45</v>
      </c>
      <c r="D2793" s="84">
        <v>43530</v>
      </c>
      <c r="E2793" s="85" t="s">
        <v>6157</v>
      </c>
      <c r="F2793" s="85" t="s">
        <v>671</v>
      </c>
      <c r="G2793" s="85">
        <v>204437</v>
      </c>
      <c r="H2793" s="89"/>
      <c r="I2793" s="273" t="s">
        <v>7390</v>
      </c>
      <c r="J2793" s="89"/>
      <c r="K2793" s="89"/>
      <c r="L2793" s="89"/>
      <c r="M2793" s="89"/>
      <c r="N2793" s="274">
        <v>1399880.71</v>
      </c>
      <c r="O2793" s="274">
        <v>0</v>
      </c>
      <c r="P2793" s="89" t="s">
        <v>670</v>
      </c>
    </row>
    <row r="2794" spans="1:16" ht="76.5">
      <c r="A2794" s="271">
        <v>25</v>
      </c>
      <c r="B2794" s="89"/>
      <c r="C2794" s="272" t="s">
        <v>45</v>
      </c>
      <c r="D2794" s="84">
        <v>43530</v>
      </c>
      <c r="E2794" s="85" t="s">
        <v>6157</v>
      </c>
      <c r="F2794" s="85" t="s">
        <v>671</v>
      </c>
      <c r="G2794" s="85">
        <v>196885</v>
      </c>
      <c r="H2794" s="89"/>
      <c r="I2794" s="273" t="s">
        <v>7391</v>
      </c>
      <c r="J2794" s="89"/>
      <c r="K2794" s="89"/>
      <c r="L2794" s="89"/>
      <c r="M2794" s="89"/>
      <c r="N2794" s="274">
        <v>72778.070000000007</v>
      </c>
      <c r="O2794" s="274">
        <v>0</v>
      </c>
      <c r="P2794" s="89" t="s">
        <v>670</v>
      </c>
    </row>
    <row r="2795" spans="1:16" ht="76.5">
      <c r="A2795" s="271">
        <v>25</v>
      </c>
      <c r="B2795" s="89"/>
      <c r="C2795" s="272" t="s">
        <v>45</v>
      </c>
      <c r="D2795" s="84">
        <v>43530</v>
      </c>
      <c r="E2795" s="85" t="s">
        <v>6157</v>
      </c>
      <c r="F2795" s="85" t="s">
        <v>671</v>
      </c>
      <c r="G2795" s="85">
        <v>204438</v>
      </c>
      <c r="H2795" s="89"/>
      <c r="I2795" s="273" t="s">
        <v>7392</v>
      </c>
      <c r="J2795" s="89"/>
      <c r="K2795" s="89"/>
      <c r="L2795" s="89"/>
      <c r="M2795" s="89"/>
      <c r="N2795" s="274">
        <v>191608.77</v>
      </c>
      <c r="O2795" s="274">
        <v>0</v>
      </c>
      <c r="P2795" s="89" t="s">
        <v>670</v>
      </c>
    </row>
    <row r="2796" spans="1:16" ht="76.5">
      <c r="A2796" s="271">
        <v>25</v>
      </c>
      <c r="B2796" s="89"/>
      <c r="C2796" s="272" t="s">
        <v>45</v>
      </c>
      <c r="D2796" s="84">
        <v>43530</v>
      </c>
      <c r="E2796" s="85" t="s">
        <v>6157</v>
      </c>
      <c r="F2796" s="85" t="s">
        <v>671</v>
      </c>
      <c r="G2796" s="85">
        <v>196889</v>
      </c>
      <c r="H2796" s="89"/>
      <c r="I2796" s="273" t="s">
        <v>7393</v>
      </c>
      <c r="J2796" s="89"/>
      <c r="K2796" s="89"/>
      <c r="L2796" s="89"/>
      <c r="M2796" s="89"/>
      <c r="N2796" s="274">
        <v>1080133.1000000001</v>
      </c>
      <c r="O2796" s="274">
        <v>0</v>
      </c>
      <c r="P2796" s="89" t="s">
        <v>670</v>
      </c>
    </row>
    <row r="2797" spans="1:16" ht="76.5">
      <c r="A2797" s="271">
        <v>25</v>
      </c>
      <c r="B2797" s="89"/>
      <c r="C2797" s="272" t="s">
        <v>45</v>
      </c>
      <c r="D2797" s="84">
        <v>43530</v>
      </c>
      <c r="E2797" s="85" t="s">
        <v>6157</v>
      </c>
      <c r="F2797" s="85" t="s">
        <v>671</v>
      </c>
      <c r="G2797" s="85">
        <v>204439</v>
      </c>
      <c r="H2797" s="89"/>
      <c r="I2797" s="273" t="s">
        <v>7394</v>
      </c>
      <c r="J2797" s="89"/>
      <c r="K2797" s="89"/>
      <c r="L2797" s="89"/>
      <c r="M2797" s="89"/>
      <c r="N2797" s="274">
        <v>245872.33</v>
      </c>
      <c r="O2797" s="274">
        <v>0</v>
      </c>
      <c r="P2797" s="89" t="s">
        <v>670</v>
      </c>
    </row>
    <row r="2798" spans="1:16" ht="76.5">
      <c r="A2798" s="271">
        <v>25</v>
      </c>
      <c r="B2798" s="89"/>
      <c r="C2798" s="272" t="s">
        <v>45</v>
      </c>
      <c r="D2798" s="84">
        <v>43530</v>
      </c>
      <c r="E2798" s="85" t="s">
        <v>6157</v>
      </c>
      <c r="F2798" s="85" t="s">
        <v>671</v>
      </c>
      <c r="G2798" s="85">
        <v>196884</v>
      </c>
      <c r="H2798" s="89"/>
      <c r="I2798" s="273" t="s">
        <v>7395</v>
      </c>
      <c r="J2798" s="89"/>
      <c r="K2798" s="89"/>
      <c r="L2798" s="89"/>
      <c r="M2798" s="89"/>
      <c r="N2798" s="274">
        <v>450152.5</v>
      </c>
      <c r="O2798" s="274">
        <v>0</v>
      </c>
      <c r="P2798" s="89" t="s">
        <v>670</v>
      </c>
    </row>
    <row r="2799" spans="1:16" ht="89.25">
      <c r="A2799" s="271">
        <v>25</v>
      </c>
      <c r="B2799" s="89"/>
      <c r="C2799" s="272" t="s">
        <v>45</v>
      </c>
      <c r="D2799" s="84">
        <v>43530</v>
      </c>
      <c r="E2799" s="85" t="s">
        <v>6157</v>
      </c>
      <c r="F2799" s="85" t="s">
        <v>671</v>
      </c>
      <c r="G2799" s="85">
        <v>204440</v>
      </c>
      <c r="H2799" s="89"/>
      <c r="I2799" s="273" t="s">
        <v>7396</v>
      </c>
      <c r="J2799" s="89"/>
      <c r="K2799" s="89"/>
      <c r="L2799" s="89"/>
      <c r="M2799" s="89"/>
      <c r="N2799" s="274">
        <v>408081.31</v>
      </c>
      <c r="O2799" s="274">
        <v>0</v>
      </c>
      <c r="P2799" s="89" t="s">
        <v>670</v>
      </c>
    </row>
    <row r="2800" spans="1:16" ht="76.5">
      <c r="A2800" s="271">
        <v>25</v>
      </c>
      <c r="B2800" s="89"/>
      <c r="C2800" s="272" t="s">
        <v>45</v>
      </c>
      <c r="D2800" s="84">
        <v>43530</v>
      </c>
      <c r="E2800" s="85" t="s">
        <v>6157</v>
      </c>
      <c r="F2800" s="85" t="s">
        <v>671</v>
      </c>
      <c r="G2800" s="85">
        <v>196893</v>
      </c>
      <c r="H2800" s="89"/>
      <c r="I2800" s="273" t="s">
        <v>7397</v>
      </c>
      <c r="J2800" s="89"/>
      <c r="K2800" s="89"/>
      <c r="L2800" s="89"/>
      <c r="M2800" s="89"/>
      <c r="N2800" s="274">
        <v>761327.79</v>
      </c>
      <c r="O2800" s="274">
        <v>0</v>
      </c>
      <c r="P2800" s="89" t="s">
        <v>670</v>
      </c>
    </row>
    <row r="2801" spans="1:16" ht="76.5">
      <c r="A2801" s="271">
        <v>25</v>
      </c>
      <c r="B2801" s="89"/>
      <c r="C2801" s="272" t="s">
        <v>45</v>
      </c>
      <c r="D2801" s="84">
        <v>43530</v>
      </c>
      <c r="E2801" s="85" t="s">
        <v>6157</v>
      </c>
      <c r="F2801" s="85" t="s">
        <v>671</v>
      </c>
      <c r="G2801" s="85">
        <v>204441</v>
      </c>
      <c r="H2801" s="89"/>
      <c r="I2801" s="273" t="s">
        <v>7398</v>
      </c>
      <c r="J2801" s="89"/>
      <c r="K2801" s="89"/>
      <c r="L2801" s="89"/>
      <c r="M2801" s="89"/>
      <c r="N2801" s="274">
        <v>1009733.07</v>
      </c>
      <c r="O2801" s="274">
        <v>0</v>
      </c>
      <c r="P2801" s="89" t="s">
        <v>670</v>
      </c>
    </row>
    <row r="2802" spans="1:16" ht="76.5">
      <c r="A2802" s="271">
        <v>25</v>
      </c>
      <c r="B2802" s="89"/>
      <c r="C2802" s="272" t="s">
        <v>45</v>
      </c>
      <c r="D2802" s="84">
        <v>43530</v>
      </c>
      <c r="E2802" s="85" t="s">
        <v>6157</v>
      </c>
      <c r="F2802" s="85" t="s">
        <v>671</v>
      </c>
      <c r="G2802" s="85">
        <v>204442</v>
      </c>
      <c r="H2802" s="89"/>
      <c r="I2802" s="273" t="s">
        <v>7399</v>
      </c>
      <c r="J2802" s="89"/>
      <c r="K2802" s="89"/>
      <c r="L2802" s="89"/>
      <c r="M2802" s="89"/>
      <c r="N2802" s="274">
        <v>401754.31</v>
      </c>
      <c r="O2802" s="274">
        <v>0</v>
      </c>
      <c r="P2802" s="89" t="s">
        <v>670</v>
      </c>
    </row>
    <row r="2803" spans="1:16" ht="76.5">
      <c r="A2803" s="271">
        <v>25</v>
      </c>
      <c r="B2803" s="89"/>
      <c r="C2803" s="272" t="s">
        <v>45</v>
      </c>
      <c r="D2803" s="84">
        <v>43530</v>
      </c>
      <c r="E2803" s="85" t="s">
        <v>6157</v>
      </c>
      <c r="F2803" s="85" t="s">
        <v>671</v>
      </c>
      <c r="G2803" s="85">
        <v>196896</v>
      </c>
      <c r="H2803" s="89"/>
      <c r="I2803" s="273" t="s">
        <v>7400</v>
      </c>
      <c r="J2803" s="89"/>
      <c r="K2803" s="89"/>
      <c r="L2803" s="89"/>
      <c r="M2803" s="89"/>
      <c r="N2803" s="274">
        <v>516123.45</v>
      </c>
      <c r="O2803" s="274">
        <v>0</v>
      </c>
      <c r="P2803" s="89" t="s">
        <v>670</v>
      </c>
    </row>
    <row r="2804" spans="1:16" ht="76.5">
      <c r="A2804" s="271">
        <v>25</v>
      </c>
      <c r="B2804" s="89"/>
      <c r="C2804" s="272" t="s">
        <v>45</v>
      </c>
      <c r="D2804" s="84">
        <v>43530</v>
      </c>
      <c r="E2804" s="85" t="s">
        <v>6157</v>
      </c>
      <c r="F2804" s="85" t="s">
        <v>671</v>
      </c>
      <c r="G2804" s="85">
        <v>204586</v>
      </c>
      <c r="H2804" s="89"/>
      <c r="I2804" s="273" t="s">
        <v>7401</v>
      </c>
      <c r="J2804" s="89"/>
      <c r="K2804" s="89"/>
      <c r="L2804" s="89"/>
      <c r="M2804" s="89"/>
      <c r="N2804" s="274">
        <v>480533.8</v>
      </c>
      <c r="O2804" s="274">
        <v>0</v>
      </c>
      <c r="P2804" s="89" t="s">
        <v>670</v>
      </c>
    </row>
    <row r="2805" spans="1:16" ht="76.5">
      <c r="A2805" s="271">
        <v>25</v>
      </c>
      <c r="B2805" s="89"/>
      <c r="C2805" s="272" t="s">
        <v>45</v>
      </c>
      <c r="D2805" s="84">
        <v>43530</v>
      </c>
      <c r="E2805" s="85" t="s">
        <v>6157</v>
      </c>
      <c r="F2805" s="85" t="s">
        <v>671</v>
      </c>
      <c r="G2805" s="85">
        <v>196882</v>
      </c>
      <c r="H2805" s="89"/>
      <c r="I2805" s="273" t="s">
        <v>7402</v>
      </c>
      <c r="J2805" s="89"/>
      <c r="K2805" s="89"/>
      <c r="L2805" s="89"/>
      <c r="M2805" s="89"/>
      <c r="N2805" s="274">
        <v>1889296.08</v>
      </c>
      <c r="O2805" s="274">
        <v>0</v>
      </c>
      <c r="P2805" s="89" t="s">
        <v>670</v>
      </c>
    </row>
    <row r="2806" spans="1:16" ht="76.5">
      <c r="A2806" s="271">
        <v>25</v>
      </c>
      <c r="B2806" s="89"/>
      <c r="C2806" s="272" t="s">
        <v>45</v>
      </c>
      <c r="D2806" s="84">
        <v>43530</v>
      </c>
      <c r="E2806" s="85" t="s">
        <v>6157</v>
      </c>
      <c r="F2806" s="85" t="s">
        <v>671</v>
      </c>
      <c r="G2806" s="85">
        <v>204587</v>
      </c>
      <c r="H2806" s="89"/>
      <c r="I2806" s="273" t="s">
        <v>7403</v>
      </c>
      <c r="J2806" s="89"/>
      <c r="K2806" s="89"/>
      <c r="L2806" s="89"/>
      <c r="M2806" s="89"/>
      <c r="N2806" s="274">
        <v>434675.5</v>
      </c>
      <c r="O2806" s="274">
        <v>0</v>
      </c>
      <c r="P2806" s="89" t="s">
        <v>670</v>
      </c>
    </row>
    <row r="2807" spans="1:16" ht="76.5">
      <c r="A2807" s="271">
        <v>25</v>
      </c>
      <c r="B2807" s="89"/>
      <c r="C2807" s="272" t="s">
        <v>45</v>
      </c>
      <c r="D2807" s="84">
        <v>43530</v>
      </c>
      <c r="E2807" s="85" t="s">
        <v>6157</v>
      </c>
      <c r="F2807" s="85" t="s">
        <v>671</v>
      </c>
      <c r="G2807" s="85">
        <v>196898</v>
      </c>
      <c r="H2807" s="89"/>
      <c r="I2807" s="273" t="s">
        <v>7404</v>
      </c>
      <c r="J2807" s="89"/>
      <c r="K2807" s="89"/>
      <c r="L2807" s="89"/>
      <c r="M2807" s="89"/>
      <c r="N2807" s="274">
        <v>1446325.07</v>
      </c>
      <c r="O2807" s="274">
        <v>0</v>
      </c>
      <c r="P2807" s="89" t="s">
        <v>670</v>
      </c>
    </row>
    <row r="2808" spans="1:16" ht="89.25">
      <c r="A2808" s="271">
        <v>25</v>
      </c>
      <c r="B2808" s="89"/>
      <c r="C2808" s="272" t="s">
        <v>45</v>
      </c>
      <c r="D2808" s="84">
        <v>43530</v>
      </c>
      <c r="E2808" s="85" t="s">
        <v>6157</v>
      </c>
      <c r="F2808" s="85" t="s">
        <v>671</v>
      </c>
      <c r="G2808" s="85">
        <v>204590</v>
      </c>
      <c r="H2808" s="89"/>
      <c r="I2808" s="273" t="s">
        <v>7405</v>
      </c>
      <c r="J2808" s="89"/>
      <c r="K2808" s="89"/>
      <c r="L2808" s="89"/>
      <c r="M2808" s="89"/>
      <c r="N2808" s="274">
        <v>668887.80000000005</v>
      </c>
      <c r="O2808" s="274">
        <v>0</v>
      </c>
      <c r="P2808" s="89" t="s">
        <v>670</v>
      </c>
    </row>
    <row r="2809" spans="1:16" ht="89.25">
      <c r="A2809" s="271">
        <v>25</v>
      </c>
      <c r="B2809" s="89"/>
      <c r="C2809" s="272" t="s">
        <v>45</v>
      </c>
      <c r="D2809" s="84">
        <v>43530</v>
      </c>
      <c r="E2809" s="85" t="s">
        <v>6157</v>
      </c>
      <c r="F2809" s="85" t="s">
        <v>671</v>
      </c>
      <c r="G2809" s="85">
        <v>204591</v>
      </c>
      <c r="H2809" s="89"/>
      <c r="I2809" s="273" t="s">
        <v>7406</v>
      </c>
      <c r="J2809" s="89"/>
      <c r="K2809" s="89"/>
      <c r="L2809" s="89"/>
      <c r="M2809" s="89"/>
      <c r="N2809" s="274">
        <v>1505924.88</v>
      </c>
      <c r="O2809" s="274">
        <v>0</v>
      </c>
      <c r="P2809" s="89" t="s">
        <v>670</v>
      </c>
    </row>
    <row r="2810" spans="1:16" ht="76.5">
      <c r="A2810" s="271">
        <v>25</v>
      </c>
      <c r="B2810" s="89"/>
      <c r="C2810" s="272" t="s">
        <v>45</v>
      </c>
      <c r="D2810" s="84">
        <v>43530</v>
      </c>
      <c r="E2810" s="85" t="s">
        <v>6157</v>
      </c>
      <c r="F2810" s="85" t="s">
        <v>671</v>
      </c>
      <c r="G2810" s="85">
        <v>196897</v>
      </c>
      <c r="H2810" s="89"/>
      <c r="I2810" s="273" t="s">
        <v>7407</v>
      </c>
      <c r="J2810" s="89"/>
      <c r="K2810" s="89"/>
      <c r="L2810" s="89"/>
      <c r="M2810" s="89"/>
      <c r="N2810" s="274">
        <v>222260.93</v>
      </c>
      <c r="O2810" s="274">
        <v>0</v>
      </c>
      <c r="P2810" s="89" t="s">
        <v>670</v>
      </c>
    </row>
    <row r="2811" spans="1:16" ht="76.5">
      <c r="A2811" s="271">
        <v>25</v>
      </c>
      <c r="B2811" s="89"/>
      <c r="C2811" s="272" t="s">
        <v>45</v>
      </c>
      <c r="D2811" s="84">
        <v>43530</v>
      </c>
      <c r="E2811" s="85" t="s">
        <v>6157</v>
      </c>
      <c r="F2811" s="85" t="s">
        <v>671</v>
      </c>
      <c r="G2811" s="85">
        <v>204594</v>
      </c>
      <c r="H2811" s="89"/>
      <c r="I2811" s="273" t="s">
        <v>7408</v>
      </c>
      <c r="J2811" s="89"/>
      <c r="K2811" s="89"/>
      <c r="L2811" s="89"/>
      <c r="M2811" s="89"/>
      <c r="N2811" s="274">
        <v>125153.87</v>
      </c>
      <c r="O2811" s="274">
        <v>0</v>
      </c>
      <c r="P2811" s="89" t="s">
        <v>670</v>
      </c>
    </row>
    <row r="2812" spans="1:16" ht="76.5">
      <c r="A2812" s="271">
        <v>25</v>
      </c>
      <c r="B2812" s="89"/>
      <c r="C2812" s="272" t="s">
        <v>45</v>
      </c>
      <c r="D2812" s="84">
        <v>43530</v>
      </c>
      <c r="E2812" s="85" t="s">
        <v>6157</v>
      </c>
      <c r="F2812" s="85" t="s">
        <v>671</v>
      </c>
      <c r="G2812" s="85">
        <v>204595</v>
      </c>
      <c r="H2812" s="89"/>
      <c r="I2812" s="273" t="s">
        <v>7409</v>
      </c>
      <c r="J2812" s="89"/>
      <c r="K2812" s="89"/>
      <c r="L2812" s="89"/>
      <c r="M2812" s="89"/>
      <c r="N2812" s="274">
        <v>323163.64</v>
      </c>
      <c r="O2812" s="274">
        <v>0</v>
      </c>
      <c r="P2812" s="89" t="s">
        <v>670</v>
      </c>
    </row>
    <row r="2813" spans="1:16" ht="76.5">
      <c r="A2813" s="271">
        <v>25</v>
      </c>
      <c r="B2813" s="89"/>
      <c r="C2813" s="272" t="s">
        <v>45</v>
      </c>
      <c r="D2813" s="84">
        <v>43530</v>
      </c>
      <c r="E2813" s="85" t="s">
        <v>6157</v>
      </c>
      <c r="F2813" s="85" t="s">
        <v>671</v>
      </c>
      <c r="G2813" s="85">
        <v>196899</v>
      </c>
      <c r="H2813" s="89"/>
      <c r="I2813" s="273" t="s">
        <v>7410</v>
      </c>
      <c r="J2813" s="89"/>
      <c r="K2813" s="89"/>
      <c r="L2813" s="89"/>
      <c r="M2813" s="89"/>
      <c r="N2813" s="274">
        <v>1663252.56</v>
      </c>
      <c r="O2813" s="274">
        <v>0</v>
      </c>
      <c r="P2813" s="89" t="s">
        <v>670</v>
      </c>
    </row>
    <row r="2814" spans="1:16" ht="76.5">
      <c r="A2814" s="271">
        <v>25</v>
      </c>
      <c r="B2814" s="89"/>
      <c r="C2814" s="272" t="s">
        <v>45</v>
      </c>
      <c r="D2814" s="84">
        <v>43530</v>
      </c>
      <c r="E2814" s="85" t="s">
        <v>6157</v>
      </c>
      <c r="F2814" s="85" t="s">
        <v>671</v>
      </c>
      <c r="G2814" s="85">
        <v>204596</v>
      </c>
      <c r="H2814" s="89"/>
      <c r="I2814" s="273" t="s">
        <v>7411</v>
      </c>
      <c r="J2814" s="89"/>
      <c r="K2814" s="89"/>
      <c r="L2814" s="89"/>
      <c r="M2814" s="89"/>
      <c r="N2814" s="274">
        <v>239612.9</v>
      </c>
      <c r="O2814" s="274">
        <v>0</v>
      </c>
      <c r="P2814" s="89" t="s">
        <v>670</v>
      </c>
    </row>
    <row r="2815" spans="1:16" ht="76.5">
      <c r="A2815" s="271">
        <v>25</v>
      </c>
      <c r="B2815" s="89"/>
      <c r="C2815" s="272" t="s">
        <v>45</v>
      </c>
      <c r="D2815" s="84">
        <v>43530</v>
      </c>
      <c r="E2815" s="85" t="s">
        <v>6157</v>
      </c>
      <c r="F2815" s="85" t="s">
        <v>671</v>
      </c>
      <c r="G2815" s="85">
        <v>204588</v>
      </c>
      <c r="H2815" s="89"/>
      <c r="I2815" s="273" t="s">
        <v>7412</v>
      </c>
      <c r="J2815" s="89"/>
      <c r="K2815" s="89"/>
      <c r="L2815" s="89"/>
      <c r="M2815" s="89"/>
      <c r="N2815" s="274">
        <v>308206.40999999997</v>
      </c>
      <c r="O2815" s="274">
        <v>0</v>
      </c>
      <c r="P2815" s="89" t="s">
        <v>670</v>
      </c>
    </row>
    <row r="2816" spans="1:16" ht="76.5">
      <c r="A2816" s="271">
        <v>25</v>
      </c>
      <c r="B2816" s="89"/>
      <c r="C2816" s="272" t="s">
        <v>45</v>
      </c>
      <c r="D2816" s="84">
        <v>43530</v>
      </c>
      <c r="E2816" s="85" t="s">
        <v>6157</v>
      </c>
      <c r="F2816" s="85" t="s">
        <v>671</v>
      </c>
      <c r="G2816" s="85">
        <v>196900</v>
      </c>
      <c r="H2816" s="89"/>
      <c r="I2816" s="273" t="s">
        <v>7413</v>
      </c>
      <c r="J2816" s="89"/>
      <c r="K2816" s="89"/>
      <c r="L2816" s="89"/>
      <c r="M2816" s="89"/>
      <c r="N2816" s="274">
        <v>1782581.06</v>
      </c>
      <c r="O2816" s="274">
        <v>0</v>
      </c>
      <c r="P2816" s="89" t="s">
        <v>670</v>
      </c>
    </row>
    <row r="2817" spans="1:16" ht="76.5">
      <c r="A2817" s="271">
        <v>25</v>
      </c>
      <c r="B2817" s="89"/>
      <c r="C2817" s="272" t="s">
        <v>45</v>
      </c>
      <c r="D2817" s="84">
        <v>43530</v>
      </c>
      <c r="E2817" s="85" t="s">
        <v>6157</v>
      </c>
      <c r="F2817" s="85" t="s">
        <v>671</v>
      </c>
      <c r="G2817" s="85">
        <v>204598</v>
      </c>
      <c r="H2817" s="89"/>
      <c r="I2817" s="273" t="s">
        <v>7414</v>
      </c>
      <c r="J2817" s="89"/>
      <c r="K2817" s="89"/>
      <c r="L2817" s="89"/>
      <c r="M2817" s="89"/>
      <c r="N2817" s="274">
        <v>58830.27</v>
      </c>
      <c r="O2817" s="274">
        <v>0</v>
      </c>
      <c r="P2817" s="89" t="s">
        <v>670</v>
      </c>
    </row>
    <row r="2818" spans="1:16" ht="76.5">
      <c r="A2818" s="271">
        <v>25</v>
      </c>
      <c r="B2818" s="89"/>
      <c r="C2818" s="272" t="s">
        <v>45</v>
      </c>
      <c r="D2818" s="84">
        <v>43530</v>
      </c>
      <c r="E2818" s="85" t="s">
        <v>6157</v>
      </c>
      <c r="F2818" s="85" t="s">
        <v>671</v>
      </c>
      <c r="G2818" s="85">
        <v>204600</v>
      </c>
      <c r="H2818" s="89"/>
      <c r="I2818" s="273" t="s">
        <v>7415</v>
      </c>
      <c r="J2818" s="89"/>
      <c r="K2818" s="89"/>
      <c r="L2818" s="89"/>
      <c r="M2818" s="89"/>
      <c r="N2818" s="274">
        <v>241724.01</v>
      </c>
      <c r="O2818" s="274">
        <v>0</v>
      </c>
      <c r="P2818" s="89" t="s">
        <v>670</v>
      </c>
    </row>
    <row r="2819" spans="1:16" ht="76.5">
      <c r="A2819" s="271">
        <v>25</v>
      </c>
      <c r="B2819" s="89"/>
      <c r="C2819" s="272" t="s">
        <v>45</v>
      </c>
      <c r="D2819" s="84">
        <v>43530</v>
      </c>
      <c r="E2819" s="85" t="s">
        <v>6157</v>
      </c>
      <c r="F2819" s="85" t="s">
        <v>671</v>
      </c>
      <c r="G2819" s="85">
        <v>196901</v>
      </c>
      <c r="H2819" s="89"/>
      <c r="I2819" s="273" t="s">
        <v>7416</v>
      </c>
      <c r="J2819" s="89"/>
      <c r="K2819" s="89"/>
      <c r="L2819" s="89"/>
      <c r="M2819" s="89"/>
      <c r="N2819" s="274">
        <v>124053.9</v>
      </c>
      <c r="O2819" s="274">
        <v>0</v>
      </c>
      <c r="P2819" s="89" t="s">
        <v>670</v>
      </c>
    </row>
    <row r="2820" spans="1:16" ht="76.5">
      <c r="A2820" s="271">
        <v>25</v>
      </c>
      <c r="B2820" s="89"/>
      <c r="C2820" s="272" t="s">
        <v>45</v>
      </c>
      <c r="D2820" s="84">
        <v>43530</v>
      </c>
      <c r="E2820" s="85" t="s">
        <v>6157</v>
      </c>
      <c r="F2820" s="85" t="s">
        <v>671</v>
      </c>
      <c r="G2820" s="85">
        <v>204602</v>
      </c>
      <c r="H2820" s="89"/>
      <c r="I2820" s="273" t="s">
        <v>7417</v>
      </c>
      <c r="J2820" s="89"/>
      <c r="K2820" s="89"/>
      <c r="L2820" s="89"/>
      <c r="M2820" s="89"/>
      <c r="N2820" s="274">
        <v>2024463.56</v>
      </c>
      <c r="O2820" s="274">
        <v>0</v>
      </c>
      <c r="P2820" s="89" t="s">
        <v>670</v>
      </c>
    </row>
    <row r="2821" spans="1:16" ht="76.5">
      <c r="A2821" s="271">
        <v>25</v>
      </c>
      <c r="B2821" s="89"/>
      <c r="C2821" s="272" t="s">
        <v>45</v>
      </c>
      <c r="D2821" s="84">
        <v>43530</v>
      </c>
      <c r="E2821" s="85" t="s">
        <v>6157</v>
      </c>
      <c r="F2821" s="85" t="s">
        <v>671</v>
      </c>
      <c r="G2821" s="85">
        <v>204604</v>
      </c>
      <c r="H2821" s="89"/>
      <c r="I2821" s="273" t="s">
        <v>7418</v>
      </c>
      <c r="J2821" s="89"/>
      <c r="K2821" s="89"/>
      <c r="L2821" s="89"/>
      <c r="M2821" s="89"/>
      <c r="N2821" s="274">
        <v>798190.58</v>
      </c>
      <c r="O2821" s="274">
        <v>0</v>
      </c>
      <c r="P2821" s="89" t="s">
        <v>670</v>
      </c>
    </row>
    <row r="2822" spans="1:16" ht="76.5">
      <c r="A2822" s="271">
        <v>25</v>
      </c>
      <c r="B2822" s="89"/>
      <c r="C2822" s="272" t="s">
        <v>45</v>
      </c>
      <c r="D2822" s="84">
        <v>43530</v>
      </c>
      <c r="E2822" s="85" t="s">
        <v>6157</v>
      </c>
      <c r="F2822" s="85" t="s">
        <v>671</v>
      </c>
      <c r="G2822" s="85">
        <v>196902</v>
      </c>
      <c r="H2822" s="89"/>
      <c r="I2822" s="273" t="s">
        <v>7419</v>
      </c>
      <c r="J2822" s="89"/>
      <c r="K2822" s="89"/>
      <c r="L2822" s="89"/>
      <c r="M2822" s="89"/>
      <c r="N2822" s="274">
        <v>103606.66</v>
      </c>
      <c r="O2822" s="274">
        <v>0</v>
      </c>
      <c r="P2822" s="89" t="s">
        <v>670</v>
      </c>
    </row>
    <row r="2823" spans="1:16" ht="89.25">
      <c r="A2823" s="271">
        <v>25</v>
      </c>
      <c r="B2823" s="89"/>
      <c r="C2823" s="272" t="s">
        <v>45</v>
      </c>
      <c r="D2823" s="84">
        <v>43530</v>
      </c>
      <c r="E2823" s="85" t="s">
        <v>6157</v>
      </c>
      <c r="F2823" s="85" t="s">
        <v>671</v>
      </c>
      <c r="G2823" s="85">
        <v>204606</v>
      </c>
      <c r="H2823" s="89"/>
      <c r="I2823" s="273" t="s">
        <v>7420</v>
      </c>
      <c r="J2823" s="89"/>
      <c r="K2823" s="89"/>
      <c r="L2823" s="89"/>
      <c r="M2823" s="89"/>
      <c r="N2823" s="274">
        <v>660313.74</v>
      </c>
      <c r="O2823" s="274">
        <v>0</v>
      </c>
      <c r="P2823" s="89" t="s">
        <v>670</v>
      </c>
    </row>
    <row r="2824" spans="1:16" ht="89.25">
      <c r="A2824" s="271">
        <v>25</v>
      </c>
      <c r="B2824" s="89"/>
      <c r="C2824" s="272" t="s">
        <v>45</v>
      </c>
      <c r="D2824" s="84">
        <v>43530</v>
      </c>
      <c r="E2824" s="85" t="s">
        <v>6157</v>
      </c>
      <c r="F2824" s="85" t="s">
        <v>671</v>
      </c>
      <c r="G2824" s="85">
        <v>204608</v>
      </c>
      <c r="H2824" s="89"/>
      <c r="I2824" s="273" t="s">
        <v>7421</v>
      </c>
      <c r="J2824" s="89"/>
      <c r="K2824" s="89"/>
      <c r="L2824" s="89"/>
      <c r="M2824" s="89"/>
      <c r="N2824" s="274">
        <v>227839.17</v>
      </c>
      <c r="O2824" s="274">
        <v>0</v>
      </c>
      <c r="P2824" s="89" t="s">
        <v>670</v>
      </c>
    </row>
    <row r="2825" spans="1:16" ht="76.5">
      <c r="A2825" s="271">
        <v>25</v>
      </c>
      <c r="B2825" s="89"/>
      <c r="C2825" s="272" t="s">
        <v>45</v>
      </c>
      <c r="D2825" s="84">
        <v>43530</v>
      </c>
      <c r="E2825" s="85" t="s">
        <v>6157</v>
      </c>
      <c r="F2825" s="85" t="s">
        <v>671</v>
      </c>
      <c r="G2825" s="85">
        <v>196903</v>
      </c>
      <c r="H2825" s="89"/>
      <c r="I2825" s="273" t="s">
        <v>7422</v>
      </c>
      <c r="J2825" s="89"/>
      <c r="K2825" s="89"/>
      <c r="L2825" s="89"/>
      <c r="M2825" s="89"/>
      <c r="N2825" s="274">
        <v>167848.64</v>
      </c>
      <c r="O2825" s="274">
        <v>0</v>
      </c>
      <c r="P2825" s="89" t="s">
        <v>670</v>
      </c>
    </row>
    <row r="2826" spans="1:16" ht="89.25">
      <c r="A2826" s="271">
        <v>25</v>
      </c>
      <c r="B2826" s="89"/>
      <c r="C2826" s="272" t="s">
        <v>45</v>
      </c>
      <c r="D2826" s="84">
        <v>43530</v>
      </c>
      <c r="E2826" s="85" t="s">
        <v>6157</v>
      </c>
      <c r="F2826" s="85" t="s">
        <v>671</v>
      </c>
      <c r="G2826" s="85">
        <v>209951</v>
      </c>
      <c r="H2826" s="89"/>
      <c r="I2826" s="273" t="s">
        <v>7423</v>
      </c>
      <c r="J2826" s="89"/>
      <c r="K2826" s="89"/>
      <c r="L2826" s="89"/>
      <c r="M2826" s="89"/>
      <c r="N2826" s="274">
        <v>46506.21</v>
      </c>
      <c r="O2826" s="274">
        <v>0</v>
      </c>
      <c r="P2826" s="89" t="s">
        <v>670</v>
      </c>
    </row>
    <row r="2827" spans="1:16" ht="76.5">
      <c r="A2827" s="271">
        <v>25</v>
      </c>
      <c r="B2827" s="89"/>
      <c r="C2827" s="272" t="s">
        <v>45</v>
      </c>
      <c r="D2827" s="84">
        <v>43530</v>
      </c>
      <c r="E2827" s="85" t="s">
        <v>6157</v>
      </c>
      <c r="F2827" s="85" t="s">
        <v>671</v>
      </c>
      <c r="G2827" s="85">
        <v>209949</v>
      </c>
      <c r="H2827" s="89"/>
      <c r="I2827" s="273" t="s">
        <v>7424</v>
      </c>
      <c r="J2827" s="89"/>
      <c r="K2827" s="89"/>
      <c r="L2827" s="89"/>
      <c r="M2827" s="89"/>
      <c r="N2827" s="274">
        <v>2587054.85</v>
      </c>
      <c r="O2827" s="274">
        <v>0</v>
      </c>
      <c r="P2827" s="89" t="s">
        <v>670</v>
      </c>
    </row>
    <row r="2828" spans="1:16" ht="76.5">
      <c r="A2828" s="271">
        <v>25</v>
      </c>
      <c r="B2828" s="89"/>
      <c r="C2828" s="272" t="s">
        <v>45</v>
      </c>
      <c r="D2828" s="84">
        <v>43530</v>
      </c>
      <c r="E2828" s="85" t="s">
        <v>6157</v>
      </c>
      <c r="F2828" s="85" t="s">
        <v>671</v>
      </c>
      <c r="G2828" s="85">
        <v>200968</v>
      </c>
      <c r="H2828" s="89"/>
      <c r="I2828" s="273" t="s">
        <v>7425</v>
      </c>
      <c r="J2828" s="89"/>
      <c r="K2828" s="89"/>
      <c r="L2828" s="89"/>
      <c r="M2828" s="89"/>
      <c r="N2828" s="274">
        <v>1140210.6200000001</v>
      </c>
      <c r="O2828" s="274">
        <v>0</v>
      </c>
      <c r="P2828" s="89" t="s">
        <v>670</v>
      </c>
    </row>
    <row r="2829" spans="1:16" ht="89.25">
      <c r="A2829" s="271">
        <v>25</v>
      </c>
      <c r="B2829" s="89"/>
      <c r="C2829" s="272" t="s">
        <v>45</v>
      </c>
      <c r="D2829" s="84">
        <v>43530</v>
      </c>
      <c r="E2829" s="85" t="s">
        <v>6157</v>
      </c>
      <c r="F2829" s="85" t="s">
        <v>671</v>
      </c>
      <c r="G2829" s="85">
        <v>209952</v>
      </c>
      <c r="H2829" s="89"/>
      <c r="I2829" s="273" t="s">
        <v>7426</v>
      </c>
      <c r="J2829" s="89"/>
      <c r="K2829" s="89"/>
      <c r="L2829" s="89"/>
      <c r="M2829" s="89"/>
      <c r="N2829" s="274">
        <v>99901.8</v>
      </c>
      <c r="O2829" s="274">
        <v>0</v>
      </c>
      <c r="P2829" s="89" t="s">
        <v>670</v>
      </c>
    </row>
    <row r="2830" spans="1:16" ht="89.25">
      <c r="A2830" s="271">
        <v>25</v>
      </c>
      <c r="B2830" s="89"/>
      <c r="C2830" s="272" t="s">
        <v>45</v>
      </c>
      <c r="D2830" s="84">
        <v>43530</v>
      </c>
      <c r="E2830" s="85" t="s">
        <v>6157</v>
      </c>
      <c r="F2830" s="85" t="s">
        <v>671</v>
      </c>
      <c r="G2830" s="85">
        <v>196883</v>
      </c>
      <c r="H2830" s="89"/>
      <c r="I2830" s="273" t="s">
        <v>7427</v>
      </c>
      <c r="J2830" s="89"/>
      <c r="K2830" s="89"/>
      <c r="L2830" s="89"/>
      <c r="M2830" s="89"/>
      <c r="N2830" s="274">
        <v>104155.98</v>
      </c>
      <c r="O2830" s="274">
        <v>0</v>
      </c>
      <c r="P2830" s="89" t="s">
        <v>670</v>
      </c>
    </row>
    <row r="2831" spans="1:16" ht="76.5">
      <c r="A2831" s="271">
        <v>25</v>
      </c>
      <c r="B2831" s="89"/>
      <c r="C2831" s="272" t="s">
        <v>45</v>
      </c>
      <c r="D2831" s="84">
        <v>43530</v>
      </c>
      <c r="E2831" s="85" t="s">
        <v>6157</v>
      </c>
      <c r="F2831" s="85" t="s">
        <v>671</v>
      </c>
      <c r="G2831" s="85">
        <v>209948</v>
      </c>
      <c r="H2831" s="89"/>
      <c r="I2831" s="273" t="s">
        <v>7428</v>
      </c>
      <c r="J2831" s="89"/>
      <c r="K2831" s="89"/>
      <c r="L2831" s="89"/>
      <c r="M2831" s="89"/>
      <c r="N2831" s="274">
        <v>333037.96999999997</v>
      </c>
      <c r="O2831" s="274">
        <v>0</v>
      </c>
      <c r="P2831" s="89" t="s">
        <v>670</v>
      </c>
    </row>
    <row r="2832" spans="1:16" ht="89.25">
      <c r="A2832" s="271">
        <v>25</v>
      </c>
      <c r="B2832" s="89"/>
      <c r="C2832" s="272" t="s">
        <v>45</v>
      </c>
      <c r="D2832" s="84">
        <v>43530</v>
      </c>
      <c r="E2832" s="85" t="s">
        <v>6157</v>
      </c>
      <c r="F2832" s="85" t="s">
        <v>671</v>
      </c>
      <c r="G2832" s="85">
        <v>201069</v>
      </c>
      <c r="H2832" s="89"/>
      <c r="I2832" s="273" t="s">
        <v>7429</v>
      </c>
      <c r="J2832" s="89"/>
      <c r="K2832" s="89"/>
      <c r="L2832" s="89"/>
      <c r="M2832" s="89"/>
      <c r="N2832" s="274">
        <v>660313.74</v>
      </c>
      <c r="O2832" s="274">
        <v>0</v>
      </c>
      <c r="P2832" s="89" t="s">
        <v>670</v>
      </c>
    </row>
    <row r="2833" spans="1:16" ht="89.25">
      <c r="A2833" s="271">
        <v>25</v>
      </c>
      <c r="B2833" s="89"/>
      <c r="C2833" s="272" t="s">
        <v>45</v>
      </c>
      <c r="D2833" s="84">
        <v>43530</v>
      </c>
      <c r="E2833" s="85" t="s">
        <v>6157</v>
      </c>
      <c r="F2833" s="85" t="s">
        <v>671</v>
      </c>
      <c r="G2833" s="85">
        <v>209950</v>
      </c>
      <c r="H2833" s="89"/>
      <c r="I2833" s="273" t="s">
        <v>7430</v>
      </c>
      <c r="J2833" s="89"/>
      <c r="K2833" s="89"/>
      <c r="L2833" s="89"/>
      <c r="M2833" s="89"/>
      <c r="N2833" s="274">
        <v>50518.55</v>
      </c>
      <c r="O2833" s="274">
        <v>0</v>
      </c>
      <c r="P2833" s="89" t="s">
        <v>670</v>
      </c>
    </row>
    <row r="2834" spans="1:16" ht="76.5">
      <c r="A2834" s="271">
        <v>25</v>
      </c>
      <c r="B2834" s="89"/>
      <c r="C2834" s="272" t="s">
        <v>45</v>
      </c>
      <c r="D2834" s="84">
        <v>43530</v>
      </c>
      <c r="E2834" s="85" t="s">
        <v>6157</v>
      </c>
      <c r="F2834" s="85" t="s">
        <v>671</v>
      </c>
      <c r="G2834" s="85">
        <v>209947</v>
      </c>
      <c r="H2834" s="89"/>
      <c r="I2834" s="273" t="s">
        <v>7431</v>
      </c>
      <c r="J2834" s="89"/>
      <c r="K2834" s="89"/>
      <c r="L2834" s="89"/>
      <c r="M2834" s="89"/>
      <c r="N2834" s="274">
        <v>664961.96</v>
      </c>
      <c r="O2834" s="274">
        <v>0</v>
      </c>
      <c r="P2834" s="89" t="s">
        <v>670</v>
      </c>
    </row>
    <row r="2835" spans="1:16" ht="63.75">
      <c r="A2835" s="271" t="s">
        <v>557</v>
      </c>
      <c r="B2835" s="89"/>
      <c r="C2835" s="272" t="s">
        <v>783</v>
      </c>
      <c r="D2835" s="84">
        <v>43530</v>
      </c>
      <c r="E2835" s="85" t="s">
        <v>6158</v>
      </c>
      <c r="F2835" s="85" t="s">
        <v>11</v>
      </c>
      <c r="G2835" s="85">
        <v>11945</v>
      </c>
      <c r="H2835" s="89"/>
      <c r="I2835" s="273" t="s">
        <v>7432</v>
      </c>
      <c r="J2835" s="89"/>
      <c r="K2835" s="89"/>
      <c r="L2835" s="89"/>
      <c r="M2835" s="89"/>
      <c r="N2835" s="274">
        <v>6870.14</v>
      </c>
      <c r="O2835" s="274">
        <v>0</v>
      </c>
      <c r="P2835" s="89" t="s">
        <v>670</v>
      </c>
    </row>
    <row r="2836" spans="1:16" ht="63.75">
      <c r="A2836" s="271" t="s">
        <v>557</v>
      </c>
      <c r="B2836" s="89"/>
      <c r="C2836" s="272" t="s">
        <v>783</v>
      </c>
      <c r="D2836" s="84">
        <v>43530</v>
      </c>
      <c r="E2836" s="85" t="s">
        <v>6159</v>
      </c>
      <c r="F2836" s="85" t="s">
        <v>11</v>
      </c>
      <c r="G2836" s="85">
        <v>12000</v>
      </c>
      <c r="H2836" s="89"/>
      <c r="I2836" s="273" t="s">
        <v>7433</v>
      </c>
      <c r="J2836" s="89"/>
      <c r="K2836" s="89"/>
      <c r="L2836" s="89"/>
      <c r="M2836" s="89"/>
      <c r="N2836" s="274">
        <v>9773.7800000000007</v>
      </c>
      <c r="O2836" s="274">
        <v>0</v>
      </c>
      <c r="P2836" s="89" t="s">
        <v>670</v>
      </c>
    </row>
    <row r="2837" spans="1:16" ht="63.75">
      <c r="A2837" s="271" t="s">
        <v>557</v>
      </c>
      <c r="B2837" s="89"/>
      <c r="C2837" s="272" t="s">
        <v>783</v>
      </c>
      <c r="D2837" s="84">
        <v>43530</v>
      </c>
      <c r="E2837" s="85" t="s">
        <v>6160</v>
      </c>
      <c r="F2837" s="85" t="s">
        <v>11</v>
      </c>
      <c r="G2837" s="85">
        <v>11944</v>
      </c>
      <c r="H2837" s="89"/>
      <c r="I2837" s="273" t="s">
        <v>7434</v>
      </c>
      <c r="J2837" s="89"/>
      <c r="K2837" s="89"/>
      <c r="L2837" s="89"/>
      <c r="M2837" s="89"/>
      <c r="N2837" s="274">
        <v>620.54999999999995</v>
      </c>
      <c r="O2837" s="274">
        <v>0</v>
      </c>
      <c r="P2837" s="89" t="s">
        <v>670</v>
      </c>
    </row>
    <row r="2838" spans="1:16" ht="63.75">
      <c r="A2838" s="271">
        <v>10</v>
      </c>
      <c r="B2838" s="89"/>
      <c r="C2838" s="272" t="s">
        <v>41</v>
      </c>
      <c r="D2838" s="84">
        <v>43530</v>
      </c>
      <c r="E2838" s="85" t="s">
        <v>6161</v>
      </c>
      <c r="F2838" s="85" t="s">
        <v>6</v>
      </c>
      <c r="G2838" s="85">
        <v>979713</v>
      </c>
      <c r="H2838" s="89"/>
      <c r="I2838" s="273" t="s">
        <v>7435</v>
      </c>
      <c r="J2838" s="89"/>
      <c r="K2838" s="89"/>
      <c r="L2838" s="89"/>
      <c r="M2838" s="89"/>
      <c r="N2838" s="274">
        <v>0</v>
      </c>
      <c r="O2838" s="274">
        <v>42554.5</v>
      </c>
      <c r="P2838" s="89" t="s">
        <v>670</v>
      </c>
    </row>
    <row r="2839" spans="1:16" ht="63.75">
      <c r="A2839" s="271">
        <v>10</v>
      </c>
      <c r="B2839" s="89"/>
      <c r="C2839" s="272" t="s">
        <v>41</v>
      </c>
      <c r="D2839" s="84">
        <v>43530</v>
      </c>
      <c r="E2839" s="85" t="s">
        <v>6162</v>
      </c>
      <c r="F2839" s="85" t="s">
        <v>6</v>
      </c>
      <c r="G2839" s="85">
        <v>979715</v>
      </c>
      <c r="H2839" s="89"/>
      <c r="I2839" s="273" t="s">
        <v>7436</v>
      </c>
      <c r="J2839" s="89"/>
      <c r="K2839" s="89"/>
      <c r="L2839" s="89"/>
      <c r="M2839" s="89"/>
      <c r="N2839" s="274">
        <v>0</v>
      </c>
      <c r="O2839" s="274">
        <v>150210.32999999999</v>
      </c>
      <c r="P2839" s="89" t="s">
        <v>670</v>
      </c>
    </row>
    <row r="2840" spans="1:16" ht="63.75">
      <c r="A2840" s="271">
        <v>10</v>
      </c>
      <c r="B2840" s="89"/>
      <c r="C2840" s="272" t="s">
        <v>41</v>
      </c>
      <c r="D2840" s="84">
        <v>43530</v>
      </c>
      <c r="E2840" s="85" t="s">
        <v>6163</v>
      </c>
      <c r="F2840" s="85" t="s">
        <v>6</v>
      </c>
      <c r="G2840" s="85">
        <v>979717</v>
      </c>
      <c r="H2840" s="89"/>
      <c r="I2840" s="273" t="s">
        <v>7437</v>
      </c>
      <c r="J2840" s="89"/>
      <c r="K2840" s="89"/>
      <c r="L2840" s="89"/>
      <c r="M2840" s="89"/>
      <c r="N2840" s="274">
        <v>0</v>
      </c>
      <c r="O2840" s="274">
        <v>160524</v>
      </c>
      <c r="P2840" s="89" t="s">
        <v>670</v>
      </c>
    </row>
    <row r="2841" spans="1:16" ht="63.75">
      <c r="A2841" s="271">
        <v>10</v>
      </c>
      <c r="B2841" s="89"/>
      <c r="C2841" s="272" t="s">
        <v>41</v>
      </c>
      <c r="D2841" s="84">
        <v>43530</v>
      </c>
      <c r="E2841" s="85" t="s">
        <v>6164</v>
      </c>
      <c r="F2841" s="85" t="s">
        <v>6</v>
      </c>
      <c r="G2841" s="85">
        <v>979723</v>
      </c>
      <c r="H2841" s="89"/>
      <c r="I2841" s="273" t="s">
        <v>7438</v>
      </c>
      <c r="J2841" s="89"/>
      <c r="K2841" s="89"/>
      <c r="L2841" s="89"/>
      <c r="M2841" s="89"/>
      <c r="N2841" s="274">
        <v>0</v>
      </c>
      <c r="O2841" s="274">
        <v>41939.300000000003</v>
      </c>
      <c r="P2841" s="89" t="s">
        <v>670</v>
      </c>
    </row>
    <row r="2842" spans="1:16" ht="51">
      <c r="A2842" s="271">
        <v>10</v>
      </c>
      <c r="B2842" s="89"/>
      <c r="C2842" s="272" t="s">
        <v>41</v>
      </c>
      <c r="D2842" s="84">
        <v>43530</v>
      </c>
      <c r="E2842" s="85" t="s">
        <v>6165</v>
      </c>
      <c r="F2842" s="85" t="s">
        <v>6</v>
      </c>
      <c r="G2842" s="85">
        <v>979725</v>
      </c>
      <c r="H2842" s="89"/>
      <c r="I2842" s="273" t="s">
        <v>7439</v>
      </c>
      <c r="J2842" s="89"/>
      <c r="K2842" s="89"/>
      <c r="L2842" s="89"/>
      <c r="M2842" s="89"/>
      <c r="N2842" s="274">
        <v>0</v>
      </c>
      <c r="O2842" s="274">
        <v>31727.5</v>
      </c>
      <c r="P2842" s="89" t="s">
        <v>670</v>
      </c>
    </row>
    <row r="2843" spans="1:16" ht="51">
      <c r="A2843" s="271">
        <v>10</v>
      </c>
      <c r="B2843" s="89"/>
      <c r="C2843" s="272" t="s">
        <v>41</v>
      </c>
      <c r="D2843" s="84">
        <v>43530</v>
      </c>
      <c r="E2843" s="85" t="s">
        <v>6166</v>
      </c>
      <c r="F2843" s="85" t="s">
        <v>6</v>
      </c>
      <c r="G2843" s="85">
        <v>979727</v>
      </c>
      <c r="H2843" s="89"/>
      <c r="I2843" s="273" t="s">
        <v>7440</v>
      </c>
      <c r="J2843" s="89"/>
      <c r="K2843" s="89"/>
      <c r="L2843" s="89"/>
      <c r="M2843" s="89"/>
      <c r="N2843" s="274">
        <v>0</v>
      </c>
      <c r="O2843" s="274">
        <v>69200.52</v>
      </c>
      <c r="P2843" s="89" t="s">
        <v>670</v>
      </c>
    </row>
    <row r="2844" spans="1:16" ht="51">
      <c r="A2844" s="271">
        <v>10</v>
      </c>
      <c r="B2844" s="89"/>
      <c r="C2844" s="272" t="s">
        <v>41</v>
      </c>
      <c r="D2844" s="84">
        <v>43530</v>
      </c>
      <c r="E2844" s="85" t="s">
        <v>6167</v>
      </c>
      <c r="F2844" s="85" t="s">
        <v>6</v>
      </c>
      <c r="G2844" s="85">
        <v>979842</v>
      </c>
      <c r="H2844" s="89"/>
      <c r="I2844" s="273" t="s">
        <v>7441</v>
      </c>
      <c r="J2844" s="89"/>
      <c r="K2844" s="89"/>
      <c r="L2844" s="89"/>
      <c r="M2844" s="89"/>
      <c r="N2844" s="274">
        <v>0</v>
      </c>
      <c r="O2844" s="274">
        <v>10816.99</v>
      </c>
      <c r="P2844" s="89" t="s">
        <v>670</v>
      </c>
    </row>
    <row r="2845" spans="1:16" ht="63.75">
      <c r="A2845" s="271">
        <v>10</v>
      </c>
      <c r="B2845" s="89"/>
      <c r="C2845" s="272" t="s">
        <v>41</v>
      </c>
      <c r="D2845" s="84">
        <v>43530</v>
      </c>
      <c r="E2845" s="85" t="s">
        <v>6168</v>
      </c>
      <c r="F2845" s="85" t="s">
        <v>6</v>
      </c>
      <c r="G2845" s="85">
        <v>979846</v>
      </c>
      <c r="H2845" s="89"/>
      <c r="I2845" s="273" t="s">
        <v>7442</v>
      </c>
      <c r="J2845" s="89"/>
      <c r="K2845" s="89"/>
      <c r="L2845" s="89"/>
      <c r="M2845" s="89"/>
      <c r="N2845" s="274">
        <v>0</v>
      </c>
      <c r="O2845" s="274">
        <v>8576.51</v>
      </c>
      <c r="P2845" s="89" t="s">
        <v>670</v>
      </c>
    </row>
    <row r="2846" spans="1:16" ht="76.5">
      <c r="A2846" s="271">
        <v>10</v>
      </c>
      <c r="B2846" s="89"/>
      <c r="C2846" s="272" t="s">
        <v>41</v>
      </c>
      <c r="D2846" s="84">
        <v>43530</v>
      </c>
      <c r="E2846" s="85" t="s">
        <v>6169</v>
      </c>
      <c r="F2846" s="85" t="s">
        <v>6</v>
      </c>
      <c r="G2846" s="85">
        <v>979860</v>
      </c>
      <c r="H2846" s="89"/>
      <c r="I2846" s="273" t="s">
        <v>7443</v>
      </c>
      <c r="J2846" s="89"/>
      <c r="K2846" s="89"/>
      <c r="L2846" s="89"/>
      <c r="M2846" s="89"/>
      <c r="N2846" s="274">
        <v>0</v>
      </c>
      <c r="O2846" s="274">
        <v>6465.96</v>
      </c>
      <c r="P2846" s="89" t="s">
        <v>670</v>
      </c>
    </row>
    <row r="2847" spans="1:16" ht="51">
      <c r="A2847" s="271">
        <v>513</v>
      </c>
      <c r="B2847" s="89"/>
      <c r="C2847" s="272" t="s">
        <v>171</v>
      </c>
      <c r="D2847" s="84">
        <v>43530</v>
      </c>
      <c r="E2847" s="85" t="s">
        <v>6170</v>
      </c>
      <c r="F2847" s="85" t="s">
        <v>15</v>
      </c>
      <c r="G2847" s="85">
        <v>979722</v>
      </c>
      <c r="H2847" s="89"/>
      <c r="I2847" s="273" t="s">
        <v>7444</v>
      </c>
      <c r="J2847" s="89"/>
      <c r="K2847" s="89"/>
      <c r="L2847" s="89"/>
      <c r="M2847" s="89"/>
      <c r="N2847" s="274">
        <v>50</v>
      </c>
      <c r="O2847" s="274">
        <v>0</v>
      </c>
      <c r="P2847" s="89" t="s">
        <v>670</v>
      </c>
    </row>
    <row r="2848" spans="1:16" ht="76.5">
      <c r="A2848" s="271" t="s">
        <v>557</v>
      </c>
      <c r="B2848" s="89"/>
      <c r="C2848" s="272" t="s">
        <v>783</v>
      </c>
      <c r="D2848" s="84">
        <v>43530</v>
      </c>
      <c r="E2848" s="85" t="s">
        <v>6171</v>
      </c>
      <c r="F2848" s="85" t="s">
        <v>6</v>
      </c>
      <c r="G2848" s="85">
        <v>1089942</v>
      </c>
      <c r="H2848" s="89"/>
      <c r="I2848" s="273" t="s">
        <v>7445</v>
      </c>
      <c r="J2848" s="89"/>
      <c r="K2848" s="89"/>
      <c r="L2848" s="89"/>
      <c r="M2848" s="89"/>
      <c r="N2848" s="274">
        <v>0</v>
      </c>
      <c r="O2848" s="274">
        <v>22000</v>
      </c>
      <c r="P2848" s="89" t="s">
        <v>670</v>
      </c>
    </row>
    <row r="2849" spans="1:16" ht="76.5">
      <c r="A2849" s="271" t="s">
        <v>557</v>
      </c>
      <c r="B2849" s="89"/>
      <c r="C2849" s="272" t="s">
        <v>783</v>
      </c>
      <c r="D2849" s="84">
        <v>43530</v>
      </c>
      <c r="E2849" s="85" t="s">
        <v>6172</v>
      </c>
      <c r="F2849" s="85" t="s">
        <v>6</v>
      </c>
      <c r="G2849" s="85">
        <v>1089949</v>
      </c>
      <c r="H2849" s="89"/>
      <c r="I2849" s="273" t="s">
        <v>7446</v>
      </c>
      <c r="J2849" s="89"/>
      <c r="K2849" s="89"/>
      <c r="L2849" s="89"/>
      <c r="M2849" s="89"/>
      <c r="N2849" s="274">
        <v>0</v>
      </c>
      <c r="O2849" s="274">
        <v>198000</v>
      </c>
      <c r="P2849" s="89" t="s">
        <v>670</v>
      </c>
    </row>
    <row r="2850" spans="1:16" ht="51">
      <c r="A2850" s="271">
        <v>117</v>
      </c>
      <c r="B2850" s="89"/>
      <c r="C2850" s="272" t="s">
        <v>62</v>
      </c>
      <c r="D2850" s="84">
        <v>43530</v>
      </c>
      <c r="E2850" s="85" t="s">
        <v>6173</v>
      </c>
      <c r="F2850" s="85" t="s">
        <v>11</v>
      </c>
      <c r="G2850" s="85">
        <v>948430</v>
      </c>
      <c r="H2850" s="89"/>
      <c r="I2850" s="273" t="s">
        <v>7447</v>
      </c>
      <c r="J2850" s="89"/>
      <c r="K2850" s="89"/>
      <c r="L2850" s="89"/>
      <c r="M2850" s="89"/>
      <c r="N2850" s="274">
        <v>50</v>
      </c>
      <c r="O2850" s="274">
        <v>0</v>
      </c>
      <c r="P2850" s="89" t="s">
        <v>670</v>
      </c>
    </row>
    <row r="2851" spans="1:16" ht="51">
      <c r="A2851" s="271">
        <v>117</v>
      </c>
      <c r="B2851" s="89"/>
      <c r="C2851" s="272" t="s">
        <v>62</v>
      </c>
      <c r="D2851" s="84">
        <v>43530</v>
      </c>
      <c r="E2851" s="85" t="s">
        <v>6174</v>
      </c>
      <c r="F2851" s="85" t="s">
        <v>11</v>
      </c>
      <c r="G2851" s="85">
        <v>948431</v>
      </c>
      <c r="H2851" s="89"/>
      <c r="I2851" s="273" t="s">
        <v>7448</v>
      </c>
      <c r="J2851" s="89"/>
      <c r="K2851" s="89"/>
      <c r="L2851" s="89"/>
      <c r="M2851" s="89"/>
      <c r="N2851" s="274">
        <v>50</v>
      </c>
      <c r="O2851" s="274">
        <v>0</v>
      </c>
      <c r="P2851" s="89" t="s">
        <v>670</v>
      </c>
    </row>
    <row r="2852" spans="1:16" ht="51">
      <c r="A2852" s="271">
        <v>513</v>
      </c>
      <c r="B2852" s="89"/>
      <c r="C2852" s="272" t="s">
        <v>171</v>
      </c>
      <c r="D2852" s="84">
        <v>43530</v>
      </c>
      <c r="E2852" s="85" t="s">
        <v>6175</v>
      </c>
      <c r="F2852" s="85" t="s">
        <v>11</v>
      </c>
      <c r="G2852" s="85">
        <v>948434</v>
      </c>
      <c r="H2852" s="89"/>
      <c r="I2852" s="273" t="s">
        <v>7449</v>
      </c>
      <c r="J2852" s="89"/>
      <c r="K2852" s="89"/>
      <c r="L2852" s="89"/>
      <c r="M2852" s="89"/>
      <c r="N2852" s="274">
        <v>50</v>
      </c>
      <c r="O2852" s="274">
        <v>0</v>
      </c>
      <c r="P2852" s="89" t="s">
        <v>670</v>
      </c>
    </row>
    <row r="2853" spans="1:16" ht="51">
      <c r="A2853" s="271">
        <v>117</v>
      </c>
      <c r="B2853" s="89"/>
      <c r="C2853" s="272" t="s">
        <v>62</v>
      </c>
      <c r="D2853" s="84">
        <v>43530</v>
      </c>
      <c r="E2853" s="85" t="s">
        <v>6176</v>
      </c>
      <c r="F2853" s="85" t="s">
        <v>11</v>
      </c>
      <c r="G2853" s="85">
        <v>948436</v>
      </c>
      <c r="H2853" s="89"/>
      <c r="I2853" s="273" t="s">
        <v>7450</v>
      </c>
      <c r="J2853" s="89"/>
      <c r="K2853" s="89"/>
      <c r="L2853" s="89"/>
      <c r="M2853" s="89"/>
      <c r="N2853" s="274">
        <v>50</v>
      </c>
      <c r="O2853" s="274">
        <v>0</v>
      </c>
      <c r="P2853" s="89" t="s">
        <v>670</v>
      </c>
    </row>
    <row r="2854" spans="1:16" ht="51">
      <c r="A2854" s="271">
        <v>513</v>
      </c>
      <c r="B2854" s="89"/>
      <c r="C2854" s="272" t="s">
        <v>171</v>
      </c>
      <c r="D2854" s="84">
        <v>43530</v>
      </c>
      <c r="E2854" s="85" t="s">
        <v>6177</v>
      </c>
      <c r="F2854" s="85" t="s">
        <v>11</v>
      </c>
      <c r="G2854" s="85">
        <v>948441</v>
      </c>
      <c r="H2854" s="89"/>
      <c r="I2854" s="273" t="s">
        <v>7451</v>
      </c>
      <c r="J2854" s="89"/>
      <c r="K2854" s="89"/>
      <c r="L2854" s="89"/>
      <c r="M2854" s="89"/>
      <c r="N2854" s="274">
        <v>50</v>
      </c>
      <c r="O2854" s="274">
        <v>0</v>
      </c>
      <c r="P2854" s="89" t="s">
        <v>670</v>
      </c>
    </row>
    <row r="2855" spans="1:16" ht="51">
      <c r="A2855" s="271" t="s">
        <v>565</v>
      </c>
      <c r="B2855" s="89"/>
      <c r="C2855" s="272" t="s">
        <v>615</v>
      </c>
      <c r="D2855" s="84">
        <v>43531</v>
      </c>
      <c r="E2855" s="85" t="s">
        <v>6178</v>
      </c>
      <c r="F2855" s="85" t="s">
        <v>3</v>
      </c>
      <c r="G2855" s="85">
        <v>1717585</v>
      </c>
      <c r="H2855" s="89"/>
      <c r="I2855" s="273" t="s">
        <v>7453</v>
      </c>
      <c r="J2855" s="89"/>
      <c r="K2855" s="89"/>
      <c r="L2855" s="89"/>
      <c r="M2855" s="89"/>
      <c r="N2855" s="274">
        <v>0</v>
      </c>
      <c r="O2855" s="274">
        <v>1190</v>
      </c>
      <c r="P2855" s="89" t="s">
        <v>670</v>
      </c>
    </row>
    <row r="2856" spans="1:16" ht="51">
      <c r="A2856" s="271">
        <v>591</v>
      </c>
      <c r="B2856" s="89"/>
      <c r="C2856" s="272" t="s">
        <v>1370</v>
      </c>
      <c r="D2856" s="84">
        <v>43531</v>
      </c>
      <c r="E2856" s="85" t="s">
        <v>6179</v>
      </c>
      <c r="F2856" s="85" t="s">
        <v>3</v>
      </c>
      <c r="G2856" s="85">
        <v>1717589</v>
      </c>
      <c r="H2856" s="89"/>
      <c r="I2856" s="273" t="s">
        <v>7454</v>
      </c>
      <c r="J2856" s="89"/>
      <c r="K2856" s="89"/>
      <c r="L2856" s="89"/>
      <c r="M2856" s="89"/>
      <c r="N2856" s="274">
        <v>0</v>
      </c>
      <c r="O2856" s="274">
        <v>1778.77</v>
      </c>
      <c r="P2856" s="89" t="s">
        <v>670</v>
      </c>
    </row>
    <row r="2857" spans="1:16" ht="38.25">
      <c r="A2857" s="271">
        <v>526</v>
      </c>
      <c r="B2857" s="89"/>
      <c r="C2857" s="272" t="s">
        <v>610</v>
      </c>
      <c r="D2857" s="84">
        <v>43531</v>
      </c>
      <c r="E2857" s="85" t="s">
        <v>6180</v>
      </c>
      <c r="F2857" s="85" t="s">
        <v>3</v>
      </c>
      <c r="G2857" s="85">
        <v>1717594</v>
      </c>
      <c r="H2857" s="89"/>
      <c r="I2857" s="273" t="s">
        <v>5137</v>
      </c>
      <c r="J2857" s="89"/>
      <c r="K2857" s="89"/>
      <c r="L2857" s="89"/>
      <c r="M2857" s="89"/>
      <c r="N2857" s="274">
        <v>0</v>
      </c>
      <c r="O2857" s="274">
        <v>120</v>
      </c>
      <c r="P2857" s="89" t="s">
        <v>670</v>
      </c>
    </row>
    <row r="2858" spans="1:16" ht="51">
      <c r="A2858" s="271">
        <v>212</v>
      </c>
      <c r="B2858" s="89"/>
      <c r="C2858" s="272" t="s">
        <v>100</v>
      </c>
      <c r="D2858" s="84">
        <v>43531</v>
      </c>
      <c r="E2858" s="85" t="s">
        <v>6181</v>
      </c>
      <c r="F2858" s="85" t="s">
        <v>3</v>
      </c>
      <c r="G2858" s="85">
        <v>1717600</v>
      </c>
      <c r="H2858" s="89"/>
      <c r="I2858" s="273" t="s">
        <v>7455</v>
      </c>
      <c r="J2858" s="89"/>
      <c r="K2858" s="89"/>
      <c r="L2858" s="89"/>
      <c r="M2858" s="89"/>
      <c r="N2858" s="274">
        <v>0</v>
      </c>
      <c r="O2858" s="274">
        <v>1040</v>
      </c>
      <c r="P2858" s="89" t="s">
        <v>670</v>
      </c>
    </row>
    <row r="2859" spans="1:16" ht="51">
      <c r="A2859" s="271">
        <v>212</v>
      </c>
      <c r="B2859" s="89"/>
      <c r="C2859" s="272" t="s">
        <v>100</v>
      </c>
      <c r="D2859" s="84">
        <v>43531</v>
      </c>
      <c r="E2859" s="85" t="s">
        <v>6182</v>
      </c>
      <c r="F2859" s="85" t="s">
        <v>3</v>
      </c>
      <c r="G2859" s="85">
        <v>1717601</v>
      </c>
      <c r="H2859" s="89"/>
      <c r="I2859" s="273" t="s">
        <v>7456</v>
      </c>
      <c r="J2859" s="89"/>
      <c r="K2859" s="89"/>
      <c r="L2859" s="89"/>
      <c r="M2859" s="89"/>
      <c r="N2859" s="274">
        <v>0</v>
      </c>
      <c r="O2859" s="274">
        <v>9.3000000000000007</v>
      </c>
      <c r="P2859" s="89" t="s">
        <v>670</v>
      </c>
    </row>
    <row r="2860" spans="1:16" ht="51">
      <c r="A2860" s="271">
        <v>203</v>
      </c>
      <c r="B2860" s="89"/>
      <c r="C2860" s="272" t="s">
        <v>96</v>
      </c>
      <c r="D2860" s="84">
        <v>43531</v>
      </c>
      <c r="E2860" s="85" t="s">
        <v>6183</v>
      </c>
      <c r="F2860" s="85" t="s">
        <v>3</v>
      </c>
      <c r="G2860" s="85">
        <v>1717554</v>
      </c>
      <c r="H2860" s="89"/>
      <c r="I2860" s="273" t="s">
        <v>7457</v>
      </c>
      <c r="J2860" s="89"/>
      <c r="K2860" s="89"/>
      <c r="L2860" s="89"/>
      <c r="M2860" s="89"/>
      <c r="N2860" s="274">
        <v>0</v>
      </c>
      <c r="O2860" s="274">
        <v>15</v>
      </c>
      <c r="P2860" s="89" t="s">
        <v>670</v>
      </c>
    </row>
    <row r="2861" spans="1:16" ht="51">
      <c r="A2861" s="271">
        <v>591</v>
      </c>
      <c r="B2861" s="89"/>
      <c r="C2861" s="272" t="s">
        <v>1370</v>
      </c>
      <c r="D2861" s="84">
        <v>43531</v>
      </c>
      <c r="E2861" s="85" t="s">
        <v>6184</v>
      </c>
      <c r="F2861" s="85" t="s">
        <v>3</v>
      </c>
      <c r="G2861" s="85">
        <v>1717551</v>
      </c>
      <c r="H2861" s="89"/>
      <c r="I2861" s="273" t="s">
        <v>7458</v>
      </c>
      <c r="J2861" s="89"/>
      <c r="K2861" s="89"/>
      <c r="L2861" s="89"/>
      <c r="M2861" s="89"/>
      <c r="N2861" s="274">
        <v>0</v>
      </c>
      <c r="O2861" s="274">
        <v>212.77</v>
      </c>
      <c r="P2861" s="89" t="s">
        <v>670</v>
      </c>
    </row>
    <row r="2862" spans="1:16" ht="51">
      <c r="A2862" s="271">
        <v>591</v>
      </c>
      <c r="B2862" s="89"/>
      <c r="C2862" s="272" t="s">
        <v>1370</v>
      </c>
      <c r="D2862" s="84">
        <v>43531</v>
      </c>
      <c r="E2862" s="85" t="s">
        <v>6185</v>
      </c>
      <c r="F2862" s="283" t="s">
        <v>3</v>
      </c>
      <c r="G2862" s="284">
        <v>1717550</v>
      </c>
      <c r="H2862" s="89"/>
      <c r="I2862" s="273" t="s">
        <v>7459</v>
      </c>
      <c r="J2862" s="89"/>
      <c r="K2862" s="89"/>
      <c r="L2862" s="89"/>
      <c r="M2862" s="89"/>
      <c r="N2862" s="274">
        <v>0</v>
      </c>
      <c r="O2862" s="274">
        <v>1163.51</v>
      </c>
      <c r="P2862" s="89" t="s">
        <v>670</v>
      </c>
    </row>
    <row r="2863" spans="1:16" ht="51">
      <c r="A2863" s="271">
        <v>591</v>
      </c>
      <c r="B2863" s="89"/>
      <c r="C2863" s="272" t="s">
        <v>1370</v>
      </c>
      <c r="D2863" s="84">
        <v>43531</v>
      </c>
      <c r="E2863" s="85" t="s">
        <v>6186</v>
      </c>
      <c r="F2863" s="283" t="s">
        <v>3</v>
      </c>
      <c r="G2863" s="284">
        <v>1717549</v>
      </c>
      <c r="H2863" s="89"/>
      <c r="I2863" s="273" t="s">
        <v>7458</v>
      </c>
      <c r="J2863" s="89"/>
      <c r="K2863" s="89"/>
      <c r="L2863" s="89"/>
      <c r="M2863" s="89"/>
      <c r="N2863" s="274">
        <v>0</v>
      </c>
      <c r="O2863" s="274">
        <v>180.98</v>
      </c>
      <c r="P2863" s="89" t="s">
        <v>670</v>
      </c>
    </row>
    <row r="2864" spans="1:16" ht="51">
      <c r="A2864" s="271">
        <v>526</v>
      </c>
      <c r="B2864" s="89"/>
      <c r="C2864" s="272" t="s">
        <v>610</v>
      </c>
      <c r="D2864" s="84">
        <v>43531</v>
      </c>
      <c r="E2864" s="85" t="s">
        <v>6187</v>
      </c>
      <c r="F2864" s="85" t="s">
        <v>3</v>
      </c>
      <c r="G2864" s="85">
        <v>1717536</v>
      </c>
      <c r="H2864" s="89"/>
      <c r="I2864" s="273" t="s">
        <v>7460</v>
      </c>
      <c r="J2864" s="89"/>
      <c r="K2864" s="89"/>
      <c r="L2864" s="89"/>
      <c r="M2864" s="89"/>
      <c r="N2864" s="274">
        <v>0</v>
      </c>
      <c r="O2864" s="274">
        <v>20</v>
      </c>
      <c r="P2864" s="89" t="s">
        <v>670</v>
      </c>
    </row>
    <row r="2865" spans="1:16" ht="51">
      <c r="A2865" s="271">
        <v>10</v>
      </c>
      <c r="B2865" s="89"/>
      <c r="C2865" s="272" t="s">
        <v>41</v>
      </c>
      <c r="D2865" s="84">
        <v>43531</v>
      </c>
      <c r="E2865" s="85" t="s">
        <v>6188</v>
      </c>
      <c r="F2865" s="85" t="s">
        <v>3</v>
      </c>
      <c r="G2865" s="85">
        <v>1717534</v>
      </c>
      <c r="H2865" s="89"/>
      <c r="I2865" s="273" t="s">
        <v>7461</v>
      </c>
      <c r="J2865" s="89"/>
      <c r="K2865" s="89"/>
      <c r="L2865" s="89"/>
      <c r="M2865" s="89"/>
      <c r="N2865" s="274">
        <v>0</v>
      </c>
      <c r="O2865" s="274">
        <v>174.3</v>
      </c>
      <c r="P2865" s="89" t="s">
        <v>670</v>
      </c>
    </row>
    <row r="2866" spans="1:16" ht="51">
      <c r="A2866" s="271">
        <v>526</v>
      </c>
      <c r="B2866" s="89"/>
      <c r="C2866" s="272" t="s">
        <v>610</v>
      </c>
      <c r="D2866" s="84">
        <v>43531</v>
      </c>
      <c r="E2866" s="85" t="s">
        <v>6189</v>
      </c>
      <c r="F2866" s="85" t="s">
        <v>3</v>
      </c>
      <c r="G2866" s="85">
        <v>1717533</v>
      </c>
      <c r="H2866" s="89"/>
      <c r="I2866" s="273" t="s">
        <v>7462</v>
      </c>
      <c r="J2866" s="89"/>
      <c r="K2866" s="89"/>
      <c r="L2866" s="89"/>
      <c r="M2866" s="89"/>
      <c r="N2866" s="274">
        <v>0</v>
      </c>
      <c r="O2866" s="274">
        <v>40</v>
      </c>
      <c r="P2866" s="89" t="s">
        <v>670</v>
      </c>
    </row>
    <row r="2867" spans="1:16" ht="51">
      <c r="A2867" s="271">
        <v>526</v>
      </c>
      <c r="B2867" s="89"/>
      <c r="C2867" s="272" t="s">
        <v>610</v>
      </c>
      <c r="D2867" s="84">
        <v>43531</v>
      </c>
      <c r="E2867" s="85" t="s">
        <v>6190</v>
      </c>
      <c r="F2867" s="85" t="s">
        <v>3</v>
      </c>
      <c r="G2867" s="85">
        <v>1717531</v>
      </c>
      <c r="H2867" s="89"/>
      <c r="I2867" s="273" t="s">
        <v>7463</v>
      </c>
      <c r="J2867" s="89"/>
      <c r="K2867" s="89"/>
      <c r="L2867" s="89"/>
      <c r="M2867" s="89"/>
      <c r="N2867" s="274">
        <v>0</v>
      </c>
      <c r="O2867" s="274">
        <v>40</v>
      </c>
      <c r="P2867" s="89" t="s">
        <v>670</v>
      </c>
    </row>
    <row r="2868" spans="1:16" ht="51">
      <c r="A2868" s="271">
        <v>526</v>
      </c>
      <c r="B2868" s="89"/>
      <c r="C2868" s="272" t="s">
        <v>610</v>
      </c>
      <c r="D2868" s="84">
        <v>43531</v>
      </c>
      <c r="E2868" s="85" t="s">
        <v>6191</v>
      </c>
      <c r="F2868" s="85" t="s">
        <v>3</v>
      </c>
      <c r="G2868" s="85">
        <v>1717529</v>
      </c>
      <c r="H2868" s="89"/>
      <c r="I2868" s="273" t="s">
        <v>7464</v>
      </c>
      <c r="J2868" s="89"/>
      <c r="K2868" s="89"/>
      <c r="L2868" s="89"/>
      <c r="M2868" s="89"/>
      <c r="N2868" s="274">
        <v>0</v>
      </c>
      <c r="O2868" s="274">
        <v>110</v>
      </c>
      <c r="P2868" s="89" t="s">
        <v>670</v>
      </c>
    </row>
    <row r="2869" spans="1:16" ht="38.25">
      <c r="A2869" s="271">
        <v>526</v>
      </c>
      <c r="B2869" s="89"/>
      <c r="C2869" s="272" t="s">
        <v>610</v>
      </c>
      <c r="D2869" s="84">
        <v>43531</v>
      </c>
      <c r="E2869" s="85" t="s">
        <v>6192</v>
      </c>
      <c r="F2869" s="85" t="s">
        <v>3</v>
      </c>
      <c r="G2869" s="85">
        <v>1717526</v>
      </c>
      <c r="H2869" s="89"/>
      <c r="I2869" s="273" t="s">
        <v>7465</v>
      </c>
      <c r="J2869" s="89"/>
      <c r="K2869" s="89"/>
      <c r="L2869" s="89"/>
      <c r="M2869" s="89"/>
      <c r="N2869" s="274">
        <v>0</v>
      </c>
      <c r="O2869" s="274">
        <v>40</v>
      </c>
      <c r="P2869" s="89" t="s">
        <v>670</v>
      </c>
    </row>
    <row r="2870" spans="1:16" ht="63.75">
      <c r="A2870" s="271" t="s">
        <v>565</v>
      </c>
      <c r="B2870" s="89"/>
      <c r="C2870" s="272" t="s">
        <v>615</v>
      </c>
      <c r="D2870" s="84">
        <v>43531</v>
      </c>
      <c r="E2870" s="85" t="s">
        <v>6193</v>
      </c>
      <c r="F2870" s="85" t="s">
        <v>3</v>
      </c>
      <c r="G2870" s="85">
        <v>1717525</v>
      </c>
      <c r="H2870" s="89"/>
      <c r="I2870" s="273" t="s">
        <v>7466</v>
      </c>
      <c r="J2870" s="89"/>
      <c r="K2870" s="89"/>
      <c r="L2870" s="89"/>
      <c r="M2870" s="89"/>
      <c r="N2870" s="274">
        <v>0</v>
      </c>
      <c r="O2870" s="274">
        <v>216.67000000000002</v>
      </c>
      <c r="P2870" s="89" t="s">
        <v>670</v>
      </c>
    </row>
    <row r="2871" spans="1:16" ht="51">
      <c r="A2871" s="271">
        <v>10</v>
      </c>
      <c r="B2871" s="89"/>
      <c r="C2871" s="272" t="s">
        <v>41</v>
      </c>
      <c r="D2871" s="84">
        <v>43531</v>
      </c>
      <c r="E2871" s="85" t="s">
        <v>6194</v>
      </c>
      <c r="F2871" s="85" t="s">
        <v>3</v>
      </c>
      <c r="G2871" s="85">
        <v>1717524</v>
      </c>
      <c r="H2871" s="89"/>
      <c r="I2871" s="273" t="s">
        <v>7467</v>
      </c>
      <c r="J2871" s="89"/>
      <c r="K2871" s="89"/>
      <c r="L2871" s="89"/>
      <c r="M2871" s="89"/>
      <c r="N2871" s="274">
        <v>0</v>
      </c>
      <c r="O2871" s="274">
        <v>174.3</v>
      </c>
      <c r="P2871" s="89" t="s">
        <v>670</v>
      </c>
    </row>
    <row r="2872" spans="1:16" ht="51">
      <c r="A2872" s="271">
        <v>222</v>
      </c>
      <c r="B2872" s="89"/>
      <c r="C2872" s="272" t="s">
        <v>103</v>
      </c>
      <c r="D2872" s="84">
        <v>43531</v>
      </c>
      <c r="E2872" s="85" t="s">
        <v>6195</v>
      </c>
      <c r="F2872" s="85" t="s">
        <v>3</v>
      </c>
      <c r="G2872" s="85">
        <v>1717493</v>
      </c>
      <c r="H2872" s="89"/>
      <c r="I2872" s="273" t="s">
        <v>7468</v>
      </c>
      <c r="J2872" s="89"/>
      <c r="K2872" s="89"/>
      <c r="L2872" s="89"/>
      <c r="M2872" s="89"/>
      <c r="N2872" s="274">
        <v>0</v>
      </c>
      <c r="O2872" s="274">
        <v>23</v>
      </c>
      <c r="P2872" s="89" t="s">
        <v>741</v>
      </c>
    </row>
    <row r="2873" spans="1:16" ht="63.75">
      <c r="A2873" s="271">
        <v>512</v>
      </c>
      <c r="B2873" s="89"/>
      <c r="C2873" s="272" t="s">
        <v>785</v>
      </c>
      <c r="D2873" s="84">
        <v>43531</v>
      </c>
      <c r="E2873" s="85" t="s">
        <v>6196</v>
      </c>
      <c r="F2873" s="85" t="s">
        <v>3</v>
      </c>
      <c r="G2873" s="85">
        <v>1717691</v>
      </c>
      <c r="H2873" s="89"/>
      <c r="I2873" s="273" t="s">
        <v>7469</v>
      </c>
      <c r="J2873" s="89"/>
      <c r="K2873" s="89"/>
      <c r="L2873" s="89"/>
      <c r="M2873" s="89"/>
      <c r="N2873" s="274">
        <v>0</v>
      </c>
      <c r="O2873" s="274">
        <v>145</v>
      </c>
      <c r="P2873" s="89" t="s">
        <v>670</v>
      </c>
    </row>
    <row r="2874" spans="1:16" ht="63.75">
      <c r="A2874" s="271" t="s">
        <v>565</v>
      </c>
      <c r="B2874" s="89"/>
      <c r="C2874" s="272" t="s">
        <v>615</v>
      </c>
      <c r="D2874" s="84">
        <v>43531</v>
      </c>
      <c r="E2874" s="85" t="s">
        <v>6197</v>
      </c>
      <c r="F2874" s="85" t="s">
        <v>3</v>
      </c>
      <c r="G2874" s="85">
        <v>1717681</v>
      </c>
      <c r="H2874" s="89"/>
      <c r="I2874" s="273" t="s">
        <v>7470</v>
      </c>
      <c r="J2874" s="89"/>
      <c r="K2874" s="89"/>
      <c r="L2874" s="89"/>
      <c r="M2874" s="89"/>
      <c r="N2874" s="274">
        <v>0</v>
      </c>
      <c r="O2874" s="274">
        <v>766.31000000000006</v>
      </c>
      <c r="P2874" s="89" t="s">
        <v>670</v>
      </c>
    </row>
    <row r="2875" spans="1:16" ht="63.75">
      <c r="A2875" s="271" t="s">
        <v>565</v>
      </c>
      <c r="B2875" s="89"/>
      <c r="C2875" s="272" t="s">
        <v>615</v>
      </c>
      <c r="D2875" s="84">
        <v>43531</v>
      </c>
      <c r="E2875" s="85" t="s">
        <v>6198</v>
      </c>
      <c r="F2875" s="85" t="s">
        <v>3</v>
      </c>
      <c r="G2875" s="85">
        <v>1717680</v>
      </c>
      <c r="H2875" s="89"/>
      <c r="I2875" s="273" t="s">
        <v>7471</v>
      </c>
      <c r="J2875" s="89"/>
      <c r="K2875" s="89"/>
      <c r="L2875" s="89"/>
      <c r="M2875" s="89"/>
      <c r="N2875" s="274">
        <v>0</v>
      </c>
      <c r="O2875" s="274">
        <v>766.31000000000006</v>
      </c>
      <c r="P2875" s="89" t="s">
        <v>670</v>
      </c>
    </row>
    <row r="2876" spans="1:16" ht="51">
      <c r="A2876" s="271" t="s">
        <v>565</v>
      </c>
      <c r="B2876" s="89"/>
      <c r="C2876" s="272" t="s">
        <v>615</v>
      </c>
      <c r="D2876" s="84">
        <v>43531</v>
      </c>
      <c r="E2876" s="85" t="s">
        <v>6199</v>
      </c>
      <c r="F2876" s="85" t="s">
        <v>3</v>
      </c>
      <c r="G2876" s="85">
        <v>1717676</v>
      </c>
      <c r="H2876" s="89"/>
      <c r="I2876" s="273" t="s">
        <v>7472</v>
      </c>
      <c r="J2876" s="89"/>
      <c r="K2876" s="89"/>
      <c r="L2876" s="89"/>
      <c r="M2876" s="89"/>
      <c r="N2876" s="274">
        <v>0</v>
      </c>
      <c r="O2876" s="274">
        <v>4677.34</v>
      </c>
      <c r="P2876" s="89" t="s">
        <v>670</v>
      </c>
    </row>
    <row r="2877" spans="1:16" ht="38.25">
      <c r="A2877" s="271">
        <v>526</v>
      </c>
      <c r="B2877" s="89"/>
      <c r="C2877" s="272" t="s">
        <v>610</v>
      </c>
      <c r="D2877" s="84">
        <v>43531</v>
      </c>
      <c r="E2877" s="85" t="s">
        <v>6200</v>
      </c>
      <c r="F2877" s="85" t="s">
        <v>3</v>
      </c>
      <c r="G2877" s="85">
        <v>1717664</v>
      </c>
      <c r="H2877" s="89"/>
      <c r="I2877" s="273" t="s">
        <v>7473</v>
      </c>
      <c r="J2877" s="89"/>
      <c r="K2877" s="89"/>
      <c r="L2877" s="89"/>
      <c r="M2877" s="89"/>
      <c r="N2877" s="274">
        <v>0</v>
      </c>
      <c r="O2877" s="274">
        <v>30</v>
      </c>
      <c r="P2877" s="89" t="s">
        <v>670</v>
      </c>
    </row>
    <row r="2878" spans="1:16" ht="38.25">
      <c r="A2878" s="271">
        <v>526</v>
      </c>
      <c r="B2878" s="89"/>
      <c r="C2878" s="272" t="s">
        <v>610</v>
      </c>
      <c r="D2878" s="84">
        <v>43531</v>
      </c>
      <c r="E2878" s="85" t="s">
        <v>6201</v>
      </c>
      <c r="F2878" s="85" t="s">
        <v>3</v>
      </c>
      <c r="G2878" s="85">
        <v>1717635</v>
      </c>
      <c r="H2878" s="89"/>
      <c r="I2878" s="273" t="s">
        <v>7474</v>
      </c>
      <c r="J2878" s="89"/>
      <c r="K2878" s="89"/>
      <c r="L2878" s="89"/>
      <c r="M2878" s="89"/>
      <c r="N2878" s="274">
        <v>0</v>
      </c>
      <c r="O2878" s="274">
        <v>40</v>
      </c>
      <c r="P2878" s="89" t="s">
        <v>670</v>
      </c>
    </row>
    <row r="2879" spans="1:16" ht="38.25">
      <c r="A2879" s="271">
        <v>35</v>
      </c>
      <c r="B2879" s="89"/>
      <c r="C2879" s="272" t="s">
        <v>46</v>
      </c>
      <c r="D2879" s="84">
        <v>43531</v>
      </c>
      <c r="E2879" s="85" t="s">
        <v>6202</v>
      </c>
      <c r="F2879" s="85" t="s">
        <v>3</v>
      </c>
      <c r="G2879" s="85">
        <v>1717627</v>
      </c>
      <c r="H2879" s="89"/>
      <c r="I2879" s="273" t="s">
        <v>4618</v>
      </c>
      <c r="J2879" s="89"/>
      <c r="K2879" s="89"/>
      <c r="L2879" s="89"/>
      <c r="M2879" s="89"/>
      <c r="N2879" s="274">
        <v>0</v>
      </c>
      <c r="O2879" s="274">
        <v>1000</v>
      </c>
      <c r="P2879" s="89" t="s">
        <v>670</v>
      </c>
    </row>
    <row r="2880" spans="1:16" ht="51">
      <c r="A2880" s="271">
        <v>591</v>
      </c>
      <c r="B2880" s="89"/>
      <c r="C2880" s="272" t="s">
        <v>1370</v>
      </c>
      <c r="D2880" s="84">
        <v>43531</v>
      </c>
      <c r="E2880" s="85" t="s">
        <v>6203</v>
      </c>
      <c r="F2880" s="85" t="s">
        <v>3</v>
      </c>
      <c r="G2880" s="85">
        <v>1717624</v>
      </c>
      <c r="H2880" s="89"/>
      <c r="I2880" s="273" t="s">
        <v>7475</v>
      </c>
      <c r="J2880" s="89"/>
      <c r="K2880" s="89"/>
      <c r="L2880" s="89"/>
      <c r="M2880" s="89"/>
      <c r="N2880" s="274">
        <v>0</v>
      </c>
      <c r="O2880" s="274">
        <v>41.14</v>
      </c>
      <c r="P2880" s="89" t="s">
        <v>670</v>
      </c>
    </row>
    <row r="2881" spans="1:16" ht="51">
      <c r="A2881" s="271">
        <v>591</v>
      </c>
      <c r="B2881" s="89"/>
      <c r="C2881" s="272" t="s">
        <v>1370</v>
      </c>
      <c r="D2881" s="84">
        <v>43531</v>
      </c>
      <c r="E2881" s="85" t="s">
        <v>6204</v>
      </c>
      <c r="F2881" s="85" t="s">
        <v>3</v>
      </c>
      <c r="G2881" s="85">
        <v>1717619</v>
      </c>
      <c r="H2881" s="89"/>
      <c r="I2881" s="273" t="s">
        <v>7476</v>
      </c>
      <c r="J2881" s="89"/>
      <c r="K2881" s="89"/>
      <c r="L2881" s="89"/>
      <c r="M2881" s="89"/>
      <c r="N2881" s="274">
        <v>0</v>
      </c>
      <c r="O2881" s="274">
        <v>107.69</v>
      </c>
      <c r="P2881" s="89" t="s">
        <v>670</v>
      </c>
    </row>
    <row r="2882" spans="1:16" ht="51">
      <c r="A2882" s="271">
        <v>590</v>
      </c>
      <c r="B2882" s="89"/>
      <c r="C2882" s="272" t="s">
        <v>611</v>
      </c>
      <c r="D2882" s="84">
        <v>43531</v>
      </c>
      <c r="E2882" s="85" t="s">
        <v>6205</v>
      </c>
      <c r="F2882" s="85" t="s">
        <v>3</v>
      </c>
      <c r="G2882" s="85">
        <v>1717616</v>
      </c>
      <c r="H2882" s="89"/>
      <c r="I2882" s="273" t="s">
        <v>7477</v>
      </c>
      <c r="J2882" s="89"/>
      <c r="K2882" s="89"/>
      <c r="L2882" s="89"/>
      <c r="M2882" s="89"/>
      <c r="N2882" s="274">
        <v>0</v>
      </c>
      <c r="O2882" s="274">
        <v>3225</v>
      </c>
      <c r="P2882" s="89" t="s">
        <v>670</v>
      </c>
    </row>
    <row r="2883" spans="1:16" ht="51">
      <c r="A2883" s="271">
        <v>212</v>
      </c>
      <c r="B2883" s="89"/>
      <c r="C2883" s="272" t="s">
        <v>100</v>
      </c>
      <c r="D2883" s="84">
        <v>43531</v>
      </c>
      <c r="E2883" s="85" t="s">
        <v>6206</v>
      </c>
      <c r="F2883" s="85" t="s">
        <v>3</v>
      </c>
      <c r="G2883" s="85">
        <v>1717607</v>
      </c>
      <c r="H2883" s="89"/>
      <c r="I2883" s="273" t="s">
        <v>7478</v>
      </c>
      <c r="J2883" s="89"/>
      <c r="K2883" s="89"/>
      <c r="L2883" s="89"/>
      <c r="M2883" s="89"/>
      <c r="N2883" s="274">
        <v>0</v>
      </c>
      <c r="O2883" s="274">
        <v>8</v>
      </c>
      <c r="P2883" s="89" t="s">
        <v>670</v>
      </c>
    </row>
    <row r="2884" spans="1:16" ht="51">
      <c r="A2884" s="271">
        <v>342</v>
      </c>
      <c r="B2884" s="89"/>
      <c r="C2884" s="272" t="s">
        <v>148</v>
      </c>
      <c r="D2884" s="84">
        <v>43531</v>
      </c>
      <c r="E2884" s="85" t="s">
        <v>6207</v>
      </c>
      <c r="F2884" s="85" t="s">
        <v>3</v>
      </c>
      <c r="G2884" s="85">
        <v>1717528</v>
      </c>
      <c r="H2884" s="89"/>
      <c r="I2884" s="273" t="s">
        <v>7479</v>
      </c>
      <c r="J2884" s="89"/>
      <c r="K2884" s="89"/>
      <c r="L2884" s="89"/>
      <c r="M2884" s="89"/>
      <c r="N2884" s="274">
        <v>0</v>
      </c>
      <c r="O2884" s="274">
        <v>18</v>
      </c>
      <c r="P2884" s="89" t="s">
        <v>670</v>
      </c>
    </row>
    <row r="2885" spans="1:16" ht="63.75">
      <c r="A2885" s="271" t="s">
        <v>565</v>
      </c>
      <c r="B2885" s="89"/>
      <c r="C2885" s="272" t="s">
        <v>615</v>
      </c>
      <c r="D2885" s="84">
        <v>43531</v>
      </c>
      <c r="E2885" s="85" t="s">
        <v>6208</v>
      </c>
      <c r="F2885" s="85" t="s">
        <v>3</v>
      </c>
      <c r="G2885" s="85">
        <v>1717527</v>
      </c>
      <c r="H2885" s="89"/>
      <c r="I2885" s="273" t="s">
        <v>7480</v>
      </c>
      <c r="J2885" s="89"/>
      <c r="K2885" s="89"/>
      <c r="L2885" s="89"/>
      <c r="M2885" s="89"/>
      <c r="N2885" s="274">
        <v>0</v>
      </c>
      <c r="O2885" s="274">
        <v>64324.43</v>
      </c>
      <c r="P2885" s="89" t="s">
        <v>670</v>
      </c>
    </row>
    <row r="2886" spans="1:16" ht="51">
      <c r="A2886" s="271" t="s">
        <v>556</v>
      </c>
      <c r="B2886" s="89"/>
      <c r="C2886" s="272" t="s">
        <v>616</v>
      </c>
      <c r="D2886" s="84">
        <v>43531</v>
      </c>
      <c r="E2886" s="85" t="s">
        <v>6209</v>
      </c>
      <c r="F2886" s="85" t="s">
        <v>3</v>
      </c>
      <c r="G2886" s="85">
        <v>1717518</v>
      </c>
      <c r="H2886" s="89"/>
      <c r="I2886" s="273" t="s">
        <v>7481</v>
      </c>
      <c r="J2886" s="89"/>
      <c r="K2886" s="89"/>
      <c r="L2886" s="89"/>
      <c r="M2886" s="89"/>
      <c r="N2886" s="274">
        <v>0</v>
      </c>
      <c r="O2886" s="274">
        <v>2857.75</v>
      </c>
      <c r="P2886" s="89" t="s">
        <v>670</v>
      </c>
    </row>
    <row r="2887" spans="1:16" ht="63.75">
      <c r="A2887" s="271" t="s">
        <v>556</v>
      </c>
      <c r="B2887" s="89"/>
      <c r="C2887" s="272" t="s">
        <v>616</v>
      </c>
      <c r="D2887" s="84">
        <v>43531</v>
      </c>
      <c r="E2887" s="85" t="s">
        <v>6210</v>
      </c>
      <c r="F2887" s="85" t="s">
        <v>3</v>
      </c>
      <c r="G2887" s="85">
        <v>1717511</v>
      </c>
      <c r="H2887" s="89"/>
      <c r="I2887" s="273" t="s">
        <v>7482</v>
      </c>
      <c r="J2887" s="89"/>
      <c r="K2887" s="89"/>
      <c r="L2887" s="89"/>
      <c r="M2887" s="89"/>
      <c r="N2887" s="274">
        <v>0</v>
      </c>
      <c r="O2887" s="274">
        <v>2177.6999999999998</v>
      </c>
      <c r="P2887" s="89" t="s">
        <v>670</v>
      </c>
    </row>
    <row r="2888" spans="1:16" ht="63.75">
      <c r="A2888" s="271">
        <v>660</v>
      </c>
      <c r="B2888" s="89"/>
      <c r="C2888" s="272" t="s">
        <v>188</v>
      </c>
      <c r="D2888" s="84">
        <v>43531</v>
      </c>
      <c r="E2888" s="85" t="s">
        <v>6211</v>
      </c>
      <c r="F2888" s="85" t="s">
        <v>3</v>
      </c>
      <c r="G2888" s="85">
        <v>1717471</v>
      </c>
      <c r="H2888" s="89"/>
      <c r="I2888" s="273" t="s">
        <v>7483</v>
      </c>
      <c r="J2888" s="89"/>
      <c r="K2888" s="89"/>
      <c r="L2888" s="89"/>
      <c r="M2888" s="89"/>
      <c r="N2888" s="274">
        <v>0</v>
      </c>
      <c r="O2888" s="274">
        <v>193</v>
      </c>
      <c r="P2888" s="89" t="s">
        <v>670</v>
      </c>
    </row>
    <row r="2889" spans="1:16" ht="63.75">
      <c r="A2889" s="271">
        <v>660</v>
      </c>
      <c r="B2889" s="89"/>
      <c r="C2889" s="272" t="s">
        <v>188</v>
      </c>
      <c r="D2889" s="84">
        <v>43531</v>
      </c>
      <c r="E2889" s="85" t="s">
        <v>6212</v>
      </c>
      <c r="F2889" s="85" t="s">
        <v>3</v>
      </c>
      <c r="G2889" s="85">
        <v>1717470</v>
      </c>
      <c r="H2889" s="89"/>
      <c r="I2889" s="273" t="s">
        <v>7484</v>
      </c>
      <c r="J2889" s="89"/>
      <c r="K2889" s="89"/>
      <c r="L2889" s="89"/>
      <c r="M2889" s="89"/>
      <c r="N2889" s="274">
        <v>0</v>
      </c>
      <c r="O2889" s="274">
        <v>193</v>
      </c>
      <c r="P2889" s="89" t="s">
        <v>670</v>
      </c>
    </row>
    <row r="2890" spans="1:16" ht="63.75">
      <c r="A2890" s="271">
        <v>660</v>
      </c>
      <c r="B2890" s="89"/>
      <c r="C2890" s="272" t="s">
        <v>188</v>
      </c>
      <c r="D2890" s="84">
        <v>43531</v>
      </c>
      <c r="E2890" s="85" t="s">
        <v>6213</v>
      </c>
      <c r="F2890" s="85" t="s">
        <v>3</v>
      </c>
      <c r="G2890" s="85">
        <v>1717468</v>
      </c>
      <c r="H2890" s="89"/>
      <c r="I2890" s="273" t="s">
        <v>7485</v>
      </c>
      <c r="J2890" s="89"/>
      <c r="K2890" s="89"/>
      <c r="L2890" s="89"/>
      <c r="M2890" s="89"/>
      <c r="N2890" s="274">
        <v>0</v>
      </c>
      <c r="O2890" s="274">
        <v>323</v>
      </c>
      <c r="P2890" s="89" t="s">
        <v>670</v>
      </c>
    </row>
    <row r="2891" spans="1:16" ht="63.75">
      <c r="A2891" s="271">
        <v>660</v>
      </c>
      <c r="B2891" s="89"/>
      <c r="C2891" s="272" t="s">
        <v>188</v>
      </c>
      <c r="D2891" s="84">
        <v>43531</v>
      </c>
      <c r="E2891" s="85" t="s">
        <v>6214</v>
      </c>
      <c r="F2891" s="85" t="s">
        <v>3</v>
      </c>
      <c r="G2891" s="85">
        <v>1717466</v>
      </c>
      <c r="H2891" s="89"/>
      <c r="I2891" s="273" t="s">
        <v>7486</v>
      </c>
      <c r="J2891" s="89"/>
      <c r="K2891" s="89"/>
      <c r="L2891" s="89"/>
      <c r="M2891" s="89"/>
      <c r="N2891" s="274">
        <v>0</v>
      </c>
      <c r="O2891" s="274">
        <v>1657</v>
      </c>
      <c r="P2891" s="89" t="s">
        <v>670</v>
      </c>
    </row>
    <row r="2892" spans="1:16" ht="63.75">
      <c r="A2892" s="271" t="s">
        <v>556</v>
      </c>
      <c r="B2892" s="89"/>
      <c r="C2892" s="272" t="s">
        <v>616</v>
      </c>
      <c r="D2892" s="84">
        <v>43531</v>
      </c>
      <c r="E2892" s="85" t="s">
        <v>6215</v>
      </c>
      <c r="F2892" s="85" t="s">
        <v>3</v>
      </c>
      <c r="G2892" s="85">
        <v>1717442</v>
      </c>
      <c r="H2892" s="89"/>
      <c r="I2892" s="273" t="s">
        <v>7487</v>
      </c>
      <c r="J2892" s="89"/>
      <c r="K2892" s="89"/>
      <c r="L2892" s="89"/>
      <c r="M2892" s="89"/>
      <c r="N2892" s="274">
        <v>0</v>
      </c>
      <c r="O2892" s="274">
        <v>960</v>
      </c>
      <c r="P2892" s="89" t="s">
        <v>670</v>
      </c>
    </row>
    <row r="2893" spans="1:16" ht="63.75">
      <c r="A2893" s="271" t="s">
        <v>556</v>
      </c>
      <c r="B2893" s="89"/>
      <c r="C2893" s="272" t="s">
        <v>616</v>
      </c>
      <c r="D2893" s="84">
        <v>43531</v>
      </c>
      <c r="E2893" s="85" t="s">
        <v>6216</v>
      </c>
      <c r="F2893" s="85" t="s">
        <v>3</v>
      </c>
      <c r="G2893" s="85">
        <v>1717440</v>
      </c>
      <c r="H2893" s="89"/>
      <c r="I2893" s="273" t="s">
        <v>7488</v>
      </c>
      <c r="J2893" s="89"/>
      <c r="K2893" s="89"/>
      <c r="L2893" s="89"/>
      <c r="M2893" s="89"/>
      <c r="N2893" s="274">
        <v>0</v>
      </c>
      <c r="O2893" s="274">
        <v>1351</v>
      </c>
      <c r="P2893" s="89" t="s">
        <v>670</v>
      </c>
    </row>
    <row r="2894" spans="1:16" ht="63.75">
      <c r="A2894" s="271" t="s">
        <v>556</v>
      </c>
      <c r="B2894" s="89"/>
      <c r="C2894" s="272" t="s">
        <v>616</v>
      </c>
      <c r="D2894" s="84">
        <v>43531</v>
      </c>
      <c r="E2894" s="85" t="s">
        <v>6217</v>
      </c>
      <c r="F2894" s="85" t="s">
        <v>3</v>
      </c>
      <c r="G2894" s="85">
        <v>1717438</v>
      </c>
      <c r="H2894" s="89"/>
      <c r="I2894" s="273" t="s">
        <v>7489</v>
      </c>
      <c r="J2894" s="89"/>
      <c r="K2894" s="89"/>
      <c r="L2894" s="89"/>
      <c r="M2894" s="89"/>
      <c r="N2894" s="274">
        <v>0</v>
      </c>
      <c r="O2894" s="274">
        <v>318</v>
      </c>
      <c r="P2894" s="89" t="s">
        <v>670</v>
      </c>
    </row>
    <row r="2895" spans="1:16" ht="63.75">
      <c r="A2895" s="271" t="s">
        <v>556</v>
      </c>
      <c r="B2895" s="89"/>
      <c r="C2895" s="272" t="s">
        <v>616</v>
      </c>
      <c r="D2895" s="84">
        <v>43531</v>
      </c>
      <c r="E2895" s="85" t="s">
        <v>6218</v>
      </c>
      <c r="F2895" s="85" t="s">
        <v>3</v>
      </c>
      <c r="G2895" s="85">
        <v>1717435</v>
      </c>
      <c r="H2895" s="89"/>
      <c r="I2895" s="273" t="s">
        <v>7490</v>
      </c>
      <c r="J2895" s="89"/>
      <c r="K2895" s="89"/>
      <c r="L2895" s="89"/>
      <c r="M2895" s="89"/>
      <c r="N2895" s="274">
        <v>0</v>
      </c>
      <c r="O2895" s="274">
        <v>480</v>
      </c>
      <c r="P2895" s="89" t="s">
        <v>670</v>
      </c>
    </row>
    <row r="2896" spans="1:16" ht="63.75">
      <c r="A2896" s="271">
        <v>212</v>
      </c>
      <c r="B2896" s="89"/>
      <c r="C2896" s="272" t="s">
        <v>100</v>
      </c>
      <c r="D2896" s="84">
        <v>43531</v>
      </c>
      <c r="E2896" s="85" t="s">
        <v>6219</v>
      </c>
      <c r="F2896" s="85" t="s">
        <v>3</v>
      </c>
      <c r="G2896" s="85">
        <v>1717396</v>
      </c>
      <c r="H2896" s="89"/>
      <c r="I2896" s="273" t="s">
        <v>7491</v>
      </c>
      <c r="J2896" s="89"/>
      <c r="K2896" s="89"/>
      <c r="L2896" s="89"/>
      <c r="M2896" s="89"/>
      <c r="N2896" s="274">
        <v>0</v>
      </c>
      <c r="O2896" s="274">
        <v>358640.60000000003</v>
      </c>
      <c r="P2896" s="89" t="s">
        <v>670</v>
      </c>
    </row>
    <row r="2897" spans="1:16" ht="38.25">
      <c r="A2897" s="271">
        <v>35</v>
      </c>
      <c r="B2897" s="89"/>
      <c r="C2897" s="272" t="s">
        <v>46</v>
      </c>
      <c r="D2897" s="84">
        <v>43531</v>
      </c>
      <c r="E2897" s="85" t="s">
        <v>6220</v>
      </c>
      <c r="F2897" s="85" t="s">
        <v>3</v>
      </c>
      <c r="G2897" s="85">
        <v>1717486</v>
      </c>
      <c r="H2897" s="89"/>
      <c r="I2897" s="273" t="s">
        <v>7492</v>
      </c>
      <c r="J2897" s="89"/>
      <c r="K2897" s="89"/>
      <c r="L2897" s="89"/>
      <c r="M2897" s="89"/>
      <c r="N2897" s="274">
        <v>0</v>
      </c>
      <c r="O2897" s="274">
        <v>1203.3900000000001</v>
      </c>
      <c r="P2897" s="89" t="s">
        <v>670</v>
      </c>
    </row>
    <row r="2898" spans="1:16" ht="51">
      <c r="A2898" s="271">
        <v>20</v>
      </c>
      <c r="B2898" s="89"/>
      <c r="C2898" s="272" t="s">
        <v>44</v>
      </c>
      <c r="D2898" s="84">
        <v>43531</v>
      </c>
      <c r="E2898" s="85" t="s">
        <v>6221</v>
      </c>
      <c r="F2898" s="85" t="s">
        <v>3</v>
      </c>
      <c r="G2898" s="85">
        <v>1717481</v>
      </c>
      <c r="H2898" s="89"/>
      <c r="I2898" s="273" t="s">
        <v>7493</v>
      </c>
      <c r="J2898" s="89"/>
      <c r="K2898" s="89"/>
      <c r="L2898" s="89"/>
      <c r="M2898" s="89"/>
      <c r="N2898" s="274">
        <v>0</v>
      </c>
      <c r="O2898" s="274">
        <v>6.7</v>
      </c>
      <c r="P2898" s="89" t="s">
        <v>670</v>
      </c>
    </row>
    <row r="2899" spans="1:16" ht="51">
      <c r="A2899" s="271">
        <v>20</v>
      </c>
      <c r="B2899" s="89"/>
      <c r="C2899" s="272" t="s">
        <v>44</v>
      </c>
      <c r="D2899" s="84">
        <v>43531</v>
      </c>
      <c r="E2899" s="85" t="s">
        <v>6222</v>
      </c>
      <c r="F2899" s="85" t="s">
        <v>3</v>
      </c>
      <c r="G2899" s="85">
        <v>1717480</v>
      </c>
      <c r="H2899" s="89"/>
      <c r="I2899" s="273" t="s">
        <v>7494</v>
      </c>
      <c r="J2899" s="89"/>
      <c r="K2899" s="89"/>
      <c r="L2899" s="89"/>
      <c r="M2899" s="89"/>
      <c r="N2899" s="274">
        <v>0</v>
      </c>
      <c r="O2899" s="274">
        <v>3.2600000000000002</v>
      </c>
      <c r="P2899" s="89" t="s">
        <v>670</v>
      </c>
    </row>
    <row r="2900" spans="1:16" ht="51">
      <c r="A2900" s="271">
        <v>20</v>
      </c>
      <c r="B2900" s="89"/>
      <c r="C2900" s="272" t="s">
        <v>44</v>
      </c>
      <c r="D2900" s="84">
        <v>43531</v>
      </c>
      <c r="E2900" s="85" t="s">
        <v>6223</v>
      </c>
      <c r="F2900" s="85" t="s">
        <v>3</v>
      </c>
      <c r="G2900" s="85">
        <v>1717479</v>
      </c>
      <c r="H2900" s="89"/>
      <c r="I2900" s="273" t="s">
        <v>7495</v>
      </c>
      <c r="J2900" s="89"/>
      <c r="K2900" s="89"/>
      <c r="L2900" s="89"/>
      <c r="M2900" s="89"/>
      <c r="N2900" s="274">
        <v>0</v>
      </c>
      <c r="O2900" s="274">
        <v>6.3</v>
      </c>
      <c r="P2900" s="89" t="s">
        <v>670</v>
      </c>
    </row>
    <row r="2901" spans="1:16" ht="51">
      <c r="A2901" s="271" t="s">
        <v>556</v>
      </c>
      <c r="B2901" s="89"/>
      <c r="C2901" s="272" t="s">
        <v>616</v>
      </c>
      <c r="D2901" s="84">
        <v>43531</v>
      </c>
      <c r="E2901" s="85" t="s">
        <v>6224</v>
      </c>
      <c r="F2901" s="85" t="s">
        <v>3</v>
      </c>
      <c r="G2901" s="85">
        <v>1717478</v>
      </c>
      <c r="H2901" s="89"/>
      <c r="I2901" s="273" t="s">
        <v>7496</v>
      </c>
      <c r="J2901" s="89"/>
      <c r="K2901" s="89"/>
      <c r="L2901" s="89"/>
      <c r="M2901" s="89"/>
      <c r="N2901" s="274">
        <v>0</v>
      </c>
      <c r="O2901" s="274">
        <v>565.18000000000006</v>
      </c>
      <c r="P2901" s="89" t="s">
        <v>670</v>
      </c>
    </row>
    <row r="2902" spans="1:16" ht="38.25">
      <c r="A2902" s="271">
        <v>526</v>
      </c>
      <c r="B2902" s="89"/>
      <c r="C2902" s="272" t="s">
        <v>610</v>
      </c>
      <c r="D2902" s="84">
        <v>43531</v>
      </c>
      <c r="E2902" s="85" t="s">
        <v>6225</v>
      </c>
      <c r="F2902" s="85" t="s">
        <v>3</v>
      </c>
      <c r="G2902" s="85">
        <v>1717460</v>
      </c>
      <c r="H2902" s="89"/>
      <c r="I2902" s="273" t="s">
        <v>7497</v>
      </c>
      <c r="J2902" s="89"/>
      <c r="K2902" s="89"/>
      <c r="L2902" s="89"/>
      <c r="M2902" s="89"/>
      <c r="N2902" s="274">
        <v>0</v>
      </c>
      <c r="O2902" s="274">
        <v>40</v>
      </c>
      <c r="P2902" s="89" t="s">
        <v>670</v>
      </c>
    </row>
    <row r="2903" spans="1:16" ht="38.25">
      <c r="A2903" s="271">
        <v>169</v>
      </c>
      <c r="B2903" s="89"/>
      <c r="C2903" s="272" t="s">
        <v>89</v>
      </c>
      <c r="D2903" s="84">
        <v>43531</v>
      </c>
      <c r="E2903" s="85" t="s">
        <v>6226</v>
      </c>
      <c r="F2903" s="85" t="s">
        <v>3</v>
      </c>
      <c r="G2903" s="85">
        <v>1717457</v>
      </c>
      <c r="H2903" s="89"/>
      <c r="I2903" s="273" t="s">
        <v>7498</v>
      </c>
      <c r="J2903" s="89"/>
      <c r="K2903" s="89"/>
      <c r="L2903" s="89"/>
      <c r="M2903" s="89"/>
      <c r="N2903" s="274">
        <v>0</v>
      </c>
      <c r="O2903" s="274">
        <v>331</v>
      </c>
      <c r="P2903" s="89" t="s">
        <v>670</v>
      </c>
    </row>
    <row r="2904" spans="1:16" ht="51">
      <c r="A2904" s="271">
        <v>526</v>
      </c>
      <c r="B2904" s="89"/>
      <c r="C2904" s="272" t="s">
        <v>610</v>
      </c>
      <c r="D2904" s="84">
        <v>43531</v>
      </c>
      <c r="E2904" s="85" t="s">
        <v>6227</v>
      </c>
      <c r="F2904" s="85" t="s">
        <v>3</v>
      </c>
      <c r="G2904" s="85">
        <v>1717450</v>
      </c>
      <c r="H2904" s="89"/>
      <c r="I2904" s="273" t="s">
        <v>7499</v>
      </c>
      <c r="J2904" s="89"/>
      <c r="K2904" s="89"/>
      <c r="L2904" s="89"/>
      <c r="M2904" s="89"/>
      <c r="N2904" s="274">
        <v>0</v>
      </c>
      <c r="O2904" s="274">
        <v>80</v>
      </c>
      <c r="P2904" s="89" t="s">
        <v>670</v>
      </c>
    </row>
    <row r="2905" spans="1:16" ht="51">
      <c r="A2905" s="271" t="s">
        <v>565</v>
      </c>
      <c r="B2905" s="89"/>
      <c r="C2905" s="272" t="s">
        <v>615</v>
      </c>
      <c r="D2905" s="84">
        <v>43531</v>
      </c>
      <c r="E2905" s="85" t="s">
        <v>6228</v>
      </c>
      <c r="F2905" s="85" t="s">
        <v>3</v>
      </c>
      <c r="G2905" s="85">
        <v>1717448</v>
      </c>
      <c r="H2905" s="89"/>
      <c r="I2905" s="273" t="s">
        <v>7500</v>
      </c>
      <c r="J2905" s="89"/>
      <c r="K2905" s="89"/>
      <c r="L2905" s="89"/>
      <c r="M2905" s="89"/>
      <c r="N2905" s="274">
        <v>0</v>
      </c>
      <c r="O2905" s="274">
        <v>1637.29</v>
      </c>
      <c r="P2905" s="89" t="s">
        <v>670</v>
      </c>
    </row>
    <row r="2906" spans="1:16" ht="51">
      <c r="A2906" s="271">
        <v>35</v>
      </c>
      <c r="B2906" s="89"/>
      <c r="C2906" s="272" t="s">
        <v>46</v>
      </c>
      <c r="D2906" s="84">
        <v>43531</v>
      </c>
      <c r="E2906" s="85" t="s">
        <v>6229</v>
      </c>
      <c r="F2906" s="85" t="s">
        <v>3</v>
      </c>
      <c r="G2906" s="85">
        <v>1717431</v>
      </c>
      <c r="H2906" s="89"/>
      <c r="I2906" s="273" t="s">
        <v>7501</v>
      </c>
      <c r="J2906" s="89"/>
      <c r="K2906" s="89"/>
      <c r="L2906" s="89"/>
      <c r="M2906" s="89"/>
      <c r="N2906" s="274">
        <v>0</v>
      </c>
      <c r="O2906" s="274">
        <v>1277</v>
      </c>
      <c r="P2906" s="89" t="s">
        <v>670</v>
      </c>
    </row>
    <row r="2907" spans="1:16" ht="38.25">
      <c r="A2907" s="271" t="s">
        <v>565</v>
      </c>
      <c r="B2907" s="89"/>
      <c r="C2907" s="272" t="s">
        <v>615</v>
      </c>
      <c r="D2907" s="84">
        <v>43531</v>
      </c>
      <c r="E2907" s="85" t="s">
        <v>6230</v>
      </c>
      <c r="F2907" s="85" t="s">
        <v>3</v>
      </c>
      <c r="G2907" s="85">
        <v>1717393</v>
      </c>
      <c r="H2907" s="89"/>
      <c r="I2907" s="273" t="s">
        <v>7502</v>
      </c>
      <c r="J2907" s="89"/>
      <c r="K2907" s="89"/>
      <c r="L2907" s="89"/>
      <c r="M2907" s="89"/>
      <c r="N2907" s="274">
        <v>0</v>
      </c>
      <c r="O2907" s="274">
        <v>2940.84</v>
      </c>
      <c r="P2907" s="89" t="s">
        <v>670</v>
      </c>
    </row>
    <row r="2908" spans="1:16" ht="51">
      <c r="A2908" s="271">
        <v>513</v>
      </c>
      <c r="B2908" s="89"/>
      <c r="C2908" s="272" t="s">
        <v>171</v>
      </c>
      <c r="D2908" s="84">
        <v>43531</v>
      </c>
      <c r="E2908" s="85" t="s">
        <v>6231</v>
      </c>
      <c r="F2908" s="85" t="s">
        <v>15</v>
      </c>
      <c r="G2908" s="85">
        <v>980378</v>
      </c>
      <c r="H2908" s="89"/>
      <c r="I2908" s="273" t="s">
        <v>746</v>
      </c>
      <c r="J2908" s="89"/>
      <c r="K2908" s="89"/>
      <c r="L2908" s="89"/>
      <c r="M2908" s="89"/>
      <c r="N2908" s="274">
        <v>50</v>
      </c>
      <c r="O2908" s="274">
        <v>0</v>
      </c>
      <c r="P2908" s="89" t="s">
        <v>670</v>
      </c>
    </row>
    <row r="2909" spans="1:16" ht="102">
      <c r="A2909" s="271">
        <v>310</v>
      </c>
      <c r="B2909" s="89"/>
      <c r="C2909" s="272" t="s">
        <v>141</v>
      </c>
      <c r="D2909" s="84">
        <v>43531</v>
      </c>
      <c r="E2909" s="85" t="s">
        <v>6232</v>
      </c>
      <c r="F2909" s="85" t="s">
        <v>15</v>
      </c>
      <c r="G2909" s="85">
        <v>7373</v>
      </c>
      <c r="H2909" s="89"/>
      <c r="I2909" s="273" t="s">
        <v>7503</v>
      </c>
      <c r="J2909" s="89"/>
      <c r="K2909" s="89"/>
      <c r="L2909" s="89"/>
      <c r="M2909" s="89"/>
      <c r="N2909" s="274">
        <v>353.55</v>
      </c>
      <c r="O2909" s="274">
        <v>0</v>
      </c>
      <c r="P2909" s="89" t="s">
        <v>670</v>
      </c>
    </row>
    <row r="2910" spans="1:16" ht="63.75">
      <c r="A2910" s="271">
        <v>41</v>
      </c>
      <c r="B2910" s="89"/>
      <c r="C2910" s="272" t="s">
        <v>47</v>
      </c>
      <c r="D2910" s="84">
        <v>43531</v>
      </c>
      <c r="E2910" s="85" t="s">
        <v>6233</v>
      </c>
      <c r="F2910" s="85" t="s">
        <v>6</v>
      </c>
      <c r="G2910" s="85">
        <v>948497</v>
      </c>
      <c r="H2910" s="89"/>
      <c r="I2910" s="273" t="s">
        <v>7504</v>
      </c>
      <c r="J2910" s="89"/>
      <c r="K2910" s="89"/>
      <c r="L2910" s="89"/>
      <c r="M2910" s="89"/>
      <c r="N2910" s="274">
        <v>0</v>
      </c>
      <c r="O2910" s="274">
        <v>6690.49</v>
      </c>
      <c r="P2910" s="89" t="s">
        <v>670</v>
      </c>
    </row>
    <row r="2911" spans="1:16" ht="89.25">
      <c r="A2911" s="271" t="s">
        <v>557</v>
      </c>
      <c r="B2911" s="89"/>
      <c r="C2911" s="272" t="s">
        <v>783</v>
      </c>
      <c r="D2911" s="84">
        <v>43531</v>
      </c>
      <c r="E2911" s="85" t="s">
        <v>6234</v>
      </c>
      <c r="F2911" s="85" t="s">
        <v>11</v>
      </c>
      <c r="G2911" s="85">
        <v>948489</v>
      </c>
      <c r="H2911" s="89"/>
      <c r="I2911" s="273" t="s">
        <v>7505</v>
      </c>
      <c r="J2911" s="89"/>
      <c r="K2911" s="89"/>
      <c r="L2911" s="89"/>
      <c r="M2911" s="89"/>
      <c r="N2911" s="274">
        <v>50</v>
      </c>
      <c r="O2911" s="274">
        <v>0</v>
      </c>
      <c r="P2911" s="89" t="s">
        <v>670</v>
      </c>
    </row>
    <row r="2912" spans="1:16" ht="89.25">
      <c r="A2912" s="271" t="s">
        <v>557</v>
      </c>
      <c r="B2912" s="89"/>
      <c r="C2912" s="272" t="s">
        <v>783</v>
      </c>
      <c r="D2912" s="84">
        <v>43531</v>
      </c>
      <c r="E2912" s="85" t="s">
        <v>6235</v>
      </c>
      <c r="F2912" s="85" t="s">
        <v>13</v>
      </c>
      <c r="G2912" s="85">
        <v>948489</v>
      </c>
      <c r="H2912" s="89"/>
      <c r="I2912" s="273" t="s">
        <v>7506</v>
      </c>
      <c r="J2912" s="89"/>
      <c r="K2912" s="89"/>
      <c r="L2912" s="89"/>
      <c r="M2912" s="89"/>
      <c r="N2912" s="274">
        <v>183016.74</v>
      </c>
      <c r="O2912" s="274">
        <v>0</v>
      </c>
      <c r="P2912" s="89" t="s">
        <v>670</v>
      </c>
    </row>
    <row r="2913" spans="1:16" ht="51">
      <c r="A2913" s="271">
        <v>513</v>
      </c>
      <c r="B2913" s="89"/>
      <c r="C2913" s="272" t="s">
        <v>171</v>
      </c>
      <c r="D2913" s="84">
        <v>43531</v>
      </c>
      <c r="E2913" s="85" t="s">
        <v>6236</v>
      </c>
      <c r="F2913" s="85" t="s">
        <v>15</v>
      </c>
      <c r="G2913" s="85">
        <v>980971</v>
      </c>
      <c r="H2913" s="89"/>
      <c r="I2913" s="273" t="s">
        <v>744</v>
      </c>
      <c r="J2913" s="89"/>
      <c r="K2913" s="89"/>
      <c r="L2913" s="89"/>
      <c r="M2913" s="89"/>
      <c r="N2913" s="274">
        <v>50</v>
      </c>
      <c r="O2913" s="274">
        <v>0</v>
      </c>
      <c r="P2913" s="89" t="s">
        <v>670</v>
      </c>
    </row>
    <row r="2914" spans="1:16" ht="76.5">
      <c r="A2914" s="271">
        <v>25</v>
      </c>
      <c r="B2914" s="89"/>
      <c r="C2914" s="272" t="s">
        <v>45</v>
      </c>
      <c r="D2914" s="84">
        <v>43531</v>
      </c>
      <c r="E2914" s="85" t="s">
        <v>6237</v>
      </c>
      <c r="F2914" s="85" t="s">
        <v>671</v>
      </c>
      <c r="G2914" s="85">
        <v>220072</v>
      </c>
      <c r="H2914" s="89"/>
      <c r="I2914" s="273" t="s">
        <v>7507</v>
      </c>
      <c r="J2914" s="89"/>
      <c r="K2914" s="89"/>
      <c r="L2914" s="89"/>
      <c r="M2914" s="89"/>
      <c r="N2914" s="274">
        <v>1320452.4099999999</v>
      </c>
      <c r="O2914" s="274">
        <v>0</v>
      </c>
      <c r="P2914" s="89" t="s">
        <v>670</v>
      </c>
    </row>
    <row r="2915" spans="1:16" ht="76.5">
      <c r="A2915" s="271">
        <v>25</v>
      </c>
      <c r="B2915" s="89"/>
      <c r="C2915" s="272" t="s">
        <v>45</v>
      </c>
      <c r="D2915" s="84">
        <v>43531</v>
      </c>
      <c r="E2915" s="85" t="s">
        <v>6237</v>
      </c>
      <c r="F2915" s="85" t="s">
        <v>671</v>
      </c>
      <c r="G2915" s="85">
        <v>220073</v>
      </c>
      <c r="H2915" s="89"/>
      <c r="I2915" s="273" t="s">
        <v>7508</v>
      </c>
      <c r="J2915" s="89"/>
      <c r="K2915" s="89"/>
      <c r="L2915" s="89"/>
      <c r="M2915" s="89"/>
      <c r="N2915" s="274">
        <v>158582.38</v>
      </c>
      <c r="O2915" s="274">
        <v>0</v>
      </c>
      <c r="P2915" s="89" t="s">
        <v>670</v>
      </c>
    </row>
    <row r="2916" spans="1:16" ht="76.5">
      <c r="A2916" s="271">
        <v>25</v>
      </c>
      <c r="B2916" s="89"/>
      <c r="C2916" s="272" t="s">
        <v>45</v>
      </c>
      <c r="D2916" s="84">
        <v>43531</v>
      </c>
      <c r="E2916" s="85" t="s">
        <v>6237</v>
      </c>
      <c r="F2916" s="85" t="s">
        <v>671</v>
      </c>
      <c r="G2916" s="85">
        <v>220074</v>
      </c>
      <c r="H2916" s="89"/>
      <c r="I2916" s="273" t="s">
        <v>7509</v>
      </c>
      <c r="J2916" s="89"/>
      <c r="K2916" s="89"/>
      <c r="L2916" s="89"/>
      <c r="M2916" s="89"/>
      <c r="N2916" s="274">
        <v>134793.94</v>
      </c>
      <c r="O2916" s="274">
        <v>0</v>
      </c>
      <c r="P2916" s="89" t="s">
        <v>670</v>
      </c>
    </row>
    <row r="2917" spans="1:16" ht="76.5">
      <c r="A2917" s="271">
        <v>25</v>
      </c>
      <c r="B2917" s="89"/>
      <c r="C2917" s="272" t="s">
        <v>45</v>
      </c>
      <c r="D2917" s="84">
        <v>43531</v>
      </c>
      <c r="E2917" s="85" t="s">
        <v>6237</v>
      </c>
      <c r="F2917" s="85" t="s">
        <v>671</v>
      </c>
      <c r="G2917" s="85">
        <v>220070</v>
      </c>
      <c r="H2917" s="89"/>
      <c r="I2917" s="273" t="s">
        <v>7510</v>
      </c>
      <c r="J2917" s="89"/>
      <c r="K2917" s="89"/>
      <c r="L2917" s="89"/>
      <c r="M2917" s="89"/>
      <c r="N2917" s="274">
        <v>479510.57</v>
      </c>
      <c r="O2917" s="274">
        <v>0</v>
      </c>
      <c r="P2917" s="89" t="s">
        <v>670</v>
      </c>
    </row>
    <row r="2918" spans="1:16" ht="76.5">
      <c r="A2918" s="271">
        <v>25</v>
      </c>
      <c r="B2918" s="89"/>
      <c r="C2918" s="272" t="s">
        <v>45</v>
      </c>
      <c r="D2918" s="84">
        <v>43531</v>
      </c>
      <c r="E2918" s="85" t="s">
        <v>6237</v>
      </c>
      <c r="F2918" s="85" t="s">
        <v>671</v>
      </c>
      <c r="G2918" s="85">
        <v>220069</v>
      </c>
      <c r="H2918" s="89"/>
      <c r="I2918" s="273" t="s">
        <v>7511</v>
      </c>
      <c r="J2918" s="89"/>
      <c r="K2918" s="89"/>
      <c r="L2918" s="89"/>
      <c r="M2918" s="89"/>
      <c r="N2918" s="274">
        <v>1620416.66</v>
      </c>
      <c r="O2918" s="274">
        <v>0</v>
      </c>
      <c r="P2918" s="89" t="s">
        <v>670</v>
      </c>
    </row>
    <row r="2919" spans="1:16" ht="76.5">
      <c r="A2919" s="271">
        <v>25</v>
      </c>
      <c r="B2919" s="89"/>
      <c r="C2919" s="272" t="s">
        <v>45</v>
      </c>
      <c r="D2919" s="84">
        <v>43531</v>
      </c>
      <c r="E2919" s="85" t="s">
        <v>6237</v>
      </c>
      <c r="F2919" s="85" t="s">
        <v>671</v>
      </c>
      <c r="G2919" s="85">
        <v>220071</v>
      </c>
      <c r="H2919" s="89"/>
      <c r="I2919" s="273" t="s">
        <v>7512</v>
      </c>
      <c r="J2919" s="89"/>
      <c r="K2919" s="89"/>
      <c r="L2919" s="89"/>
      <c r="M2919" s="89"/>
      <c r="N2919" s="274">
        <v>2234083.4700000002</v>
      </c>
      <c r="O2919" s="274">
        <v>0</v>
      </c>
      <c r="P2919" s="89" t="s">
        <v>670</v>
      </c>
    </row>
    <row r="2920" spans="1:16" ht="76.5">
      <c r="A2920" s="271">
        <v>25</v>
      </c>
      <c r="B2920" s="89"/>
      <c r="C2920" s="272" t="s">
        <v>45</v>
      </c>
      <c r="D2920" s="84">
        <v>43531</v>
      </c>
      <c r="E2920" s="85" t="s">
        <v>6237</v>
      </c>
      <c r="F2920" s="85" t="s">
        <v>671</v>
      </c>
      <c r="G2920" s="85">
        <v>220066</v>
      </c>
      <c r="H2920" s="89"/>
      <c r="I2920" s="273" t="s">
        <v>7513</v>
      </c>
      <c r="J2920" s="89"/>
      <c r="K2920" s="89"/>
      <c r="L2920" s="89"/>
      <c r="M2920" s="89"/>
      <c r="N2920" s="274">
        <v>437743.35</v>
      </c>
      <c r="O2920" s="274">
        <v>0</v>
      </c>
      <c r="P2920" s="89" t="s">
        <v>670</v>
      </c>
    </row>
    <row r="2921" spans="1:16" ht="76.5">
      <c r="A2921" s="271">
        <v>25</v>
      </c>
      <c r="B2921" s="89"/>
      <c r="C2921" s="272" t="s">
        <v>45</v>
      </c>
      <c r="D2921" s="84">
        <v>43531</v>
      </c>
      <c r="E2921" s="85" t="s">
        <v>6237</v>
      </c>
      <c r="F2921" s="85" t="s">
        <v>671</v>
      </c>
      <c r="G2921" s="85">
        <v>220068</v>
      </c>
      <c r="H2921" s="89"/>
      <c r="I2921" s="273" t="s">
        <v>7514</v>
      </c>
      <c r="J2921" s="89"/>
      <c r="K2921" s="89"/>
      <c r="L2921" s="89"/>
      <c r="M2921" s="89"/>
      <c r="N2921" s="274">
        <v>224330.09</v>
      </c>
      <c r="O2921" s="274">
        <v>0</v>
      </c>
      <c r="P2921" s="89" t="s">
        <v>670</v>
      </c>
    </row>
    <row r="2922" spans="1:16" ht="76.5">
      <c r="A2922" s="271">
        <v>25</v>
      </c>
      <c r="B2922" s="89"/>
      <c r="C2922" s="272" t="s">
        <v>45</v>
      </c>
      <c r="D2922" s="84">
        <v>43531</v>
      </c>
      <c r="E2922" s="85" t="s">
        <v>6237</v>
      </c>
      <c r="F2922" s="85" t="s">
        <v>671</v>
      </c>
      <c r="G2922" s="85">
        <v>218403</v>
      </c>
      <c r="H2922" s="89"/>
      <c r="I2922" s="273" t="s">
        <v>7515</v>
      </c>
      <c r="J2922" s="89"/>
      <c r="K2922" s="89"/>
      <c r="L2922" s="89"/>
      <c r="M2922" s="89"/>
      <c r="N2922" s="274">
        <v>1168382.74</v>
      </c>
      <c r="O2922" s="274">
        <v>0</v>
      </c>
      <c r="P2922" s="89" t="s">
        <v>670</v>
      </c>
    </row>
    <row r="2923" spans="1:16" ht="76.5">
      <c r="A2923" s="271">
        <v>25</v>
      </c>
      <c r="B2923" s="89"/>
      <c r="C2923" s="272" t="s">
        <v>45</v>
      </c>
      <c r="D2923" s="84">
        <v>43531</v>
      </c>
      <c r="E2923" s="85" t="s">
        <v>6237</v>
      </c>
      <c r="F2923" s="85" t="s">
        <v>671</v>
      </c>
      <c r="G2923" s="85">
        <v>218404</v>
      </c>
      <c r="H2923" s="89"/>
      <c r="I2923" s="273" t="s">
        <v>7516</v>
      </c>
      <c r="J2923" s="89"/>
      <c r="K2923" s="89"/>
      <c r="L2923" s="89"/>
      <c r="M2923" s="89"/>
      <c r="N2923" s="274">
        <v>644992.15</v>
      </c>
      <c r="O2923" s="274">
        <v>0</v>
      </c>
      <c r="P2923" s="89" t="s">
        <v>670</v>
      </c>
    </row>
    <row r="2924" spans="1:16" ht="76.5">
      <c r="A2924" s="271">
        <v>25</v>
      </c>
      <c r="B2924" s="89"/>
      <c r="C2924" s="272" t="s">
        <v>45</v>
      </c>
      <c r="D2924" s="84">
        <v>43531</v>
      </c>
      <c r="E2924" s="85" t="s">
        <v>6237</v>
      </c>
      <c r="F2924" s="85" t="s">
        <v>671</v>
      </c>
      <c r="G2924" s="85">
        <v>218402</v>
      </c>
      <c r="H2924" s="89"/>
      <c r="I2924" s="273" t="s">
        <v>7517</v>
      </c>
      <c r="J2924" s="89"/>
      <c r="K2924" s="89"/>
      <c r="L2924" s="89"/>
      <c r="M2924" s="89"/>
      <c r="N2924" s="274">
        <v>75296.58</v>
      </c>
      <c r="O2924" s="274">
        <v>0</v>
      </c>
      <c r="P2924" s="89" t="s">
        <v>670</v>
      </c>
    </row>
    <row r="2925" spans="1:16" ht="76.5">
      <c r="A2925" s="271">
        <v>25</v>
      </c>
      <c r="B2925" s="89"/>
      <c r="C2925" s="272" t="s">
        <v>45</v>
      </c>
      <c r="D2925" s="84">
        <v>43531</v>
      </c>
      <c r="E2925" s="85" t="s">
        <v>6237</v>
      </c>
      <c r="F2925" s="85" t="s">
        <v>671</v>
      </c>
      <c r="G2925" s="85">
        <v>196890</v>
      </c>
      <c r="H2925" s="89"/>
      <c r="I2925" s="273" t="s">
        <v>7518</v>
      </c>
      <c r="J2925" s="89"/>
      <c r="K2925" s="89"/>
      <c r="L2925" s="89"/>
      <c r="M2925" s="89"/>
      <c r="N2925" s="274">
        <v>1316876.94</v>
      </c>
      <c r="O2925" s="274">
        <v>0</v>
      </c>
      <c r="P2925" s="89" t="s">
        <v>670</v>
      </c>
    </row>
    <row r="2926" spans="1:16" ht="76.5">
      <c r="A2926" s="271">
        <v>10</v>
      </c>
      <c r="B2926" s="89"/>
      <c r="C2926" s="272" t="s">
        <v>41</v>
      </c>
      <c r="D2926" s="84">
        <v>43531</v>
      </c>
      <c r="E2926" s="85" t="s">
        <v>6238</v>
      </c>
      <c r="F2926" s="85" t="s">
        <v>6</v>
      </c>
      <c r="G2926" s="85">
        <v>980972</v>
      </c>
      <c r="H2926" s="89"/>
      <c r="I2926" s="273" t="s">
        <v>7519</v>
      </c>
      <c r="J2926" s="89"/>
      <c r="K2926" s="89"/>
      <c r="L2926" s="89"/>
      <c r="M2926" s="89"/>
      <c r="N2926" s="274">
        <v>0</v>
      </c>
      <c r="O2926" s="274">
        <v>9247.2800000000007</v>
      </c>
      <c r="P2926" s="89" t="s">
        <v>670</v>
      </c>
    </row>
    <row r="2927" spans="1:16" ht="76.5">
      <c r="A2927" s="271" t="s">
        <v>557</v>
      </c>
      <c r="B2927" s="89"/>
      <c r="C2927" s="272" t="s">
        <v>783</v>
      </c>
      <c r="D2927" s="84">
        <v>43531</v>
      </c>
      <c r="E2927" s="85" t="s">
        <v>6239</v>
      </c>
      <c r="F2927" s="85" t="s">
        <v>6</v>
      </c>
      <c r="G2927" s="85">
        <v>1090494</v>
      </c>
      <c r="H2927" s="89"/>
      <c r="I2927" s="273" t="s">
        <v>7520</v>
      </c>
      <c r="J2927" s="89"/>
      <c r="K2927" s="89"/>
      <c r="L2927" s="89"/>
      <c r="M2927" s="89"/>
      <c r="N2927" s="274">
        <v>0</v>
      </c>
      <c r="O2927" s="274">
        <v>20000</v>
      </c>
      <c r="P2927" s="89" t="s">
        <v>670</v>
      </c>
    </row>
    <row r="2928" spans="1:16" ht="76.5">
      <c r="A2928" s="271">
        <v>287</v>
      </c>
      <c r="B2928" s="89"/>
      <c r="C2928" s="272" t="s">
        <v>126</v>
      </c>
      <c r="D2928" s="84">
        <v>43531</v>
      </c>
      <c r="E2928" s="85" t="s">
        <v>6240</v>
      </c>
      <c r="F2928" s="85" t="s">
        <v>6</v>
      </c>
      <c r="G2928" s="85">
        <v>948505</v>
      </c>
      <c r="H2928" s="89"/>
      <c r="I2928" s="273" t="s">
        <v>7521</v>
      </c>
      <c r="J2928" s="89"/>
      <c r="K2928" s="89"/>
      <c r="L2928" s="89"/>
      <c r="M2928" s="89"/>
      <c r="N2928" s="274">
        <v>0</v>
      </c>
      <c r="O2928" s="274">
        <v>387965</v>
      </c>
      <c r="P2928" s="89" t="s">
        <v>670</v>
      </c>
    </row>
    <row r="2929" spans="1:16" ht="63.75">
      <c r="A2929" s="271">
        <v>310</v>
      </c>
      <c r="B2929" s="89"/>
      <c r="C2929" s="272" t="s">
        <v>141</v>
      </c>
      <c r="D2929" s="84">
        <v>43531</v>
      </c>
      <c r="E2929" s="85" t="s">
        <v>6241</v>
      </c>
      <c r="F2929" s="85" t="s">
        <v>6</v>
      </c>
      <c r="G2929" s="85">
        <v>948518</v>
      </c>
      <c r="H2929" s="89"/>
      <c r="I2929" s="273" t="s">
        <v>7522</v>
      </c>
      <c r="J2929" s="89"/>
      <c r="K2929" s="89"/>
      <c r="L2929" s="89"/>
      <c r="M2929" s="89"/>
      <c r="N2929" s="274">
        <v>0</v>
      </c>
      <c r="O2929" s="274">
        <v>83582.31</v>
      </c>
      <c r="P2929" s="89" t="s">
        <v>670</v>
      </c>
    </row>
    <row r="2930" spans="1:16" ht="76.5">
      <c r="A2930" s="271">
        <v>287</v>
      </c>
      <c r="B2930" s="89"/>
      <c r="C2930" s="272" t="s">
        <v>126</v>
      </c>
      <c r="D2930" s="84">
        <v>43531</v>
      </c>
      <c r="E2930" s="85" t="s">
        <v>6242</v>
      </c>
      <c r="F2930" s="85" t="s">
        <v>13</v>
      </c>
      <c r="G2930" s="85">
        <v>948505</v>
      </c>
      <c r="H2930" s="89"/>
      <c r="I2930" s="273" t="s">
        <v>7523</v>
      </c>
      <c r="J2930" s="89"/>
      <c r="K2930" s="89"/>
      <c r="L2930" s="89"/>
      <c r="M2930" s="89"/>
      <c r="N2930" s="274">
        <v>50</v>
      </c>
      <c r="O2930" s="274">
        <v>0</v>
      </c>
      <c r="P2930" s="89" t="s">
        <v>670</v>
      </c>
    </row>
    <row r="2931" spans="1:16" ht="76.5">
      <c r="A2931" s="271">
        <v>41</v>
      </c>
      <c r="B2931" s="89"/>
      <c r="C2931" s="272" t="s">
        <v>47</v>
      </c>
      <c r="D2931" s="84">
        <v>43531</v>
      </c>
      <c r="E2931" s="85" t="s">
        <v>6243</v>
      </c>
      <c r="F2931" s="85" t="s">
        <v>13</v>
      </c>
      <c r="G2931" s="85">
        <v>948516</v>
      </c>
      <c r="H2931" s="89"/>
      <c r="I2931" s="273" t="s">
        <v>7524</v>
      </c>
      <c r="J2931" s="89"/>
      <c r="K2931" s="89"/>
      <c r="L2931" s="89"/>
      <c r="M2931" s="89"/>
      <c r="N2931" s="274">
        <v>314.87</v>
      </c>
      <c r="O2931" s="274">
        <v>0</v>
      </c>
      <c r="P2931" s="89" t="s">
        <v>670</v>
      </c>
    </row>
    <row r="2932" spans="1:16" ht="76.5">
      <c r="A2932" s="271">
        <v>41</v>
      </c>
      <c r="B2932" s="89"/>
      <c r="C2932" s="272" t="s">
        <v>47</v>
      </c>
      <c r="D2932" s="84">
        <v>43531</v>
      </c>
      <c r="E2932" s="85" t="s">
        <v>6244</v>
      </c>
      <c r="F2932" s="85" t="s">
        <v>11</v>
      </c>
      <c r="G2932" s="85">
        <v>948516</v>
      </c>
      <c r="H2932" s="89"/>
      <c r="I2932" s="273" t="s">
        <v>7525</v>
      </c>
      <c r="J2932" s="89"/>
      <c r="K2932" s="89"/>
      <c r="L2932" s="89"/>
      <c r="M2932" s="89"/>
      <c r="N2932" s="274">
        <v>50</v>
      </c>
      <c r="O2932" s="274">
        <v>0</v>
      </c>
      <c r="P2932" s="89" t="s">
        <v>670</v>
      </c>
    </row>
    <row r="2933" spans="1:16" ht="51">
      <c r="A2933" s="271">
        <v>513</v>
      </c>
      <c r="B2933" s="89"/>
      <c r="C2933" s="272" t="s">
        <v>171</v>
      </c>
      <c r="D2933" s="84">
        <v>43531</v>
      </c>
      <c r="E2933" s="85" t="s">
        <v>6245</v>
      </c>
      <c r="F2933" s="85" t="s">
        <v>15</v>
      </c>
      <c r="G2933" s="85">
        <v>981426</v>
      </c>
      <c r="H2933" s="89"/>
      <c r="I2933" s="273" t="s">
        <v>718</v>
      </c>
      <c r="J2933" s="89"/>
      <c r="K2933" s="89"/>
      <c r="L2933" s="89"/>
      <c r="M2933" s="89"/>
      <c r="N2933" s="274">
        <v>50</v>
      </c>
      <c r="O2933" s="274">
        <v>0</v>
      </c>
      <c r="P2933" s="89" t="s">
        <v>670</v>
      </c>
    </row>
    <row r="2934" spans="1:16" ht="51">
      <c r="A2934" s="271">
        <v>35</v>
      </c>
      <c r="B2934" s="89"/>
      <c r="C2934" s="272" t="s">
        <v>46</v>
      </c>
      <c r="D2934" s="84">
        <v>43532</v>
      </c>
      <c r="E2934" s="85" t="s">
        <v>6246</v>
      </c>
      <c r="F2934" s="85" t="s">
        <v>3</v>
      </c>
      <c r="G2934" s="85">
        <v>1717989</v>
      </c>
      <c r="H2934" s="89"/>
      <c r="I2934" s="273" t="s">
        <v>4955</v>
      </c>
      <c r="J2934" s="89"/>
      <c r="K2934" s="89"/>
      <c r="L2934" s="89"/>
      <c r="M2934" s="89"/>
      <c r="N2934" s="274">
        <v>0</v>
      </c>
      <c r="O2934" s="274">
        <v>1500</v>
      </c>
      <c r="P2934" s="89" t="s">
        <v>670</v>
      </c>
    </row>
    <row r="2935" spans="1:16" ht="51">
      <c r="A2935" s="271">
        <v>591</v>
      </c>
      <c r="B2935" s="89"/>
      <c r="C2935" s="272" t="s">
        <v>1370</v>
      </c>
      <c r="D2935" s="84">
        <v>43532</v>
      </c>
      <c r="E2935" s="85" t="s">
        <v>6247</v>
      </c>
      <c r="F2935" s="85" t="s">
        <v>3</v>
      </c>
      <c r="G2935" s="85">
        <v>1717992</v>
      </c>
      <c r="H2935" s="89"/>
      <c r="I2935" s="273" t="s">
        <v>7526</v>
      </c>
      <c r="J2935" s="89"/>
      <c r="K2935" s="89"/>
      <c r="L2935" s="89"/>
      <c r="M2935" s="89"/>
      <c r="N2935" s="274">
        <v>0</v>
      </c>
      <c r="O2935" s="274">
        <v>185.74</v>
      </c>
      <c r="P2935" s="89" t="s">
        <v>670</v>
      </c>
    </row>
    <row r="2936" spans="1:16" ht="51">
      <c r="A2936" s="271" t="s">
        <v>556</v>
      </c>
      <c r="B2936" s="89"/>
      <c r="C2936" s="272" t="s">
        <v>616</v>
      </c>
      <c r="D2936" s="84">
        <v>43532</v>
      </c>
      <c r="E2936" s="85" t="s">
        <v>6248</v>
      </c>
      <c r="F2936" s="85" t="s">
        <v>3</v>
      </c>
      <c r="G2936" s="85">
        <v>1718003</v>
      </c>
      <c r="H2936" s="89"/>
      <c r="I2936" s="273" t="s">
        <v>7527</v>
      </c>
      <c r="J2936" s="89"/>
      <c r="K2936" s="89"/>
      <c r="L2936" s="89"/>
      <c r="M2936" s="89"/>
      <c r="N2936" s="274">
        <v>0</v>
      </c>
      <c r="O2936" s="274">
        <v>100</v>
      </c>
      <c r="P2936" s="89" t="s">
        <v>670</v>
      </c>
    </row>
    <row r="2937" spans="1:16" ht="51">
      <c r="A2937" s="271" t="s">
        <v>565</v>
      </c>
      <c r="B2937" s="89"/>
      <c r="C2937" s="272" t="s">
        <v>615</v>
      </c>
      <c r="D2937" s="84">
        <v>43532</v>
      </c>
      <c r="E2937" s="85" t="s">
        <v>6249</v>
      </c>
      <c r="F2937" s="85" t="s">
        <v>3</v>
      </c>
      <c r="G2937" s="85">
        <v>1717942</v>
      </c>
      <c r="H2937" s="89"/>
      <c r="I2937" s="273" t="s">
        <v>7528</v>
      </c>
      <c r="J2937" s="89"/>
      <c r="K2937" s="89"/>
      <c r="L2937" s="89"/>
      <c r="M2937" s="89"/>
      <c r="N2937" s="274">
        <v>0</v>
      </c>
      <c r="O2937" s="274">
        <v>2000</v>
      </c>
      <c r="P2937" s="89" t="s">
        <v>670</v>
      </c>
    </row>
    <row r="2938" spans="1:16" ht="51">
      <c r="A2938" s="271" t="s">
        <v>565</v>
      </c>
      <c r="B2938" s="89"/>
      <c r="C2938" s="272" t="s">
        <v>615</v>
      </c>
      <c r="D2938" s="84">
        <v>43532</v>
      </c>
      <c r="E2938" s="85" t="s">
        <v>6250</v>
      </c>
      <c r="F2938" s="85" t="s">
        <v>3</v>
      </c>
      <c r="G2938" s="85">
        <v>1717936</v>
      </c>
      <c r="H2938" s="89"/>
      <c r="I2938" s="273" t="s">
        <v>7529</v>
      </c>
      <c r="J2938" s="89"/>
      <c r="K2938" s="89"/>
      <c r="L2938" s="89"/>
      <c r="M2938" s="89"/>
      <c r="N2938" s="274">
        <v>0</v>
      </c>
      <c r="O2938" s="274">
        <v>2000</v>
      </c>
      <c r="P2938" s="89" t="s">
        <v>670</v>
      </c>
    </row>
    <row r="2939" spans="1:16" ht="63.75">
      <c r="A2939" s="271">
        <v>592</v>
      </c>
      <c r="B2939" s="89"/>
      <c r="C2939" s="272" t="s">
        <v>645</v>
      </c>
      <c r="D2939" s="84">
        <v>43532</v>
      </c>
      <c r="E2939" s="85" t="s">
        <v>6251</v>
      </c>
      <c r="F2939" s="85" t="s">
        <v>3</v>
      </c>
      <c r="G2939" s="85">
        <v>1718228</v>
      </c>
      <c r="H2939" s="89"/>
      <c r="I2939" s="273" t="s">
        <v>7530</v>
      </c>
      <c r="J2939" s="89"/>
      <c r="K2939" s="89"/>
      <c r="L2939" s="89"/>
      <c r="M2939" s="89"/>
      <c r="N2939" s="274">
        <v>0</v>
      </c>
      <c r="O2939" s="274">
        <v>26929.8</v>
      </c>
      <c r="P2939" s="89" t="s">
        <v>670</v>
      </c>
    </row>
    <row r="2940" spans="1:16" ht="51">
      <c r="A2940" s="271">
        <v>592</v>
      </c>
      <c r="B2940" s="89"/>
      <c r="C2940" s="272" t="s">
        <v>645</v>
      </c>
      <c r="D2940" s="84">
        <v>43532</v>
      </c>
      <c r="E2940" s="85" t="s">
        <v>6252</v>
      </c>
      <c r="F2940" s="85" t="s">
        <v>3</v>
      </c>
      <c r="G2940" s="85">
        <v>1718226</v>
      </c>
      <c r="H2940" s="89"/>
      <c r="I2940" s="273" t="s">
        <v>7531</v>
      </c>
      <c r="J2940" s="89"/>
      <c r="K2940" s="89"/>
      <c r="L2940" s="89"/>
      <c r="M2940" s="89"/>
      <c r="N2940" s="274">
        <v>0</v>
      </c>
      <c r="O2940" s="274">
        <v>19947</v>
      </c>
      <c r="P2940" s="89" t="s">
        <v>670</v>
      </c>
    </row>
    <row r="2941" spans="1:16" ht="38.25">
      <c r="A2941" s="271" t="s">
        <v>565</v>
      </c>
      <c r="B2941" s="89"/>
      <c r="C2941" s="272" t="s">
        <v>615</v>
      </c>
      <c r="D2941" s="84">
        <v>43532</v>
      </c>
      <c r="E2941" s="85" t="s">
        <v>6253</v>
      </c>
      <c r="F2941" s="85" t="s">
        <v>3</v>
      </c>
      <c r="G2941" s="85">
        <v>1718155</v>
      </c>
      <c r="H2941" s="89"/>
      <c r="I2941" s="273" t="s">
        <v>7532</v>
      </c>
      <c r="J2941" s="89"/>
      <c r="K2941" s="89"/>
      <c r="L2941" s="89"/>
      <c r="M2941" s="89"/>
      <c r="N2941" s="274">
        <v>0</v>
      </c>
      <c r="O2941" s="274">
        <v>2195</v>
      </c>
      <c r="P2941" s="89" t="s">
        <v>670</v>
      </c>
    </row>
    <row r="2942" spans="1:16" ht="38.25">
      <c r="A2942" s="271" t="s">
        <v>565</v>
      </c>
      <c r="B2942" s="89"/>
      <c r="C2942" s="272" t="s">
        <v>615</v>
      </c>
      <c r="D2942" s="84">
        <v>43532</v>
      </c>
      <c r="E2942" s="85" t="s">
        <v>6254</v>
      </c>
      <c r="F2942" s="85" t="s">
        <v>3</v>
      </c>
      <c r="G2942" s="85">
        <v>1718127</v>
      </c>
      <c r="H2942" s="89"/>
      <c r="I2942" s="273" t="s">
        <v>7533</v>
      </c>
      <c r="J2942" s="89"/>
      <c r="K2942" s="89"/>
      <c r="L2942" s="89"/>
      <c r="M2942" s="89"/>
      <c r="N2942" s="274">
        <v>0</v>
      </c>
      <c r="O2942" s="274">
        <v>1464.58</v>
      </c>
      <c r="P2942" s="89" t="s">
        <v>670</v>
      </c>
    </row>
    <row r="2943" spans="1:16" ht="38.25">
      <c r="A2943" s="271">
        <v>52</v>
      </c>
      <c r="B2943" s="89"/>
      <c r="C2943" s="272" t="s">
        <v>51</v>
      </c>
      <c r="D2943" s="84">
        <v>43532</v>
      </c>
      <c r="E2943" s="85" t="s">
        <v>6255</v>
      </c>
      <c r="F2943" s="85" t="s">
        <v>3</v>
      </c>
      <c r="G2943" s="85">
        <v>1718124</v>
      </c>
      <c r="H2943" s="89"/>
      <c r="I2943" s="273" t="s">
        <v>7534</v>
      </c>
      <c r="J2943" s="89"/>
      <c r="K2943" s="89"/>
      <c r="L2943" s="89"/>
      <c r="M2943" s="89"/>
      <c r="N2943" s="274">
        <v>0</v>
      </c>
      <c r="O2943" s="274">
        <v>556.5</v>
      </c>
      <c r="P2943" s="89" t="s">
        <v>670</v>
      </c>
    </row>
    <row r="2944" spans="1:16" ht="38.25">
      <c r="A2944" s="271" t="s">
        <v>565</v>
      </c>
      <c r="B2944" s="89"/>
      <c r="C2944" s="272" t="s">
        <v>615</v>
      </c>
      <c r="D2944" s="84">
        <v>43532</v>
      </c>
      <c r="E2944" s="85" t="s">
        <v>6256</v>
      </c>
      <c r="F2944" s="85" t="s">
        <v>3</v>
      </c>
      <c r="G2944" s="85">
        <v>1718117</v>
      </c>
      <c r="H2944" s="89"/>
      <c r="I2944" s="273" t="s">
        <v>7535</v>
      </c>
      <c r="J2944" s="89"/>
      <c r="K2944" s="89"/>
      <c r="L2944" s="89"/>
      <c r="M2944" s="89"/>
      <c r="N2944" s="274">
        <v>0</v>
      </c>
      <c r="O2944" s="274">
        <v>371</v>
      </c>
      <c r="P2944" s="89" t="s">
        <v>670</v>
      </c>
    </row>
    <row r="2945" spans="1:16" ht="51">
      <c r="A2945" s="271" t="s">
        <v>565</v>
      </c>
      <c r="B2945" s="89"/>
      <c r="C2945" s="272" t="s">
        <v>615</v>
      </c>
      <c r="D2945" s="84">
        <v>43532</v>
      </c>
      <c r="E2945" s="85" t="s">
        <v>6257</v>
      </c>
      <c r="F2945" s="85" t="s">
        <v>3</v>
      </c>
      <c r="G2945" s="85">
        <v>1718109</v>
      </c>
      <c r="H2945" s="89"/>
      <c r="I2945" s="273" t="s">
        <v>7536</v>
      </c>
      <c r="J2945" s="89"/>
      <c r="K2945" s="89"/>
      <c r="L2945" s="89"/>
      <c r="M2945" s="89"/>
      <c r="N2945" s="274">
        <v>0</v>
      </c>
      <c r="O2945" s="274">
        <v>677.76</v>
      </c>
      <c r="P2945" s="89" t="s">
        <v>670</v>
      </c>
    </row>
    <row r="2946" spans="1:16" ht="38.25">
      <c r="A2946" s="271">
        <v>526</v>
      </c>
      <c r="B2946" s="89"/>
      <c r="C2946" s="272" t="s">
        <v>610</v>
      </c>
      <c r="D2946" s="84">
        <v>43532</v>
      </c>
      <c r="E2946" s="85" t="s">
        <v>6258</v>
      </c>
      <c r="F2946" s="85" t="s">
        <v>3</v>
      </c>
      <c r="G2946" s="85">
        <v>1718071</v>
      </c>
      <c r="H2946" s="89"/>
      <c r="I2946" s="273" t="s">
        <v>7537</v>
      </c>
      <c r="J2946" s="89"/>
      <c r="K2946" s="89"/>
      <c r="L2946" s="89"/>
      <c r="M2946" s="89"/>
      <c r="N2946" s="274">
        <v>0</v>
      </c>
      <c r="O2946" s="274">
        <v>15</v>
      </c>
      <c r="P2946" s="89" t="s">
        <v>670</v>
      </c>
    </row>
    <row r="2947" spans="1:16" ht="38.25">
      <c r="A2947" s="271" t="s">
        <v>565</v>
      </c>
      <c r="B2947" s="89"/>
      <c r="C2947" s="272" t="s">
        <v>615</v>
      </c>
      <c r="D2947" s="84">
        <v>43532</v>
      </c>
      <c r="E2947" s="85" t="s">
        <v>6259</v>
      </c>
      <c r="F2947" s="85" t="s">
        <v>3</v>
      </c>
      <c r="G2947" s="85">
        <v>1718034</v>
      </c>
      <c r="H2947" s="89"/>
      <c r="I2947" s="273" t="s">
        <v>1420</v>
      </c>
      <c r="J2947" s="89"/>
      <c r="K2947" s="89"/>
      <c r="L2947" s="89"/>
      <c r="M2947" s="89"/>
      <c r="N2947" s="274">
        <v>0</v>
      </c>
      <c r="O2947" s="274">
        <v>500</v>
      </c>
      <c r="P2947" s="89" t="s">
        <v>670</v>
      </c>
    </row>
    <row r="2948" spans="1:16" ht="51">
      <c r="A2948" s="271">
        <v>586</v>
      </c>
      <c r="B2948" s="89"/>
      <c r="C2948" s="272" t="s">
        <v>184</v>
      </c>
      <c r="D2948" s="84">
        <v>43532</v>
      </c>
      <c r="E2948" s="85" t="s">
        <v>6260</v>
      </c>
      <c r="F2948" s="85" t="s">
        <v>3</v>
      </c>
      <c r="G2948" s="85">
        <v>1718017</v>
      </c>
      <c r="H2948" s="89"/>
      <c r="I2948" s="273" t="s">
        <v>7538</v>
      </c>
      <c r="J2948" s="89"/>
      <c r="K2948" s="89"/>
      <c r="L2948" s="89"/>
      <c r="M2948" s="89"/>
      <c r="N2948" s="274">
        <v>0</v>
      </c>
      <c r="O2948" s="274">
        <v>676.08</v>
      </c>
      <c r="P2948" s="89" t="s">
        <v>670</v>
      </c>
    </row>
    <row r="2949" spans="1:16" ht="51">
      <c r="A2949" s="271" t="s">
        <v>565</v>
      </c>
      <c r="B2949" s="89"/>
      <c r="C2949" s="272" t="s">
        <v>615</v>
      </c>
      <c r="D2949" s="84">
        <v>43532</v>
      </c>
      <c r="E2949" s="85" t="s">
        <v>6261</v>
      </c>
      <c r="F2949" s="85" t="s">
        <v>3</v>
      </c>
      <c r="G2949" s="85">
        <v>1718004</v>
      </c>
      <c r="H2949" s="89"/>
      <c r="I2949" s="273" t="s">
        <v>7539</v>
      </c>
      <c r="J2949" s="89"/>
      <c r="K2949" s="89"/>
      <c r="L2949" s="89"/>
      <c r="M2949" s="89"/>
      <c r="N2949" s="274">
        <v>0</v>
      </c>
      <c r="O2949" s="274">
        <v>1669</v>
      </c>
      <c r="P2949" s="89" t="s">
        <v>670</v>
      </c>
    </row>
    <row r="2950" spans="1:16" ht="51">
      <c r="A2950" s="271">
        <v>342</v>
      </c>
      <c r="B2950" s="89"/>
      <c r="C2950" s="272" t="s">
        <v>148</v>
      </c>
      <c r="D2950" s="84">
        <v>43532</v>
      </c>
      <c r="E2950" s="85" t="s">
        <v>6262</v>
      </c>
      <c r="F2950" s="85" t="s">
        <v>3</v>
      </c>
      <c r="G2950" s="85">
        <v>1718036</v>
      </c>
      <c r="H2950" s="89"/>
      <c r="I2950" s="273" t="s">
        <v>7540</v>
      </c>
      <c r="J2950" s="89"/>
      <c r="K2950" s="89"/>
      <c r="L2950" s="89"/>
      <c r="M2950" s="89"/>
      <c r="N2950" s="274">
        <v>0</v>
      </c>
      <c r="O2950" s="274">
        <v>312</v>
      </c>
      <c r="P2950" s="89" t="s">
        <v>670</v>
      </c>
    </row>
    <row r="2951" spans="1:16" ht="63.75">
      <c r="A2951" s="271">
        <v>301</v>
      </c>
      <c r="B2951" s="89"/>
      <c r="C2951" s="272" t="s">
        <v>138</v>
      </c>
      <c r="D2951" s="84">
        <v>43532</v>
      </c>
      <c r="E2951" s="85" t="s">
        <v>6263</v>
      </c>
      <c r="F2951" s="85" t="s">
        <v>3</v>
      </c>
      <c r="G2951" s="85">
        <v>1718010</v>
      </c>
      <c r="H2951" s="89"/>
      <c r="I2951" s="273" t="s">
        <v>7541</v>
      </c>
      <c r="J2951" s="89"/>
      <c r="K2951" s="89"/>
      <c r="L2951" s="89"/>
      <c r="M2951" s="89"/>
      <c r="N2951" s="274">
        <v>0</v>
      </c>
      <c r="O2951" s="274">
        <v>1599161</v>
      </c>
      <c r="P2951" s="89" t="s">
        <v>670</v>
      </c>
    </row>
    <row r="2952" spans="1:16" ht="63.75">
      <c r="A2952" s="271">
        <v>578</v>
      </c>
      <c r="B2952" s="89"/>
      <c r="C2952" s="272" t="s">
        <v>179</v>
      </c>
      <c r="D2952" s="84">
        <v>43532</v>
      </c>
      <c r="E2952" s="85" t="s">
        <v>6264</v>
      </c>
      <c r="F2952" s="85" t="s">
        <v>3</v>
      </c>
      <c r="G2952" s="85">
        <v>1717999</v>
      </c>
      <c r="H2952" s="89"/>
      <c r="I2952" s="273" t="s">
        <v>7542</v>
      </c>
      <c r="J2952" s="89"/>
      <c r="K2952" s="89"/>
      <c r="L2952" s="89"/>
      <c r="M2952" s="89"/>
      <c r="N2952" s="274">
        <v>0</v>
      </c>
      <c r="O2952" s="274">
        <v>479</v>
      </c>
      <c r="P2952" s="89" t="s">
        <v>670</v>
      </c>
    </row>
    <row r="2953" spans="1:16" ht="51">
      <c r="A2953" s="271">
        <v>373</v>
      </c>
      <c r="B2953" s="89"/>
      <c r="C2953" s="272" t="s">
        <v>636</v>
      </c>
      <c r="D2953" s="84">
        <v>43532</v>
      </c>
      <c r="E2953" s="85" t="s">
        <v>6265</v>
      </c>
      <c r="F2953" s="85" t="s">
        <v>3</v>
      </c>
      <c r="G2953" s="85">
        <v>1717913</v>
      </c>
      <c r="H2953" s="89"/>
      <c r="I2953" s="273" t="s">
        <v>7543</v>
      </c>
      <c r="J2953" s="89"/>
      <c r="K2953" s="89"/>
      <c r="L2953" s="89"/>
      <c r="M2953" s="89"/>
      <c r="N2953" s="274">
        <v>0</v>
      </c>
      <c r="O2953" s="274">
        <v>722.4</v>
      </c>
      <c r="P2953" s="89" t="s">
        <v>670</v>
      </c>
    </row>
    <row r="2954" spans="1:16" ht="51">
      <c r="A2954" s="271">
        <v>650</v>
      </c>
      <c r="B2954" s="89"/>
      <c r="C2954" s="272" t="s">
        <v>187</v>
      </c>
      <c r="D2954" s="84">
        <v>43532</v>
      </c>
      <c r="E2954" s="85" t="s">
        <v>6266</v>
      </c>
      <c r="F2954" s="85" t="s">
        <v>3</v>
      </c>
      <c r="G2954" s="85">
        <v>1717894</v>
      </c>
      <c r="H2954" s="89"/>
      <c r="I2954" s="273" t="s">
        <v>7544</v>
      </c>
      <c r="J2954" s="89"/>
      <c r="K2954" s="89"/>
      <c r="L2954" s="89"/>
      <c r="M2954" s="89"/>
      <c r="N2954" s="274">
        <v>0</v>
      </c>
      <c r="O2954" s="274">
        <v>24819.34</v>
      </c>
      <c r="P2954" s="89" t="s">
        <v>670</v>
      </c>
    </row>
    <row r="2955" spans="1:16" ht="51">
      <c r="A2955" s="271">
        <v>119</v>
      </c>
      <c r="B2955" s="89"/>
      <c r="C2955" s="272" t="s">
        <v>63</v>
      </c>
      <c r="D2955" s="84">
        <v>43532</v>
      </c>
      <c r="E2955" s="85" t="s">
        <v>6267</v>
      </c>
      <c r="F2955" s="85" t="s">
        <v>3</v>
      </c>
      <c r="G2955" s="85">
        <v>1717890</v>
      </c>
      <c r="H2955" s="89"/>
      <c r="I2955" s="273" t="s">
        <v>7545</v>
      </c>
      <c r="J2955" s="89"/>
      <c r="K2955" s="89"/>
      <c r="L2955" s="89"/>
      <c r="M2955" s="89"/>
      <c r="N2955" s="274">
        <v>0</v>
      </c>
      <c r="O2955" s="274">
        <v>1147.74</v>
      </c>
      <c r="P2955" s="89" t="s">
        <v>670</v>
      </c>
    </row>
    <row r="2956" spans="1:16" ht="51">
      <c r="A2956" s="271">
        <v>87</v>
      </c>
      <c r="B2956" s="89"/>
      <c r="C2956" s="272" t="s">
        <v>57</v>
      </c>
      <c r="D2956" s="84">
        <v>43532</v>
      </c>
      <c r="E2956" s="85" t="s">
        <v>6268</v>
      </c>
      <c r="F2956" s="85" t="s">
        <v>3</v>
      </c>
      <c r="G2956" s="85">
        <v>1717886</v>
      </c>
      <c r="H2956" s="89"/>
      <c r="I2956" s="273" t="s">
        <v>7546</v>
      </c>
      <c r="J2956" s="89"/>
      <c r="K2956" s="89"/>
      <c r="L2956" s="89"/>
      <c r="M2956" s="89"/>
      <c r="N2956" s="274">
        <v>0</v>
      </c>
      <c r="O2956" s="274">
        <v>11200.74</v>
      </c>
      <c r="P2956" s="89" t="s">
        <v>670</v>
      </c>
    </row>
    <row r="2957" spans="1:16" ht="51">
      <c r="A2957" s="271">
        <v>902</v>
      </c>
      <c r="B2957" s="89"/>
      <c r="C2957" s="272" t="s">
        <v>203</v>
      </c>
      <c r="D2957" s="84">
        <v>43532</v>
      </c>
      <c r="E2957" s="85" t="s">
        <v>6269</v>
      </c>
      <c r="F2957" s="85" t="s">
        <v>3</v>
      </c>
      <c r="G2957" s="85">
        <v>1717885</v>
      </c>
      <c r="H2957" s="89"/>
      <c r="I2957" s="273" t="s">
        <v>7547</v>
      </c>
      <c r="J2957" s="89"/>
      <c r="K2957" s="89"/>
      <c r="L2957" s="89"/>
      <c r="M2957" s="89"/>
      <c r="N2957" s="274">
        <v>0</v>
      </c>
      <c r="O2957" s="274">
        <v>1429.38</v>
      </c>
      <c r="P2957" s="89" t="s">
        <v>670</v>
      </c>
    </row>
    <row r="2958" spans="1:16" ht="51">
      <c r="A2958" s="271" t="s">
        <v>565</v>
      </c>
      <c r="B2958" s="89"/>
      <c r="C2958" s="272" t="s">
        <v>615</v>
      </c>
      <c r="D2958" s="84">
        <v>43532</v>
      </c>
      <c r="E2958" s="85" t="s">
        <v>6270</v>
      </c>
      <c r="F2958" s="85" t="s">
        <v>3</v>
      </c>
      <c r="G2958" s="85">
        <v>1717881</v>
      </c>
      <c r="H2958" s="89"/>
      <c r="I2958" s="273" t="s">
        <v>7548</v>
      </c>
      <c r="J2958" s="89"/>
      <c r="K2958" s="89"/>
      <c r="L2958" s="89"/>
      <c r="M2958" s="89"/>
      <c r="N2958" s="274">
        <v>0</v>
      </c>
      <c r="O2958" s="274">
        <v>645.1</v>
      </c>
      <c r="P2958" s="89" t="s">
        <v>670</v>
      </c>
    </row>
    <row r="2959" spans="1:16" ht="63.75">
      <c r="A2959" s="271">
        <v>16</v>
      </c>
      <c r="B2959" s="89"/>
      <c r="C2959" s="272" t="s">
        <v>43</v>
      </c>
      <c r="D2959" s="84">
        <v>43532</v>
      </c>
      <c r="E2959" s="85" t="s">
        <v>6271</v>
      </c>
      <c r="F2959" s="85" t="s">
        <v>3</v>
      </c>
      <c r="G2959" s="85">
        <v>1717878</v>
      </c>
      <c r="H2959" s="89"/>
      <c r="I2959" s="273" t="s">
        <v>7549</v>
      </c>
      <c r="J2959" s="89"/>
      <c r="K2959" s="89"/>
      <c r="L2959" s="89"/>
      <c r="M2959" s="89"/>
      <c r="N2959" s="274">
        <v>0</v>
      </c>
      <c r="O2959" s="274">
        <v>580150</v>
      </c>
      <c r="P2959" s="89" t="s">
        <v>670</v>
      </c>
    </row>
    <row r="2960" spans="1:16" ht="63.75">
      <c r="A2960" s="271" t="s">
        <v>556</v>
      </c>
      <c r="B2960" s="89"/>
      <c r="C2960" s="272" t="s">
        <v>616</v>
      </c>
      <c r="D2960" s="84">
        <v>43532</v>
      </c>
      <c r="E2960" s="85" t="s">
        <v>6272</v>
      </c>
      <c r="F2960" s="85" t="s">
        <v>3</v>
      </c>
      <c r="G2960" s="85">
        <v>1717863</v>
      </c>
      <c r="H2960" s="89"/>
      <c r="I2960" s="273" t="s">
        <v>7550</v>
      </c>
      <c r="J2960" s="89"/>
      <c r="K2960" s="89"/>
      <c r="L2960" s="89"/>
      <c r="M2960" s="89"/>
      <c r="N2960" s="274">
        <v>0</v>
      </c>
      <c r="O2960" s="274">
        <v>505</v>
      </c>
      <c r="P2960" s="89" t="s">
        <v>670</v>
      </c>
    </row>
    <row r="2961" spans="1:16" ht="63.75">
      <c r="A2961" s="271" t="s">
        <v>565</v>
      </c>
      <c r="B2961" s="89"/>
      <c r="C2961" s="272" t="s">
        <v>615</v>
      </c>
      <c r="D2961" s="84">
        <v>43532</v>
      </c>
      <c r="E2961" s="85" t="s">
        <v>6273</v>
      </c>
      <c r="F2961" s="85" t="s">
        <v>3</v>
      </c>
      <c r="G2961" s="85">
        <v>1717853</v>
      </c>
      <c r="H2961" s="89"/>
      <c r="I2961" s="273" t="s">
        <v>7551</v>
      </c>
      <c r="J2961" s="89"/>
      <c r="K2961" s="89"/>
      <c r="L2961" s="89"/>
      <c r="M2961" s="89"/>
      <c r="N2961" s="274">
        <v>0</v>
      </c>
      <c r="O2961" s="274">
        <v>4026.81</v>
      </c>
      <c r="P2961" s="89" t="s">
        <v>670</v>
      </c>
    </row>
    <row r="2962" spans="1:16" ht="63.75">
      <c r="A2962" s="271">
        <v>48</v>
      </c>
      <c r="B2962" s="89"/>
      <c r="C2962" s="272" t="s">
        <v>50</v>
      </c>
      <c r="D2962" s="84">
        <v>43532</v>
      </c>
      <c r="E2962" s="85" t="s">
        <v>6274</v>
      </c>
      <c r="F2962" s="85" t="s">
        <v>3</v>
      </c>
      <c r="G2962" s="85">
        <v>1717868</v>
      </c>
      <c r="H2962" s="89"/>
      <c r="I2962" s="273" t="s">
        <v>7552</v>
      </c>
      <c r="J2962" s="89"/>
      <c r="K2962" s="89"/>
      <c r="L2962" s="89"/>
      <c r="M2962" s="89"/>
      <c r="N2962" s="274">
        <v>0</v>
      </c>
      <c r="O2962" s="274">
        <v>881</v>
      </c>
      <c r="P2962" s="89" t="s">
        <v>670</v>
      </c>
    </row>
    <row r="2963" spans="1:16" ht="51">
      <c r="A2963" s="271" t="s">
        <v>565</v>
      </c>
      <c r="B2963" s="89"/>
      <c r="C2963" s="272" t="s">
        <v>615</v>
      </c>
      <c r="D2963" s="84">
        <v>43532</v>
      </c>
      <c r="E2963" s="85" t="s">
        <v>6275</v>
      </c>
      <c r="F2963" s="85" t="s">
        <v>3</v>
      </c>
      <c r="G2963" s="85">
        <v>1717860</v>
      </c>
      <c r="H2963" s="89"/>
      <c r="I2963" s="273" t="s">
        <v>7553</v>
      </c>
      <c r="J2963" s="89"/>
      <c r="K2963" s="89"/>
      <c r="L2963" s="89"/>
      <c r="M2963" s="89"/>
      <c r="N2963" s="274">
        <v>0</v>
      </c>
      <c r="O2963" s="274">
        <v>1395.43</v>
      </c>
      <c r="P2963" s="89" t="s">
        <v>670</v>
      </c>
    </row>
    <row r="2964" spans="1:16" ht="63.75">
      <c r="A2964" s="271" t="s">
        <v>557</v>
      </c>
      <c r="B2964" s="89"/>
      <c r="C2964" s="272" t="s">
        <v>783</v>
      </c>
      <c r="D2964" s="84">
        <v>43532</v>
      </c>
      <c r="E2964" s="85" t="s">
        <v>6276</v>
      </c>
      <c r="F2964" s="85" t="s">
        <v>11</v>
      </c>
      <c r="G2964" s="85">
        <v>11949</v>
      </c>
      <c r="H2964" s="89"/>
      <c r="I2964" s="273" t="s">
        <v>7554</v>
      </c>
      <c r="J2964" s="89"/>
      <c r="K2964" s="89"/>
      <c r="L2964" s="89"/>
      <c r="M2964" s="89"/>
      <c r="N2964" s="274">
        <v>1002.58</v>
      </c>
      <c r="O2964" s="274">
        <v>0</v>
      </c>
      <c r="P2964" s="89" t="s">
        <v>670</v>
      </c>
    </row>
    <row r="2965" spans="1:16" ht="63.75">
      <c r="A2965" s="271" t="s">
        <v>557</v>
      </c>
      <c r="B2965" s="89"/>
      <c r="C2965" s="272" t="s">
        <v>783</v>
      </c>
      <c r="D2965" s="84">
        <v>43532</v>
      </c>
      <c r="E2965" s="85" t="s">
        <v>6277</v>
      </c>
      <c r="F2965" s="85" t="s">
        <v>11</v>
      </c>
      <c r="G2965" s="85">
        <v>11948</v>
      </c>
      <c r="H2965" s="89"/>
      <c r="I2965" s="273" t="s">
        <v>7555</v>
      </c>
      <c r="J2965" s="89"/>
      <c r="K2965" s="89"/>
      <c r="L2965" s="89"/>
      <c r="M2965" s="89"/>
      <c r="N2965" s="274">
        <v>1112.4100000000001</v>
      </c>
      <c r="O2965" s="274">
        <v>0</v>
      </c>
      <c r="P2965" s="89" t="s">
        <v>670</v>
      </c>
    </row>
    <row r="2966" spans="1:16" ht="76.5">
      <c r="A2966" s="271">
        <v>25</v>
      </c>
      <c r="B2966" s="89"/>
      <c r="C2966" s="272" t="s">
        <v>45</v>
      </c>
      <c r="D2966" s="84">
        <v>43532</v>
      </c>
      <c r="E2966" s="85" t="s">
        <v>6278</v>
      </c>
      <c r="F2966" s="85" t="s">
        <v>671</v>
      </c>
      <c r="G2966" s="85">
        <v>217625</v>
      </c>
      <c r="H2966" s="89"/>
      <c r="I2966" s="273" t="s">
        <v>7556</v>
      </c>
      <c r="J2966" s="89"/>
      <c r="K2966" s="89"/>
      <c r="L2966" s="89"/>
      <c r="M2966" s="89"/>
      <c r="N2966" s="274">
        <v>678991.2</v>
      </c>
      <c r="O2966" s="274">
        <v>0</v>
      </c>
      <c r="P2966" s="89" t="s">
        <v>670</v>
      </c>
    </row>
    <row r="2967" spans="1:16" ht="89.25">
      <c r="A2967" s="271">
        <v>25</v>
      </c>
      <c r="B2967" s="89"/>
      <c r="C2967" s="272" t="s">
        <v>45</v>
      </c>
      <c r="D2967" s="84">
        <v>43532</v>
      </c>
      <c r="E2967" s="85" t="s">
        <v>6278</v>
      </c>
      <c r="F2967" s="85" t="s">
        <v>671</v>
      </c>
      <c r="G2967" s="85">
        <v>217624</v>
      </c>
      <c r="H2967" s="89"/>
      <c r="I2967" s="273" t="s">
        <v>7557</v>
      </c>
      <c r="J2967" s="89"/>
      <c r="K2967" s="89"/>
      <c r="L2967" s="89"/>
      <c r="M2967" s="89"/>
      <c r="N2967" s="274">
        <v>259958.01</v>
      </c>
      <c r="O2967" s="274">
        <v>0</v>
      </c>
      <c r="P2967" s="89" t="s">
        <v>670</v>
      </c>
    </row>
    <row r="2968" spans="1:16" ht="76.5">
      <c r="A2968" s="271">
        <v>25</v>
      </c>
      <c r="B2968" s="89"/>
      <c r="C2968" s="272" t="s">
        <v>45</v>
      </c>
      <c r="D2968" s="84">
        <v>43532</v>
      </c>
      <c r="E2968" s="85" t="s">
        <v>6278</v>
      </c>
      <c r="F2968" s="85" t="s">
        <v>671</v>
      </c>
      <c r="G2968" s="85">
        <v>217122</v>
      </c>
      <c r="H2968" s="89"/>
      <c r="I2968" s="273" t="s">
        <v>7558</v>
      </c>
      <c r="J2968" s="89"/>
      <c r="K2968" s="89"/>
      <c r="L2968" s="89"/>
      <c r="M2968" s="89"/>
      <c r="N2968" s="274">
        <v>568388.64</v>
      </c>
      <c r="O2968" s="274">
        <v>0</v>
      </c>
      <c r="P2968" s="89" t="s">
        <v>670</v>
      </c>
    </row>
    <row r="2969" spans="1:16" ht="76.5">
      <c r="A2969" s="271">
        <v>25</v>
      </c>
      <c r="B2969" s="89"/>
      <c r="C2969" s="272" t="s">
        <v>45</v>
      </c>
      <c r="D2969" s="84">
        <v>43532</v>
      </c>
      <c r="E2969" s="85" t="s">
        <v>6278</v>
      </c>
      <c r="F2969" s="85" t="s">
        <v>671</v>
      </c>
      <c r="G2969" s="85">
        <v>217119</v>
      </c>
      <c r="H2969" s="89"/>
      <c r="I2969" s="273" t="s">
        <v>7559</v>
      </c>
      <c r="J2969" s="89"/>
      <c r="K2969" s="89"/>
      <c r="L2969" s="89"/>
      <c r="M2969" s="89"/>
      <c r="N2969" s="274">
        <v>71556.37</v>
      </c>
      <c r="O2969" s="274">
        <v>0</v>
      </c>
      <c r="P2969" s="89" t="s">
        <v>670</v>
      </c>
    </row>
    <row r="2970" spans="1:16" ht="76.5">
      <c r="A2970" s="271">
        <v>25</v>
      </c>
      <c r="B2970" s="89"/>
      <c r="C2970" s="272" t="s">
        <v>45</v>
      </c>
      <c r="D2970" s="84">
        <v>43532</v>
      </c>
      <c r="E2970" s="85" t="s">
        <v>6278</v>
      </c>
      <c r="F2970" s="85" t="s">
        <v>671</v>
      </c>
      <c r="G2970" s="85">
        <v>217120</v>
      </c>
      <c r="H2970" s="89"/>
      <c r="I2970" s="273" t="s">
        <v>7560</v>
      </c>
      <c r="J2970" s="89"/>
      <c r="K2970" s="89"/>
      <c r="L2970" s="89"/>
      <c r="M2970" s="89"/>
      <c r="N2970" s="274">
        <v>1128424.68</v>
      </c>
      <c r="O2970" s="274">
        <v>0</v>
      </c>
      <c r="P2970" s="89" t="s">
        <v>670</v>
      </c>
    </row>
    <row r="2971" spans="1:16" ht="76.5">
      <c r="A2971" s="271">
        <v>25</v>
      </c>
      <c r="B2971" s="89"/>
      <c r="C2971" s="272" t="s">
        <v>45</v>
      </c>
      <c r="D2971" s="84">
        <v>43532</v>
      </c>
      <c r="E2971" s="85" t="s">
        <v>6278</v>
      </c>
      <c r="F2971" s="85" t="s">
        <v>671</v>
      </c>
      <c r="G2971" s="85">
        <v>217121</v>
      </c>
      <c r="H2971" s="89"/>
      <c r="I2971" s="273" t="s">
        <v>7561</v>
      </c>
      <c r="J2971" s="89"/>
      <c r="K2971" s="89"/>
      <c r="L2971" s="89"/>
      <c r="M2971" s="89"/>
      <c r="N2971" s="274">
        <v>1091436.1499999999</v>
      </c>
      <c r="O2971" s="274">
        <v>0</v>
      </c>
      <c r="P2971" s="89" t="s">
        <v>670</v>
      </c>
    </row>
    <row r="2972" spans="1:16" ht="76.5">
      <c r="A2972" s="271">
        <v>25</v>
      </c>
      <c r="B2972" s="89"/>
      <c r="C2972" s="272" t="s">
        <v>45</v>
      </c>
      <c r="D2972" s="84">
        <v>43532</v>
      </c>
      <c r="E2972" s="85" t="s">
        <v>6278</v>
      </c>
      <c r="F2972" s="85" t="s">
        <v>671</v>
      </c>
      <c r="G2972" s="85">
        <v>217116</v>
      </c>
      <c r="H2972" s="89"/>
      <c r="I2972" s="273" t="s">
        <v>7562</v>
      </c>
      <c r="J2972" s="89"/>
      <c r="K2972" s="89"/>
      <c r="L2972" s="89"/>
      <c r="M2972" s="89"/>
      <c r="N2972" s="274">
        <v>994308.55</v>
      </c>
      <c r="O2972" s="274">
        <v>0</v>
      </c>
      <c r="P2972" s="89" t="s">
        <v>670</v>
      </c>
    </row>
    <row r="2973" spans="1:16" ht="76.5">
      <c r="A2973" s="271">
        <v>25</v>
      </c>
      <c r="B2973" s="89"/>
      <c r="C2973" s="272" t="s">
        <v>45</v>
      </c>
      <c r="D2973" s="84">
        <v>43532</v>
      </c>
      <c r="E2973" s="85" t="s">
        <v>6278</v>
      </c>
      <c r="F2973" s="85" t="s">
        <v>671</v>
      </c>
      <c r="G2973" s="85">
        <v>217117</v>
      </c>
      <c r="H2973" s="89"/>
      <c r="I2973" s="273" t="s">
        <v>7563</v>
      </c>
      <c r="J2973" s="89"/>
      <c r="K2973" s="89"/>
      <c r="L2973" s="89"/>
      <c r="M2973" s="89"/>
      <c r="N2973" s="274">
        <v>1727863.31</v>
      </c>
      <c r="O2973" s="274">
        <v>0</v>
      </c>
      <c r="P2973" s="89" t="s">
        <v>670</v>
      </c>
    </row>
    <row r="2974" spans="1:16" ht="76.5">
      <c r="A2974" s="271">
        <v>25</v>
      </c>
      <c r="B2974" s="89"/>
      <c r="C2974" s="272" t="s">
        <v>45</v>
      </c>
      <c r="D2974" s="84">
        <v>43532</v>
      </c>
      <c r="E2974" s="85" t="s">
        <v>6278</v>
      </c>
      <c r="F2974" s="85" t="s">
        <v>671</v>
      </c>
      <c r="G2974" s="85">
        <v>217118</v>
      </c>
      <c r="H2974" s="89"/>
      <c r="I2974" s="273" t="s">
        <v>7564</v>
      </c>
      <c r="J2974" s="89"/>
      <c r="K2974" s="89"/>
      <c r="L2974" s="89"/>
      <c r="M2974" s="89"/>
      <c r="N2974" s="274">
        <v>750921.89</v>
      </c>
      <c r="O2974" s="274">
        <v>0</v>
      </c>
      <c r="P2974" s="89" t="s">
        <v>670</v>
      </c>
    </row>
    <row r="2975" spans="1:16" ht="76.5">
      <c r="A2975" s="271">
        <v>25</v>
      </c>
      <c r="B2975" s="89"/>
      <c r="C2975" s="272" t="s">
        <v>45</v>
      </c>
      <c r="D2975" s="84">
        <v>43532</v>
      </c>
      <c r="E2975" s="85" t="s">
        <v>6278</v>
      </c>
      <c r="F2975" s="85" t="s">
        <v>671</v>
      </c>
      <c r="G2975" s="85">
        <v>217115</v>
      </c>
      <c r="H2975" s="89"/>
      <c r="I2975" s="273" t="s">
        <v>7565</v>
      </c>
      <c r="J2975" s="89"/>
      <c r="K2975" s="89"/>
      <c r="L2975" s="89"/>
      <c r="M2975" s="89"/>
      <c r="N2975" s="274">
        <v>574603.72</v>
      </c>
      <c r="O2975" s="274">
        <v>0</v>
      </c>
      <c r="P2975" s="89" t="s">
        <v>670</v>
      </c>
    </row>
    <row r="2976" spans="1:16" ht="76.5">
      <c r="A2976" s="271">
        <v>25</v>
      </c>
      <c r="B2976" s="89"/>
      <c r="C2976" s="272" t="s">
        <v>45</v>
      </c>
      <c r="D2976" s="84">
        <v>43532</v>
      </c>
      <c r="E2976" s="85" t="s">
        <v>6278</v>
      </c>
      <c r="F2976" s="85" t="s">
        <v>671</v>
      </c>
      <c r="G2976" s="85">
        <v>217113</v>
      </c>
      <c r="H2976" s="89"/>
      <c r="I2976" s="273" t="s">
        <v>7566</v>
      </c>
      <c r="J2976" s="89"/>
      <c r="K2976" s="89"/>
      <c r="L2976" s="89"/>
      <c r="M2976" s="89"/>
      <c r="N2976" s="274">
        <v>963159.62</v>
      </c>
      <c r="O2976" s="274">
        <v>0</v>
      </c>
      <c r="P2976" s="89" t="s">
        <v>670</v>
      </c>
    </row>
    <row r="2977" spans="1:16" ht="76.5">
      <c r="A2977" s="271">
        <v>25</v>
      </c>
      <c r="B2977" s="89"/>
      <c r="C2977" s="272" t="s">
        <v>45</v>
      </c>
      <c r="D2977" s="84">
        <v>43532</v>
      </c>
      <c r="E2977" s="85" t="s">
        <v>6278</v>
      </c>
      <c r="F2977" s="85" t="s">
        <v>671</v>
      </c>
      <c r="G2977" s="85">
        <v>217114</v>
      </c>
      <c r="H2977" s="89"/>
      <c r="I2977" s="273" t="s">
        <v>7567</v>
      </c>
      <c r="J2977" s="89"/>
      <c r="K2977" s="89"/>
      <c r="L2977" s="89"/>
      <c r="M2977" s="89"/>
      <c r="N2977" s="274">
        <v>192755.22</v>
      </c>
      <c r="O2977" s="274">
        <v>0</v>
      </c>
      <c r="P2977" s="89" t="s">
        <v>670</v>
      </c>
    </row>
    <row r="2978" spans="1:16" ht="76.5">
      <c r="A2978" s="271">
        <v>25</v>
      </c>
      <c r="B2978" s="89"/>
      <c r="C2978" s="272" t="s">
        <v>45</v>
      </c>
      <c r="D2978" s="84">
        <v>43532</v>
      </c>
      <c r="E2978" s="85" t="s">
        <v>6278</v>
      </c>
      <c r="F2978" s="85" t="s">
        <v>671</v>
      </c>
      <c r="G2978" s="85">
        <v>217027</v>
      </c>
      <c r="H2978" s="89"/>
      <c r="I2978" s="273" t="s">
        <v>7568</v>
      </c>
      <c r="J2978" s="89"/>
      <c r="K2978" s="89"/>
      <c r="L2978" s="89"/>
      <c r="M2978" s="89"/>
      <c r="N2978" s="274">
        <v>1309948.58</v>
      </c>
      <c r="O2978" s="274">
        <v>0</v>
      </c>
      <c r="P2978" s="89" t="s">
        <v>670</v>
      </c>
    </row>
    <row r="2979" spans="1:16" ht="76.5">
      <c r="A2979" s="271">
        <v>25</v>
      </c>
      <c r="B2979" s="89"/>
      <c r="C2979" s="272" t="s">
        <v>45</v>
      </c>
      <c r="D2979" s="84">
        <v>43532</v>
      </c>
      <c r="E2979" s="85" t="s">
        <v>6278</v>
      </c>
      <c r="F2979" s="85" t="s">
        <v>671</v>
      </c>
      <c r="G2979" s="85">
        <v>217028</v>
      </c>
      <c r="H2979" s="89"/>
      <c r="I2979" s="273" t="s">
        <v>7569</v>
      </c>
      <c r="J2979" s="89"/>
      <c r="K2979" s="89"/>
      <c r="L2979" s="89"/>
      <c r="M2979" s="89"/>
      <c r="N2979" s="274">
        <v>24561.35</v>
      </c>
      <c r="O2979" s="274">
        <v>0</v>
      </c>
      <c r="P2979" s="89" t="s">
        <v>670</v>
      </c>
    </row>
    <row r="2980" spans="1:16" ht="76.5">
      <c r="A2980" s="271">
        <v>25</v>
      </c>
      <c r="B2980" s="89"/>
      <c r="C2980" s="272" t="s">
        <v>45</v>
      </c>
      <c r="D2980" s="84">
        <v>43532</v>
      </c>
      <c r="E2980" s="85" t="s">
        <v>6278</v>
      </c>
      <c r="F2980" s="85" t="s">
        <v>671</v>
      </c>
      <c r="G2980" s="85">
        <v>217026</v>
      </c>
      <c r="H2980" s="89"/>
      <c r="I2980" s="273" t="s">
        <v>7570</v>
      </c>
      <c r="J2980" s="89"/>
      <c r="K2980" s="89"/>
      <c r="L2980" s="89"/>
      <c r="M2980" s="89"/>
      <c r="N2980" s="274">
        <v>759575.24</v>
      </c>
      <c r="O2980" s="274">
        <v>0</v>
      </c>
      <c r="P2980" s="89" t="s">
        <v>670</v>
      </c>
    </row>
    <row r="2981" spans="1:16" ht="76.5">
      <c r="A2981" s="271">
        <v>25</v>
      </c>
      <c r="B2981" s="89"/>
      <c r="C2981" s="272" t="s">
        <v>45</v>
      </c>
      <c r="D2981" s="84">
        <v>43532</v>
      </c>
      <c r="E2981" s="85" t="s">
        <v>6278</v>
      </c>
      <c r="F2981" s="85" t="s">
        <v>671</v>
      </c>
      <c r="G2981" s="85">
        <v>217025</v>
      </c>
      <c r="H2981" s="89"/>
      <c r="I2981" s="273" t="s">
        <v>7571</v>
      </c>
      <c r="J2981" s="89"/>
      <c r="K2981" s="89"/>
      <c r="L2981" s="89"/>
      <c r="M2981" s="89"/>
      <c r="N2981" s="274">
        <v>105994.04</v>
      </c>
      <c r="O2981" s="274">
        <v>0</v>
      </c>
      <c r="P2981" s="89" t="s">
        <v>670</v>
      </c>
    </row>
    <row r="2982" spans="1:16" ht="102">
      <c r="A2982" s="271" t="s">
        <v>556</v>
      </c>
      <c r="B2982" s="89"/>
      <c r="C2982" s="272" t="s">
        <v>616</v>
      </c>
      <c r="D2982" s="84">
        <v>43532</v>
      </c>
      <c r="E2982" s="85" t="s">
        <v>6279</v>
      </c>
      <c r="F2982" s="85" t="s">
        <v>6</v>
      </c>
      <c r="G2982" s="85">
        <v>948581</v>
      </c>
      <c r="H2982" s="89"/>
      <c r="I2982" s="273" t="s">
        <v>7572</v>
      </c>
      <c r="J2982" s="89"/>
      <c r="K2982" s="89"/>
      <c r="L2982" s="89"/>
      <c r="M2982" s="89"/>
      <c r="N2982" s="274">
        <v>0</v>
      </c>
      <c r="O2982" s="274">
        <v>2349.44</v>
      </c>
      <c r="P2982" s="89" t="s">
        <v>670</v>
      </c>
    </row>
    <row r="2983" spans="1:16" ht="51">
      <c r="A2983" s="271">
        <v>342</v>
      </c>
      <c r="B2983" s="89"/>
      <c r="C2983" s="272" t="s">
        <v>148</v>
      </c>
      <c r="D2983" s="84">
        <v>43532</v>
      </c>
      <c r="E2983" s="85" t="s">
        <v>6280</v>
      </c>
      <c r="F2983" s="85" t="s">
        <v>6</v>
      </c>
      <c r="G2983" s="85">
        <v>1090740</v>
      </c>
      <c r="H2983" s="89"/>
      <c r="I2983" s="273" t="s">
        <v>5208</v>
      </c>
      <c r="J2983" s="89"/>
      <c r="K2983" s="89"/>
      <c r="L2983" s="89"/>
      <c r="M2983" s="89"/>
      <c r="N2983" s="274">
        <v>0</v>
      </c>
      <c r="O2983" s="274">
        <v>4405612.62</v>
      </c>
      <c r="P2983" s="89" t="s">
        <v>670</v>
      </c>
    </row>
    <row r="2984" spans="1:16" ht="102">
      <c r="A2984" s="271" t="s">
        <v>556</v>
      </c>
      <c r="B2984" s="89"/>
      <c r="C2984" s="272" t="s">
        <v>616</v>
      </c>
      <c r="D2984" s="84">
        <v>43532</v>
      </c>
      <c r="E2984" s="85" t="s">
        <v>6281</v>
      </c>
      <c r="F2984" s="85" t="s">
        <v>6</v>
      </c>
      <c r="G2984" s="85">
        <v>948581</v>
      </c>
      <c r="H2984" s="89"/>
      <c r="I2984" s="273" t="s">
        <v>7573</v>
      </c>
      <c r="J2984" s="89"/>
      <c r="K2984" s="89"/>
      <c r="L2984" s="89"/>
      <c r="M2984" s="89"/>
      <c r="N2984" s="274">
        <v>0</v>
      </c>
      <c r="O2984" s="274">
        <v>9251.1299999999992</v>
      </c>
      <c r="P2984" s="89" t="s">
        <v>670</v>
      </c>
    </row>
    <row r="2985" spans="1:16" ht="102">
      <c r="A2985" s="271" t="s">
        <v>556</v>
      </c>
      <c r="B2985" s="89"/>
      <c r="C2985" s="272" t="s">
        <v>616</v>
      </c>
      <c r="D2985" s="84">
        <v>43532</v>
      </c>
      <c r="E2985" s="85" t="s">
        <v>6282</v>
      </c>
      <c r="F2985" s="85" t="s">
        <v>6</v>
      </c>
      <c r="G2985" s="85">
        <v>948581</v>
      </c>
      <c r="H2985" s="89"/>
      <c r="I2985" s="273" t="s">
        <v>7574</v>
      </c>
      <c r="J2985" s="89"/>
      <c r="K2985" s="89"/>
      <c r="L2985" s="89"/>
      <c r="M2985" s="89"/>
      <c r="N2985" s="274">
        <v>0</v>
      </c>
      <c r="O2985" s="274">
        <v>4357.0600000000004</v>
      </c>
      <c r="P2985" s="89" t="s">
        <v>670</v>
      </c>
    </row>
    <row r="2986" spans="1:16" ht="51">
      <c r="A2986" s="271">
        <v>513</v>
      </c>
      <c r="B2986" s="89"/>
      <c r="C2986" s="272" t="s">
        <v>171</v>
      </c>
      <c r="D2986" s="84">
        <v>43532</v>
      </c>
      <c r="E2986" s="85" t="s">
        <v>6283</v>
      </c>
      <c r="F2986" s="85" t="s">
        <v>15</v>
      </c>
      <c r="G2986" s="85">
        <v>981963</v>
      </c>
      <c r="H2986" s="89"/>
      <c r="I2986" s="273" t="s">
        <v>4960</v>
      </c>
      <c r="J2986" s="89"/>
      <c r="K2986" s="89"/>
      <c r="L2986" s="89"/>
      <c r="M2986" s="89"/>
      <c r="N2986" s="274">
        <v>50</v>
      </c>
      <c r="O2986" s="274">
        <v>0</v>
      </c>
      <c r="P2986" s="89" t="s">
        <v>670</v>
      </c>
    </row>
    <row r="2987" spans="1:16" ht="51">
      <c r="A2987" s="271">
        <v>513</v>
      </c>
      <c r="B2987" s="89"/>
      <c r="C2987" s="272" t="s">
        <v>171</v>
      </c>
      <c r="D2987" s="84">
        <v>43532</v>
      </c>
      <c r="E2987" s="85" t="s">
        <v>6284</v>
      </c>
      <c r="F2987" s="85" t="s">
        <v>15</v>
      </c>
      <c r="G2987" s="85">
        <v>981965</v>
      </c>
      <c r="H2987" s="89"/>
      <c r="I2987" s="273" t="s">
        <v>744</v>
      </c>
      <c r="J2987" s="89"/>
      <c r="K2987" s="89"/>
      <c r="L2987" s="89"/>
      <c r="M2987" s="89"/>
      <c r="N2987" s="274">
        <v>50</v>
      </c>
      <c r="O2987" s="274">
        <v>0</v>
      </c>
      <c r="P2987" s="89" t="s">
        <v>670</v>
      </c>
    </row>
    <row r="2988" spans="1:16" ht="63.75">
      <c r="A2988" s="271">
        <v>513</v>
      </c>
      <c r="B2988" s="89"/>
      <c r="C2988" s="272" t="s">
        <v>171</v>
      </c>
      <c r="D2988" s="84">
        <v>43532</v>
      </c>
      <c r="E2988" s="85" t="s">
        <v>6285</v>
      </c>
      <c r="F2988" s="85" t="s">
        <v>15</v>
      </c>
      <c r="G2988" s="85">
        <v>981970</v>
      </c>
      <c r="H2988" s="89"/>
      <c r="I2988" s="273" t="s">
        <v>7575</v>
      </c>
      <c r="J2988" s="89"/>
      <c r="K2988" s="89"/>
      <c r="L2988" s="89"/>
      <c r="M2988" s="89"/>
      <c r="N2988" s="274">
        <v>50</v>
      </c>
      <c r="O2988" s="274">
        <v>0</v>
      </c>
      <c r="P2988" s="89" t="s">
        <v>670</v>
      </c>
    </row>
    <row r="2989" spans="1:16" ht="102">
      <c r="A2989" s="271">
        <v>513</v>
      </c>
      <c r="B2989" s="89"/>
      <c r="C2989" s="272" t="s">
        <v>171</v>
      </c>
      <c r="D2989" s="84">
        <v>43532</v>
      </c>
      <c r="E2989" s="85" t="s">
        <v>6286</v>
      </c>
      <c r="F2989" s="85" t="s">
        <v>15</v>
      </c>
      <c r="G2989" s="85">
        <v>7370</v>
      </c>
      <c r="H2989" s="89"/>
      <c r="I2989" s="273" t="s">
        <v>7576</v>
      </c>
      <c r="J2989" s="89"/>
      <c r="K2989" s="89"/>
      <c r="L2989" s="89"/>
      <c r="M2989" s="89"/>
      <c r="N2989" s="274">
        <v>51040.31</v>
      </c>
      <c r="O2989" s="274">
        <v>0</v>
      </c>
      <c r="P2989" s="89" t="s">
        <v>670</v>
      </c>
    </row>
    <row r="2990" spans="1:16" ht="63.75">
      <c r="A2990" s="271" t="s">
        <v>559</v>
      </c>
      <c r="B2990" s="89"/>
      <c r="C2990" s="272" t="s">
        <v>762</v>
      </c>
      <c r="D2990" s="84">
        <v>43532</v>
      </c>
      <c r="E2990" s="85" t="s">
        <v>6287</v>
      </c>
      <c r="F2990" s="85" t="s">
        <v>6</v>
      </c>
      <c r="G2990" s="85">
        <v>1090754</v>
      </c>
      <c r="H2990" s="89"/>
      <c r="I2990" s="273" t="s">
        <v>7577</v>
      </c>
      <c r="J2990" s="89"/>
      <c r="K2990" s="89"/>
      <c r="L2990" s="89"/>
      <c r="M2990" s="89"/>
      <c r="N2990" s="274">
        <v>0</v>
      </c>
      <c r="O2990" s="274">
        <v>410262.28</v>
      </c>
      <c r="P2990" s="89" t="s">
        <v>670</v>
      </c>
    </row>
    <row r="2991" spans="1:16" ht="76.5">
      <c r="A2991" s="271" t="s">
        <v>557</v>
      </c>
      <c r="B2991" s="89"/>
      <c r="C2991" s="272" t="s">
        <v>783</v>
      </c>
      <c r="D2991" s="84">
        <v>43532</v>
      </c>
      <c r="E2991" s="85" t="s">
        <v>6288</v>
      </c>
      <c r="F2991" s="85" t="s">
        <v>6</v>
      </c>
      <c r="G2991" s="85">
        <v>1090951</v>
      </c>
      <c r="H2991" s="89"/>
      <c r="I2991" s="273" t="s">
        <v>7578</v>
      </c>
      <c r="J2991" s="89"/>
      <c r="K2991" s="89"/>
      <c r="L2991" s="89"/>
      <c r="M2991" s="89"/>
      <c r="N2991" s="274">
        <v>0</v>
      </c>
      <c r="O2991" s="274">
        <v>229000</v>
      </c>
      <c r="P2991" s="89" t="s">
        <v>670</v>
      </c>
    </row>
    <row r="2992" spans="1:16" ht="89.25">
      <c r="A2992" s="271">
        <v>20</v>
      </c>
      <c r="B2992" s="89"/>
      <c r="C2992" s="272" t="s">
        <v>44</v>
      </c>
      <c r="D2992" s="84">
        <v>43532</v>
      </c>
      <c r="E2992" s="85" t="s">
        <v>6289</v>
      </c>
      <c r="F2992" s="85" t="s">
        <v>11</v>
      </c>
      <c r="G2992" s="85">
        <v>948602</v>
      </c>
      <c r="H2992" s="89"/>
      <c r="I2992" s="273" t="s">
        <v>7579</v>
      </c>
      <c r="J2992" s="89"/>
      <c r="K2992" s="89"/>
      <c r="L2992" s="89"/>
      <c r="M2992" s="89"/>
      <c r="N2992" s="274">
        <v>3649.92</v>
      </c>
      <c r="O2992" s="274">
        <v>0</v>
      </c>
      <c r="P2992" s="89" t="s">
        <v>670</v>
      </c>
    </row>
    <row r="2993" spans="1:16" ht="89.25">
      <c r="A2993" s="271">
        <v>78</v>
      </c>
      <c r="B2993" s="89"/>
      <c r="C2993" s="272" t="s">
        <v>674</v>
      </c>
      <c r="D2993" s="84">
        <v>43532</v>
      </c>
      <c r="E2993" s="85" t="s">
        <v>6290</v>
      </c>
      <c r="F2993" s="85" t="s">
        <v>11</v>
      </c>
      <c r="G2993" s="85">
        <v>948603</v>
      </c>
      <c r="H2993" s="89"/>
      <c r="I2993" s="273" t="s">
        <v>7580</v>
      </c>
      <c r="J2993" s="89"/>
      <c r="K2993" s="89"/>
      <c r="L2993" s="89"/>
      <c r="M2993" s="89"/>
      <c r="N2993" s="274">
        <v>422.64</v>
      </c>
      <c r="O2993" s="274">
        <v>0</v>
      </c>
      <c r="P2993" s="89" t="s">
        <v>670</v>
      </c>
    </row>
    <row r="2994" spans="1:16" ht="51">
      <c r="A2994" s="271">
        <v>117</v>
      </c>
      <c r="B2994" s="89"/>
      <c r="C2994" s="272" t="s">
        <v>62</v>
      </c>
      <c r="D2994" s="84">
        <v>43532</v>
      </c>
      <c r="E2994" s="85" t="s">
        <v>6291</v>
      </c>
      <c r="F2994" s="85" t="s">
        <v>11</v>
      </c>
      <c r="G2994" s="85">
        <v>948677</v>
      </c>
      <c r="H2994" s="89"/>
      <c r="I2994" s="273" t="s">
        <v>7581</v>
      </c>
      <c r="J2994" s="89"/>
      <c r="K2994" s="89"/>
      <c r="L2994" s="89"/>
      <c r="M2994" s="89"/>
      <c r="N2994" s="274">
        <v>50</v>
      </c>
      <c r="O2994" s="274">
        <v>0</v>
      </c>
      <c r="P2994" s="89" t="s">
        <v>670</v>
      </c>
    </row>
    <row r="2995" spans="1:16" ht="89.25">
      <c r="A2995" s="271">
        <v>25</v>
      </c>
      <c r="B2995" s="89"/>
      <c r="C2995" s="272" t="s">
        <v>45</v>
      </c>
      <c r="D2995" s="84">
        <v>43532</v>
      </c>
      <c r="E2995" s="85" t="s">
        <v>6292</v>
      </c>
      <c r="F2995" s="85" t="s">
        <v>15</v>
      </c>
      <c r="G2995" s="85">
        <v>7391</v>
      </c>
      <c r="H2995" s="89"/>
      <c r="I2995" s="273" t="s">
        <v>7582</v>
      </c>
      <c r="J2995" s="89"/>
      <c r="K2995" s="89"/>
      <c r="L2995" s="89"/>
      <c r="M2995" s="89"/>
      <c r="N2995" s="274">
        <v>301.27999999999997</v>
      </c>
      <c r="O2995" s="274">
        <v>0</v>
      </c>
      <c r="P2995" s="89" t="s">
        <v>670</v>
      </c>
    </row>
    <row r="2996" spans="1:16" ht="89.25">
      <c r="A2996" s="271">
        <v>513</v>
      </c>
      <c r="B2996" s="89"/>
      <c r="C2996" s="272" t="s">
        <v>171</v>
      </c>
      <c r="D2996" s="84">
        <v>43532</v>
      </c>
      <c r="E2996" s="85" t="s">
        <v>6293</v>
      </c>
      <c r="F2996" s="85" t="s">
        <v>15</v>
      </c>
      <c r="G2996" s="85">
        <v>7392</v>
      </c>
      <c r="H2996" s="89"/>
      <c r="I2996" s="273" t="s">
        <v>7583</v>
      </c>
      <c r="J2996" s="89"/>
      <c r="K2996" s="89"/>
      <c r="L2996" s="89"/>
      <c r="M2996" s="89"/>
      <c r="N2996" s="274">
        <v>27314.86</v>
      </c>
      <c r="O2996" s="274">
        <v>0</v>
      </c>
      <c r="P2996" s="89" t="s">
        <v>670</v>
      </c>
    </row>
    <row r="2997" spans="1:16" ht="76.5">
      <c r="A2997" s="271">
        <v>513</v>
      </c>
      <c r="B2997" s="89"/>
      <c r="C2997" s="272" t="s">
        <v>171</v>
      </c>
      <c r="D2997" s="84">
        <v>43532</v>
      </c>
      <c r="E2997" s="85" t="s">
        <v>6294</v>
      </c>
      <c r="F2997" s="85" t="s">
        <v>15</v>
      </c>
      <c r="G2997" s="85">
        <v>7393</v>
      </c>
      <c r="H2997" s="89"/>
      <c r="I2997" s="273" t="s">
        <v>7584</v>
      </c>
      <c r="J2997" s="89"/>
      <c r="K2997" s="89"/>
      <c r="L2997" s="89"/>
      <c r="M2997" s="89"/>
      <c r="N2997" s="274">
        <v>386.28</v>
      </c>
      <c r="O2997" s="274">
        <v>0</v>
      </c>
      <c r="P2997" s="89" t="s">
        <v>670</v>
      </c>
    </row>
    <row r="2998" spans="1:16" ht="38.25">
      <c r="A2998" s="271" t="s">
        <v>565</v>
      </c>
      <c r="B2998" s="89"/>
      <c r="C2998" s="272" t="s">
        <v>615</v>
      </c>
      <c r="D2998" s="84">
        <v>43535</v>
      </c>
      <c r="E2998" s="85" t="s">
        <v>6295</v>
      </c>
      <c r="F2998" s="85" t="s">
        <v>3</v>
      </c>
      <c r="G2998" s="85">
        <v>1718481</v>
      </c>
      <c r="H2998" s="89"/>
      <c r="I2998" s="273" t="s">
        <v>7585</v>
      </c>
      <c r="J2998" s="89"/>
      <c r="K2998" s="89"/>
      <c r="L2998" s="89"/>
      <c r="M2998" s="89"/>
      <c r="N2998" s="274">
        <v>0</v>
      </c>
      <c r="O2998" s="274">
        <v>1310</v>
      </c>
      <c r="P2998" s="89" t="s">
        <v>670</v>
      </c>
    </row>
    <row r="2999" spans="1:16" ht="51">
      <c r="A2999" s="271" t="s">
        <v>565</v>
      </c>
      <c r="B2999" s="89"/>
      <c r="C2999" s="272" t="s">
        <v>615</v>
      </c>
      <c r="D2999" s="84">
        <v>43535</v>
      </c>
      <c r="E2999" s="85" t="s">
        <v>6296</v>
      </c>
      <c r="F2999" s="85" t="s">
        <v>3</v>
      </c>
      <c r="G2999" s="85">
        <v>1718478</v>
      </c>
      <c r="H2999" s="89"/>
      <c r="I2999" s="273" t="s">
        <v>7586</v>
      </c>
      <c r="J2999" s="89"/>
      <c r="K2999" s="89"/>
      <c r="L2999" s="89"/>
      <c r="M2999" s="89"/>
      <c r="N2999" s="274">
        <v>0</v>
      </c>
      <c r="O2999" s="274">
        <v>1000</v>
      </c>
      <c r="P2999" s="89" t="s">
        <v>670</v>
      </c>
    </row>
    <row r="3000" spans="1:16" ht="38.25">
      <c r="A3000" s="271">
        <v>46</v>
      </c>
      <c r="B3000" s="89"/>
      <c r="C3000" s="272" t="s">
        <v>48</v>
      </c>
      <c r="D3000" s="84">
        <v>43535</v>
      </c>
      <c r="E3000" s="85" t="s">
        <v>6297</v>
      </c>
      <c r="F3000" s="85" t="s">
        <v>3</v>
      </c>
      <c r="G3000" s="85">
        <v>1718437</v>
      </c>
      <c r="H3000" s="89"/>
      <c r="I3000" s="273" t="s">
        <v>7587</v>
      </c>
      <c r="J3000" s="89"/>
      <c r="K3000" s="89"/>
      <c r="L3000" s="89"/>
      <c r="M3000" s="89"/>
      <c r="N3000" s="274">
        <v>0</v>
      </c>
      <c r="O3000" s="274">
        <v>57</v>
      </c>
      <c r="P3000" s="89" t="s">
        <v>670</v>
      </c>
    </row>
    <row r="3001" spans="1:16" ht="51">
      <c r="A3001" s="271">
        <v>234</v>
      </c>
      <c r="B3001" s="89"/>
      <c r="C3001" s="272" t="s">
        <v>644</v>
      </c>
      <c r="D3001" s="84">
        <v>43535</v>
      </c>
      <c r="E3001" s="85" t="s">
        <v>6298</v>
      </c>
      <c r="F3001" s="85" t="s">
        <v>3</v>
      </c>
      <c r="G3001" s="85">
        <v>1718485</v>
      </c>
      <c r="H3001" s="89"/>
      <c r="I3001" s="273" t="s">
        <v>7588</v>
      </c>
      <c r="J3001" s="89"/>
      <c r="K3001" s="89"/>
      <c r="L3001" s="89"/>
      <c r="M3001" s="89"/>
      <c r="N3001" s="274">
        <v>0</v>
      </c>
      <c r="O3001" s="274">
        <v>236.88</v>
      </c>
      <c r="P3001" s="89" t="s">
        <v>670</v>
      </c>
    </row>
    <row r="3002" spans="1:16" ht="51">
      <c r="A3002" s="271">
        <v>234</v>
      </c>
      <c r="B3002" s="89"/>
      <c r="C3002" s="272" t="s">
        <v>644</v>
      </c>
      <c r="D3002" s="84">
        <v>43535</v>
      </c>
      <c r="E3002" s="85" t="s">
        <v>6299</v>
      </c>
      <c r="F3002" s="85" t="s">
        <v>3</v>
      </c>
      <c r="G3002" s="85">
        <v>1718487</v>
      </c>
      <c r="H3002" s="89"/>
      <c r="I3002" s="273" t="s">
        <v>7589</v>
      </c>
      <c r="J3002" s="89"/>
      <c r="K3002" s="89"/>
      <c r="L3002" s="89"/>
      <c r="M3002" s="89"/>
      <c r="N3002" s="274">
        <v>0</v>
      </c>
      <c r="O3002" s="274">
        <v>13</v>
      </c>
      <c r="P3002" s="89" t="s">
        <v>670</v>
      </c>
    </row>
    <row r="3003" spans="1:16" ht="51">
      <c r="A3003" s="271" t="s">
        <v>565</v>
      </c>
      <c r="B3003" s="89"/>
      <c r="C3003" s="272" t="s">
        <v>615</v>
      </c>
      <c r="D3003" s="84">
        <v>43535</v>
      </c>
      <c r="E3003" s="85" t="s">
        <v>6300</v>
      </c>
      <c r="F3003" s="85" t="s">
        <v>3</v>
      </c>
      <c r="G3003" s="85">
        <v>1718493</v>
      </c>
      <c r="H3003" s="89"/>
      <c r="I3003" s="273" t="s">
        <v>7590</v>
      </c>
      <c r="J3003" s="89"/>
      <c r="K3003" s="89"/>
      <c r="L3003" s="89"/>
      <c r="M3003" s="89"/>
      <c r="N3003" s="274">
        <v>0</v>
      </c>
      <c r="O3003" s="274">
        <v>7801.08</v>
      </c>
      <c r="P3003" s="89" t="s">
        <v>670</v>
      </c>
    </row>
    <row r="3004" spans="1:16" ht="51">
      <c r="A3004" s="271" t="s">
        <v>556</v>
      </c>
      <c r="B3004" s="89"/>
      <c r="C3004" s="272" t="s">
        <v>616</v>
      </c>
      <c r="D3004" s="84">
        <v>43535</v>
      </c>
      <c r="E3004" s="85" t="s">
        <v>6301</v>
      </c>
      <c r="F3004" s="85" t="s">
        <v>3</v>
      </c>
      <c r="G3004" s="85">
        <v>1718538</v>
      </c>
      <c r="H3004" s="89"/>
      <c r="I3004" s="273" t="s">
        <v>7591</v>
      </c>
      <c r="J3004" s="89"/>
      <c r="K3004" s="89"/>
      <c r="L3004" s="89"/>
      <c r="M3004" s="89"/>
      <c r="N3004" s="274">
        <v>0</v>
      </c>
      <c r="O3004" s="274">
        <v>158.32</v>
      </c>
      <c r="P3004" s="89" t="s">
        <v>670</v>
      </c>
    </row>
    <row r="3005" spans="1:16" ht="51">
      <c r="A3005" s="271" t="s">
        <v>556</v>
      </c>
      <c r="B3005" s="89"/>
      <c r="C3005" s="272" t="s">
        <v>616</v>
      </c>
      <c r="D3005" s="84">
        <v>43535</v>
      </c>
      <c r="E3005" s="85" t="s">
        <v>6302</v>
      </c>
      <c r="F3005" s="85" t="s">
        <v>3</v>
      </c>
      <c r="G3005" s="85">
        <v>1718539</v>
      </c>
      <c r="H3005" s="89"/>
      <c r="I3005" s="273" t="s">
        <v>7592</v>
      </c>
      <c r="J3005" s="89"/>
      <c r="K3005" s="89"/>
      <c r="L3005" s="89"/>
      <c r="M3005" s="89"/>
      <c r="N3005" s="274">
        <v>0</v>
      </c>
      <c r="O3005" s="274">
        <v>165.42000000000002</v>
      </c>
      <c r="P3005" s="89" t="s">
        <v>670</v>
      </c>
    </row>
    <row r="3006" spans="1:16" ht="38.25">
      <c r="A3006" s="271" t="s">
        <v>565</v>
      </c>
      <c r="B3006" s="89"/>
      <c r="C3006" s="272" t="s">
        <v>615</v>
      </c>
      <c r="D3006" s="84">
        <v>43535</v>
      </c>
      <c r="E3006" s="85" t="s">
        <v>6303</v>
      </c>
      <c r="F3006" s="85" t="s">
        <v>3</v>
      </c>
      <c r="G3006" s="85">
        <v>1718541</v>
      </c>
      <c r="H3006" s="89"/>
      <c r="I3006" s="273" t="s">
        <v>7593</v>
      </c>
      <c r="J3006" s="89"/>
      <c r="K3006" s="89"/>
      <c r="L3006" s="89"/>
      <c r="M3006" s="89"/>
      <c r="N3006" s="274">
        <v>0</v>
      </c>
      <c r="O3006" s="274">
        <v>85</v>
      </c>
      <c r="P3006" s="89" t="s">
        <v>670</v>
      </c>
    </row>
    <row r="3007" spans="1:16" ht="51">
      <c r="A3007" s="271" t="s">
        <v>556</v>
      </c>
      <c r="B3007" s="89"/>
      <c r="C3007" s="272" t="s">
        <v>616</v>
      </c>
      <c r="D3007" s="84">
        <v>43535</v>
      </c>
      <c r="E3007" s="85" t="s">
        <v>6304</v>
      </c>
      <c r="F3007" s="85" t="s">
        <v>3</v>
      </c>
      <c r="G3007" s="85">
        <v>1718545</v>
      </c>
      <c r="H3007" s="89"/>
      <c r="I3007" s="273" t="s">
        <v>7594</v>
      </c>
      <c r="J3007" s="89"/>
      <c r="K3007" s="89"/>
      <c r="L3007" s="89"/>
      <c r="M3007" s="89"/>
      <c r="N3007" s="274">
        <v>0</v>
      </c>
      <c r="O3007" s="274">
        <v>9</v>
      </c>
      <c r="P3007" s="89" t="s">
        <v>670</v>
      </c>
    </row>
    <row r="3008" spans="1:16" ht="51">
      <c r="A3008" s="271">
        <v>46</v>
      </c>
      <c r="B3008" s="89"/>
      <c r="C3008" s="272" t="s">
        <v>48</v>
      </c>
      <c r="D3008" s="84">
        <v>43535</v>
      </c>
      <c r="E3008" s="85" t="s">
        <v>6305</v>
      </c>
      <c r="F3008" s="85" t="s">
        <v>3</v>
      </c>
      <c r="G3008" s="85">
        <v>1718373</v>
      </c>
      <c r="H3008" s="89"/>
      <c r="I3008" s="273" t="s">
        <v>7595</v>
      </c>
      <c r="J3008" s="89"/>
      <c r="K3008" s="89"/>
      <c r="L3008" s="89"/>
      <c r="M3008" s="89"/>
      <c r="N3008" s="274">
        <v>0</v>
      </c>
      <c r="O3008" s="274">
        <v>468</v>
      </c>
      <c r="P3008" s="89" t="s">
        <v>670</v>
      </c>
    </row>
    <row r="3009" spans="1:16" ht="51">
      <c r="A3009" s="271" t="s">
        <v>556</v>
      </c>
      <c r="B3009" s="89"/>
      <c r="C3009" s="272" t="s">
        <v>616</v>
      </c>
      <c r="D3009" s="84">
        <v>43535</v>
      </c>
      <c r="E3009" s="85" t="s">
        <v>6306</v>
      </c>
      <c r="F3009" s="85" t="s">
        <v>3</v>
      </c>
      <c r="G3009" s="85">
        <v>1718375</v>
      </c>
      <c r="H3009" s="89"/>
      <c r="I3009" s="273" t="s">
        <v>7596</v>
      </c>
      <c r="J3009" s="89"/>
      <c r="K3009" s="89"/>
      <c r="L3009" s="89"/>
      <c r="M3009" s="89"/>
      <c r="N3009" s="274">
        <v>0</v>
      </c>
      <c r="O3009" s="274">
        <v>12.700000000000001</v>
      </c>
      <c r="P3009" s="89" t="s">
        <v>670</v>
      </c>
    </row>
    <row r="3010" spans="1:16" ht="38.25">
      <c r="A3010" s="271" t="s">
        <v>565</v>
      </c>
      <c r="B3010" s="89"/>
      <c r="C3010" s="272" t="s">
        <v>615</v>
      </c>
      <c r="D3010" s="84">
        <v>43535</v>
      </c>
      <c r="E3010" s="85" t="s">
        <v>6307</v>
      </c>
      <c r="F3010" s="85" t="s">
        <v>3</v>
      </c>
      <c r="G3010" s="85">
        <v>1718379</v>
      </c>
      <c r="H3010" s="89"/>
      <c r="I3010" s="273" t="s">
        <v>7597</v>
      </c>
      <c r="J3010" s="89"/>
      <c r="K3010" s="89"/>
      <c r="L3010" s="89"/>
      <c r="M3010" s="89"/>
      <c r="N3010" s="274">
        <v>0</v>
      </c>
      <c r="O3010" s="274">
        <v>700</v>
      </c>
      <c r="P3010" s="89" t="s">
        <v>670</v>
      </c>
    </row>
    <row r="3011" spans="1:16" ht="38.25">
      <c r="A3011" s="271">
        <v>526</v>
      </c>
      <c r="B3011" s="89"/>
      <c r="C3011" s="272" t="s">
        <v>610</v>
      </c>
      <c r="D3011" s="84">
        <v>43535</v>
      </c>
      <c r="E3011" s="85" t="s">
        <v>6308</v>
      </c>
      <c r="F3011" s="85" t="s">
        <v>3</v>
      </c>
      <c r="G3011" s="85">
        <v>1718664</v>
      </c>
      <c r="H3011" s="89"/>
      <c r="I3011" s="273" t="s">
        <v>7598</v>
      </c>
      <c r="J3011" s="89"/>
      <c r="K3011" s="89"/>
      <c r="L3011" s="89"/>
      <c r="M3011" s="89"/>
      <c r="N3011" s="274">
        <v>0</v>
      </c>
      <c r="O3011" s="274">
        <v>100</v>
      </c>
      <c r="P3011" s="89" t="s">
        <v>670</v>
      </c>
    </row>
    <row r="3012" spans="1:16" ht="51">
      <c r="A3012" s="271">
        <v>78</v>
      </c>
      <c r="B3012" s="89"/>
      <c r="C3012" s="272" t="s">
        <v>674</v>
      </c>
      <c r="D3012" s="84">
        <v>43535</v>
      </c>
      <c r="E3012" s="85" t="s">
        <v>6309</v>
      </c>
      <c r="F3012" s="85" t="s">
        <v>3</v>
      </c>
      <c r="G3012" s="85">
        <v>1718562</v>
      </c>
      <c r="H3012" s="89"/>
      <c r="I3012" s="273" t="s">
        <v>7599</v>
      </c>
      <c r="J3012" s="89"/>
      <c r="K3012" s="89"/>
      <c r="L3012" s="89"/>
      <c r="M3012" s="89"/>
      <c r="N3012" s="274">
        <v>0</v>
      </c>
      <c r="O3012" s="274">
        <v>5078.76</v>
      </c>
      <c r="P3012" s="89" t="s">
        <v>670</v>
      </c>
    </row>
    <row r="3013" spans="1:16" ht="51">
      <c r="A3013" s="271" t="s">
        <v>565</v>
      </c>
      <c r="B3013" s="89"/>
      <c r="C3013" s="272" t="s">
        <v>615</v>
      </c>
      <c r="D3013" s="84">
        <v>43535</v>
      </c>
      <c r="E3013" s="85" t="s">
        <v>6310</v>
      </c>
      <c r="F3013" s="85" t="s">
        <v>3</v>
      </c>
      <c r="G3013" s="85">
        <v>1718582</v>
      </c>
      <c r="H3013" s="89"/>
      <c r="I3013" s="273" t="s">
        <v>7600</v>
      </c>
      <c r="J3013" s="89"/>
      <c r="K3013" s="89"/>
      <c r="L3013" s="89"/>
      <c r="M3013" s="89"/>
      <c r="N3013" s="274">
        <v>0</v>
      </c>
      <c r="O3013" s="274">
        <v>1891.3500000000001</v>
      </c>
      <c r="P3013" s="89" t="s">
        <v>670</v>
      </c>
    </row>
    <row r="3014" spans="1:16" ht="63.75">
      <c r="A3014" s="271">
        <v>512</v>
      </c>
      <c r="B3014" s="89"/>
      <c r="C3014" s="272" t="s">
        <v>785</v>
      </c>
      <c r="D3014" s="84">
        <v>43535</v>
      </c>
      <c r="E3014" s="85" t="s">
        <v>6311</v>
      </c>
      <c r="F3014" s="85" t="s">
        <v>3</v>
      </c>
      <c r="G3014" s="85">
        <v>1718600</v>
      </c>
      <c r="H3014" s="89"/>
      <c r="I3014" s="273" t="s">
        <v>7601</v>
      </c>
      <c r="J3014" s="89"/>
      <c r="K3014" s="89"/>
      <c r="L3014" s="89"/>
      <c r="M3014" s="89"/>
      <c r="N3014" s="274">
        <v>0</v>
      </c>
      <c r="O3014" s="274">
        <v>100</v>
      </c>
      <c r="P3014" s="89" t="s">
        <v>670</v>
      </c>
    </row>
    <row r="3015" spans="1:16" ht="63.75">
      <c r="A3015" s="271">
        <v>512</v>
      </c>
      <c r="B3015" s="89"/>
      <c r="C3015" s="272" t="s">
        <v>785</v>
      </c>
      <c r="D3015" s="84">
        <v>43535</v>
      </c>
      <c r="E3015" s="85" t="s">
        <v>6312</v>
      </c>
      <c r="F3015" s="85" t="s">
        <v>3</v>
      </c>
      <c r="G3015" s="85">
        <v>1718602</v>
      </c>
      <c r="H3015" s="89"/>
      <c r="I3015" s="273" t="s">
        <v>7603</v>
      </c>
      <c r="J3015" s="89"/>
      <c r="K3015" s="89"/>
      <c r="L3015" s="89"/>
      <c r="M3015" s="89"/>
      <c r="N3015" s="274">
        <v>0</v>
      </c>
      <c r="O3015" s="274">
        <v>70</v>
      </c>
      <c r="P3015" s="89" t="s">
        <v>670</v>
      </c>
    </row>
    <row r="3016" spans="1:16" ht="63.75">
      <c r="A3016" s="271">
        <v>512</v>
      </c>
      <c r="B3016" s="89"/>
      <c r="C3016" s="272" t="s">
        <v>785</v>
      </c>
      <c r="D3016" s="84">
        <v>43535</v>
      </c>
      <c r="E3016" s="85" t="s">
        <v>6313</v>
      </c>
      <c r="F3016" s="85" t="s">
        <v>3</v>
      </c>
      <c r="G3016" s="85">
        <v>1718604</v>
      </c>
      <c r="H3016" s="89"/>
      <c r="I3016" s="273" t="s">
        <v>7604</v>
      </c>
      <c r="J3016" s="89"/>
      <c r="K3016" s="89"/>
      <c r="L3016" s="89"/>
      <c r="M3016" s="89"/>
      <c r="N3016" s="274">
        <v>0</v>
      </c>
      <c r="O3016" s="274">
        <v>50</v>
      </c>
      <c r="P3016" s="89" t="s">
        <v>670</v>
      </c>
    </row>
    <row r="3017" spans="1:16" ht="63.75">
      <c r="A3017" s="271">
        <v>512</v>
      </c>
      <c r="B3017" s="89"/>
      <c r="C3017" s="272" t="s">
        <v>785</v>
      </c>
      <c r="D3017" s="84">
        <v>43535</v>
      </c>
      <c r="E3017" s="85" t="s">
        <v>6314</v>
      </c>
      <c r="F3017" s="85" t="s">
        <v>3</v>
      </c>
      <c r="G3017" s="85">
        <v>1718605</v>
      </c>
      <c r="H3017" s="89"/>
      <c r="I3017" s="273" t="s">
        <v>7605</v>
      </c>
      <c r="J3017" s="89"/>
      <c r="K3017" s="89"/>
      <c r="L3017" s="89"/>
      <c r="M3017" s="89"/>
      <c r="N3017" s="274">
        <v>0</v>
      </c>
      <c r="O3017" s="274">
        <v>60</v>
      </c>
      <c r="P3017" s="89" t="s">
        <v>670</v>
      </c>
    </row>
    <row r="3018" spans="1:16" ht="63.75">
      <c r="A3018" s="271">
        <v>512</v>
      </c>
      <c r="B3018" s="89"/>
      <c r="C3018" s="272" t="s">
        <v>785</v>
      </c>
      <c r="D3018" s="84">
        <v>43535</v>
      </c>
      <c r="E3018" s="85" t="s">
        <v>6315</v>
      </c>
      <c r="F3018" s="85" t="s">
        <v>3</v>
      </c>
      <c r="G3018" s="85">
        <v>1718607</v>
      </c>
      <c r="H3018" s="89"/>
      <c r="I3018" s="273" t="s">
        <v>7606</v>
      </c>
      <c r="J3018" s="89"/>
      <c r="K3018" s="89"/>
      <c r="L3018" s="89"/>
      <c r="M3018" s="89"/>
      <c r="N3018" s="274">
        <v>0</v>
      </c>
      <c r="O3018" s="274">
        <v>20</v>
      </c>
      <c r="P3018" s="89" t="s">
        <v>670</v>
      </c>
    </row>
    <row r="3019" spans="1:16" ht="63.75">
      <c r="A3019" s="271">
        <v>512</v>
      </c>
      <c r="B3019" s="89"/>
      <c r="C3019" s="272" t="s">
        <v>785</v>
      </c>
      <c r="D3019" s="84">
        <v>43535</v>
      </c>
      <c r="E3019" s="85" t="s">
        <v>6316</v>
      </c>
      <c r="F3019" s="85" t="s">
        <v>3</v>
      </c>
      <c r="G3019" s="85">
        <v>1718608</v>
      </c>
      <c r="H3019" s="89"/>
      <c r="I3019" s="273" t="s">
        <v>7607</v>
      </c>
      <c r="J3019" s="89"/>
      <c r="K3019" s="89"/>
      <c r="L3019" s="89"/>
      <c r="M3019" s="89"/>
      <c r="N3019" s="274">
        <v>0</v>
      </c>
      <c r="O3019" s="274">
        <v>100</v>
      </c>
      <c r="P3019" s="89" t="s">
        <v>670</v>
      </c>
    </row>
    <row r="3020" spans="1:16" ht="63.75">
      <c r="A3020" s="271">
        <v>512</v>
      </c>
      <c r="B3020" s="89"/>
      <c r="C3020" s="272" t="s">
        <v>785</v>
      </c>
      <c r="D3020" s="84">
        <v>43535</v>
      </c>
      <c r="E3020" s="85" t="s">
        <v>6317</v>
      </c>
      <c r="F3020" s="85" t="s">
        <v>3</v>
      </c>
      <c r="G3020" s="85">
        <v>1718610</v>
      </c>
      <c r="H3020" s="89"/>
      <c r="I3020" s="273" t="s">
        <v>7608</v>
      </c>
      <c r="J3020" s="89"/>
      <c r="K3020" s="89"/>
      <c r="L3020" s="89"/>
      <c r="M3020" s="89"/>
      <c r="N3020" s="274">
        <v>0</v>
      </c>
      <c r="O3020" s="274">
        <v>465</v>
      </c>
      <c r="P3020" s="89" t="s">
        <v>670</v>
      </c>
    </row>
    <row r="3021" spans="1:16" ht="63.75">
      <c r="A3021" s="271">
        <v>682</v>
      </c>
      <c r="B3021" s="89"/>
      <c r="C3021" s="272" t="s">
        <v>1373</v>
      </c>
      <c r="D3021" s="84">
        <v>43535</v>
      </c>
      <c r="E3021" s="85" t="s">
        <v>6318</v>
      </c>
      <c r="F3021" s="85" t="s">
        <v>3</v>
      </c>
      <c r="G3021" s="85">
        <v>1718615</v>
      </c>
      <c r="H3021" s="89"/>
      <c r="I3021" s="273" t="s">
        <v>7609</v>
      </c>
      <c r="J3021" s="89"/>
      <c r="K3021" s="89"/>
      <c r="L3021" s="89"/>
      <c r="M3021" s="89"/>
      <c r="N3021" s="274">
        <v>0</v>
      </c>
      <c r="O3021" s="274">
        <v>3662</v>
      </c>
      <c r="P3021" s="89" t="s">
        <v>670</v>
      </c>
    </row>
    <row r="3022" spans="1:16" ht="63.75">
      <c r="A3022" s="271">
        <v>682</v>
      </c>
      <c r="B3022" s="89"/>
      <c r="C3022" s="272" t="s">
        <v>1373</v>
      </c>
      <c r="D3022" s="84">
        <v>43535</v>
      </c>
      <c r="E3022" s="85" t="s">
        <v>6319</v>
      </c>
      <c r="F3022" s="85" t="s">
        <v>3</v>
      </c>
      <c r="G3022" s="85">
        <v>1718619</v>
      </c>
      <c r="H3022" s="89"/>
      <c r="I3022" s="273" t="s">
        <v>7610</v>
      </c>
      <c r="J3022" s="89"/>
      <c r="K3022" s="89"/>
      <c r="L3022" s="89"/>
      <c r="M3022" s="89"/>
      <c r="N3022" s="274">
        <v>0</v>
      </c>
      <c r="O3022" s="274">
        <v>1160</v>
      </c>
      <c r="P3022" s="89" t="s">
        <v>670</v>
      </c>
    </row>
    <row r="3023" spans="1:16" ht="51">
      <c r="A3023" s="271" t="s">
        <v>565</v>
      </c>
      <c r="B3023" s="89"/>
      <c r="C3023" s="272" t="s">
        <v>615</v>
      </c>
      <c r="D3023" s="84">
        <v>43535</v>
      </c>
      <c r="E3023" s="85" t="s">
        <v>6320</v>
      </c>
      <c r="F3023" s="85" t="s">
        <v>3</v>
      </c>
      <c r="G3023" s="85">
        <v>1718438</v>
      </c>
      <c r="H3023" s="89"/>
      <c r="I3023" s="273" t="s">
        <v>7611</v>
      </c>
      <c r="J3023" s="89"/>
      <c r="K3023" s="89"/>
      <c r="L3023" s="89"/>
      <c r="M3023" s="89"/>
      <c r="N3023" s="274">
        <v>0</v>
      </c>
      <c r="O3023" s="274">
        <v>2387.31</v>
      </c>
      <c r="P3023" s="89" t="s">
        <v>670</v>
      </c>
    </row>
    <row r="3024" spans="1:16" ht="51">
      <c r="A3024" s="271" t="s">
        <v>565</v>
      </c>
      <c r="B3024" s="89"/>
      <c r="C3024" s="272" t="s">
        <v>615</v>
      </c>
      <c r="D3024" s="84">
        <v>43535</v>
      </c>
      <c r="E3024" s="85" t="s">
        <v>6321</v>
      </c>
      <c r="F3024" s="85" t="s">
        <v>3</v>
      </c>
      <c r="G3024" s="85">
        <v>1718439</v>
      </c>
      <c r="H3024" s="89"/>
      <c r="I3024" s="273" t="s">
        <v>7612</v>
      </c>
      <c r="J3024" s="89"/>
      <c r="K3024" s="89"/>
      <c r="L3024" s="89"/>
      <c r="M3024" s="89"/>
      <c r="N3024" s="274">
        <v>0</v>
      </c>
      <c r="O3024" s="274">
        <v>5621.77</v>
      </c>
      <c r="P3024" s="89" t="s">
        <v>670</v>
      </c>
    </row>
    <row r="3025" spans="1:16" ht="51">
      <c r="A3025" s="271" t="s">
        <v>565</v>
      </c>
      <c r="B3025" s="89"/>
      <c r="C3025" s="272" t="s">
        <v>615</v>
      </c>
      <c r="D3025" s="84">
        <v>43535</v>
      </c>
      <c r="E3025" s="85" t="s">
        <v>6322</v>
      </c>
      <c r="F3025" s="85" t="s">
        <v>3</v>
      </c>
      <c r="G3025" s="85">
        <v>1718444</v>
      </c>
      <c r="H3025" s="89"/>
      <c r="I3025" s="273" t="s">
        <v>7613</v>
      </c>
      <c r="J3025" s="89"/>
      <c r="K3025" s="89"/>
      <c r="L3025" s="89"/>
      <c r="M3025" s="89"/>
      <c r="N3025" s="274">
        <v>0</v>
      </c>
      <c r="O3025" s="274">
        <v>3969.2400000000002</v>
      </c>
      <c r="P3025" s="89" t="s">
        <v>670</v>
      </c>
    </row>
    <row r="3026" spans="1:16" ht="51">
      <c r="A3026" s="271" t="s">
        <v>565</v>
      </c>
      <c r="B3026" s="89"/>
      <c r="C3026" s="272" t="s">
        <v>615</v>
      </c>
      <c r="D3026" s="84">
        <v>43535</v>
      </c>
      <c r="E3026" s="85" t="s">
        <v>6323</v>
      </c>
      <c r="F3026" s="85" t="s">
        <v>3</v>
      </c>
      <c r="G3026" s="85">
        <v>1718448</v>
      </c>
      <c r="H3026" s="89"/>
      <c r="I3026" s="273" t="s">
        <v>7614</v>
      </c>
      <c r="J3026" s="89"/>
      <c r="K3026" s="89"/>
      <c r="L3026" s="89"/>
      <c r="M3026" s="89"/>
      <c r="N3026" s="274">
        <v>0</v>
      </c>
      <c r="O3026" s="274">
        <v>35520.370000000003</v>
      </c>
      <c r="P3026" s="89" t="s">
        <v>670</v>
      </c>
    </row>
    <row r="3027" spans="1:16" ht="51">
      <c r="A3027" s="271" t="s">
        <v>556</v>
      </c>
      <c r="B3027" s="89"/>
      <c r="C3027" s="272" t="s">
        <v>616</v>
      </c>
      <c r="D3027" s="84">
        <v>43535</v>
      </c>
      <c r="E3027" s="85" t="s">
        <v>6324</v>
      </c>
      <c r="F3027" s="85" t="s">
        <v>3</v>
      </c>
      <c r="G3027" s="85">
        <v>1718454</v>
      </c>
      <c r="H3027" s="89"/>
      <c r="I3027" s="273" t="s">
        <v>7615</v>
      </c>
      <c r="J3027" s="89"/>
      <c r="K3027" s="89"/>
      <c r="L3027" s="89"/>
      <c r="M3027" s="89"/>
      <c r="N3027" s="274">
        <v>0</v>
      </c>
      <c r="O3027" s="274">
        <v>871.35</v>
      </c>
      <c r="P3027" s="89" t="s">
        <v>670</v>
      </c>
    </row>
    <row r="3028" spans="1:16" ht="51">
      <c r="A3028" s="271">
        <v>15</v>
      </c>
      <c r="B3028" s="89"/>
      <c r="C3028" s="272" t="s">
        <v>42</v>
      </c>
      <c r="D3028" s="84">
        <v>43535</v>
      </c>
      <c r="E3028" s="85" t="s">
        <v>6325</v>
      </c>
      <c r="F3028" s="85" t="s">
        <v>3</v>
      </c>
      <c r="G3028" s="85">
        <v>1718466</v>
      </c>
      <c r="H3028" s="89"/>
      <c r="I3028" s="273" t="s">
        <v>7616</v>
      </c>
      <c r="J3028" s="89"/>
      <c r="K3028" s="89"/>
      <c r="L3028" s="89"/>
      <c r="M3028" s="89"/>
      <c r="N3028" s="274">
        <v>0</v>
      </c>
      <c r="O3028" s="274">
        <v>640</v>
      </c>
      <c r="P3028" s="89" t="s">
        <v>670</v>
      </c>
    </row>
    <row r="3029" spans="1:16" ht="63.75">
      <c r="A3029" s="271">
        <v>87</v>
      </c>
      <c r="B3029" s="89"/>
      <c r="C3029" s="272" t="s">
        <v>57</v>
      </c>
      <c r="D3029" s="84">
        <v>43535</v>
      </c>
      <c r="E3029" s="85" t="s">
        <v>6326</v>
      </c>
      <c r="F3029" s="85" t="s">
        <v>3</v>
      </c>
      <c r="G3029" s="85">
        <v>1718483</v>
      </c>
      <c r="H3029" s="89"/>
      <c r="I3029" s="273" t="s">
        <v>7617</v>
      </c>
      <c r="J3029" s="89"/>
      <c r="K3029" s="89"/>
      <c r="L3029" s="89"/>
      <c r="M3029" s="89"/>
      <c r="N3029" s="274">
        <v>0</v>
      </c>
      <c r="O3029" s="274">
        <v>9916.93</v>
      </c>
      <c r="P3029" s="89" t="s">
        <v>670</v>
      </c>
    </row>
    <row r="3030" spans="1:16" ht="51">
      <c r="A3030" s="271">
        <v>87</v>
      </c>
      <c r="B3030" s="89"/>
      <c r="C3030" s="272" t="s">
        <v>57</v>
      </c>
      <c r="D3030" s="84">
        <v>43535</v>
      </c>
      <c r="E3030" s="85" t="s">
        <v>6327</v>
      </c>
      <c r="F3030" s="85" t="s">
        <v>3</v>
      </c>
      <c r="G3030" s="85">
        <v>1718484</v>
      </c>
      <c r="H3030" s="89"/>
      <c r="I3030" s="273" t="s">
        <v>7618</v>
      </c>
      <c r="J3030" s="89"/>
      <c r="K3030" s="89"/>
      <c r="L3030" s="89"/>
      <c r="M3030" s="89"/>
      <c r="N3030" s="274">
        <v>0</v>
      </c>
      <c r="O3030" s="274">
        <v>492</v>
      </c>
      <c r="P3030" s="89" t="s">
        <v>670</v>
      </c>
    </row>
    <row r="3031" spans="1:16" ht="51">
      <c r="A3031" s="271">
        <v>87</v>
      </c>
      <c r="B3031" s="89"/>
      <c r="C3031" s="272" t="s">
        <v>57</v>
      </c>
      <c r="D3031" s="84">
        <v>43535</v>
      </c>
      <c r="E3031" s="85" t="s">
        <v>6328</v>
      </c>
      <c r="F3031" s="85" t="s">
        <v>3</v>
      </c>
      <c r="G3031" s="85">
        <v>1718486</v>
      </c>
      <c r="H3031" s="89"/>
      <c r="I3031" s="273" t="s">
        <v>7619</v>
      </c>
      <c r="J3031" s="89"/>
      <c r="K3031" s="89"/>
      <c r="L3031" s="89"/>
      <c r="M3031" s="89"/>
      <c r="N3031" s="274">
        <v>0</v>
      </c>
      <c r="O3031" s="274">
        <v>46246.270000000004</v>
      </c>
      <c r="P3031" s="89" t="s">
        <v>670</v>
      </c>
    </row>
    <row r="3032" spans="1:16" ht="51">
      <c r="A3032" s="271">
        <v>87</v>
      </c>
      <c r="B3032" s="89"/>
      <c r="C3032" s="272" t="s">
        <v>57</v>
      </c>
      <c r="D3032" s="84">
        <v>43535</v>
      </c>
      <c r="E3032" s="85" t="s">
        <v>6329</v>
      </c>
      <c r="F3032" s="85" t="s">
        <v>3</v>
      </c>
      <c r="G3032" s="85">
        <v>1718488</v>
      </c>
      <c r="H3032" s="89"/>
      <c r="I3032" s="273" t="s">
        <v>7620</v>
      </c>
      <c r="J3032" s="89"/>
      <c r="K3032" s="89"/>
      <c r="L3032" s="89"/>
      <c r="M3032" s="89"/>
      <c r="N3032" s="274">
        <v>0</v>
      </c>
      <c r="O3032" s="274">
        <v>1781</v>
      </c>
      <c r="P3032" s="89" t="s">
        <v>670</v>
      </c>
    </row>
    <row r="3033" spans="1:16" ht="51">
      <c r="A3033" s="271">
        <v>87</v>
      </c>
      <c r="B3033" s="89"/>
      <c r="C3033" s="272" t="s">
        <v>57</v>
      </c>
      <c r="D3033" s="84">
        <v>43535</v>
      </c>
      <c r="E3033" s="85" t="s">
        <v>6330</v>
      </c>
      <c r="F3033" s="85" t="s">
        <v>3</v>
      </c>
      <c r="G3033" s="85">
        <v>1718490</v>
      </c>
      <c r="H3033" s="89"/>
      <c r="I3033" s="273" t="s">
        <v>7621</v>
      </c>
      <c r="J3033" s="89"/>
      <c r="K3033" s="89"/>
      <c r="L3033" s="89"/>
      <c r="M3033" s="89"/>
      <c r="N3033" s="274">
        <v>0</v>
      </c>
      <c r="O3033" s="274">
        <v>1518</v>
      </c>
      <c r="P3033" s="89" t="s">
        <v>670</v>
      </c>
    </row>
    <row r="3034" spans="1:16" ht="63.75">
      <c r="A3034" s="271">
        <v>590</v>
      </c>
      <c r="B3034" s="89"/>
      <c r="C3034" s="272" t="s">
        <v>611</v>
      </c>
      <c r="D3034" s="84">
        <v>43535</v>
      </c>
      <c r="E3034" s="85" t="s">
        <v>6331</v>
      </c>
      <c r="F3034" s="85" t="s">
        <v>3</v>
      </c>
      <c r="G3034" s="85">
        <v>1718518</v>
      </c>
      <c r="H3034" s="89"/>
      <c r="I3034" s="273" t="s">
        <v>7622</v>
      </c>
      <c r="J3034" s="89"/>
      <c r="K3034" s="89"/>
      <c r="L3034" s="89"/>
      <c r="M3034" s="89"/>
      <c r="N3034" s="274">
        <v>0</v>
      </c>
      <c r="O3034" s="274">
        <v>7809.05</v>
      </c>
      <c r="P3034" s="89" t="s">
        <v>670</v>
      </c>
    </row>
    <row r="3035" spans="1:16" ht="76.5">
      <c r="A3035" s="271">
        <v>25</v>
      </c>
      <c r="B3035" s="89"/>
      <c r="C3035" s="272" t="s">
        <v>45</v>
      </c>
      <c r="D3035" s="84">
        <v>43535</v>
      </c>
      <c r="E3035" s="85" t="s">
        <v>6332</v>
      </c>
      <c r="F3035" s="85" t="s">
        <v>671</v>
      </c>
      <c r="G3035" s="85">
        <v>220390</v>
      </c>
      <c r="H3035" s="89"/>
      <c r="I3035" s="273" t="s">
        <v>7623</v>
      </c>
      <c r="J3035" s="89"/>
      <c r="K3035" s="89"/>
      <c r="L3035" s="89"/>
      <c r="M3035" s="89"/>
      <c r="N3035" s="274">
        <v>194884.76</v>
      </c>
      <c r="O3035" s="274">
        <v>0</v>
      </c>
      <c r="P3035" s="89" t="s">
        <v>670</v>
      </c>
    </row>
    <row r="3036" spans="1:16" ht="76.5">
      <c r="A3036" s="271">
        <v>25</v>
      </c>
      <c r="B3036" s="89"/>
      <c r="C3036" s="272" t="s">
        <v>45</v>
      </c>
      <c r="D3036" s="84">
        <v>43535</v>
      </c>
      <c r="E3036" s="85" t="s">
        <v>6332</v>
      </c>
      <c r="F3036" s="85" t="s">
        <v>671</v>
      </c>
      <c r="G3036" s="85">
        <v>220393</v>
      </c>
      <c r="H3036" s="89"/>
      <c r="I3036" s="273" t="s">
        <v>7624</v>
      </c>
      <c r="J3036" s="89"/>
      <c r="K3036" s="89"/>
      <c r="L3036" s="89"/>
      <c r="M3036" s="89"/>
      <c r="N3036" s="274">
        <v>352862.93</v>
      </c>
      <c r="O3036" s="274">
        <v>0</v>
      </c>
      <c r="P3036" s="89" t="s">
        <v>670</v>
      </c>
    </row>
    <row r="3037" spans="1:16" ht="76.5">
      <c r="A3037" s="271">
        <v>25</v>
      </c>
      <c r="B3037" s="89"/>
      <c r="C3037" s="272" t="s">
        <v>45</v>
      </c>
      <c r="D3037" s="84">
        <v>43535</v>
      </c>
      <c r="E3037" s="85" t="s">
        <v>6332</v>
      </c>
      <c r="F3037" s="85" t="s">
        <v>671</v>
      </c>
      <c r="G3037" s="85">
        <v>220499</v>
      </c>
      <c r="H3037" s="89"/>
      <c r="I3037" s="273" t="s">
        <v>7625</v>
      </c>
      <c r="J3037" s="89"/>
      <c r="K3037" s="89"/>
      <c r="L3037" s="89"/>
      <c r="M3037" s="89"/>
      <c r="N3037" s="274">
        <v>41377.629999999997</v>
      </c>
      <c r="O3037" s="274">
        <v>0</v>
      </c>
      <c r="P3037" s="89" t="s">
        <v>670</v>
      </c>
    </row>
    <row r="3038" spans="1:16" ht="76.5">
      <c r="A3038" s="271">
        <v>25</v>
      </c>
      <c r="B3038" s="89"/>
      <c r="C3038" s="272" t="s">
        <v>45</v>
      </c>
      <c r="D3038" s="84">
        <v>43535</v>
      </c>
      <c r="E3038" s="85" t="s">
        <v>6332</v>
      </c>
      <c r="F3038" s="85" t="s">
        <v>671</v>
      </c>
      <c r="G3038" s="85">
        <v>220391</v>
      </c>
      <c r="H3038" s="89"/>
      <c r="I3038" s="273" t="s">
        <v>7626</v>
      </c>
      <c r="J3038" s="89"/>
      <c r="K3038" s="89"/>
      <c r="L3038" s="89"/>
      <c r="M3038" s="89"/>
      <c r="N3038" s="274">
        <v>20709.02</v>
      </c>
      <c r="O3038" s="274">
        <v>0</v>
      </c>
      <c r="P3038" s="89" t="s">
        <v>670</v>
      </c>
    </row>
    <row r="3039" spans="1:16" ht="76.5">
      <c r="A3039" s="271">
        <v>25</v>
      </c>
      <c r="B3039" s="89"/>
      <c r="C3039" s="272" t="s">
        <v>45</v>
      </c>
      <c r="D3039" s="84">
        <v>43535</v>
      </c>
      <c r="E3039" s="85" t="s">
        <v>6332</v>
      </c>
      <c r="F3039" s="85" t="s">
        <v>671</v>
      </c>
      <c r="G3039" s="85">
        <v>220498</v>
      </c>
      <c r="H3039" s="89"/>
      <c r="I3039" s="273" t="s">
        <v>7627</v>
      </c>
      <c r="J3039" s="89"/>
      <c r="K3039" s="89"/>
      <c r="L3039" s="89"/>
      <c r="M3039" s="89"/>
      <c r="N3039" s="274">
        <v>41377.629999999997</v>
      </c>
      <c r="O3039" s="274">
        <v>0</v>
      </c>
      <c r="P3039" s="89" t="s">
        <v>670</v>
      </c>
    </row>
    <row r="3040" spans="1:16" ht="76.5">
      <c r="A3040" s="271">
        <v>25</v>
      </c>
      <c r="B3040" s="89"/>
      <c r="C3040" s="272" t="s">
        <v>45</v>
      </c>
      <c r="D3040" s="84">
        <v>43535</v>
      </c>
      <c r="E3040" s="85" t="s">
        <v>6332</v>
      </c>
      <c r="F3040" s="85" t="s">
        <v>671</v>
      </c>
      <c r="G3040" s="85">
        <v>220392</v>
      </c>
      <c r="H3040" s="89"/>
      <c r="I3040" s="273" t="s">
        <v>7628</v>
      </c>
      <c r="J3040" s="89"/>
      <c r="K3040" s="89"/>
      <c r="L3040" s="89"/>
      <c r="M3040" s="89"/>
      <c r="N3040" s="274">
        <v>109674.14</v>
      </c>
      <c r="O3040" s="274">
        <v>0</v>
      </c>
      <c r="P3040" s="89" t="s">
        <v>670</v>
      </c>
    </row>
    <row r="3041" spans="1:16" ht="76.5">
      <c r="A3041" s="271">
        <v>25</v>
      </c>
      <c r="B3041" s="89"/>
      <c r="C3041" s="272" t="s">
        <v>45</v>
      </c>
      <c r="D3041" s="84">
        <v>43535</v>
      </c>
      <c r="E3041" s="85" t="s">
        <v>6332</v>
      </c>
      <c r="F3041" s="85" t="s">
        <v>671</v>
      </c>
      <c r="G3041" s="85">
        <v>222524</v>
      </c>
      <c r="H3041" s="89"/>
      <c r="I3041" s="273" t="s">
        <v>7629</v>
      </c>
      <c r="J3041" s="89"/>
      <c r="K3041" s="89"/>
      <c r="L3041" s="89"/>
      <c r="M3041" s="89"/>
      <c r="N3041" s="274">
        <v>29169.77</v>
      </c>
      <c r="O3041" s="274">
        <v>0</v>
      </c>
      <c r="P3041" s="89" t="s">
        <v>670</v>
      </c>
    </row>
    <row r="3042" spans="1:16" ht="102">
      <c r="A3042" s="271">
        <v>25</v>
      </c>
      <c r="B3042" s="89"/>
      <c r="C3042" s="272" t="s">
        <v>45</v>
      </c>
      <c r="D3042" s="84">
        <v>43535</v>
      </c>
      <c r="E3042" s="85" t="s">
        <v>6332</v>
      </c>
      <c r="F3042" s="85" t="s">
        <v>671</v>
      </c>
      <c r="G3042" s="85">
        <v>220388</v>
      </c>
      <c r="H3042" s="89"/>
      <c r="I3042" s="273" t="s">
        <v>7630</v>
      </c>
      <c r="J3042" s="89"/>
      <c r="K3042" s="89"/>
      <c r="L3042" s="89"/>
      <c r="M3042" s="89"/>
      <c r="N3042" s="274">
        <v>70970.69</v>
      </c>
      <c r="O3042" s="274">
        <v>0</v>
      </c>
      <c r="P3042" s="89" t="s">
        <v>670</v>
      </c>
    </row>
    <row r="3043" spans="1:16" ht="89.25">
      <c r="A3043" s="271">
        <v>25</v>
      </c>
      <c r="B3043" s="89"/>
      <c r="C3043" s="272" t="s">
        <v>45</v>
      </c>
      <c r="D3043" s="84">
        <v>43535</v>
      </c>
      <c r="E3043" s="85" t="s">
        <v>6332</v>
      </c>
      <c r="F3043" s="85" t="s">
        <v>671</v>
      </c>
      <c r="G3043" s="85">
        <v>222601</v>
      </c>
      <c r="H3043" s="89"/>
      <c r="I3043" s="273" t="s">
        <v>7631</v>
      </c>
      <c r="J3043" s="89"/>
      <c r="K3043" s="89"/>
      <c r="L3043" s="89"/>
      <c r="M3043" s="89"/>
      <c r="N3043" s="274">
        <v>29800.89</v>
      </c>
      <c r="O3043" s="274">
        <v>0</v>
      </c>
      <c r="P3043" s="89" t="s">
        <v>670</v>
      </c>
    </row>
    <row r="3044" spans="1:16" ht="76.5">
      <c r="A3044" s="271">
        <v>25</v>
      </c>
      <c r="B3044" s="89"/>
      <c r="C3044" s="272" t="s">
        <v>45</v>
      </c>
      <c r="D3044" s="84">
        <v>43535</v>
      </c>
      <c r="E3044" s="85" t="s">
        <v>6332</v>
      </c>
      <c r="F3044" s="85" t="s">
        <v>671</v>
      </c>
      <c r="G3044" s="85">
        <v>220396</v>
      </c>
      <c r="H3044" s="89"/>
      <c r="I3044" s="273" t="s">
        <v>7632</v>
      </c>
      <c r="J3044" s="89"/>
      <c r="K3044" s="89"/>
      <c r="L3044" s="89"/>
      <c r="M3044" s="89"/>
      <c r="N3044" s="274">
        <v>1890889.38</v>
      </c>
      <c r="O3044" s="274">
        <v>0</v>
      </c>
      <c r="P3044" s="89" t="s">
        <v>670</v>
      </c>
    </row>
    <row r="3045" spans="1:16" ht="89.25">
      <c r="A3045" s="271">
        <v>25</v>
      </c>
      <c r="B3045" s="89"/>
      <c r="C3045" s="272" t="s">
        <v>45</v>
      </c>
      <c r="D3045" s="84">
        <v>43535</v>
      </c>
      <c r="E3045" s="85" t="s">
        <v>6332</v>
      </c>
      <c r="F3045" s="85" t="s">
        <v>671</v>
      </c>
      <c r="G3045" s="85">
        <v>222525</v>
      </c>
      <c r="H3045" s="89"/>
      <c r="I3045" s="273" t="s">
        <v>7633</v>
      </c>
      <c r="J3045" s="89"/>
      <c r="K3045" s="89"/>
      <c r="L3045" s="89"/>
      <c r="M3045" s="89"/>
      <c r="N3045" s="274">
        <v>37515.03</v>
      </c>
      <c r="O3045" s="274">
        <v>0</v>
      </c>
      <c r="P3045" s="89" t="s">
        <v>670</v>
      </c>
    </row>
    <row r="3046" spans="1:16" ht="76.5">
      <c r="A3046" s="271">
        <v>25</v>
      </c>
      <c r="B3046" s="89"/>
      <c r="C3046" s="272" t="s">
        <v>45</v>
      </c>
      <c r="D3046" s="84">
        <v>43535</v>
      </c>
      <c r="E3046" s="85" t="s">
        <v>6332</v>
      </c>
      <c r="F3046" s="85" t="s">
        <v>671</v>
      </c>
      <c r="G3046" s="85">
        <v>220491</v>
      </c>
      <c r="H3046" s="89"/>
      <c r="I3046" s="273" t="s">
        <v>7634</v>
      </c>
      <c r="J3046" s="89"/>
      <c r="K3046" s="89"/>
      <c r="L3046" s="89"/>
      <c r="M3046" s="89"/>
      <c r="N3046" s="274">
        <v>277285.53999999998</v>
      </c>
      <c r="O3046" s="274">
        <v>0</v>
      </c>
      <c r="P3046" s="89" t="s">
        <v>670</v>
      </c>
    </row>
    <row r="3047" spans="1:16" ht="89.25">
      <c r="A3047" s="271">
        <v>25</v>
      </c>
      <c r="B3047" s="89"/>
      <c r="C3047" s="272" t="s">
        <v>45</v>
      </c>
      <c r="D3047" s="84">
        <v>43535</v>
      </c>
      <c r="E3047" s="85" t="s">
        <v>6332</v>
      </c>
      <c r="F3047" s="85" t="s">
        <v>671</v>
      </c>
      <c r="G3047" s="85">
        <v>222526</v>
      </c>
      <c r="H3047" s="89"/>
      <c r="I3047" s="273" t="s">
        <v>7635</v>
      </c>
      <c r="J3047" s="89"/>
      <c r="K3047" s="89"/>
      <c r="L3047" s="89"/>
      <c r="M3047" s="89"/>
      <c r="N3047" s="274">
        <v>37515.03</v>
      </c>
      <c r="O3047" s="274">
        <v>0</v>
      </c>
      <c r="P3047" s="89" t="s">
        <v>670</v>
      </c>
    </row>
    <row r="3048" spans="1:16" ht="89.25">
      <c r="A3048" s="271">
        <v>25</v>
      </c>
      <c r="B3048" s="89"/>
      <c r="C3048" s="272" t="s">
        <v>45</v>
      </c>
      <c r="D3048" s="84">
        <v>43535</v>
      </c>
      <c r="E3048" s="85" t="s">
        <v>6332</v>
      </c>
      <c r="F3048" s="85" t="s">
        <v>671</v>
      </c>
      <c r="G3048" s="85">
        <v>220395</v>
      </c>
      <c r="H3048" s="89"/>
      <c r="I3048" s="273" t="s">
        <v>7636</v>
      </c>
      <c r="J3048" s="89"/>
      <c r="K3048" s="89"/>
      <c r="L3048" s="89"/>
      <c r="M3048" s="89"/>
      <c r="N3048" s="274">
        <v>219976.34</v>
      </c>
      <c r="O3048" s="274">
        <v>0</v>
      </c>
      <c r="P3048" s="89" t="s">
        <v>670</v>
      </c>
    </row>
    <row r="3049" spans="1:16" ht="89.25">
      <c r="A3049" s="271">
        <v>25</v>
      </c>
      <c r="B3049" s="89"/>
      <c r="C3049" s="272" t="s">
        <v>45</v>
      </c>
      <c r="D3049" s="84">
        <v>43535</v>
      </c>
      <c r="E3049" s="85" t="s">
        <v>6332</v>
      </c>
      <c r="F3049" s="85" t="s">
        <v>671</v>
      </c>
      <c r="G3049" s="85">
        <v>222527</v>
      </c>
      <c r="H3049" s="89"/>
      <c r="I3049" s="273" t="s">
        <v>7637</v>
      </c>
      <c r="J3049" s="89"/>
      <c r="K3049" s="89"/>
      <c r="L3049" s="89"/>
      <c r="M3049" s="89"/>
      <c r="N3049" s="274">
        <v>37515.03</v>
      </c>
      <c r="O3049" s="274">
        <v>0</v>
      </c>
      <c r="P3049" s="89" t="s">
        <v>670</v>
      </c>
    </row>
    <row r="3050" spans="1:16" ht="76.5">
      <c r="A3050" s="271">
        <v>25</v>
      </c>
      <c r="B3050" s="89"/>
      <c r="C3050" s="272" t="s">
        <v>45</v>
      </c>
      <c r="D3050" s="84">
        <v>43535</v>
      </c>
      <c r="E3050" s="85" t="s">
        <v>6332</v>
      </c>
      <c r="F3050" s="85" t="s">
        <v>671</v>
      </c>
      <c r="G3050" s="85">
        <v>220492</v>
      </c>
      <c r="H3050" s="89"/>
      <c r="I3050" s="273" t="s">
        <v>7638</v>
      </c>
      <c r="J3050" s="89"/>
      <c r="K3050" s="89"/>
      <c r="L3050" s="89"/>
      <c r="M3050" s="89"/>
      <c r="N3050" s="274">
        <v>761141.75</v>
      </c>
      <c r="O3050" s="274">
        <v>0</v>
      </c>
      <c r="P3050" s="89" t="s">
        <v>670</v>
      </c>
    </row>
    <row r="3051" spans="1:16" ht="76.5">
      <c r="A3051" s="271">
        <v>25</v>
      </c>
      <c r="B3051" s="89"/>
      <c r="C3051" s="272" t="s">
        <v>45</v>
      </c>
      <c r="D3051" s="84">
        <v>43535</v>
      </c>
      <c r="E3051" s="85" t="s">
        <v>6332</v>
      </c>
      <c r="F3051" s="85" t="s">
        <v>671</v>
      </c>
      <c r="G3051" s="85">
        <v>218224</v>
      </c>
      <c r="H3051" s="89"/>
      <c r="I3051" s="273" t="s">
        <v>7639</v>
      </c>
      <c r="J3051" s="89"/>
      <c r="K3051" s="89"/>
      <c r="L3051" s="89"/>
      <c r="M3051" s="89"/>
      <c r="N3051" s="274">
        <v>173424.52</v>
      </c>
      <c r="O3051" s="274">
        <v>0</v>
      </c>
      <c r="P3051" s="89" t="s">
        <v>670</v>
      </c>
    </row>
    <row r="3052" spans="1:16" ht="76.5">
      <c r="A3052" s="271">
        <v>25</v>
      </c>
      <c r="B3052" s="89"/>
      <c r="C3052" s="272" t="s">
        <v>45</v>
      </c>
      <c r="D3052" s="84">
        <v>43535</v>
      </c>
      <c r="E3052" s="85" t="s">
        <v>6332</v>
      </c>
      <c r="F3052" s="85" t="s">
        <v>671</v>
      </c>
      <c r="G3052" s="85">
        <v>220394</v>
      </c>
      <c r="H3052" s="89"/>
      <c r="I3052" s="273" t="s">
        <v>7640</v>
      </c>
      <c r="J3052" s="89"/>
      <c r="K3052" s="89"/>
      <c r="L3052" s="89"/>
      <c r="M3052" s="89"/>
      <c r="N3052" s="274">
        <v>389686.71</v>
      </c>
      <c r="O3052" s="274">
        <v>0</v>
      </c>
      <c r="P3052" s="89" t="s">
        <v>670</v>
      </c>
    </row>
    <row r="3053" spans="1:16" ht="76.5">
      <c r="A3053" s="271">
        <v>25</v>
      </c>
      <c r="B3053" s="89"/>
      <c r="C3053" s="272" t="s">
        <v>45</v>
      </c>
      <c r="D3053" s="84">
        <v>43535</v>
      </c>
      <c r="E3053" s="85" t="s">
        <v>6332</v>
      </c>
      <c r="F3053" s="85" t="s">
        <v>671</v>
      </c>
      <c r="G3053" s="85">
        <v>218215</v>
      </c>
      <c r="H3053" s="89"/>
      <c r="I3053" s="273" t="s">
        <v>7641</v>
      </c>
      <c r="J3053" s="89"/>
      <c r="K3053" s="89"/>
      <c r="L3053" s="89"/>
      <c r="M3053" s="89"/>
      <c r="N3053" s="274">
        <v>2058281.18</v>
      </c>
      <c r="O3053" s="274">
        <v>0</v>
      </c>
      <c r="P3053" s="89" t="s">
        <v>670</v>
      </c>
    </row>
    <row r="3054" spans="1:16" ht="76.5">
      <c r="A3054" s="271">
        <v>25</v>
      </c>
      <c r="B3054" s="89"/>
      <c r="C3054" s="272" t="s">
        <v>45</v>
      </c>
      <c r="D3054" s="84">
        <v>43535</v>
      </c>
      <c r="E3054" s="85" t="s">
        <v>6332</v>
      </c>
      <c r="F3054" s="85" t="s">
        <v>671</v>
      </c>
      <c r="G3054" s="85">
        <v>220493</v>
      </c>
      <c r="H3054" s="89"/>
      <c r="I3054" s="273" t="s">
        <v>7642</v>
      </c>
      <c r="J3054" s="89"/>
      <c r="K3054" s="89"/>
      <c r="L3054" s="89"/>
      <c r="M3054" s="89"/>
      <c r="N3054" s="274">
        <v>1170042.51</v>
      </c>
      <c r="O3054" s="274">
        <v>0</v>
      </c>
      <c r="P3054" s="89" t="s">
        <v>670</v>
      </c>
    </row>
    <row r="3055" spans="1:16" ht="76.5">
      <c r="A3055" s="271">
        <v>25</v>
      </c>
      <c r="B3055" s="89"/>
      <c r="C3055" s="272" t="s">
        <v>45</v>
      </c>
      <c r="D3055" s="84">
        <v>43535</v>
      </c>
      <c r="E3055" s="85" t="s">
        <v>6332</v>
      </c>
      <c r="F3055" s="85" t="s">
        <v>671</v>
      </c>
      <c r="G3055" s="85">
        <v>218216</v>
      </c>
      <c r="H3055" s="89"/>
      <c r="I3055" s="273" t="s">
        <v>7643</v>
      </c>
      <c r="J3055" s="89"/>
      <c r="K3055" s="89"/>
      <c r="L3055" s="89"/>
      <c r="M3055" s="89"/>
      <c r="N3055" s="274">
        <v>384079.85</v>
      </c>
      <c r="O3055" s="274">
        <v>0</v>
      </c>
      <c r="P3055" s="89" t="s">
        <v>670</v>
      </c>
    </row>
    <row r="3056" spans="1:16" ht="76.5">
      <c r="A3056" s="271">
        <v>25</v>
      </c>
      <c r="B3056" s="89"/>
      <c r="C3056" s="272" t="s">
        <v>45</v>
      </c>
      <c r="D3056" s="84">
        <v>43535</v>
      </c>
      <c r="E3056" s="85" t="s">
        <v>6332</v>
      </c>
      <c r="F3056" s="85" t="s">
        <v>671</v>
      </c>
      <c r="G3056" s="85">
        <v>220397</v>
      </c>
      <c r="H3056" s="89"/>
      <c r="I3056" s="273" t="s">
        <v>7644</v>
      </c>
      <c r="J3056" s="89"/>
      <c r="K3056" s="89"/>
      <c r="L3056" s="89"/>
      <c r="M3056" s="89"/>
      <c r="N3056" s="274">
        <v>1222536.6200000001</v>
      </c>
      <c r="O3056" s="274">
        <v>0</v>
      </c>
      <c r="P3056" s="89" t="s">
        <v>670</v>
      </c>
    </row>
    <row r="3057" spans="1:16" ht="89.25">
      <c r="A3057" s="271">
        <v>25</v>
      </c>
      <c r="B3057" s="89"/>
      <c r="C3057" s="272" t="s">
        <v>45</v>
      </c>
      <c r="D3057" s="84">
        <v>43535</v>
      </c>
      <c r="E3057" s="85" t="s">
        <v>6332</v>
      </c>
      <c r="F3057" s="85" t="s">
        <v>671</v>
      </c>
      <c r="G3057" s="85">
        <v>218214</v>
      </c>
      <c r="H3057" s="89"/>
      <c r="I3057" s="273" t="s">
        <v>7645</v>
      </c>
      <c r="J3057" s="89"/>
      <c r="K3057" s="89"/>
      <c r="L3057" s="89"/>
      <c r="M3057" s="89"/>
      <c r="N3057" s="274">
        <v>72212.91</v>
      </c>
      <c r="O3057" s="274">
        <v>0</v>
      </c>
      <c r="P3057" s="89" t="s">
        <v>670</v>
      </c>
    </row>
    <row r="3058" spans="1:16" ht="76.5">
      <c r="A3058" s="271">
        <v>25</v>
      </c>
      <c r="B3058" s="89"/>
      <c r="C3058" s="272" t="s">
        <v>45</v>
      </c>
      <c r="D3058" s="84">
        <v>43535</v>
      </c>
      <c r="E3058" s="85" t="s">
        <v>6332</v>
      </c>
      <c r="F3058" s="85" t="s">
        <v>671</v>
      </c>
      <c r="G3058" s="85">
        <v>220494</v>
      </c>
      <c r="H3058" s="89"/>
      <c r="I3058" s="273" t="s">
        <v>7646</v>
      </c>
      <c r="J3058" s="89"/>
      <c r="K3058" s="89"/>
      <c r="L3058" s="89"/>
      <c r="M3058" s="89"/>
      <c r="N3058" s="274">
        <v>399799.61</v>
      </c>
      <c r="O3058" s="274">
        <v>0</v>
      </c>
      <c r="P3058" s="89" t="s">
        <v>670</v>
      </c>
    </row>
    <row r="3059" spans="1:16" ht="76.5">
      <c r="A3059" s="271">
        <v>25</v>
      </c>
      <c r="B3059" s="89"/>
      <c r="C3059" s="272" t="s">
        <v>45</v>
      </c>
      <c r="D3059" s="84">
        <v>43535</v>
      </c>
      <c r="E3059" s="85" t="s">
        <v>6332</v>
      </c>
      <c r="F3059" s="85" t="s">
        <v>671</v>
      </c>
      <c r="G3059" s="85">
        <v>218209</v>
      </c>
      <c r="H3059" s="89"/>
      <c r="I3059" s="273" t="s">
        <v>7647</v>
      </c>
      <c r="J3059" s="89"/>
      <c r="K3059" s="89"/>
      <c r="L3059" s="89"/>
      <c r="M3059" s="89"/>
      <c r="N3059" s="274">
        <v>383694.23</v>
      </c>
      <c r="O3059" s="274">
        <v>0</v>
      </c>
      <c r="P3059" s="89" t="s">
        <v>670</v>
      </c>
    </row>
    <row r="3060" spans="1:16" ht="89.25">
      <c r="A3060" s="271">
        <v>25</v>
      </c>
      <c r="B3060" s="89"/>
      <c r="C3060" s="272" t="s">
        <v>45</v>
      </c>
      <c r="D3060" s="84">
        <v>43535</v>
      </c>
      <c r="E3060" s="85" t="s">
        <v>6332</v>
      </c>
      <c r="F3060" s="85" t="s">
        <v>671</v>
      </c>
      <c r="G3060" s="85">
        <v>220399</v>
      </c>
      <c r="H3060" s="89"/>
      <c r="I3060" s="273" t="s">
        <v>7648</v>
      </c>
      <c r="J3060" s="89"/>
      <c r="K3060" s="89"/>
      <c r="L3060" s="89"/>
      <c r="M3060" s="89"/>
      <c r="N3060" s="274">
        <v>522625.04</v>
      </c>
      <c r="O3060" s="274">
        <v>0</v>
      </c>
      <c r="P3060" s="89" t="s">
        <v>670</v>
      </c>
    </row>
    <row r="3061" spans="1:16" ht="76.5">
      <c r="A3061" s="271">
        <v>25</v>
      </c>
      <c r="B3061" s="89"/>
      <c r="C3061" s="272" t="s">
        <v>45</v>
      </c>
      <c r="D3061" s="84">
        <v>43535</v>
      </c>
      <c r="E3061" s="85" t="s">
        <v>6332</v>
      </c>
      <c r="F3061" s="85" t="s">
        <v>671</v>
      </c>
      <c r="G3061" s="85">
        <v>218210</v>
      </c>
      <c r="H3061" s="89"/>
      <c r="I3061" s="273" t="s">
        <v>7649</v>
      </c>
      <c r="J3061" s="89"/>
      <c r="K3061" s="89"/>
      <c r="L3061" s="89"/>
      <c r="M3061" s="89"/>
      <c r="N3061" s="274">
        <v>435858.64</v>
      </c>
      <c r="O3061" s="274">
        <v>0</v>
      </c>
      <c r="P3061" s="89" t="s">
        <v>670</v>
      </c>
    </row>
    <row r="3062" spans="1:16" ht="76.5">
      <c r="A3062" s="271">
        <v>25</v>
      </c>
      <c r="B3062" s="89"/>
      <c r="C3062" s="272" t="s">
        <v>45</v>
      </c>
      <c r="D3062" s="84">
        <v>43535</v>
      </c>
      <c r="E3062" s="85" t="s">
        <v>6332</v>
      </c>
      <c r="F3062" s="85" t="s">
        <v>671</v>
      </c>
      <c r="G3062" s="85">
        <v>220496</v>
      </c>
      <c r="H3062" s="89"/>
      <c r="I3062" s="273" t="s">
        <v>7650</v>
      </c>
      <c r="J3062" s="89"/>
      <c r="K3062" s="89"/>
      <c r="L3062" s="89"/>
      <c r="M3062" s="89"/>
      <c r="N3062" s="274">
        <v>107505.77</v>
      </c>
      <c r="O3062" s="274">
        <v>0</v>
      </c>
      <c r="P3062" s="89" t="s">
        <v>670</v>
      </c>
    </row>
    <row r="3063" spans="1:16" ht="76.5">
      <c r="A3063" s="271">
        <v>25</v>
      </c>
      <c r="B3063" s="89"/>
      <c r="C3063" s="272" t="s">
        <v>45</v>
      </c>
      <c r="D3063" s="84">
        <v>43535</v>
      </c>
      <c r="E3063" s="85" t="s">
        <v>6332</v>
      </c>
      <c r="F3063" s="85" t="s">
        <v>671</v>
      </c>
      <c r="G3063" s="85">
        <v>218197</v>
      </c>
      <c r="H3063" s="89"/>
      <c r="I3063" s="273" t="s">
        <v>7651</v>
      </c>
      <c r="J3063" s="89"/>
      <c r="K3063" s="89"/>
      <c r="L3063" s="89"/>
      <c r="M3063" s="89"/>
      <c r="N3063" s="274">
        <v>114126.93</v>
      </c>
      <c r="O3063" s="274">
        <v>0</v>
      </c>
      <c r="P3063" s="89" t="s">
        <v>670</v>
      </c>
    </row>
    <row r="3064" spans="1:16" ht="76.5">
      <c r="A3064" s="271">
        <v>25</v>
      </c>
      <c r="B3064" s="89"/>
      <c r="C3064" s="272" t="s">
        <v>45</v>
      </c>
      <c r="D3064" s="84">
        <v>43535</v>
      </c>
      <c r="E3064" s="85" t="s">
        <v>6332</v>
      </c>
      <c r="F3064" s="85" t="s">
        <v>671</v>
      </c>
      <c r="G3064" s="85">
        <v>220398</v>
      </c>
      <c r="H3064" s="89"/>
      <c r="I3064" s="273" t="s">
        <v>7652</v>
      </c>
      <c r="J3064" s="89"/>
      <c r="K3064" s="89"/>
      <c r="L3064" s="89"/>
      <c r="M3064" s="89"/>
      <c r="N3064" s="274">
        <v>429570.03</v>
      </c>
      <c r="O3064" s="274">
        <v>0</v>
      </c>
      <c r="P3064" s="89" t="s">
        <v>670</v>
      </c>
    </row>
    <row r="3065" spans="1:16" ht="89.25">
      <c r="A3065" s="271">
        <v>25</v>
      </c>
      <c r="B3065" s="89"/>
      <c r="C3065" s="272" t="s">
        <v>45</v>
      </c>
      <c r="D3065" s="84">
        <v>43535</v>
      </c>
      <c r="E3065" s="85" t="s">
        <v>6332</v>
      </c>
      <c r="F3065" s="85" t="s">
        <v>671</v>
      </c>
      <c r="G3065" s="85">
        <v>218198</v>
      </c>
      <c r="H3065" s="89"/>
      <c r="I3065" s="273" t="s">
        <v>7653</v>
      </c>
      <c r="J3065" s="89"/>
      <c r="K3065" s="89"/>
      <c r="L3065" s="89"/>
      <c r="M3065" s="89"/>
      <c r="N3065" s="274">
        <v>46927.75</v>
      </c>
      <c r="O3065" s="274">
        <v>0</v>
      </c>
      <c r="P3065" s="89" t="s">
        <v>670</v>
      </c>
    </row>
    <row r="3066" spans="1:16" ht="76.5">
      <c r="A3066" s="271">
        <v>25</v>
      </c>
      <c r="B3066" s="89"/>
      <c r="C3066" s="272" t="s">
        <v>45</v>
      </c>
      <c r="D3066" s="84">
        <v>43535</v>
      </c>
      <c r="E3066" s="85" t="s">
        <v>6332</v>
      </c>
      <c r="F3066" s="85" t="s">
        <v>671</v>
      </c>
      <c r="G3066" s="85">
        <v>220495</v>
      </c>
      <c r="H3066" s="89"/>
      <c r="I3066" s="273" t="s">
        <v>7654</v>
      </c>
      <c r="J3066" s="89"/>
      <c r="K3066" s="89"/>
      <c r="L3066" s="89"/>
      <c r="M3066" s="89"/>
      <c r="N3066" s="274">
        <v>461745.83</v>
      </c>
      <c r="O3066" s="274">
        <v>0</v>
      </c>
      <c r="P3066" s="89" t="s">
        <v>670</v>
      </c>
    </row>
    <row r="3067" spans="1:16" ht="76.5">
      <c r="A3067" s="271">
        <v>25</v>
      </c>
      <c r="B3067" s="89"/>
      <c r="C3067" s="272" t="s">
        <v>45</v>
      </c>
      <c r="D3067" s="84">
        <v>43535</v>
      </c>
      <c r="E3067" s="85" t="s">
        <v>6332</v>
      </c>
      <c r="F3067" s="85" t="s">
        <v>671</v>
      </c>
      <c r="G3067" s="85">
        <v>218199</v>
      </c>
      <c r="H3067" s="89"/>
      <c r="I3067" s="273" t="s">
        <v>7655</v>
      </c>
      <c r="J3067" s="89"/>
      <c r="K3067" s="89"/>
      <c r="L3067" s="89"/>
      <c r="M3067" s="89"/>
      <c r="N3067" s="274">
        <v>141757.29</v>
      </c>
      <c r="O3067" s="274">
        <v>0</v>
      </c>
      <c r="P3067" s="89" t="s">
        <v>670</v>
      </c>
    </row>
    <row r="3068" spans="1:16" ht="76.5">
      <c r="A3068" s="271">
        <v>25</v>
      </c>
      <c r="B3068" s="89"/>
      <c r="C3068" s="272" t="s">
        <v>45</v>
      </c>
      <c r="D3068" s="84">
        <v>43535</v>
      </c>
      <c r="E3068" s="85" t="s">
        <v>6332</v>
      </c>
      <c r="F3068" s="85" t="s">
        <v>671</v>
      </c>
      <c r="G3068" s="85">
        <v>220400</v>
      </c>
      <c r="H3068" s="89"/>
      <c r="I3068" s="273" t="s">
        <v>7656</v>
      </c>
      <c r="J3068" s="89"/>
      <c r="K3068" s="89"/>
      <c r="L3068" s="89"/>
      <c r="M3068" s="89"/>
      <c r="N3068" s="274">
        <v>1545809.58</v>
      </c>
      <c r="O3068" s="274">
        <v>0</v>
      </c>
      <c r="P3068" s="89" t="s">
        <v>670</v>
      </c>
    </row>
    <row r="3069" spans="1:16" ht="76.5">
      <c r="A3069" s="271">
        <v>25</v>
      </c>
      <c r="B3069" s="89"/>
      <c r="C3069" s="272" t="s">
        <v>45</v>
      </c>
      <c r="D3069" s="84">
        <v>43535</v>
      </c>
      <c r="E3069" s="85" t="s">
        <v>6332</v>
      </c>
      <c r="F3069" s="85" t="s">
        <v>671</v>
      </c>
      <c r="G3069" s="85">
        <v>218180</v>
      </c>
      <c r="H3069" s="89"/>
      <c r="I3069" s="273" t="s">
        <v>7657</v>
      </c>
      <c r="J3069" s="89"/>
      <c r="K3069" s="89"/>
      <c r="L3069" s="89"/>
      <c r="M3069" s="89"/>
      <c r="N3069" s="274">
        <v>750611.63</v>
      </c>
      <c r="O3069" s="274">
        <v>0</v>
      </c>
      <c r="P3069" s="89" t="s">
        <v>670</v>
      </c>
    </row>
    <row r="3070" spans="1:16" ht="89.25">
      <c r="A3070" s="271">
        <v>25</v>
      </c>
      <c r="B3070" s="89"/>
      <c r="C3070" s="272" t="s">
        <v>45</v>
      </c>
      <c r="D3070" s="84">
        <v>43535</v>
      </c>
      <c r="E3070" s="85" t="s">
        <v>6332</v>
      </c>
      <c r="F3070" s="85" t="s">
        <v>671</v>
      </c>
      <c r="G3070" s="85">
        <v>220462</v>
      </c>
      <c r="H3070" s="89"/>
      <c r="I3070" s="273" t="s">
        <v>7658</v>
      </c>
      <c r="J3070" s="89"/>
      <c r="K3070" s="89"/>
      <c r="L3070" s="89"/>
      <c r="M3070" s="89"/>
      <c r="N3070" s="274">
        <v>96355.03</v>
      </c>
      <c r="O3070" s="274">
        <v>0</v>
      </c>
      <c r="P3070" s="89" t="s">
        <v>670</v>
      </c>
    </row>
    <row r="3071" spans="1:16" ht="76.5">
      <c r="A3071" s="271">
        <v>25</v>
      </c>
      <c r="B3071" s="89"/>
      <c r="C3071" s="272" t="s">
        <v>45</v>
      </c>
      <c r="D3071" s="84">
        <v>43535</v>
      </c>
      <c r="E3071" s="85" t="s">
        <v>6332</v>
      </c>
      <c r="F3071" s="85" t="s">
        <v>671</v>
      </c>
      <c r="G3071" s="85">
        <v>218195</v>
      </c>
      <c r="H3071" s="89"/>
      <c r="I3071" s="273" t="s">
        <v>7659</v>
      </c>
      <c r="J3071" s="89"/>
      <c r="K3071" s="89"/>
      <c r="L3071" s="89"/>
      <c r="M3071" s="89"/>
      <c r="N3071" s="274">
        <v>722254.69</v>
      </c>
      <c r="O3071" s="274">
        <v>0</v>
      </c>
      <c r="P3071" s="89" t="s">
        <v>670</v>
      </c>
    </row>
    <row r="3072" spans="1:16" ht="76.5">
      <c r="A3072" s="271">
        <v>25</v>
      </c>
      <c r="B3072" s="89"/>
      <c r="C3072" s="272" t="s">
        <v>45</v>
      </c>
      <c r="D3072" s="84">
        <v>43535</v>
      </c>
      <c r="E3072" s="85" t="s">
        <v>6332</v>
      </c>
      <c r="F3072" s="85" t="s">
        <v>671</v>
      </c>
      <c r="G3072" s="85">
        <v>220497</v>
      </c>
      <c r="H3072" s="89"/>
      <c r="I3072" s="273" t="s">
        <v>7660</v>
      </c>
      <c r="J3072" s="89"/>
      <c r="K3072" s="89"/>
      <c r="L3072" s="89"/>
      <c r="M3072" s="89"/>
      <c r="N3072" s="274">
        <v>818350.3</v>
      </c>
      <c r="O3072" s="274">
        <v>0</v>
      </c>
      <c r="P3072" s="89" t="s">
        <v>670</v>
      </c>
    </row>
    <row r="3073" spans="1:16" ht="89.25">
      <c r="A3073" s="271">
        <v>25</v>
      </c>
      <c r="B3073" s="89"/>
      <c r="C3073" s="272" t="s">
        <v>45</v>
      </c>
      <c r="D3073" s="84">
        <v>43535</v>
      </c>
      <c r="E3073" s="85" t="s">
        <v>6332</v>
      </c>
      <c r="F3073" s="85" t="s">
        <v>671</v>
      </c>
      <c r="G3073" s="85">
        <v>217626</v>
      </c>
      <c r="H3073" s="89"/>
      <c r="I3073" s="273" t="s">
        <v>7661</v>
      </c>
      <c r="J3073" s="89"/>
      <c r="K3073" s="89"/>
      <c r="L3073" s="89"/>
      <c r="M3073" s="89"/>
      <c r="N3073" s="274">
        <v>536000</v>
      </c>
      <c r="O3073" s="274">
        <v>0</v>
      </c>
      <c r="P3073" s="89" t="s">
        <v>670</v>
      </c>
    </row>
    <row r="3074" spans="1:16" ht="63.75">
      <c r="A3074" s="271">
        <v>25</v>
      </c>
      <c r="B3074" s="89"/>
      <c r="C3074" s="272" t="s">
        <v>45</v>
      </c>
      <c r="D3074" s="84">
        <v>43535</v>
      </c>
      <c r="E3074" s="85" t="s">
        <v>6332</v>
      </c>
      <c r="F3074" s="85" t="s">
        <v>671</v>
      </c>
      <c r="G3074" s="85">
        <v>220490</v>
      </c>
      <c r="H3074" s="89"/>
      <c r="I3074" s="273" t="s">
        <v>7662</v>
      </c>
      <c r="J3074" s="89"/>
      <c r="K3074" s="89"/>
      <c r="L3074" s="89"/>
      <c r="M3074" s="89"/>
      <c r="N3074" s="274">
        <v>775618.17</v>
      </c>
      <c r="O3074" s="274">
        <v>0</v>
      </c>
      <c r="P3074" s="89" t="s">
        <v>670</v>
      </c>
    </row>
    <row r="3075" spans="1:16" ht="76.5">
      <c r="A3075" s="271">
        <v>25</v>
      </c>
      <c r="B3075" s="89"/>
      <c r="C3075" s="272" t="s">
        <v>45</v>
      </c>
      <c r="D3075" s="84">
        <v>43535</v>
      </c>
      <c r="E3075" s="85" t="s">
        <v>6332</v>
      </c>
      <c r="F3075" s="85" t="s">
        <v>671</v>
      </c>
      <c r="G3075" s="85">
        <v>220489</v>
      </c>
      <c r="H3075" s="89"/>
      <c r="I3075" s="273" t="s">
        <v>7663</v>
      </c>
      <c r="J3075" s="89"/>
      <c r="K3075" s="89"/>
      <c r="L3075" s="89"/>
      <c r="M3075" s="89"/>
      <c r="N3075" s="274">
        <v>294189.96999999997</v>
      </c>
      <c r="O3075" s="274">
        <v>0</v>
      </c>
      <c r="P3075" s="89" t="s">
        <v>670</v>
      </c>
    </row>
    <row r="3076" spans="1:16" ht="89.25">
      <c r="A3076" s="271">
        <v>25</v>
      </c>
      <c r="B3076" s="89"/>
      <c r="C3076" s="272" t="s">
        <v>45</v>
      </c>
      <c r="D3076" s="84">
        <v>43535</v>
      </c>
      <c r="E3076" s="85" t="s">
        <v>6332</v>
      </c>
      <c r="F3076" s="85" t="s">
        <v>671</v>
      </c>
      <c r="G3076" s="85">
        <v>220465</v>
      </c>
      <c r="H3076" s="89"/>
      <c r="I3076" s="273" t="s">
        <v>7664</v>
      </c>
      <c r="J3076" s="89"/>
      <c r="K3076" s="89"/>
      <c r="L3076" s="89"/>
      <c r="M3076" s="89"/>
      <c r="N3076" s="274">
        <v>177571.37</v>
      </c>
      <c r="O3076" s="274">
        <v>0</v>
      </c>
      <c r="P3076" s="89" t="s">
        <v>670</v>
      </c>
    </row>
    <row r="3077" spans="1:16" ht="76.5">
      <c r="A3077" s="271">
        <v>25</v>
      </c>
      <c r="B3077" s="89"/>
      <c r="C3077" s="272" t="s">
        <v>45</v>
      </c>
      <c r="D3077" s="84">
        <v>43535</v>
      </c>
      <c r="E3077" s="85" t="s">
        <v>6332</v>
      </c>
      <c r="F3077" s="85" t="s">
        <v>671</v>
      </c>
      <c r="G3077" s="85">
        <v>220466</v>
      </c>
      <c r="H3077" s="89"/>
      <c r="I3077" s="273" t="s">
        <v>7665</v>
      </c>
      <c r="J3077" s="89"/>
      <c r="K3077" s="89"/>
      <c r="L3077" s="89"/>
      <c r="M3077" s="89"/>
      <c r="N3077" s="274">
        <v>1168382.74</v>
      </c>
      <c r="O3077" s="274">
        <v>0</v>
      </c>
      <c r="P3077" s="89" t="s">
        <v>670</v>
      </c>
    </row>
    <row r="3078" spans="1:16" ht="89.25">
      <c r="A3078" s="271">
        <v>25</v>
      </c>
      <c r="B3078" s="89"/>
      <c r="C3078" s="272" t="s">
        <v>45</v>
      </c>
      <c r="D3078" s="84">
        <v>43535</v>
      </c>
      <c r="E3078" s="85" t="s">
        <v>6332</v>
      </c>
      <c r="F3078" s="85" t="s">
        <v>671</v>
      </c>
      <c r="G3078" s="85">
        <v>220467</v>
      </c>
      <c r="H3078" s="89"/>
      <c r="I3078" s="273" t="s">
        <v>7666</v>
      </c>
      <c r="J3078" s="89"/>
      <c r="K3078" s="89"/>
      <c r="L3078" s="89"/>
      <c r="M3078" s="89"/>
      <c r="N3078" s="274">
        <v>246815.52</v>
      </c>
      <c r="O3078" s="274">
        <v>0</v>
      </c>
      <c r="P3078" s="89" t="s">
        <v>670</v>
      </c>
    </row>
    <row r="3079" spans="1:16" ht="89.25">
      <c r="A3079" s="271">
        <v>25</v>
      </c>
      <c r="B3079" s="89"/>
      <c r="C3079" s="272" t="s">
        <v>45</v>
      </c>
      <c r="D3079" s="84">
        <v>43535</v>
      </c>
      <c r="E3079" s="85" t="s">
        <v>6332</v>
      </c>
      <c r="F3079" s="85" t="s">
        <v>671</v>
      </c>
      <c r="G3079" s="85">
        <v>220461</v>
      </c>
      <c r="H3079" s="89"/>
      <c r="I3079" s="273" t="s">
        <v>7667</v>
      </c>
      <c r="J3079" s="89"/>
      <c r="K3079" s="89"/>
      <c r="L3079" s="89"/>
      <c r="M3079" s="89"/>
      <c r="N3079" s="274">
        <v>289640.02</v>
      </c>
      <c r="O3079" s="274">
        <v>0</v>
      </c>
      <c r="P3079" s="89" t="s">
        <v>670</v>
      </c>
    </row>
    <row r="3080" spans="1:16" ht="76.5">
      <c r="A3080" s="271">
        <v>25</v>
      </c>
      <c r="B3080" s="89"/>
      <c r="C3080" s="272" t="s">
        <v>45</v>
      </c>
      <c r="D3080" s="84">
        <v>43535</v>
      </c>
      <c r="E3080" s="85" t="s">
        <v>6332</v>
      </c>
      <c r="F3080" s="85" t="s">
        <v>671</v>
      </c>
      <c r="G3080" s="85">
        <v>220463</v>
      </c>
      <c r="H3080" s="89"/>
      <c r="I3080" s="273" t="s">
        <v>7668</v>
      </c>
      <c r="J3080" s="89"/>
      <c r="K3080" s="89"/>
      <c r="L3080" s="89"/>
      <c r="M3080" s="89"/>
      <c r="N3080" s="274">
        <v>155528.01999999999</v>
      </c>
      <c r="O3080" s="274">
        <v>0</v>
      </c>
      <c r="P3080" s="89" t="s">
        <v>670</v>
      </c>
    </row>
    <row r="3081" spans="1:16" ht="51">
      <c r="A3081" s="271" t="s">
        <v>557</v>
      </c>
      <c r="B3081" s="89"/>
      <c r="C3081" s="272" t="s">
        <v>783</v>
      </c>
      <c r="D3081" s="84">
        <v>43535</v>
      </c>
      <c r="E3081" s="85" t="s">
        <v>6333</v>
      </c>
      <c r="F3081" s="85" t="s">
        <v>671</v>
      </c>
      <c r="G3081" s="85">
        <v>226432</v>
      </c>
      <c r="H3081" s="89"/>
      <c r="I3081" s="273" t="s">
        <v>7669</v>
      </c>
      <c r="J3081" s="89"/>
      <c r="K3081" s="89"/>
      <c r="L3081" s="89"/>
      <c r="M3081" s="89"/>
      <c r="N3081" s="274">
        <v>0</v>
      </c>
      <c r="O3081" s="274">
        <v>741.16</v>
      </c>
      <c r="P3081" s="89" t="s">
        <v>670</v>
      </c>
    </row>
    <row r="3082" spans="1:16" ht="38.25">
      <c r="A3082" s="271" t="s">
        <v>557</v>
      </c>
      <c r="B3082" s="89"/>
      <c r="C3082" s="272" t="s">
        <v>783</v>
      </c>
      <c r="D3082" s="84">
        <v>43535</v>
      </c>
      <c r="E3082" s="85" t="s">
        <v>6333</v>
      </c>
      <c r="F3082" s="85" t="s">
        <v>671</v>
      </c>
      <c r="G3082" s="85">
        <v>226430</v>
      </c>
      <c r="H3082" s="89"/>
      <c r="I3082" s="273" t="s">
        <v>7670</v>
      </c>
      <c r="J3082" s="89"/>
      <c r="K3082" s="89"/>
      <c r="L3082" s="89"/>
      <c r="M3082" s="89"/>
      <c r="N3082" s="274">
        <v>0</v>
      </c>
      <c r="O3082" s="274">
        <v>1961.03</v>
      </c>
      <c r="P3082" s="89" t="s">
        <v>670</v>
      </c>
    </row>
    <row r="3083" spans="1:16" ht="63.75">
      <c r="A3083" s="271">
        <v>10</v>
      </c>
      <c r="B3083" s="89"/>
      <c r="C3083" s="272" t="s">
        <v>41</v>
      </c>
      <c r="D3083" s="84">
        <v>43535</v>
      </c>
      <c r="E3083" s="85" t="s">
        <v>6334</v>
      </c>
      <c r="F3083" s="85" t="s">
        <v>6</v>
      </c>
      <c r="G3083" s="85">
        <v>983056</v>
      </c>
      <c r="H3083" s="89"/>
      <c r="I3083" s="273" t="s">
        <v>7671</v>
      </c>
      <c r="J3083" s="89"/>
      <c r="K3083" s="89"/>
      <c r="L3083" s="89"/>
      <c r="M3083" s="89"/>
      <c r="N3083" s="274">
        <v>0</v>
      </c>
      <c r="O3083" s="274">
        <v>12042.87</v>
      </c>
      <c r="P3083" s="89" t="s">
        <v>670</v>
      </c>
    </row>
    <row r="3084" spans="1:16" ht="51">
      <c r="A3084" s="271">
        <v>10</v>
      </c>
      <c r="B3084" s="89"/>
      <c r="C3084" s="272" t="s">
        <v>41</v>
      </c>
      <c r="D3084" s="84">
        <v>43535</v>
      </c>
      <c r="E3084" s="85" t="s">
        <v>6335</v>
      </c>
      <c r="F3084" s="85" t="s">
        <v>6</v>
      </c>
      <c r="G3084" s="85">
        <v>983238</v>
      </c>
      <c r="H3084" s="89"/>
      <c r="I3084" s="273" t="s">
        <v>7672</v>
      </c>
      <c r="J3084" s="89"/>
      <c r="K3084" s="89"/>
      <c r="L3084" s="89"/>
      <c r="M3084" s="89"/>
      <c r="N3084" s="274">
        <v>0</v>
      </c>
      <c r="O3084" s="274">
        <v>18353.72</v>
      </c>
      <c r="P3084" s="89" t="s">
        <v>670</v>
      </c>
    </row>
    <row r="3085" spans="1:16" ht="51">
      <c r="A3085" s="271">
        <v>117</v>
      </c>
      <c r="B3085" s="89"/>
      <c r="C3085" s="272" t="s">
        <v>62</v>
      </c>
      <c r="D3085" s="84">
        <v>43535</v>
      </c>
      <c r="E3085" s="85" t="s">
        <v>6336</v>
      </c>
      <c r="F3085" s="85" t="s">
        <v>11</v>
      </c>
      <c r="G3085" s="85">
        <v>948697</v>
      </c>
      <c r="H3085" s="89"/>
      <c r="I3085" s="273" t="s">
        <v>7673</v>
      </c>
      <c r="J3085" s="89"/>
      <c r="K3085" s="89"/>
      <c r="L3085" s="89"/>
      <c r="M3085" s="89"/>
      <c r="N3085" s="274">
        <v>50</v>
      </c>
      <c r="O3085" s="274">
        <v>0</v>
      </c>
      <c r="P3085" s="89" t="s">
        <v>670</v>
      </c>
    </row>
    <row r="3086" spans="1:16" ht="63.75">
      <c r="A3086" s="271">
        <v>513</v>
      </c>
      <c r="B3086" s="89"/>
      <c r="C3086" s="272" t="s">
        <v>171</v>
      </c>
      <c r="D3086" s="84">
        <v>43535</v>
      </c>
      <c r="E3086" s="85" t="s">
        <v>6337</v>
      </c>
      <c r="F3086" s="85" t="s">
        <v>15</v>
      </c>
      <c r="G3086" s="85">
        <v>983046</v>
      </c>
      <c r="H3086" s="89"/>
      <c r="I3086" s="273" t="s">
        <v>7674</v>
      </c>
      <c r="J3086" s="89"/>
      <c r="K3086" s="89"/>
      <c r="L3086" s="89"/>
      <c r="M3086" s="89"/>
      <c r="N3086" s="274">
        <v>50</v>
      </c>
      <c r="O3086" s="274">
        <v>0</v>
      </c>
      <c r="P3086" s="89" t="s">
        <v>670</v>
      </c>
    </row>
    <row r="3087" spans="1:16" ht="89.25">
      <c r="A3087" s="271">
        <v>25</v>
      </c>
      <c r="B3087" s="89"/>
      <c r="C3087" s="272" t="s">
        <v>45</v>
      </c>
      <c r="D3087" s="84">
        <v>43535</v>
      </c>
      <c r="E3087" s="85" t="s">
        <v>6338</v>
      </c>
      <c r="F3087" s="85" t="s">
        <v>15</v>
      </c>
      <c r="G3087" s="85">
        <v>7400</v>
      </c>
      <c r="H3087" s="89"/>
      <c r="I3087" s="273" t="s">
        <v>7675</v>
      </c>
      <c r="J3087" s="89"/>
      <c r="K3087" s="89"/>
      <c r="L3087" s="89"/>
      <c r="M3087" s="89"/>
      <c r="N3087" s="274">
        <v>50</v>
      </c>
      <c r="O3087" s="274">
        <v>0</v>
      </c>
      <c r="P3087" s="89" t="s">
        <v>670</v>
      </c>
    </row>
    <row r="3088" spans="1:16" ht="89.25">
      <c r="A3088" s="271">
        <v>376</v>
      </c>
      <c r="B3088" s="89"/>
      <c r="C3088" s="272" t="s">
        <v>638</v>
      </c>
      <c r="D3088" s="84">
        <v>43535</v>
      </c>
      <c r="E3088" s="85" t="s">
        <v>6339</v>
      </c>
      <c r="F3088" s="85" t="s">
        <v>11</v>
      </c>
      <c r="G3088" s="85">
        <v>948745</v>
      </c>
      <c r="H3088" s="89"/>
      <c r="I3088" s="273" t="s">
        <v>7676</v>
      </c>
      <c r="J3088" s="89"/>
      <c r="K3088" s="89"/>
      <c r="L3088" s="89"/>
      <c r="M3088" s="89"/>
      <c r="N3088" s="274">
        <v>26693.9</v>
      </c>
      <c r="O3088" s="274">
        <v>0</v>
      </c>
      <c r="P3088" s="89" t="s">
        <v>670</v>
      </c>
    </row>
    <row r="3089" spans="1:16" ht="76.5">
      <c r="A3089" s="271">
        <v>25</v>
      </c>
      <c r="B3089" s="89"/>
      <c r="C3089" s="272" t="s">
        <v>45</v>
      </c>
      <c r="D3089" s="84">
        <v>43535</v>
      </c>
      <c r="E3089" s="85" t="s">
        <v>6340</v>
      </c>
      <c r="F3089" s="85" t="s">
        <v>671</v>
      </c>
      <c r="G3089" s="85">
        <v>226329</v>
      </c>
      <c r="H3089" s="89"/>
      <c r="I3089" s="273" t="s">
        <v>7677</v>
      </c>
      <c r="J3089" s="89"/>
      <c r="K3089" s="89"/>
      <c r="L3089" s="89"/>
      <c r="M3089" s="89"/>
      <c r="N3089" s="274">
        <v>74880.289999999994</v>
      </c>
      <c r="O3089" s="274">
        <v>0</v>
      </c>
      <c r="P3089" s="89" t="s">
        <v>670</v>
      </c>
    </row>
    <row r="3090" spans="1:16" ht="76.5">
      <c r="A3090" s="271" t="s">
        <v>557</v>
      </c>
      <c r="B3090" s="89"/>
      <c r="C3090" s="272" t="s">
        <v>783</v>
      </c>
      <c r="D3090" s="84">
        <v>43535</v>
      </c>
      <c r="E3090" s="85" t="s">
        <v>6341</v>
      </c>
      <c r="F3090" s="85" t="s">
        <v>6</v>
      </c>
      <c r="G3090" s="85">
        <v>1091544</v>
      </c>
      <c r="H3090" s="89"/>
      <c r="I3090" s="273" t="s">
        <v>7678</v>
      </c>
      <c r="J3090" s="89"/>
      <c r="K3090" s="89"/>
      <c r="L3090" s="89"/>
      <c r="M3090" s="89"/>
      <c r="N3090" s="274">
        <v>0</v>
      </c>
      <c r="O3090" s="274">
        <v>50000</v>
      </c>
      <c r="P3090" s="89" t="s">
        <v>670</v>
      </c>
    </row>
    <row r="3091" spans="1:16" ht="63.75">
      <c r="A3091" s="271" t="s">
        <v>559</v>
      </c>
      <c r="B3091" s="89"/>
      <c r="C3091" s="272" t="s">
        <v>762</v>
      </c>
      <c r="D3091" s="84">
        <v>43535</v>
      </c>
      <c r="E3091" s="85" t="s">
        <v>6342</v>
      </c>
      <c r="F3091" s="85" t="s">
        <v>6</v>
      </c>
      <c r="G3091" s="85">
        <v>1091551</v>
      </c>
      <c r="H3091" s="89"/>
      <c r="I3091" s="273" t="s">
        <v>7679</v>
      </c>
      <c r="J3091" s="89"/>
      <c r="K3091" s="89"/>
      <c r="L3091" s="89"/>
      <c r="M3091" s="89"/>
      <c r="N3091" s="274">
        <v>0</v>
      </c>
      <c r="O3091" s="274">
        <v>1353268.92</v>
      </c>
      <c r="P3091" s="89" t="s">
        <v>670</v>
      </c>
    </row>
    <row r="3092" spans="1:16" ht="51">
      <c r="A3092" s="271" t="s">
        <v>559</v>
      </c>
      <c r="B3092" s="89"/>
      <c r="C3092" s="272" t="s">
        <v>762</v>
      </c>
      <c r="D3092" s="84">
        <v>43535</v>
      </c>
      <c r="E3092" s="85" t="s">
        <v>6343</v>
      </c>
      <c r="F3092" s="85" t="s">
        <v>6</v>
      </c>
      <c r="G3092" s="85">
        <v>1091614</v>
      </c>
      <c r="H3092" s="89"/>
      <c r="I3092" s="273" t="s">
        <v>7680</v>
      </c>
      <c r="J3092" s="89"/>
      <c r="K3092" s="89"/>
      <c r="L3092" s="89"/>
      <c r="M3092" s="89"/>
      <c r="N3092" s="274">
        <v>0</v>
      </c>
      <c r="O3092" s="274">
        <v>1800.07</v>
      </c>
      <c r="P3092" s="89" t="s">
        <v>670</v>
      </c>
    </row>
    <row r="3093" spans="1:16" ht="89.25">
      <c r="A3093" s="271">
        <v>25</v>
      </c>
      <c r="B3093" s="89"/>
      <c r="C3093" s="272" t="s">
        <v>45</v>
      </c>
      <c r="D3093" s="84">
        <v>43535</v>
      </c>
      <c r="E3093" s="85" t="s">
        <v>6344</v>
      </c>
      <c r="F3093" s="85" t="s">
        <v>15</v>
      </c>
      <c r="G3093" s="85">
        <v>7395</v>
      </c>
      <c r="H3093" s="89"/>
      <c r="I3093" s="273" t="s">
        <v>7681</v>
      </c>
      <c r="J3093" s="89"/>
      <c r="K3093" s="89"/>
      <c r="L3093" s="89"/>
      <c r="M3093" s="89"/>
      <c r="N3093" s="274">
        <v>557.91</v>
      </c>
      <c r="O3093" s="274">
        <v>0</v>
      </c>
      <c r="P3093" s="89" t="s">
        <v>670</v>
      </c>
    </row>
    <row r="3094" spans="1:16" ht="51">
      <c r="A3094" s="271">
        <v>513</v>
      </c>
      <c r="B3094" s="89"/>
      <c r="C3094" s="272" t="s">
        <v>171</v>
      </c>
      <c r="D3094" s="84">
        <v>43535</v>
      </c>
      <c r="E3094" s="85" t="s">
        <v>6345</v>
      </c>
      <c r="F3094" s="85" t="s">
        <v>15</v>
      </c>
      <c r="G3094" s="85">
        <v>983854</v>
      </c>
      <c r="H3094" s="89"/>
      <c r="I3094" s="273" t="s">
        <v>7682</v>
      </c>
      <c r="J3094" s="89"/>
      <c r="K3094" s="89"/>
      <c r="L3094" s="89"/>
      <c r="M3094" s="89"/>
      <c r="N3094" s="274">
        <v>50</v>
      </c>
      <c r="O3094" s="274">
        <v>0</v>
      </c>
      <c r="P3094" s="89" t="s">
        <v>670</v>
      </c>
    </row>
    <row r="3095" spans="1:16" ht="51">
      <c r="A3095" s="271">
        <v>513</v>
      </c>
      <c r="B3095" s="89"/>
      <c r="C3095" s="272" t="s">
        <v>171</v>
      </c>
      <c r="D3095" s="84">
        <v>43535</v>
      </c>
      <c r="E3095" s="85" t="s">
        <v>6346</v>
      </c>
      <c r="F3095" s="85" t="s">
        <v>15</v>
      </c>
      <c r="G3095" s="85">
        <v>983856</v>
      </c>
      <c r="H3095" s="89"/>
      <c r="I3095" s="273" t="s">
        <v>7683</v>
      </c>
      <c r="J3095" s="89"/>
      <c r="K3095" s="89"/>
      <c r="L3095" s="89"/>
      <c r="M3095" s="89"/>
      <c r="N3095" s="274">
        <v>50</v>
      </c>
      <c r="O3095" s="274">
        <v>0</v>
      </c>
      <c r="P3095" s="89" t="s">
        <v>670</v>
      </c>
    </row>
    <row r="3096" spans="1:16" ht="51">
      <c r="A3096" s="271">
        <v>513</v>
      </c>
      <c r="B3096" s="89"/>
      <c r="C3096" s="272" t="s">
        <v>171</v>
      </c>
      <c r="D3096" s="84">
        <v>43535</v>
      </c>
      <c r="E3096" s="85" t="s">
        <v>6347</v>
      </c>
      <c r="F3096" s="85" t="s">
        <v>15</v>
      </c>
      <c r="G3096" s="85">
        <v>983858</v>
      </c>
      <c r="H3096" s="89"/>
      <c r="I3096" s="273" t="s">
        <v>5169</v>
      </c>
      <c r="J3096" s="89"/>
      <c r="K3096" s="89"/>
      <c r="L3096" s="89"/>
      <c r="M3096" s="89"/>
      <c r="N3096" s="274">
        <v>50</v>
      </c>
      <c r="O3096" s="274">
        <v>0</v>
      </c>
      <c r="P3096" s="89" t="s">
        <v>670</v>
      </c>
    </row>
    <row r="3097" spans="1:16" ht="51">
      <c r="A3097" s="271">
        <v>513</v>
      </c>
      <c r="B3097" s="89"/>
      <c r="C3097" s="272" t="s">
        <v>171</v>
      </c>
      <c r="D3097" s="84">
        <v>43535</v>
      </c>
      <c r="E3097" s="85" t="s">
        <v>6348</v>
      </c>
      <c r="F3097" s="85" t="s">
        <v>15</v>
      </c>
      <c r="G3097" s="85">
        <v>983861</v>
      </c>
      <c r="H3097" s="89"/>
      <c r="I3097" s="273" t="s">
        <v>7684</v>
      </c>
      <c r="J3097" s="89"/>
      <c r="K3097" s="89"/>
      <c r="L3097" s="89"/>
      <c r="M3097" s="89"/>
      <c r="N3097" s="274">
        <v>50</v>
      </c>
      <c r="O3097" s="274">
        <v>0</v>
      </c>
      <c r="P3097" s="89" t="s">
        <v>670</v>
      </c>
    </row>
    <row r="3098" spans="1:16" ht="51">
      <c r="A3098" s="271">
        <v>513</v>
      </c>
      <c r="B3098" s="89"/>
      <c r="C3098" s="272" t="s">
        <v>171</v>
      </c>
      <c r="D3098" s="84">
        <v>43535</v>
      </c>
      <c r="E3098" s="85" t="s">
        <v>6349</v>
      </c>
      <c r="F3098" s="85" t="s">
        <v>15</v>
      </c>
      <c r="G3098" s="85">
        <v>983866</v>
      </c>
      <c r="H3098" s="89"/>
      <c r="I3098" s="273" t="s">
        <v>7684</v>
      </c>
      <c r="J3098" s="89"/>
      <c r="K3098" s="89"/>
      <c r="L3098" s="89"/>
      <c r="M3098" s="89"/>
      <c r="N3098" s="274">
        <v>50</v>
      </c>
      <c r="O3098" s="274">
        <v>0</v>
      </c>
      <c r="P3098" s="89" t="s">
        <v>670</v>
      </c>
    </row>
    <row r="3099" spans="1:16" ht="89.25">
      <c r="A3099" s="271">
        <v>590</v>
      </c>
      <c r="B3099" s="89"/>
      <c r="C3099" s="272" t="s">
        <v>611</v>
      </c>
      <c r="D3099" s="84">
        <v>43535</v>
      </c>
      <c r="E3099" s="85" t="s">
        <v>6350</v>
      </c>
      <c r="F3099" s="85" t="s">
        <v>11</v>
      </c>
      <c r="G3099" s="85">
        <v>948928</v>
      </c>
      <c r="H3099" s="89"/>
      <c r="I3099" s="273" t="s">
        <v>7685</v>
      </c>
      <c r="J3099" s="89"/>
      <c r="K3099" s="89"/>
      <c r="L3099" s="89"/>
      <c r="M3099" s="89"/>
      <c r="N3099" s="274">
        <v>1371.72</v>
      </c>
      <c r="O3099" s="274">
        <v>0</v>
      </c>
      <c r="P3099" s="89" t="s">
        <v>670</v>
      </c>
    </row>
    <row r="3100" spans="1:16" ht="63.75">
      <c r="A3100" s="271" t="s">
        <v>557</v>
      </c>
      <c r="B3100" s="89"/>
      <c r="C3100" s="272" t="s">
        <v>783</v>
      </c>
      <c r="D3100" s="84">
        <v>43535</v>
      </c>
      <c r="E3100" s="85" t="s">
        <v>6351</v>
      </c>
      <c r="F3100" s="85" t="s">
        <v>11</v>
      </c>
      <c r="G3100" s="85">
        <v>983997</v>
      </c>
      <c r="H3100" s="89"/>
      <c r="I3100" s="273" t="s">
        <v>7686</v>
      </c>
      <c r="J3100" s="89"/>
      <c r="K3100" s="89"/>
      <c r="L3100" s="89"/>
      <c r="M3100" s="89"/>
      <c r="N3100" s="274">
        <v>469.21</v>
      </c>
      <c r="O3100" s="274">
        <v>0</v>
      </c>
      <c r="P3100" s="89" t="s">
        <v>670</v>
      </c>
    </row>
    <row r="3101" spans="1:16" ht="51">
      <c r="A3101" s="271">
        <v>117</v>
      </c>
      <c r="B3101" s="89"/>
      <c r="C3101" s="272" t="s">
        <v>62</v>
      </c>
      <c r="D3101" s="84">
        <v>43535</v>
      </c>
      <c r="E3101" s="85" t="s">
        <v>6352</v>
      </c>
      <c r="F3101" s="85" t="s">
        <v>11</v>
      </c>
      <c r="G3101" s="85">
        <v>948951</v>
      </c>
      <c r="H3101" s="89"/>
      <c r="I3101" s="273" t="s">
        <v>7687</v>
      </c>
      <c r="J3101" s="89"/>
      <c r="K3101" s="89"/>
      <c r="L3101" s="89"/>
      <c r="M3101" s="89"/>
      <c r="N3101" s="274">
        <v>50</v>
      </c>
      <c r="O3101" s="274">
        <v>0</v>
      </c>
      <c r="P3101" s="89" t="s">
        <v>670</v>
      </c>
    </row>
    <row r="3102" spans="1:16" ht="51">
      <c r="A3102" s="271">
        <v>513</v>
      </c>
      <c r="B3102" s="89"/>
      <c r="C3102" s="272" t="s">
        <v>171</v>
      </c>
      <c r="D3102" s="84">
        <v>43535</v>
      </c>
      <c r="E3102" s="85" t="s">
        <v>6353</v>
      </c>
      <c r="F3102" s="85" t="s">
        <v>11</v>
      </c>
      <c r="G3102" s="85">
        <v>948957</v>
      </c>
      <c r="H3102" s="89"/>
      <c r="I3102" s="273" t="s">
        <v>7688</v>
      </c>
      <c r="J3102" s="89"/>
      <c r="K3102" s="89"/>
      <c r="L3102" s="89"/>
      <c r="M3102" s="89"/>
      <c r="N3102" s="274">
        <v>50</v>
      </c>
      <c r="O3102" s="274">
        <v>0</v>
      </c>
      <c r="P3102" s="89" t="s">
        <v>670</v>
      </c>
    </row>
    <row r="3103" spans="1:16" ht="63.75">
      <c r="A3103" s="271" t="s">
        <v>565</v>
      </c>
      <c r="B3103" s="89"/>
      <c r="C3103" s="272" t="s">
        <v>615</v>
      </c>
      <c r="D3103" s="84">
        <v>43536</v>
      </c>
      <c r="E3103" s="85" t="s">
        <v>6354</v>
      </c>
      <c r="F3103" s="85" t="s">
        <v>3</v>
      </c>
      <c r="G3103" s="85">
        <v>1718964</v>
      </c>
      <c r="H3103" s="89"/>
      <c r="I3103" s="273" t="s">
        <v>7689</v>
      </c>
      <c r="J3103" s="89"/>
      <c r="K3103" s="89"/>
      <c r="L3103" s="89"/>
      <c r="M3103" s="89"/>
      <c r="N3103" s="274">
        <v>0</v>
      </c>
      <c r="O3103" s="274">
        <v>185.45000000000002</v>
      </c>
      <c r="P3103" s="89" t="s">
        <v>670</v>
      </c>
    </row>
    <row r="3104" spans="1:16" ht="51">
      <c r="A3104" s="271" t="s">
        <v>565</v>
      </c>
      <c r="B3104" s="89"/>
      <c r="C3104" s="272" t="s">
        <v>615</v>
      </c>
      <c r="D3104" s="84">
        <v>43536</v>
      </c>
      <c r="E3104" s="85" t="s">
        <v>6355</v>
      </c>
      <c r="F3104" s="85" t="s">
        <v>3</v>
      </c>
      <c r="G3104" s="85">
        <v>1718966</v>
      </c>
      <c r="H3104" s="89"/>
      <c r="I3104" s="273" t="s">
        <v>7690</v>
      </c>
      <c r="J3104" s="89"/>
      <c r="K3104" s="89"/>
      <c r="L3104" s="89"/>
      <c r="M3104" s="89"/>
      <c r="N3104" s="274">
        <v>0</v>
      </c>
      <c r="O3104" s="274">
        <v>292.01</v>
      </c>
      <c r="P3104" s="89" t="s">
        <v>670</v>
      </c>
    </row>
    <row r="3105" spans="1:16" ht="51">
      <c r="A3105" s="271">
        <v>20</v>
      </c>
      <c r="B3105" s="89"/>
      <c r="C3105" s="272" t="s">
        <v>44</v>
      </c>
      <c r="D3105" s="84">
        <v>43536</v>
      </c>
      <c r="E3105" s="85" t="s">
        <v>6356</v>
      </c>
      <c r="F3105" s="85" t="s">
        <v>3</v>
      </c>
      <c r="G3105" s="85">
        <v>1718967</v>
      </c>
      <c r="H3105" s="89"/>
      <c r="I3105" s="273" t="s">
        <v>7691</v>
      </c>
      <c r="J3105" s="89"/>
      <c r="K3105" s="89"/>
      <c r="L3105" s="89"/>
      <c r="M3105" s="89"/>
      <c r="N3105" s="274">
        <v>0</v>
      </c>
      <c r="O3105" s="274">
        <v>160</v>
      </c>
      <c r="P3105" s="89" t="s">
        <v>670</v>
      </c>
    </row>
    <row r="3106" spans="1:16" ht="63.75">
      <c r="A3106" s="271" t="s">
        <v>565</v>
      </c>
      <c r="B3106" s="89"/>
      <c r="C3106" s="272" t="s">
        <v>615</v>
      </c>
      <c r="D3106" s="84">
        <v>43536</v>
      </c>
      <c r="E3106" s="85" t="s">
        <v>6357</v>
      </c>
      <c r="F3106" s="85" t="s">
        <v>3</v>
      </c>
      <c r="G3106" s="85">
        <v>1718968</v>
      </c>
      <c r="H3106" s="89"/>
      <c r="I3106" s="273" t="s">
        <v>7692</v>
      </c>
      <c r="J3106" s="89"/>
      <c r="K3106" s="89"/>
      <c r="L3106" s="89"/>
      <c r="M3106" s="89"/>
      <c r="N3106" s="274">
        <v>0</v>
      </c>
      <c r="O3106" s="274">
        <v>288.31</v>
      </c>
      <c r="P3106" s="89" t="s">
        <v>670</v>
      </c>
    </row>
    <row r="3107" spans="1:16" ht="51">
      <c r="A3107" s="271" t="s">
        <v>565</v>
      </c>
      <c r="B3107" s="89"/>
      <c r="C3107" s="272" t="s">
        <v>615</v>
      </c>
      <c r="D3107" s="84">
        <v>43536</v>
      </c>
      <c r="E3107" s="85" t="s">
        <v>6358</v>
      </c>
      <c r="F3107" s="85" t="s">
        <v>3</v>
      </c>
      <c r="G3107" s="85">
        <v>1718969</v>
      </c>
      <c r="H3107" s="89"/>
      <c r="I3107" s="273" t="s">
        <v>7693</v>
      </c>
      <c r="J3107" s="89"/>
      <c r="K3107" s="89"/>
      <c r="L3107" s="89"/>
      <c r="M3107" s="89"/>
      <c r="N3107" s="274">
        <v>0</v>
      </c>
      <c r="O3107" s="274">
        <v>1742.83</v>
      </c>
      <c r="P3107" s="89" t="s">
        <v>670</v>
      </c>
    </row>
    <row r="3108" spans="1:16" ht="51">
      <c r="A3108" s="271" t="s">
        <v>565</v>
      </c>
      <c r="B3108" s="89"/>
      <c r="C3108" s="272" t="s">
        <v>615</v>
      </c>
      <c r="D3108" s="84">
        <v>43536</v>
      </c>
      <c r="E3108" s="85" t="s">
        <v>6359</v>
      </c>
      <c r="F3108" s="85" t="s">
        <v>3</v>
      </c>
      <c r="G3108" s="85">
        <v>1718970</v>
      </c>
      <c r="H3108" s="89"/>
      <c r="I3108" s="273" t="s">
        <v>7694</v>
      </c>
      <c r="J3108" s="89"/>
      <c r="K3108" s="89"/>
      <c r="L3108" s="89"/>
      <c r="M3108" s="89"/>
      <c r="N3108" s="274">
        <v>0</v>
      </c>
      <c r="O3108" s="274">
        <v>2642.25</v>
      </c>
      <c r="P3108" s="89" t="s">
        <v>670</v>
      </c>
    </row>
    <row r="3109" spans="1:16" ht="38.25">
      <c r="A3109" s="271">
        <v>526</v>
      </c>
      <c r="B3109" s="89"/>
      <c r="C3109" s="272" t="s">
        <v>610</v>
      </c>
      <c r="D3109" s="84">
        <v>43536</v>
      </c>
      <c r="E3109" s="85" t="s">
        <v>6360</v>
      </c>
      <c r="F3109" s="85" t="s">
        <v>3</v>
      </c>
      <c r="G3109" s="85">
        <v>1718987</v>
      </c>
      <c r="H3109" s="89"/>
      <c r="I3109" s="273" t="s">
        <v>7695</v>
      </c>
      <c r="J3109" s="89"/>
      <c r="K3109" s="89"/>
      <c r="L3109" s="89"/>
      <c r="M3109" s="89"/>
      <c r="N3109" s="274">
        <v>0</v>
      </c>
      <c r="O3109" s="274">
        <v>20</v>
      </c>
      <c r="P3109" s="89" t="s">
        <v>670</v>
      </c>
    </row>
    <row r="3110" spans="1:16" ht="38.25">
      <c r="A3110" s="271">
        <v>526</v>
      </c>
      <c r="B3110" s="89"/>
      <c r="C3110" s="272" t="s">
        <v>610</v>
      </c>
      <c r="D3110" s="84">
        <v>43536</v>
      </c>
      <c r="E3110" s="85" t="s">
        <v>6361</v>
      </c>
      <c r="F3110" s="85" t="s">
        <v>3</v>
      </c>
      <c r="G3110" s="85">
        <v>1718989</v>
      </c>
      <c r="H3110" s="89"/>
      <c r="I3110" s="273" t="s">
        <v>7696</v>
      </c>
      <c r="J3110" s="89"/>
      <c r="K3110" s="89"/>
      <c r="L3110" s="89"/>
      <c r="M3110" s="89"/>
      <c r="N3110" s="274">
        <v>0</v>
      </c>
      <c r="O3110" s="274">
        <v>100</v>
      </c>
      <c r="P3110" s="89" t="s">
        <v>670</v>
      </c>
    </row>
    <row r="3111" spans="1:16" ht="63.75">
      <c r="A3111" s="271">
        <v>86</v>
      </c>
      <c r="B3111" s="89"/>
      <c r="C3111" s="272" t="s">
        <v>56</v>
      </c>
      <c r="D3111" s="84">
        <v>43536</v>
      </c>
      <c r="E3111" s="85" t="s">
        <v>6362</v>
      </c>
      <c r="F3111" s="85" t="s">
        <v>3</v>
      </c>
      <c r="G3111" s="85">
        <v>1718992</v>
      </c>
      <c r="H3111" s="89"/>
      <c r="I3111" s="273" t="s">
        <v>7697</v>
      </c>
      <c r="J3111" s="89"/>
      <c r="K3111" s="89"/>
      <c r="L3111" s="89"/>
      <c r="M3111" s="89"/>
      <c r="N3111" s="274">
        <v>0</v>
      </c>
      <c r="O3111" s="274">
        <v>108982.61</v>
      </c>
      <c r="P3111" s="89" t="s">
        <v>670</v>
      </c>
    </row>
    <row r="3112" spans="1:16" ht="51">
      <c r="A3112" s="271" t="s">
        <v>565</v>
      </c>
      <c r="B3112" s="89"/>
      <c r="C3112" s="272" t="s">
        <v>615</v>
      </c>
      <c r="D3112" s="84">
        <v>43536</v>
      </c>
      <c r="E3112" s="85" t="s">
        <v>6363</v>
      </c>
      <c r="F3112" s="85" t="s">
        <v>3</v>
      </c>
      <c r="G3112" s="85">
        <v>1718913</v>
      </c>
      <c r="H3112" s="89"/>
      <c r="I3112" s="273" t="s">
        <v>7698</v>
      </c>
      <c r="J3112" s="89"/>
      <c r="K3112" s="89"/>
      <c r="L3112" s="89"/>
      <c r="M3112" s="89"/>
      <c r="N3112" s="274">
        <v>0</v>
      </c>
      <c r="O3112" s="274">
        <v>5872</v>
      </c>
      <c r="P3112" s="89" t="s">
        <v>670</v>
      </c>
    </row>
    <row r="3113" spans="1:16" ht="38.25">
      <c r="A3113" s="271">
        <v>578</v>
      </c>
      <c r="B3113" s="89"/>
      <c r="C3113" s="272" t="s">
        <v>179</v>
      </c>
      <c r="D3113" s="84">
        <v>43536</v>
      </c>
      <c r="E3113" s="85" t="s">
        <v>6364</v>
      </c>
      <c r="F3113" s="85" t="s">
        <v>3</v>
      </c>
      <c r="G3113" s="85">
        <v>1718894</v>
      </c>
      <c r="H3113" s="89"/>
      <c r="I3113" s="273" t="s">
        <v>7699</v>
      </c>
      <c r="J3113" s="89"/>
      <c r="K3113" s="89"/>
      <c r="L3113" s="89"/>
      <c r="M3113" s="89"/>
      <c r="N3113" s="274">
        <v>0</v>
      </c>
      <c r="O3113" s="274">
        <v>39.5</v>
      </c>
      <c r="P3113" s="89" t="s">
        <v>670</v>
      </c>
    </row>
    <row r="3114" spans="1:16" ht="38.25">
      <c r="A3114" s="271">
        <v>254</v>
      </c>
      <c r="B3114" s="89"/>
      <c r="C3114" s="272" t="s">
        <v>115</v>
      </c>
      <c r="D3114" s="84">
        <v>43536</v>
      </c>
      <c r="E3114" s="85" t="s">
        <v>6365</v>
      </c>
      <c r="F3114" s="85" t="s">
        <v>3</v>
      </c>
      <c r="G3114" s="85">
        <v>1718891</v>
      </c>
      <c r="H3114" s="89"/>
      <c r="I3114" s="273" t="s">
        <v>7700</v>
      </c>
      <c r="J3114" s="89"/>
      <c r="K3114" s="89"/>
      <c r="L3114" s="89"/>
      <c r="M3114" s="89"/>
      <c r="N3114" s="274">
        <v>0</v>
      </c>
      <c r="O3114" s="274">
        <v>500</v>
      </c>
      <c r="P3114" s="89" t="s">
        <v>670</v>
      </c>
    </row>
    <row r="3115" spans="1:16" ht="51">
      <c r="A3115" s="271">
        <v>378</v>
      </c>
      <c r="B3115" s="89"/>
      <c r="C3115" s="272" t="s">
        <v>639</v>
      </c>
      <c r="D3115" s="84">
        <v>43536</v>
      </c>
      <c r="E3115" s="85" t="s">
        <v>6366</v>
      </c>
      <c r="F3115" s="85" t="s">
        <v>3</v>
      </c>
      <c r="G3115" s="85">
        <v>1718876</v>
      </c>
      <c r="H3115" s="89"/>
      <c r="I3115" s="273" t="s">
        <v>7701</v>
      </c>
      <c r="J3115" s="89"/>
      <c r="K3115" s="89"/>
      <c r="L3115" s="89"/>
      <c r="M3115" s="89"/>
      <c r="N3115" s="274">
        <v>0</v>
      </c>
      <c r="O3115" s="274">
        <v>746.99</v>
      </c>
      <c r="P3115" s="89" t="s">
        <v>670</v>
      </c>
    </row>
    <row r="3116" spans="1:16" ht="51">
      <c r="A3116" s="271">
        <v>378</v>
      </c>
      <c r="B3116" s="89"/>
      <c r="C3116" s="272" t="s">
        <v>639</v>
      </c>
      <c r="D3116" s="84">
        <v>43536</v>
      </c>
      <c r="E3116" s="85" t="s">
        <v>6367</v>
      </c>
      <c r="F3116" s="85" t="s">
        <v>3</v>
      </c>
      <c r="G3116" s="85">
        <v>1718874</v>
      </c>
      <c r="H3116" s="89"/>
      <c r="I3116" s="273" t="s">
        <v>7702</v>
      </c>
      <c r="J3116" s="89"/>
      <c r="K3116" s="89"/>
      <c r="L3116" s="89"/>
      <c r="M3116" s="89"/>
      <c r="N3116" s="274">
        <v>0</v>
      </c>
      <c r="O3116" s="274">
        <v>51.45</v>
      </c>
      <c r="P3116" s="89" t="s">
        <v>670</v>
      </c>
    </row>
    <row r="3117" spans="1:16" ht="38.25">
      <c r="A3117" s="271" t="s">
        <v>565</v>
      </c>
      <c r="B3117" s="89"/>
      <c r="C3117" s="272" t="s">
        <v>615</v>
      </c>
      <c r="D3117" s="84">
        <v>43536</v>
      </c>
      <c r="E3117" s="85" t="s">
        <v>6368</v>
      </c>
      <c r="F3117" s="85" t="s">
        <v>3</v>
      </c>
      <c r="G3117" s="85">
        <v>1718861</v>
      </c>
      <c r="H3117" s="89"/>
      <c r="I3117" s="273" t="s">
        <v>7703</v>
      </c>
      <c r="J3117" s="89"/>
      <c r="K3117" s="89"/>
      <c r="L3117" s="89"/>
      <c r="M3117" s="89"/>
      <c r="N3117" s="274">
        <v>0</v>
      </c>
      <c r="O3117" s="274">
        <v>474.7</v>
      </c>
      <c r="P3117" s="89" t="s">
        <v>670</v>
      </c>
    </row>
    <row r="3118" spans="1:16" ht="51">
      <c r="A3118" s="271">
        <v>592</v>
      </c>
      <c r="B3118" s="89"/>
      <c r="C3118" s="272" t="s">
        <v>645</v>
      </c>
      <c r="D3118" s="84">
        <v>43536</v>
      </c>
      <c r="E3118" s="85" t="s">
        <v>6369</v>
      </c>
      <c r="F3118" s="85" t="s">
        <v>3</v>
      </c>
      <c r="G3118" s="85">
        <v>1719104</v>
      </c>
      <c r="H3118" s="89"/>
      <c r="I3118" s="273" t="s">
        <v>7704</v>
      </c>
      <c r="J3118" s="89"/>
      <c r="K3118" s="89"/>
      <c r="L3118" s="89"/>
      <c r="M3118" s="89"/>
      <c r="N3118" s="274">
        <v>0</v>
      </c>
      <c r="O3118" s="274">
        <v>607</v>
      </c>
      <c r="P3118" s="89" t="s">
        <v>670</v>
      </c>
    </row>
    <row r="3119" spans="1:16" ht="38.25">
      <c r="A3119" s="271">
        <v>16</v>
      </c>
      <c r="B3119" s="89"/>
      <c r="C3119" s="272" t="s">
        <v>43</v>
      </c>
      <c r="D3119" s="84">
        <v>43536</v>
      </c>
      <c r="E3119" s="85" t="s">
        <v>6370</v>
      </c>
      <c r="F3119" s="85" t="s">
        <v>3</v>
      </c>
      <c r="G3119" s="85">
        <v>1719100</v>
      </c>
      <c r="H3119" s="89"/>
      <c r="I3119" s="273" t="s">
        <v>7705</v>
      </c>
      <c r="J3119" s="89"/>
      <c r="K3119" s="89"/>
      <c r="L3119" s="89"/>
      <c r="M3119" s="89"/>
      <c r="N3119" s="274">
        <v>0</v>
      </c>
      <c r="O3119" s="274">
        <v>623.20000000000005</v>
      </c>
      <c r="P3119" s="89" t="s">
        <v>670</v>
      </c>
    </row>
    <row r="3120" spans="1:16" ht="38.25">
      <c r="A3120" s="271">
        <v>20</v>
      </c>
      <c r="B3120" s="89"/>
      <c r="C3120" s="272" t="s">
        <v>44</v>
      </c>
      <c r="D3120" s="84">
        <v>43536</v>
      </c>
      <c r="E3120" s="85" t="s">
        <v>6371</v>
      </c>
      <c r="F3120" s="85" t="s">
        <v>3</v>
      </c>
      <c r="G3120" s="85">
        <v>1719068</v>
      </c>
      <c r="H3120" s="89"/>
      <c r="I3120" s="273" t="s">
        <v>7706</v>
      </c>
      <c r="J3120" s="89"/>
      <c r="K3120" s="89"/>
      <c r="L3120" s="89"/>
      <c r="M3120" s="89"/>
      <c r="N3120" s="274">
        <v>0</v>
      </c>
      <c r="O3120" s="274">
        <v>7</v>
      </c>
      <c r="P3120" s="89" t="s">
        <v>670</v>
      </c>
    </row>
    <row r="3121" spans="1:16" ht="63.75">
      <c r="A3121" s="271">
        <v>291</v>
      </c>
      <c r="B3121" s="89"/>
      <c r="C3121" s="272" t="s">
        <v>129</v>
      </c>
      <c r="D3121" s="84">
        <v>43536</v>
      </c>
      <c r="E3121" s="85" t="s">
        <v>6372</v>
      </c>
      <c r="F3121" s="85" t="s">
        <v>3</v>
      </c>
      <c r="G3121" s="85">
        <v>1719037</v>
      </c>
      <c r="H3121" s="89"/>
      <c r="I3121" s="273" t="s">
        <v>7707</v>
      </c>
      <c r="J3121" s="89"/>
      <c r="K3121" s="89"/>
      <c r="L3121" s="89"/>
      <c r="M3121" s="89"/>
      <c r="N3121" s="274">
        <v>0</v>
      </c>
      <c r="O3121" s="274">
        <v>0.38</v>
      </c>
      <c r="P3121" s="89" t="s">
        <v>670</v>
      </c>
    </row>
    <row r="3122" spans="1:16" ht="63.75">
      <c r="A3122" s="271">
        <v>291</v>
      </c>
      <c r="B3122" s="89"/>
      <c r="C3122" s="272" t="s">
        <v>129</v>
      </c>
      <c r="D3122" s="84">
        <v>43536</v>
      </c>
      <c r="E3122" s="85" t="s">
        <v>6373</v>
      </c>
      <c r="F3122" s="85" t="s">
        <v>3</v>
      </c>
      <c r="G3122" s="85">
        <v>1719029</v>
      </c>
      <c r="H3122" s="89"/>
      <c r="I3122" s="273" t="s">
        <v>7707</v>
      </c>
      <c r="J3122" s="89"/>
      <c r="K3122" s="89"/>
      <c r="L3122" s="89"/>
      <c r="M3122" s="89"/>
      <c r="N3122" s="274">
        <v>0</v>
      </c>
      <c r="O3122" s="274">
        <v>2848.5</v>
      </c>
      <c r="P3122" s="89" t="s">
        <v>670</v>
      </c>
    </row>
    <row r="3123" spans="1:16" ht="51">
      <c r="A3123" s="271" t="s">
        <v>565</v>
      </c>
      <c r="B3123" s="89"/>
      <c r="C3123" s="272" t="s">
        <v>615</v>
      </c>
      <c r="D3123" s="84">
        <v>43536</v>
      </c>
      <c r="E3123" s="85" t="s">
        <v>6374</v>
      </c>
      <c r="F3123" s="85" t="s">
        <v>3</v>
      </c>
      <c r="G3123" s="85">
        <v>1719021</v>
      </c>
      <c r="H3123" s="89"/>
      <c r="I3123" s="273" t="s">
        <v>7708</v>
      </c>
      <c r="J3123" s="89"/>
      <c r="K3123" s="89"/>
      <c r="L3123" s="89"/>
      <c r="M3123" s="89"/>
      <c r="N3123" s="274">
        <v>0</v>
      </c>
      <c r="O3123" s="274">
        <v>327.60000000000002</v>
      </c>
      <c r="P3123" s="89" t="s">
        <v>670</v>
      </c>
    </row>
    <row r="3124" spans="1:16" ht="38.25">
      <c r="A3124" s="271" t="s">
        <v>565</v>
      </c>
      <c r="B3124" s="89"/>
      <c r="C3124" s="272" t="s">
        <v>615</v>
      </c>
      <c r="D3124" s="84">
        <v>43536</v>
      </c>
      <c r="E3124" s="85" t="s">
        <v>6375</v>
      </c>
      <c r="F3124" s="85" t="s">
        <v>3</v>
      </c>
      <c r="G3124" s="85">
        <v>1719008</v>
      </c>
      <c r="H3124" s="89"/>
      <c r="I3124" s="273" t="s">
        <v>7709</v>
      </c>
      <c r="J3124" s="89"/>
      <c r="K3124" s="89"/>
      <c r="L3124" s="89"/>
      <c r="M3124" s="89"/>
      <c r="N3124" s="274">
        <v>0</v>
      </c>
      <c r="O3124" s="274">
        <v>0.2</v>
      </c>
      <c r="P3124" s="89" t="s">
        <v>670</v>
      </c>
    </row>
    <row r="3125" spans="1:16" ht="51">
      <c r="A3125" s="271">
        <v>599</v>
      </c>
      <c r="B3125" s="89"/>
      <c r="C3125" s="272" t="s">
        <v>1372</v>
      </c>
      <c r="D3125" s="84">
        <v>43536</v>
      </c>
      <c r="E3125" s="85" t="s">
        <v>6376</v>
      </c>
      <c r="F3125" s="85" t="s">
        <v>3</v>
      </c>
      <c r="G3125" s="85">
        <v>1718996</v>
      </c>
      <c r="H3125" s="89"/>
      <c r="I3125" s="273" t="s">
        <v>7710</v>
      </c>
      <c r="J3125" s="89"/>
      <c r="K3125" s="89"/>
      <c r="L3125" s="89"/>
      <c r="M3125" s="89"/>
      <c r="N3125" s="274">
        <v>0</v>
      </c>
      <c r="O3125" s="274">
        <v>52</v>
      </c>
      <c r="P3125" s="89" t="s">
        <v>670</v>
      </c>
    </row>
    <row r="3126" spans="1:16" ht="51">
      <c r="A3126" s="271">
        <v>580</v>
      </c>
      <c r="B3126" s="89"/>
      <c r="C3126" s="272" t="s">
        <v>180</v>
      </c>
      <c r="D3126" s="84">
        <v>43536</v>
      </c>
      <c r="E3126" s="85" t="s">
        <v>6377</v>
      </c>
      <c r="F3126" s="85" t="s">
        <v>3</v>
      </c>
      <c r="G3126" s="85">
        <v>1718951</v>
      </c>
      <c r="H3126" s="89"/>
      <c r="I3126" s="273" t="s">
        <v>7711</v>
      </c>
      <c r="J3126" s="89"/>
      <c r="K3126" s="89"/>
      <c r="L3126" s="89"/>
      <c r="M3126" s="89"/>
      <c r="N3126" s="274">
        <v>0</v>
      </c>
      <c r="O3126" s="274">
        <v>150</v>
      </c>
      <c r="P3126" s="89" t="s">
        <v>670</v>
      </c>
    </row>
    <row r="3127" spans="1:16" ht="63.75">
      <c r="A3127" s="271">
        <v>580</v>
      </c>
      <c r="B3127" s="89"/>
      <c r="C3127" s="272" t="s">
        <v>180</v>
      </c>
      <c r="D3127" s="84">
        <v>43536</v>
      </c>
      <c r="E3127" s="85" t="s">
        <v>6378</v>
      </c>
      <c r="F3127" s="85" t="s">
        <v>3</v>
      </c>
      <c r="G3127" s="85">
        <v>1718950</v>
      </c>
      <c r="H3127" s="89"/>
      <c r="I3127" s="273" t="s">
        <v>7712</v>
      </c>
      <c r="J3127" s="89"/>
      <c r="K3127" s="89"/>
      <c r="L3127" s="89"/>
      <c r="M3127" s="89"/>
      <c r="N3127" s="274">
        <v>0</v>
      </c>
      <c r="O3127" s="274">
        <v>500</v>
      </c>
      <c r="P3127" s="89" t="s">
        <v>670</v>
      </c>
    </row>
    <row r="3128" spans="1:16" ht="51">
      <c r="A3128" s="271">
        <v>580</v>
      </c>
      <c r="B3128" s="89"/>
      <c r="C3128" s="272" t="s">
        <v>180</v>
      </c>
      <c r="D3128" s="84">
        <v>43536</v>
      </c>
      <c r="E3128" s="85" t="s">
        <v>6379</v>
      </c>
      <c r="F3128" s="85" t="s">
        <v>3</v>
      </c>
      <c r="G3128" s="85">
        <v>1718949</v>
      </c>
      <c r="H3128" s="89"/>
      <c r="I3128" s="273" t="s">
        <v>7713</v>
      </c>
      <c r="J3128" s="89"/>
      <c r="K3128" s="89"/>
      <c r="L3128" s="89"/>
      <c r="M3128" s="89"/>
      <c r="N3128" s="274">
        <v>0</v>
      </c>
      <c r="O3128" s="274">
        <v>750</v>
      </c>
      <c r="P3128" s="89" t="s">
        <v>670</v>
      </c>
    </row>
    <row r="3129" spans="1:16" ht="63.75">
      <c r="A3129" s="271" t="s">
        <v>565</v>
      </c>
      <c r="B3129" s="89"/>
      <c r="C3129" s="272" t="s">
        <v>615</v>
      </c>
      <c r="D3129" s="84">
        <v>43536</v>
      </c>
      <c r="E3129" s="85" t="s">
        <v>6380</v>
      </c>
      <c r="F3129" s="85" t="s">
        <v>3</v>
      </c>
      <c r="G3129" s="85">
        <v>1718943</v>
      </c>
      <c r="H3129" s="89"/>
      <c r="I3129" s="273" t="s">
        <v>7714</v>
      </c>
      <c r="J3129" s="89"/>
      <c r="K3129" s="89"/>
      <c r="L3129" s="89"/>
      <c r="M3129" s="89"/>
      <c r="N3129" s="274">
        <v>0</v>
      </c>
      <c r="O3129" s="274">
        <v>4080.59</v>
      </c>
      <c r="P3129" s="89" t="s">
        <v>670</v>
      </c>
    </row>
    <row r="3130" spans="1:16" ht="63.75">
      <c r="A3130" s="271">
        <v>340</v>
      </c>
      <c r="B3130" s="89"/>
      <c r="C3130" s="272" t="s">
        <v>147</v>
      </c>
      <c r="D3130" s="84">
        <v>43536</v>
      </c>
      <c r="E3130" s="85" t="s">
        <v>6381</v>
      </c>
      <c r="F3130" s="85" t="s">
        <v>3</v>
      </c>
      <c r="G3130" s="85">
        <v>1718911</v>
      </c>
      <c r="H3130" s="89"/>
      <c r="I3130" s="273" t="s">
        <v>7715</v>
      </c>
      <c r="J3130" s="89"/>
      <c r="K3130" s="89"/>
      <c r="L3130" s="89"/>
      <c r="M3130" s="89"/>
      <c r="N3130" s="274">
        <v>0</v>
      </c>
      <c r="O3130" s="274">
        <v>4139.2</v>
      </c>
      <c r="P3130" s="89" t="s">
        <v>670</v>
      </c>
    </row>
    <row r="3131" spans="1:16" ht="63.75">
      <c r="A3131" s="271" t="s">
        <v>556</v>
      </c>
      <c r="B3131" s="89"/>
      <c r="C3131" s="272" t="s">
        <v>616</v>
      </c>
      <c r="D3131" s="84">
        <v>43536</v>
      </c>
      <c r="E3131" s="85" t="s">
        <v>6382</v>
      </c>
      <c r="F3131" s="85" t="s">
        <v>3</v>
      </c>
      <c r="G3131" s="85">
        <v>1718908</v>
      </c>
      <c r="H3131" s="89"/>
      <c r="I3131" s="273" t="s">
        <v>7716</v>
      </c>
      <c r="J3131" s="89"/>
      <c r="K3131" s="89"/>
      <c r="L3131" s="89"/>
      <c r="M3131" s="89"/>
      <c r="N3131" s="274">
        <v>0</v>
      </c>
      <c r="O3131" s="274">
        <v>566</v>
      </c>
      <c r="P3131" s="89" t="s">
        <v>670</v>
      </c>
    </row>
    <row r="3132" spans="1:16" ht="63.75">
      <c r="A3132" s="271">
        <v>291</v>
      </c>
      <c r="B3132" s="89"/>
      <c r="C3132" s="272" t="s">
        <v>129</v>
      </c>
      <c r="D3132" s="84">
        <v>43536</v>
      </c>
      <c r="E3132" s="85" t="s">
        <v>6383</v>
      </c>
      <c r="F3132" s="85" t="s">
        <v>3</v>
      </c>
      <c r="G3132" s="85">
        <v>1718892</v>
      </c>
      <c r="H3132" s="89"/>
      <c r="I3132" s="273" t="s">
        <v>7717</v>
      </c>
      <c r="J3132" s="89"/>
      <c r="K3132" s="89"/>
      <c r="L3132" s="89"/>
      <c r="M3132" s="89"/>
      <c r="N3132" s="274">
        <v>0</v>
      </c>
      <c r="O3132" s="274">
        <v>62201.200000000004</v>
      </c>
      <c r="P3132" s="89" t="s">
        <v>670</v>
      </c>
    </row>
    <row r="3133" spans="1:16" ht="51">
      <c r="A3133" s="271" t="s">
        <v>565</v>
      </c>
      <c r="B3133" s="89"/>
      <c r="C3133" s="272" t="s">
        <v>615</v>
      </c>
      <c r="D3133" s="84">
        <v>43536</v>
      </c>
      <c r="E3133" s="85" t="s">
        <v>6384</v>
      </c>
      <c r="F3133" s="85" t="s">
        <v>3</v>
      </c>
      <c r="G3133" s="85">
        <v>1718884</v>
      </c>
      <c r="H3133" s="89"/>
      <c r="I3133" s="273" t="s">
        <v>7718</v>
      </c>
      <c r="J3133" s="89"/>
      <c r="K3133" s="89"/>
      <c r="L3133" s="89"/>
      <c r="M3133" s="89"/>
      <c r="N3133" s="274">
        <v>0</v>
      </c>
      <c r="O3133" s="274">
        <v>1083.5</v>
      </c>
      <c r="P3133" s="89" t="s">
        <v>670</v>
      </c>
    </row>
    <row r="3134" spans="1:16" ht="63.75">
      <c r="A3134" s="271" t="s">
        <v>565</v>
      </c>
      <c r="B3134" s="89"/>
      <c r="C3134" s="272" t="s">
        <v>615</v>
      </c>
      <c r="D3134" s="84">
        <v>43536</v>
      </c>
      <c r="E3134" s="85" t="s">
        <v>6385</v>
      </c>
      <c r="F3134" s="85" t="s">
        <v>3</v>
      </c>
      <c r="G3134" s="85">
        <v>1718881</v>
      </c>
      <c r="H3134" s="89"/>
      <c r="I3134" s="273" t="s">
        <v>7719</v>
      </c>
      <c r="J3134" s="89"/>
      <c r="K3134" s="89"/>
      <c r="L3134" s="89"/>
      <c r="M3134" s="89"/>
      <c r="N3134" s="274">
        <v>0</v>
      </c>
      <c r="O3134" s="274">
        <v>997</v>
      </c>
      <c r="P3134" s="89" t="s">
        <v>670</v>
      </c>
    </row>
    <row r="3135" spans="1:16" ht="51">
      <c r="A3135" s="271" t="s">
        <v>565</v>
      </c>
      <c r="B3135" s="89"/>
      <c r="C3135" s="272" t="s">
        <v>615</v>
      </c>
      <c r="D3135" s="84">
        <v>43536</v>
      </c>
      <c r="E3135" s="85" t="s">
        <v>6386</v>
      </c>
      <c r="F3135" s="85" t="s">
        <v>3</v>
      </c>
      <c r="G3135" s="85">
        <v>1718851</v>
      </c>
      <c r="H3135" s="89"/>
      <c r="I3135" s="273" t="s">
        <v>7720</v>
      </c>
      <c r="J3135" s="89"/>
      <c r="K3135" s="89"/>
      <c r="L3135" s="89"/>
      <c r="M3135" s="89"/>
      <c r="N3135" s="274">
        <v>0</v>
      </c>
      <c r="O3135" s="274">
        <v>1999.8500000000001</v>
      </c>
      <c r="P3135" s="89" t="s">
        <v>670</v>
      </c>
    </row>
    <row r="3136" spans="1:16" ht="51">
      <c r="A3136" s="271">
        <v>15</v>
      </c>
      <c r="B3136" s="89"/>
      <c r="C3136" s="272" t="s">
        <v>42</v>
      </c>
      <c r="D3136" s="84">
        <v>43536</v>
      </c>
      <c r="E3136" s="85" t="s">
        <v>6387</v>
      </c>
      <c r="F3136" s="85" t="s">
        <v>3</v>
      </c>
      <c r="G3136" s="85">
        <v>1718835</v>
      </c>
      <c r="H3136" s="89"/>
      <c r="I3136" s="273" t="s">
        <v>7721</v>
      </c>
      <c r="J3136" s="89"/>
      <c r="K3136" s="89"/>
      <c r="L3136" s="89"/>
      <c r="M3136" s="89"/>
      <c r="N3136" s="274">
        <v>0</v>
      </c>
      <c r="O3136" s="274">
        <v>25042.5</v>
      </c>
      <c r="P3136" s="89" t="s">
        <v>670</v>
      </c>
    </row>
    <row r="3137" spans="1:16" ht="63.75">
      <c r="A3137" s="271">
        <v>16</v>
      </c>
      <c r="B3137" s="89"/>
      <c r="C3137" s="272" t="s">
        <v>43</v>
      </c>
      <c r="D3137" s="84">
        <v>43536</v>
      </c>
      <c r="E3137" s="85" t="s">
        <v>6388</v>
      </c>
      <c r="F3137" s="85" t="s">
        <v>3</v>
      </c>
      <c r="G3137" s="85">
        <v>1718843</v>
      </c>
      <c r="H3137" s="89"/>
      <c r="I3137" s="273" t="s">
        <v>7722</v>
      </c>
      <c r="J3137" s="89"/>
      <c r="K3137" s="89"/>
      <c r="L3137" s="89"/>
      <c r="M3137" s="89"/>
      <c r="N3137" s="274">
        <v>0</v>
      </c>
      <c r="O3137" s="274">
        <v>7672</v>
      </c>
      <c r="P3137" s="89" t="s">
        <v>670</v>
      </c>
    </row>
    <row r="3138" spans="1:16" ht="51">
      <c r="A3138" s="271">
        <v>130</v>
      </c>
      <c r="B3138" s="89"/>
      <c r="C3138" s="272" t="s">
        <v>67</v>
      </c>
      <c r="D3138" s="84">
        <v>43536</v>
      </c>
      <c r="E3138" s="85" t="s">
        <v>6389</v>
      </c>
      <c r="F3138" s="85" t="s">
        <v>3</v>
      </c>
      <c r="G3138" s="85">
        <v>1718841</v>
      </c>
      <c r="H3138" s="89"/>
      <c r="I3138" s="273" t="s">
        <v>7723</v>
      </c>
      <c r="J3138" s="89"/>
      <c r="K3138" s="89"/>
      <c r="L3138" s="89"/>
      <c r="M3138" s="89"/>
      <c r="N3138" s="274">
        <v>0</v>
      </c>
      <c r="O3138" s="274">
        <v>10</v>
      </c>
      <c r="P3138" s="89" t="s">
        <v>670</v>
      </c>
    </row>
    <row r="3139" spans="1:16" ht="51">
      <c r="A3139" s="271" t="s">
        <v>556</v>
      </c>
      <c r="B3139" s="89"/>
      <c r="C3139" s="272" t="s">
        <v>616</v>
      </c>
      <c r="D3139" s="84">
        <v>43536</v>
      </c>
      <c r="E3139" s="85" t="s">
        <v>6390</v>
      </c>
      <c r="F3139" s="85" t="s">
        <v>3</v>
      </c>
      <c r="G3139" s="85">
        <v>1718834</v>
      </c>
      <c r="H3139" s="89"/>
      <c r="I3139" s="273" t="s">
        <v>7724</v>
      </c>
      <c r="J3139" s="89"/>
      <c r="K3139" s="89"/>
      <c r="L3139" s="89"/>
      <c r="M3139" s="89"/>
      <c r="N3139" s="274">
        <v>0</v>
      </c>
      <c r="O3139" s="274">
        <v>400</v>
      </c>
      <c r="P3139" s="89" t="s">
        <v>670</v>
      </c>
    </row>
    <row r="3140" spans="1:16" ht="51">
      <c r="A3140" s="271">
        <v>30</v>
      </c>
      <c r="B3140" s="89"/>
      <c r="C3140" s="272" t="s">
        <v>675</v>
      </c>
      <c r="D3140" s="84">
        <v>43536</v>
      </c>
      <c r="E3140" s="85" t="s">
        <v>6391</v>
      </c>
      <c r="F3140" s="85" t="s">
        <v>3</v>
      </c>
      <c r="G3140" s="85">
        <v>1718815</v>
      </c>
      <c r="H3140" s="89"/>
      <c r="I3140" s="273" t="s">
        <v>7725</v>
      </c>
      <c r="J3140" s="89"/>
      <c r="K3140" s="89"/>
      <c r="L3140" s="89"/>
      <c r="M3140" s="89"/>
      <c r="N3140" s="274">
        <v>0</v>
      </c>
      <c r="O3140" s="274">
        <v>333.33</v>
      </c>
      <c r="P3140" s="89" t="s">
        <v>670</v>
      </c>
    </row>
    <row r="3141" spans="1:16" ht="63.75">
      <c r="A3141" s="271">
        <v>48</v>
      </c>
      <c r="B3141" s="89"/>
      <c r="C3141" s="272" t="s">
        <v>50</v>
      </c>
      <c r="D3141" s="84">
        <v>43536</v>
      </c>
      <c r="E3141" s="85" t="s">
        <v>6392</v>
      </c>
      <c r="F3141" s="85" t="s">
        <v>3</v>
      </c>
      <c r="G3141" s="85">
        <v>1718807</v>
      </c>
      <c r="H3141" s="89"/>
      <c r="I3141" s="273" t="s">
        <v>7726</v>
      </c>
      <c r="J3141" s="89"/>
      <c r="K3141" s="89"/>
      <c r="L3141" s="89"/>
      <c r="M3141" s="89"/>
      <c r="N3141" s="274">
        <v>0</v>
      </c>
      <c r="O3141" s="274">
        <v>510</v>
      </c>
      <c r="P3141" s="89" t="s">
        <v>670</v>
      </c>
    </row>
    <row r="3142" spans="1:16" ht="76.5">
      <c r="A3142" s="271">
        <v>10</v>
      </c>
      <c r="B3142" s="89"/>
      <c r="C3142" s="272" t="s">
        <v>41</v>
      </c>
      <c r="D3142" s="84">
        <v>43536</v>
      </c>
      <c r="E3142" s="85" t="s">
        <v>6393</v>
      </c>
      <c r="F3142" s="85" t="s">
        <v>6</v>
      </c>
      <c r="G3142" s="85">
        <v>984216</v>
      </c>
      <c r="H3142" s="89"/>
      <c r="I3142" s="273" t="s">
        <v>7727</v>
      </c>
      <c r="J3142" s="89"/>
      <c r="K3142" s="89"/>
      <c r="L3142" s="89"/>
      <c r="M3142" s="89"/>
      <c r="N3142" s="274">
        <v>0</v>
      </c>
      <c r="O3142" s="274">
        <v>205463.86</v>
      </c>
      <c r="P3142" s="89" t="s">
        <v>670</v>
      </c>
    </row>
    <row r="3143" spans="1:16" ht="63.75">
      <c r="A3143" s="271">
        <v>514</v>
      </c>
      <c r="B3143" s="89"/>
      <c r="C3143" s="272" t="s">
        <v>172</v>
      </c>
      <c r="D3143" s="84">
        <v>43536</v>
      </c>
      <c r="E3143" s="85" t="s">
        <v>6394</v>
      </c>
      <c r="F3143" s="85" t="s">
        <v>6</v>
      </c>
      <c r="G3143" s="85">
        <v>1091927</v>
      </c>
      <c r="H3143" s="89"/>
      <c r="I3143" s="273" t="s">
        <v>7728</v>
      </c>
      <c r="J3143" s="89"/>
      <c r="K3143" s="89"/>
      <c r="L3143" s="89"/>
      <c r="M3143" s="89"/>
      <c r="N3143" s="274">
        <v>0</v>
      </c>
      <c r="O3143" s="274">
        <v>5946575.3399999999</v>
      </c>
      <c r="P3143" s="89" t="s">
        <v>670</v>
      </c>
    </row>
    <row r="3144" spans="1:16" ht="63.75">
      <c r="A3144" s="271">
        <v>514</v>
      </c>
      <c r="B3144" s="89"/>
      <c r="C3144" s="272" t="s">
        <v>172</v>
      </c>
      <c r="D3144" s="84">
        <v>43536</v>
      </c>
      <c r="E3144" s="85" t="s">
        <v>6395</v>
      </c>
      <c r="F3144" s="85" t="s">
        <v>6</v>
      </c>
      <c r="G3144" s="85">
        <v>1091928</v>
      </c>
      <c r="H3144" s="89"/>
      <c r="I3144" s="273" t="s">
        <v>7729</v>
      </c>
      <c r="J3144" s="89"/>
      <c r="K3144" s="89"/>
      <c r="L3144" s="89"/>
      <c r="M3144" s="89"/>
      <c r="N3144" s="274">
        <v>0</v>
      </c>
      <c r="O3144" s="274">
        <v>12872124.25</v>
      </c>
      <c r="P3144" s="89" t="s">
        <v>670</v>
      </c>
    </row>
    <row r="3145" spans="1:16" ht="63.75">
      <c r="A3145" s="271">
        <v>514</v>
      </c>
      <c r="B3145" s="89"/>
      <c r="C3145" s="272" t="s">
        <v>172</v>
      </c>
      <c r="D3145" s="84">
        <v>43536</v>
      </c>
      <c r="E3145" s="85" t="s">
        <v>6396</v>
      </c>
      <c r="F3145" s="85" t="s">
        <v>6</v>
      </c>
      <c r="G3145" s="85">
        <v>1091930</v>
      </c>
      <c r="H3145" s="89"/>
      <c r="I3145" s="273" t="s">
        <v>7729</v>
      </c>
      <c r="J3145" s="89"/>
      <c r="K3145" s="89"/>
      <c r="L3145" s="89"/>
      <c r="M3145" s="89"/>
      <c r="N3145" s="274">
        <v>0</v>
      </c>
      <c r="O3145" s="274">
        <v>13920000</v>
      </c>
      <c r="P3145" s="89" t="s">
        <v>670</v>
      </c>
    </row>
    <row r="3146" spans="1:16" ht="63.75">
      <c r="A3146" s="271">
        <v>514</v>
      </c>
      <c r="B3146" s="89"/>
      <c r="C3146" s="272" t="s">
        <v>172</v>
      </c>
      <c r="D3146" s="84">
        <v>43536</v>
      </c>
      <c r="E3146" s="85" t="s">
        <v>6397</v>
      </c>
      <c r="F3146" s="85" t="s">
        <v>6</v>
      </c>
      <c r="G3146" s="85">
        <v>1091931</v>
      </c>
      <c r="H3146" s="89"/>
      <c r="I3146" s="273" t="s">
        <v>7729</v>
      </c>
      <c r="J3146" s="89"/>
      <c r="K3146" s="89"/>
      <c r="L3146" s="89"/>
      <c r="M3146" s="89"/>
      <c r="N3146" s="274">
        <v>0</v>
      </c>
      <c r="O3146" s="274">
        <v>13920000</v>
      </c>
      <c r="P3146" s="89" t="s">
        <v>670</v>
      </c>
    </row>
    <row r="3147" spans="1:16" ht="63.75">
      <c r="A3147" s="271">
        <v>514</v>
      </c>
      <c r="B3147" s="89"/>
      <c r="C3147" s="272" t="s">
        <v>172</v>
      </c>
      <c r="D3147" s="84">
        <v>43536</v>
      </c>
      <c r="E3147" s="85" t="s">
        <v>6398</v>
      </c>
      <c r="F3147" s="85" t="s">
        <v>6</v>
      </c>
      <c r="G3147" s="85">
        <v>1091932</v>
      </c>
      <c r="H3147" s="89"/>
      <c r="I3147" s="273" t="s">
        <v>7729</v>
      </c>
      <c r="J3147" s="89"/>
      <c r="K3147" s="89"/>
      <c r="L3147" s="89"/>
      <c r="M3147" s="89"/>
      <c r="N3147" s="274">
        <v>0</v>
      </c>
      <c r="O3147" s="274">
        <v>13920000</v>
      </c>
      <c r="P3147" s="89" t="s">
        <v>670</v>
      </c>
    </row>
    <row r="3148" spans="1:16" ht="102">
      <c r="A3148" s="271">
        <v>25</v>
      </c>
      <c r="B3148" s="89"/>
      <c r="C3148" s="272" t="s">
        <v>45</v>
      </c>
      <c r="D3148" s="84">
        <v>43536</v>
      </c>
      <c r="E3148" s="85" t="s">
        <v>6399</v>
      </c>
      <c r="F3148" s="85" t="s">
        <v>671</v>
      </c>
      <c r="G3148" s="85">
        <v>218223</v>
      </c>
      <c r="H3148" s="89"/>
      <c r="I3148" s="273" t="s">
        <v>7730</v>
      </c>
      <c r="J3148" s="89"/>
      <c r="K3148" s="89"/>
      <c r="L3148" s="89"/>
      <c r="M3148" s="89"/>
      <c r="N3148" s="274">
        <v>434081.12</v>
      </c>
      <c r="O3148" s="274">
        <v>0</v>
      </c>
      <c r="P3148" s="89" t="s">
        <v>670</v>
      </c>
    </row>
    <row r="3149" spans="1:16" ht="89.25">
      <c r="A3149" s="271">
        <v>25</v>
      </c>
      <c r="B3149" s="89"/>
      <c r="C3149" s="272" t="s">
        <v>45</v>
      </c>
      <c r="D3149" s="84">
        <v>43536</v>
      </c>
      <c r="E3149" s="85" t="s">
        <v>6399</v>
      </c>
      <c r="F3149" s="85" t="s">
        <v>671</v>
      </c>
      <c r="G3149" s="85">
        <v>231661</v>
      </c>
      <c r="H3149" s="89"/>
      <c r="I3149" s="273" t="s">
        <v>7731</v>
      </c>
      <c r="J3149" s="89"/>
      <c r="K3149" s="89"/>
      <c r="L3149" s="89"/>
      <c r="M3149" s="89"/>
      <c r="N3149" s="274">
        <v>1450570.18</v>
      </c>
      <c r="O3149" s="274">
        <v>0</v>
      </c>
      <c r="P3149" s="89" t="s">
        <v>670</v>
      </c>
    </row>
    <row r="3150" spans="1:16" ht="102">
      <c r="A3150" s="271">
        <v>52</v>
      </c>
      <c r="B3150" s="89"/>
      <c r="C3150" s="272" t="s">
        <v>51</v>
      </c>
      <c r="D3150" s="84">
        <v>43536</v>
      </c>
      <c r="E3150" s="85" t="s">
        <v>6400</v>
      </c>
      <c r="F3150" s="85" t="s">
        <v>15</v>
      </c>
      <c r="G3150" s="85">
        <v>7409</v>
      </c>
      <c r="H3150" s="89"/>
      <c r="I3150" s="273" t="s">
        <v>7732</v>
      </c>
      <c r="J3150" s="89"/>
      <c r="K3150" s="89"/>
      <c r="L3150" s="89"/>
      <c r="M3150" s="89"/>
      <c r="N3150" s="274">
        <v>376.19</v>
      </c>
      <c r="O3150" s="274">
        <v>0</v>
      </c>
      <c r="P3150" s="89" t="s">
        <v>670</v>
      </c>
    </row>
    <row r="3151" spans="1:16" ht="63.75">
      <c r="A3151" s="271">
        <v>10</v>
      </c>
      <c r="B3151" s="89"/>
      <c r="C3151" s="272" t="s">
        <v>41</v>
      </c>
      <c r="D3151" s="84">
        <v>43536</v>
      </c>
      <c r="E3151" s="85" t="s">
        <v>6401</v>
      </c>
      <c r="F3151" s="85" t="s">
        <v>6</v>
      </c>
      <c r="G3151" s="85">
        <v>985134</v>
      </c>
      <c r="H3151" s="89"/>
      <c r="I3151" s="273" t="s">
        <v>7733</v>
      </c>
      <c r="J3151" s="89"/>
      <c r="K3151" s="89"/>
      <c r="L3151" s="89"/>
      <c r="M3151" s="89"/>
      <c r="N3151" s="274">
        <v>0</v>
      </c>
      <c r="O3151" s="274">
        <v>38823.21</v>
      </c>
      <c r="P3151" s="89" t="s">
        <v>670</v>
      </c>
    </row>
    <row r="3152" spans="1:16" ht="63.75">
      <c r="A3152" s="271">
        <v>10</v>
      </c>
      <c r="B3152" s="89"/>
      <c r="C3152" s="272" t="s">
        <v>41</v>
      </c>
      <c r="D3152" s="84">
        <v>43536</v>
      </c>
      <c r="E3152" s="85" t="s">
        <v>6402</v>
      </c>
      <c r="F3152" s="85" t="s">
        <v>6</v>
      </c>
      <c r="G3152" s="85">
        <v>985136</v>
      </c>
      <c r="H3152" s="89"/>
      <c r="I3152" s="273" t="s">
        <v>7734</v>
      </c>
      <c r="J3152" s="89"/>
      <c r="K3152" s="89"/>
      <c r="L3152" s="89"/>
      <c r="M3152" s="89"/>
      <c r="N3152" s="274">
        <v>0</v>
      </c>
      <c r="O3152" s="274">
        <v>8404.4599999999991</v>
      </c>
      <c r="P3152" s="89" t="s">
        <v>670</v>
      </c>
    </row>
    <row r="3153" spans="1:16" ht="51">
      <c r="A3153" s="271">
        <v>10</v>
      </c>
      <c r="B3153" s="89"/>
      <c r="C3153" s="272" t="s">
        <v>41</v>
      </c>
      <c r="D3153" s="84">
        <v>43536</v>
      </c>
      <c r="E3153" s="85" t="s">
        <v>6403</v>
      </c>
      <c r="F3153" s="85" t="s">
        <v>6</v>
      </c>
      <c r="G3153" s="85">
        <v>985140</v>
      </c>
      <c r="H3153" s="89"/>
      <c r="I3153" s="273" t="s">
        <v>7735</v>
      </c>
      <c r="J3153" s="89"/>
      <c r="K3153" s="89"/>
      <c r="L3153" s="89"/>
      <c r="M3153" s="89"/>
      <c r="N3153" s="274">
        <v>0</v>
      </c>
      <c r="O3153" s="274">
        <v>27278.93</v>
      </c>
      <c r="P3153" s="89" t="s">
        <v>670</v>
      </c>
    </row>
    <row r="3154" spans="1:16" ht="76.5">
      <c r="A3154" s="271" t="s">
        <v>557</v>
      </c>
      <c r="B3154" s="89"/>
      <c r="C3154" s="272" t="s">
        <v>783</v>
      </c>
      <c r="D3154" s="84">
        <v>43536</v>
      </c>
      <c r="E3154" s="85" t="s">
        <v>6404</v>
      </c>
      <c r="F3154" s="85" t="s">
        <v>6</v>
      </c>
      <c r="G3154" s="85">
        <v>1092175</v>
      </c>
      <c r="H3154" s="89"/>
      <c r="I3154" s="273" t="s">
        <v>7736</v>
      </c>
      <c r="J3154" s="89"/>
      <c r="K3154" s="89"/>
      <c r="L3154" s="89"/>
      <c r="M3154" s="89"/>
      <c r="N3154" s="274">
        <v>0</v>
      </c>
      <c r="O3154" s="274">
        <v>260000</v>
      </c>
      <c r="P3154" s="89" t="s">
        <v>670</v>
      </c>
    </row>
    <row r="3155" spans="1:16" ht="38.25">
      <c r="A3155" s="271" t="s">
        <v>565</v>
      </c>
      <c r="B3155" s="89"/>
      <c r="C3155" s="272" t="s">
        <v>615</v>
      </c>
      <c r="D3155" s="84">
        <v>43536</v>
      </c>
      <c r="E3155" s="85" t="s">
        <v>6405</v>
      </c>
      <c r="F3155" s="85" t="s">
        <v>6</v>
      </c>
      <c r="G3155" s="85">
        <v>1092177</v>
      </c>
      <c r="H3155" s="89"/>
      <c r="I3155" s="273" t="s">
        <v>7737</v>
      </c>
      <c r="J3155" s="89"/>
      <c r="K3155" s="89"/>
      <c r="L3155" s="89"/>
      <c r="M3155" s="89"/>
      <c r="N3155" s="274">
        <v>0</v>
      </c>
      <c r="O3155" s="274">
        <v>5556.35</v>
      </c>
      <c r="P3155" s="89" t="s">
        <v>670</v>
      </c>
    </row>
    <row r="3156" spans="1:16" ht="63.75">
      <c r="A3156" s="271">
        <v>10</v>
      </c>
      <c r="B3156" s="89"/>
      <c r="C3156" s="272" t="s">
        <v>41</v>
      </c>
      <c r="D3156" s="84">
        <v>43536</v>
      </c>
      <c r="E3156" s="85" t="s">
        <v>6406</v>
      </c>
      <c r="F3156" s="85" t="s">
        <v>6</v>
      </c>
      <c r="G3156" s="85">
        <v>985259</v>
      </c>
      <c r="H3156" s="89"/>
      <c r="I3156" s="273" t="s">
        <v>7738</v>
      </c>
      <c r="J3156" s="89"/>
      <c r="K3156" s="89"/>
      <c r="L3156" s="89"/>
      <c r="M3156" s="89"/>
      <c r="N3156" s="274">
        <v>0</v>
      </c>
      <c r="O3156" s="274">
        <v>115758.93</v>
      </c>
      <c r="P3156" s="89" t="s">
        <v>670</v>
      </c>
    </row>
    <row r="3157" spans="1:16" ht="51">
      <c r="A3157" s="271">
        <v>513</v>
      </c>
      <c r="B3157" s="89"/>
      <c r="C3157" s="272" t="s">
        <v>171</v>
      </c>
      <c r="D3157" s="84">
        <v>43536</v>
      </c>
      <c r="E3157" s="85" t="s">
        <v>6407</v>
      </c>
      <c r="F3157" s="85" t="s">
        <v>15</v>
      </c>
      <c r="G3157" s="85">
        <v>985256</v>
      </c>
      <c r="H3157" s="89"/>
      <c r="I3157" s="273" t="s">
        <v>7739</v>
      </c>
      <c r="J3157" s="89"/>
      <c r="K3157" s="89"/>
      <c r="L3157" s="89"/>
      <c r="M3157" s="89"/>
      <c r="N3157" s="274">
        <v>50</v>
      </c>
      <c r="O3157" s="274">
        <v>0</v>
      </c>
      <c r="P3157" s="89" t="s">
        <v>670</v>
      </c>
    </row>
    <row r="3158" spans="1:16" ht="51">
      <c r="A3158" s="271">
        <v>117</v>
      </c>
      <c r="B3158" s="89"/>
      <c r="C3158" s="272" t="s">
        <v>62</v>
      </c>
      <c r="D3158" s="84">
        <v>43536</v>
      </c>
      <c r="E3158" s="85" t="s">
        <v>6408</v>
      </c>
      <c r="F3158" s="85" t="s">
        <v>11</v>
      </c>
      <c r="G3158" s="85">
        <v>949047</v>
      </c>
      <c r="H3158" s="89"/>
      <c r="I3158" s="273" t="s">
        <v>7740</v>
      </c>
      <c r="J3158" s="89"/>
      <c r="K3158" s="89"/>
      <c r="L3158" s="89"/>
      <c r="M3158" s="89"/>
      <c r="N3158" s="274">
        <v>50</v>
      </c>
      <c r="O3158" s="274">
        <v>0</v>
      </c>
      <c r="P3158" s="89" t="s">
        <v>670</v>
      </c>
    </row>
    <row r="3159" spans="1:16" ht="51">
      <c r="A3159" s="271">
        <v>117</v>
      </c>
      <c r="B3159" s="89"/>
      <c r="C3159" s="272" t="s">
        <v>62</v>
      </c>
      <c r="D3159" s="84">
        <v>43536</v>
      </c>
      <c r="E3159" s="85" t="s">
        <v>6409</v>
      </c>
      <c r="F3159" s="85" t="s">
        <v>11</v>
      </c>
      <c r="G3159" s="85">
        <v>949048</v>
      </c>
      <c r="H3159" s="89"/>
      <c r="I3159" s="273" t="s">
        <v>7741</v>
      </c>
      <c r="J3159" s="89"/>
      <c r="K3159" s="89"/>
      <c r="L3159" s="89"/>
      <c r="M3159" s="89"/>
      <c r="N3159" s="274">
        <v>50</v>
      </c>
      <c r="O3159" s="274">
        <v>0</v>
      </c>
      <c r="P3159" s="89" t="s">
        <v>670</v>
      </c>
    </row>
    <row r="3160" spans="1:16" ht="51">
      <c r="A3160" s="271">
        <v>253</v>
      </c>
      <c r="B3160" s="89"/>
      <c r="C3160" s="272" t="s">
        <v>114</v>
      </c>
      <c r="D3160" s="84">
        <v>43536</v>
      </c>
      <c r="E3160" s="85" t="s">
        <v>6410</v>
      </c>
      <c r="F3160" s="85" t="s">
        <v>6</v>
      </c>
      <c r="G3160" s="85">
        <v>79865</v>
      </c>
      <c r="H3160" s="89"/>
      <c r="I3160" s="273" t="s">
        <v>7742</v>
      </c>
      <c r="J3160" s="89"/>
      <c r="K3160" s="89"/>
      <c r="L3160" s="89"/>
      <c r="M3160" s="89"/>
      <c r="N3160" s="274">
        <v>0</v>
      </c>
      <c r="O3160" s="274">
        <v>887191.65</v>
      </c>
      <c r="P3160" s="89" t="s">
        <v>670</v>
      </c>
    </row>
    <row r="3161" spans="1:16" ht="51">
      <c r="A3161" s="271">
        <v>253</v>
      </c>
      <c r="B3161" s="89"/>
      <c r="C3161" s="272" t="s">
        <v>114</v>
      </c>
      <c r="D3161" s="84">
        <v>43536</v>
      </c>
      <c r="E3161" s="85" t="s">
        <v>6411</v>
      </c>
      <c r="F3161" s="85" t="s">
        <v>6</v>
      </c>
      <c r="G3161" s="85">
        <v>79864</v>
      </c>
      <c r="H3161" s="89"/>
      <c r="I3161" s="273" t="s">
        <v>7743</v>
      </c>
      <c r="J3161" s="89"/>
      <c r="K3161" s="89"/>
      <c r="L3161" s="89"/>
      <c r="M3161" s="89"/>
      <c r="N3161" s="274">
        <v>0</v>
      </c>
      <c r="O3161" s="274">
        <v>540029.69999999995</v>
      </c>
      <c r="P3161" s="89" t="s">
        <v>670</v>
      </c>
    </row>
    <row r="3162" spans="1:16" ht="38.25">
      <c r="A3162" s="271" t="s">
        <v>565</v>
      </c>
      <c r="B3162" s="89"/>
      <c r="C3162" s="272" t="s">
        <v>615</v>
      </c>
      <c r="D3162" s="84">
        <v>43537</v>
      </c>
      <c r="E3162" s="85" t="s">
        <v>6412</v>
      </c>
      <c r="F3162" s="85" t="s">
        <v>3</v>
      </c>
      <c r="G3162" s="85">
        <v>1719236</v>
      </c>
      <c r="H3162" s="89"/>
      <c r="I3162" s="273" t="s">
        <v>5035</v>
      </c>
      <c r="J3162" s="89"/>
      <c r="K3162" s="89"/>
      <c r="L3162" s="89"/>
      <c r="M3162" s="89"/>
      <c r="N3162" s="274">
        <v>0</v>
      </c>
      <c r="O3162" s="274">
        <v>571.75</v>
      </c>
      <c r="P3162" s="89" t="s">
        <v>670</v>
      </c>
    </row>
    <row r="3163" spans="1:16" ht="51">
      <c r="A3163" s="271" t="s">
        <v>565</v>
      </c>
      <c r="B3163" s="89"/>
      <c r="C3163" s="272" t="s">
        <v>615</v>
      </c>
      <c r="D3163" s="84">
        <v>43537</v>
      </c>
      <c r="E3163" s="85" t="s">
        <v>6413</v>
      </c>
      <c r="F3163" s="85" t="s">
        <v>3</v>
      </c>
      <c r="G3163" s="85">
        <v>1719251</v>
      </c>
      <c r="H3163" s="89"/>
      <c r="I3163" s="273" t="s">
        <v>7745</v>
      </c>
      <c r="J3163" s="89"/>
      <c r="K3163" s="89"/>
      <c r="L3163" s="89"/>
      <c r="M3163" s="89"/>
      <c r="N3163" s="274">
        <v>0</v>
      </c>
      <c r="O3163" s="274">
        <v>193.14000000000001</v>
      </c>
      <c r="P3163" s="89" t="s">
        <v>670</v>
      </c>
    </row>
    <row r="3164" spans="1:16" ht="63.75">
      <c r="A3164" s="271" t="s">
        <v>565</v>
      </c>
      <c r="B3164" s="89"/>
      <c r="C3164" s="272" t="s">
        <v>615</v>
      </c>
      <c r="D3164" s="84">
        <v>43537</v>
      </c>
      <c r="E3164" s="85" t="s">
        <v>6414</v>
      </c>
      <c r="F3164" s="85" t="s">
        <v>3</v>
      </c>
      <c r="G3164" s="85">
        <v>1719264</v>
      </c>
      <c r="H3164" s="89"/>
      <c r="I3164" s="273" t="s">
        <v>7746</v>
      </c>
      <c r="J3164" s="89"/>
      <c r="K3164" s="89"/>
      <c r="L3164" s="89"/>
      <c r="M3164" s="89"/>
      <c r="N3164" s="274">
        <v>0</v>
      </c>
      <c r="O3164" s="274">
        <v>13810.12</v>
      </c>
      <c r="P3164" s="89" t="s">
        <v>670</v>
      </c>
    </row>
    <row r="3165" spans="1:16" ht="51">
      <c r="A3165" s="271" t="s">
        <v>565</v>
      </c>
      <c r="B3165" s="89"/>
      <c r="C3165" s="272" t="s">
        <v>615</v>
      </c>
      <c r="D3165" s="84">
        <v>43537</v>
      </c>
      <c r="E3165" s="85" t="s">
        <v>6415</v>
      </c>
      <c r="F3165" s="85" t="s">
        <v>3</v>
      </c>
      <c r="G3165" s="85">
        <v>1719274</v>
      </c>
      <c r="H3165" s="89"/>
      <c r="I3165" s="273" t="s">
        <v>7747</v>
      </c>
      <c r="J3165" s="89"/>
      <c r="K3165" s="89"/>
      <c r="L3165" s="89"/>
      <c r="M3165" s="89"/>
      <c r="N3165" s="274">
        <v>0</v>
      </c>
      <c r="O3165" s="274">
        <v>3822.14</v>
      </c>
      <c r="P3165" s="89" t="s">
        <v>670</v>
      </c>
    </row>
    <row r="3166" spans="1:16" ht="63.75">
      <c r="A3166" s="271" t="s">
        <v>565</v>
      </c>
      <c r="B3166" s="89"/>
      <c r="C3166" s="272" t="s">
        <v>615</v>
      </c>
      <c r="D3166" s="84">
        <v>43537</v>
      </c>
      <c r="E3166" s="85" t="s">
        <v>6416</v>
      </c>
      <c r="F3166" s="85" t="s">
        <v>3</v>
      </c>
      <c r="G3166" s="85">
        <v>1719275</v>
      </c>
      <c r="H3166" s="89"/>
      <c r="I3166" s="273" t="s">
        <v>7748</v>
      </c>
      <c r="J3166" s="89"/>
      <c r="K3166" s="89"/>
      <c r="L3166" s="89"/>
      <c r="M3166" s="89"/>
      <c r="N3166" s="274">
        <v>0</v>
      </c>
      <c r="O3166" s="274">
        <v>1224.8900000000001</v>
      </c>
      <c r="P3166" s="89" t="s">
        <v>670</v>
      </c>
    </row>
    <row r="3167" spans="1:16" ht="38.25">
      <c r="A3167" s="271" t="s">
        <v>565</v>
      </c>
      <c r="B3167" s="89"/>
      <c r="C3167" s="272" t="s">
        <v>615</v>
      </c>
      <c r="D3167" s="84">
        <v>43537</v>
      </c>
      <c r="E3167" s="85" t="s">
        <v>6417</v>
      </c>
      <c r="F3167" s="85" t="s">
        <v>3</v>
      </c>
      <c r="G3167" s="85">
        <v>1719294</v>
      </c>
      <c r="H3167" s="89"/>
      <c r="I3167" s="273" t="s">
        <v>7749</v>
      </c>
      <c r="J3167" s="89"/>
      <c r="K3167" s="89"/>
      <c r="L3167" s="89"/>
      <c r="M3167" s="89"/>
      <c r="N3167" s="274">
        <v>0</v>
      </c>
      <c r="O3167" s="274">
        <v>2025.44</v>
      </c>
      <c r="P3167" s="89" t="s">
        <v>670</v>
      </c>
    </row>
    <row r="3168" spans="1:16" ht="51">
      <c r="A3168" s="271">
        <v>16</v>
      </c>
      <c r="B3168" s="89"/>
      <c r="C3168" s="272" t="s">
        <v>43</v>
      </c>
      <c r="D3168" s="84">
        <v>43537</v>
      </c>
      <c r="E3168" s="85" t="s">
        <v>6418</v>
      </c>
      <c r="F3168" s="85" t="s">
        <v>3</v>
      </c>
      <c r="G3168" s="85">
        <v>1719300</v>
      </c>
      <c r="H3168" s="89"/>
      <c r="I3168" s="273" t="s">
        <v>7750</v>
      </c>
      <c r="J3168" s="89"/>
      <c r="K3168" s="89"/>
      <c r="L3168" s="89"/>
      <c r="M3168" s="89"/>
      <c r="N3168" s="274">
        <v>0</v>
      </c>
      <c r="O3168" s="274">
        <v>1543</v>
      </c>
      <c r="P3168" s="89" t="s">
        <v>670</v>
      </c>
    </row>
    <row r="3169" spans="1:16" ht="51">
      <c r="A3169" s="271">
        <v>670</v>
      </c>
      <c r="B3169" s="89"/>
      <c r="C3169" s="272" t="s">
        <v>190</v>
      </c>
      <c r="D3169" s="84">
        <v>43537</v>
      </c>
      <c r="E3169" s="85" t="s">
        <v>6419</v>
      </c>
      <c r="F3169" s="85" t="s">
        <v>3</v>
      </c>
      <c r="G3169" s="85">
        <v>1719301</v>
      </c>
      <c r="H3169" s="89"/>
      <c r="I3169" s="273" t="s">
        <v>7751</v>
      </c>
      <c r="J3169" s="89"/>
      <c r="K3169" s="89"/>
      <c r="L3169" s="89"/>
      <c r="M3169" s="89"/>
      <c r="N3169" s="274">
        <v>0</v>
      </c>
      <c r="O3169" s="274">
        <v>2649</v>
      </c>
      <c r="P3169" s="89" t="s">
        <v>670</v>
      </c>
    </row>
    <row r="3170" spans="1:16" ht="63.75">
      <c r="A3170" s="271" t="s">
        <v>556</v>
      </c>
      <c r="B3170" s="89"/>
      <c r="C3170" s="272" t="s">
        <v>616</v>
      </c>
      <c r="D3170" s="84">
        <v>43537</v>
      </c>
      <c r="E3170" s="85" t="s">
        <v>6420</v>
      </c>
      <c r="F3170" s="85" t="s">
        <v>3</v>
      </c>
      <c r="G3170" s="85">
        <v>1719429</v>
      </c>
      <c r="H3170" s="89"/>
      <c r="I3170" s="273" t="s">
        <v>7752</v>
      </c>
      <c r="J3170" s="89"/>
      <c r="K3170" s="89"/>
      <c r="L3170" s="89"/>
      <c r="M3170" s="89"/>
      <c r="N3170" s="274">
        <v>0</v>
      </c>
      <c r="O3170" s="274">
        <v>0.5</v>
      </c>
      <c r="P3170" s="89" t="s">
        <v>741</v>
      </c>
    </row>
    <row r="3171" spans="1:16" ht="38.25">
      <c r="A3171" s="271" t="s">
        <v>565</v>
      </c>
      <c r="B3171" s="89"/>
      <c r="C3171" s="272" t="s">
        <v>615</v>
      </c>
      <c r="D3171" s="84">
        <v>43537</v>
      </c>
      <c r="E3171" s="85" t="s">
        <v>6421</v>
      </c>
      <c r="F3171" s="85" t="s">
        <v>3</v>
      </c>
      <c r="G3171" s="85">
        <v>1719430</v>
      </c>
      <c r="H3171" s="89"/>
      <c r="I3171" s="273" t="s">
        <v>7753</v>
      </c>
      <c r="J3171" s="89"/>
      <c r="K3171" s="89"/>
      <c r="L3171" s="89"/>
      <c r="M3171" s="89"/>
      <c r="N3171" s="274">
        <v>0</v>
      </c>
      <c r="O3171" s="274">
        <v>10347.290000000001</v>
      </c>
      <c r="P3171" s="89" t="s">
        <v>670</v>
      </c>
    </row>
    <row r="3172" spans="1:16" ht="38.25">
      <c r="A3172" s="271">
        <v>526</v>
      </c>
      <c r="B3172" s="89"/>
      <c r="C3172" s="272" t="s">
        <v>610</v>
      </c>
      <c r="D3172" s="84">
        <v>43537</v>
      </c>
      <c r="E3172" s="85" t="s">
        <v>6422</v>
      </c>
      <c r="F3172" s="85" t="s">
        <v>3</v>
      </c>
      <c r="G3172" s="85">
        <v>1719448</v>
      </c>
      <c r="H3172" s="89"/>
      <c r="I3172" s="273" t="s">
        <v>7754</v>
      </c>
      <c r="J3172" s="89"/>
      <c r="K3172" s="89"/>
      <c r="L3172" s="89"/>
      <c r="M3172" s="89"/>
      <c r="N3172" s="274">
        <v>0</v>
      </c>
      <c r="O3172" s="274">
        <v>50</v>
      </c>
      <c r="P3172" s="89" t="s">
        <v>670</v>
      </c>
    </row>
    <row r="3173" spans="1:16" ht="51">
      <c r="A3173" s="271">
        <v>526</v>
      </c>
      <c r="B3173" s="89"/>
      <c r="C3173" s="272" t="s">
        <v>610</v>
      </c>
      <c r="D3173" s="84">
        <v>43537</v>
      </c>
      <c r="E3173" s="85" t="s">
        <v>6423</v>
      </c>
      <c r="F3173" s="85" t="s">
        <v>3</v>
      </c>
      <c r="G3173" s="85">
        <v>1719303</v>
      </c>
      <c r="H3173" s="89"/>
      <c r="I3173" s="273" t="s">
        <v>7755</v>
      </c>
      <c r="J3173" s="89"/>
      <c r="K3173" s="89"/>
      <c r="L3173" s="89"/>
      <c r="M3173" s="89"/>
      <c r="N3173" s="274">
        <v>0</v>
      </c>
      <c r="O3173" s="274">
        <v>1</v>
      </c>
      <c r="P3173" s="89" t="s">
        <v>670</v>
      </c>
    </row>
    <row r="3174" spans="1:16" ht="38.25">
      <c r="A3174" s="271">
        <v>526</v>
      </c>
      <c r="B3174" s="89"/>
      <c r="C3174" s="272" t="s">
        <v>610</v>
      </c>
      <c r="D3174" s="84">
        <v>43537</v>
      </c>
      <c r="E3174" s="85" t="s">
        <v>6424</v>
      </c>
      <c r="F3174" s="85" t="s">
        <v>3</v>
      </c>
      <c r="G3174" s="85">
        <v>1719304</v>
      </c>
      <c r="H3174" s="89"/>
      <c r="I3174" s="273" t="s">
        <v>7756</v>
      </c>
      <c r="J3174" s="89"/>
      <c r="K3174" s="89"/>
      <c r="L3174" s="89"/>
      <c r="M3174" s="89"/>
      <c r="N3174" s="274">
        <v>0</v>
      </c>
      <c r="O3174" s="274">
        <v>1</v>
      </c>
      <c r="P3174" s="89" t="s">
        <v>670</v>
      </c>
    </row>
    <row r="3175" spans="1:16" ht="51">
      <c r="A3175" s="271">
        <v>526</v>
      </c>
      <c r="B3175" s="89"/>
      <c r="C3175" s="272" t="s">
        <v>610</v>
      </c>
      <c r="D3175" s="84">
        <v>43537</v>
      </c>
      <c r="E3175" s="85" t="s">
        <v>6425</v>
      </c>
      <c r="F3175" s="85" t="s">
        <v>3</v>
      </c>
      <c r="G3175" s="85">
        <v>1719318</v>
      </c>
      <c r="H3175" s="89"/>
      <c r="I3175" s="273" t="s">
        <v>7757</v>
      </c>
      <c r="J3175" s="89"/>
      <c r="K3175" s="89"/>
      <c r="L3175" s="89"/>
      <c r="M3175" s="89"/>
      <c r="N3175" s="274">
        <v>0</v>
      </c>
      <c r="O3175" s="274">
        <v>55</v>
      </c>
      <c r="P3175" s="89" t="s">
        <v>670</v>
      </c>
    </row>
    <row r="3176" spans="1:16" ht="51">
      <c r="A3176" s="271">
        <v>526</v>
      </c>
      <c r="B3176" s="89"/>
      <c r="C3176" s="272" t="s">
        <v>610</v>
      </c>
      <c r="D3176" s="84">
        <v>43537</v>
      </c>
      <c r="E3176" s="85" t="s">
        <v>6426</v>
      </c>
      <c r="F3176" s="85" t="s">
        <v>3</v>
      </c>
      <c r="G3176" s="85">
        <v>1719319</v>
      </c>
      <c r="H3176" s="89"/>
      <c r="I3176" s="273" t="s">
        <v>7758</v>
      </c>
      <c r="J3176" s="89"/>
      <c r="K3176" s="89"/>
      <c r="L3176" s="89"/>
      <c r="M3176" s="89"/>
      <c r="N3176" s="274">
        <v>0</v>
      </c>
      <c r="O3176" s="274">
        <v>55</v>
      </c>
      <c r="P3176" s="89" t="s">
        <v>670</v>
      </c>
    </row>
    <row r="3177" spans="1:16" ht="51">
      <c r="A3177" s="271" t="s">
        <v>565</v>
      </c>
      <c r="B3177" s="89"/>
      <c r="C3177" s="272" t="s">
        <v>615</v>
      </c>
      <c r="D3177" s="84">
        <v>43537</v>
      </c>
      <c r="E3177" s="85" t="s">
        <v>6427</v>
      </c>
      <c r="F3177" s="85" t="s">
        <v>3</v>
      </c>
      <c r="G3177" s="85">
        <v>1719322</v>
      </c>
      <c r="H3177" s="89"/>
      <c r="I3177" s="273" t="s">
        <v>7759</v>
      </c>
      <c r="J3177" s="89"/>
      <c r="K3177" s="89"/>
      <c r="L3177" s="89"/>
      <c r="M3177" s="89"/>
      <c r="N3177" s="274">
        <v>0</v>
      </c>
      <c r="O3177" s="274">
        <v>71.900000000000006</v>
      </c>
      <c r="P3177" s="89" t="s">
        <v>670</v>
      </c>
    </row>
    <row r="3178" spans="1:16" ht="63.75">
      <c r="A3178" s="271">
        <v>221</v>
      </c>
      <c r="B3178" s="89"/>
      <c r="C3178" s="272" t="s">
        <v>102</v>
      </c>
      <c r="D3178" s="84">
        <v>43537</v>
      </c>
      <c r="E3178" s="85" t="s">
        <v>6428</v>
      </c>
      <c r="F3178" s="85" t="s">
        <v>3</v>
      </c>
      <c r="G3178" s="85">
        <v>1719357</v>
      </c>
      <c r="H3178" s="89"/>
      <c r="I3178" s="273" t="s">
        <v>7760</v>
      </c>
      <c r="J3178" s="89"/>
      <c r="K3178" s="89"/>
      <c r="L3178" s="89"/>
      <c r="M3178" s="89"/>
      <c r="N3178" s="274">
        <v>0</v>
      </c>
      <c r="O3178" s="274">
        <v>10.4</v>
      </c>
      <c r="P3178" s="89" t="s">
        <v>670</v>
      </c>
    </row>
    <row r="3179" spans="1:16" ht="63.75">
      <c r="A3179" s="271">
        <v>15</v>
      </c>
      <c r="B3179" s="89"/>
      <c r="C3179" s="272" t="s">
        <v>42</v>
      </c>
      <c r="D3179" s="84">
        <v>43537</v>
      </c>
      <c r="E3179" s="85" t="s">
        <v>6429</v>
      </c>
      <c r="F3179" s="85" t="s">
        <v>3</v>
      </c>
      <c r="G3179" s="85">
        <v>1719404</v>
      </c>
      <c r="H3179" s="89"/>
      <c r="I3179" s="273" t="s">
        <v>7761</v>
      </c>
      <c r="J3179" s="89"/>
      <c r="K3179" s="89"/>
      <c r="L3179" s="89"/>
      <c r="M3179" s="89"/>
      <c r="N3179" s="274">
        <v>0</v>
      </c>
      <c r="O3179" s="274">
        <v>52.300000000000004</v>
      </c>
      <c r="P3179" s="89" t="s">
        <v>670</v>
      </c>
    </row>
    <row r="3180" spans="1:16" ht="51">
      <c r="A3180" s="271" t="s">
        <v>565</v>
      </c>
      <c r="B3180" s="89"/>
      <c r="C3180" s="272" t="s">
        <v>615</v>
      </c>
      <c r="D3180" s="84">
        <v>43537</v>
      </c>
      <c r="E3180" s="85" t="s">
        <v>6430</v>
      </c>
      <c r="F3180" s="85" t="s">
        <v>3</v>
      </c>
      <c r="G3180" s="85">
        <v>1719406</v>
      </c>
      <c r="H3180" s="89"/>
      <c r="I3180" s="273" t="s">
        <v>7762</v>
      </c>
      <c r="J3180" s="89"/>
      <c r="K3180" s="89"/>
      <c r="L3180" s="89"/>
      <c r="M3180" s="89"/>
      <c r="N3180" s="274">
        <v>0</v>
      </c>
      <c r="O3180" s="274">
        <v>1812.98</v>
      </c>
      <c r="P3180" s="89" t="s">
        <v>670</v>
      </c>
    </row>
    <row r="3181" spans="1:16" ht="51">
      <c r="A3181" s="271">
        <v>30</v>
      </c>
      <c r="B3181" s="89"/>
      <c r="C3181" s="272" t="s">
        <v>675</v>
      </c>
      <c r="D3181" s="84">
        <v>43537</v>
      </c>
      <c r="E3181" s="85" t="s">
        <v>6431</v>
      </c>
      <c r="F3181" s="85" t="s">
        <v>3</v>
      </c>
      <c r="G3181" s="85">
        <v>1719333</v>
      </c>
      <c r="H3181" s="89"/>
      <c r="I3181" s="273" t="s">
        <v>7763</v>
      </c>
      <c r="J3181" s="89"/>
      <c r="K3181" s="89"/>
      <c r="L3181" s="89"/>
      <c r="M3181" s="89"/>
      <c r="N3181" s="274">
        <v>0</v>
      </c>
      <c r="O3181" s="274">
        <v>269.60000000000002</v>
      </c>
      <c r="P3181" s="89" t="s">
        <v>670</v>
      </c>
    </row>
    <row r="3182" spans="1:16" ht="51">
      <c r="A3182" s="271" t="s">
        <v>565</v>
      </c>
      <c r="B3182" s="89"/>
      <c r="C3182" s="272" t="s">
        <v>615</v>
      </c>
      <c r="D3182" s="84">
        <v>43537</v>
      </c>
      <c r="E3182" s="85" t="s">
        <v>6432</v>
      </c>
      <c r="F3182" s="85" t="s">
        <v>3</v>
      </c>
      <c r="G3182" s="85">
        <v>1719336</v>
      </c>
      <c r="H3182" s="89"/>
      <c r="I3182" s="273" t="s">
        <v>7764</v>
      </c>
      <c r="J3182" s="89"/>
      <c r="K3182" s="89"/>
      <c r="L3182" s="89"/>
      <c r="M3182" s="89"/>
      <c r="N3182" s="274">
        <v>0</v>
      </c>
      <c r="O3182" s="274">
        <v>657.1</v>
      </c>
      <c r="P3182" s="89" t="s">
        <v>670</v>
      </c>
    </row>
    <row r="3183" spans="1:16" ht="63.75">
      <c r="A3183" s="271" t="s">
        <v>556</v>
      </c>
      <c r="B3183" s="89"/>
      <c r="C3183" s="272" t="s">
        <v>616</v>
      </c>
      <c r="D3183" s="84">
        <v>43537</v>
      </c>
      <c r="E3183" s="85" t="s">
        <v>6433</v>
      </c>
      <c r="F3183" s="85" t="s">
        <v>3</v>
      </c>
      <c r="G3183" s="85">
        <v>1719257</v>
      </c>
      <c r="H3183" s="89"/>
      <c r="I3183" s="273" t="s">
        <v>7765</v>
      </c>
      <c r="J3183" s="89"/>
      <c r="K3183" s="89"/>
      <c r="L3183" s="89"/>
      <c r="M3183" s="89"/>
      <c r="N3183" s="274">
        <v>0</v>
      </c>
      <c r="O3183" s="274">
        <v>891</v>
      </c>
      <c r="P3183" s="89" t="s">
        <v>670</v>
      </c>
    </row>
    <row r="3184" spans="1:16" ht="51">
      <c r="A3184" s="271" t="s">
        <v>556</v>
      </c>
      <c r="B3184" s="89"/>
      <c r="C3184" s="272" t="s">
        <v>616</v>
      </c>
      <c r="D3184" s="84">
        <v>43537</v>
      </c>
      <c r="E3184" s="85" t="s">
        <v>6434</v>
      </c>
      <c r="F3184" s="85" t="s">
        <v>3</v>
      </c>
      <c r="G3184" s="85">
        <v>1719261</v>
      </c>
      <c r="H3184" s="89"/>
      <c r="I3184" s="273" t="s">
        <v>7766</v>
      </c>
      <c r="J3184" s="89"/>
      <c r="K3184" s="89"/>
      <c r="L3184" s="89"/>
      <c r="M3184" s="89"/>
      <c r="N3184" s="274">
        <v>0</v>
      </c>
      <c r="O3184" s="274">
        <v>35</v>
      </c>
      <c r="P3184" s="89" t="s">
        <v>670</v>
      </c>
    </row>
    <row r="3185" spans="1:16" ht="51">
      <c r="A3185" s="271" t="s">
        <v>565</v>
      </c>
      <c r="B3185" s="89"/>
      <c r="C3185" s="272" t="s">
        <v>615</v>
      </c>
      <c r="D3185" s="84">
        <v>43537</v>
      </c>
      <c r="E3185" s="85" t="s">
        <v>6435</v>
      </c>
      <c r="F3185" s="85" t="s">
        <v>3</v>
      </c>
      <c r="G3185" s="85">
        <v>1719270</v>
      </c>
      <c r="H3185" s="89"/>
      <c r="I3185" s="273" t="s">
        <v>7767</v>
      </c>
      <c r="J3185" s="89"/>
      <c r="K3185" s="89"/>
      <c r="L3185" s="89"/>
      <c r="M3185" s="89"/>
      <c r="N3185" s="274">
        <v>0</v>
      </c>
      <c r="O3185" s="274">
        <v>16432.849999999999</v>
      </c>
      <c r="P3185" s="89" t="s">
        <v>670</v>
      </c>
    </row>
    <row r="3186" spans="1:16" ht="63.75">
      <c r="A3186" s="271">
        <v>35</v>
      </c>
      <c r="B3186" s="89"/>
      <c r="C3186" s="272" t="s">
        <v>46</v>
      </c>
      <c r="D3186" s="84">
        <v>43537</v>
      </c>
      <c r="E3186" s="85" t="s">
        <v>6436</v>
      </c>
      <c r="F3186" s="85" t="s">
        <v>3</v>
      </c>
      <c r="G3186" s="85">
        <v>1719271</v>
      </c>
      <c r="H3186" s="89"/>
      <c r="I3186" s="273" t="s">
        <v>7768</v>
      </c>
      <c r="J3186" s="89"/>
      <c r="K3186" s="89"/>
      <c r="L3186" s="89"/>
      <c r="M3186" s="89"/>
      <c r="N3186" s="274">
        <v>0</v>
      </c>
      <c r="O3186" s="274">
        <v>640</v>
      </c>
      <c r="P3186" s="89" t="s">
        <v>670</v>
      </c>
    </row>
    <row r="3187" spans="1:16" ht="51">
      <c r="A3187" s="271">
        <v>86</v>
      </c>
      <c r="B3187" s="89"/>
      <c r="C3187" s="272" t="s">
        <v>56</v>
      </c>
      <c r="D3187" s="84">
        <v>43537</v>
      </c>
      <c r="E3187" s="85" t="s">
        <v>6437</v>
      </c>
      <c r="F3187" s="85" t="s">
        <v>3</v>
      </c>
      <c r="G3187" s="85">
        <v>1719292</v>
      </c>
      <c r="H3187" s="89"/>
      <c r="I3187" s="273" t="s">
        <v>7769</v>
      </c>
      <c r="J3187" s="89"/>
      <c r="K3187" s="89"/>
      <c r="L3187" s="89"/>
      <c r="M3187" s="89"/>
      <c r="N3187" s="274">
        <v>0</v>
      </c>
      <c r="O3187" s="274">
        <v>6573</v>
      </c>
      <c r="P3187" s="89" t="s">
        <v>670</v>
      </c>
    </row>
    <row r="3188" spans="1:16" ht="63.75">
      <c r="A3188" s="271">
        <v>309</v>
      </c>
      <c r="B3188" s="89"/>
      <c r="C3188" s="272" t="s">
        <v>1357</v>
      </c>
      <c r="D3188" s="84">
        <v>43537</v>
      </c>
      <c r="E3188" s="85" t="s">
        <v>6438</v>
      </c>
      <c r="F3188" s="85" t="s">
        <v>3</v>
      </c>
      <c r="G3188" s="85">
        <v>1719295</v>
      </c>
      <c r="H3188" s="89"/>
      <c r="I3188" s="273" t="s">
        <v>7770</v>
      </c>
      <c r="J3188" s="89"/>
      <c r="K3188" s="89"/>
      <c r="L3188" s="89"/>
      <c r="M3188" s="89"/>
      <c r="N3188" s="274">
        <v>0</v>
      </c>
      <c r="O3188" s="274">
        <v>609.16</v>
      </c>
      <c r="P3188" s="89" t="s">
        <v>670</v>
      </c>
    </row>
    <row r="3189" spans="1:16" ht="63.75">
      <c r="A3189" s="271">
        <v>309</v>
      </c>
      <c r="B3189" s="89"/>
      <c r="C3189" s="272" t="s">
        <v>1357</v>
      </c>
      <c r="D3189" s="84">
        <v>43537</v>
      </c>
      <c r="E3189" s="85" t="s">
        <v>6439</v>
      </c>
      <c r="F3189" s="85" t="s">
        <v>3</v>
      </c>
      <c r="G3189" s="85">
        <v>1719298</v>
      </c>
      <c r="H3189" s="89"/>
      <c r="I3189" s="273" t="s">
        <v>7771</v>
      </c>
      <c r="J3189" s="89"/>
      <c r="K3189" s="89"/>
      <c r="L3189" s="89"/>
      <c r="M3189" s="89"/>
      <c r="N3189" s="274">
        <v>0</v>
      </c>
      <c r="O3189" s="274">
        <v>1314</v>
      </c>
      <c r="P3189" s="89" t="s">
        <v>670</v>
      </c>
    </row>
    <row r="3190" spans="1:16" ht="63.75">
      <c r="A3190" s="271">
        <v>283</v>
      </c>
      <c r="B3190" s="89"/>
      <c r="C3190" s="272" t="s">
        <v>125</v>
      </c>
      <c r="D3190" s="84">
        <v>43537</v>
      </c>
      <c r="E3190" s="85" t="s">
        <v>6440</v>
      </c>
      <c r="F3190" s="85" t="s">
        <v>3</v>
      </c>
      <c r="G3190" s="85">
        <v>1719306</v>
      </c>
      <c r="H3190" s="89"/>
      <c r="I3190" s="273" t="s">
        <v>7772</v>
      </c>
      <c r="J3190" s="89"/>
      <c r="K3190" s="89"/>
      <c r="L3190" s="89"/>
      <c r="M3190" s="89"/>
      <c r="N3190" s="274">
        <v>0</v>
      </c>
      <c r="O3190" s="274">
        <v>48720</v>
      </c>
      <c r="P3190" s="89" t="s">
        <v>670</v>
      </c>
    </row>
    <row r="3191" spans="1:16" ht="89.25">
      <c r="A3191" s="271">
        <v>132</v>
      </c>
      <c r="B3191" s="89"/>
      <c r="C3191" s="272" t="s">
        <v>68</v>
      </c>
      <c r="D3191" s="84">
        <v>43537</v>
      </c>
      <c r="E3191" s="85" t="s">
        <v>6441</v>
      </c>
      <c r="F3191" s="85" t="s">
        <v>15</v>
      </c>
      <c r="G3191" s="85">
        <v>7402</v>
      </c>
      <c r="H3191" s="89"/>
      <c r="I3191" s="273" t="s">
        <v>7773</v>
      </c>
      <c r="J3191" s="89"/>
      <c r="K3191" s="89"/>
      <c r="L3191" s="89"/>
      <c r="M3191" s="89"/>
      <c r="N3191" s="274">
        <v>308</v>
      </c>
      <c r="O3191" s="274">
        <v>0</v>
      </c>
      <c r="P3191" s="89" t="s">
        <v>670</v>
      </c>
    </row>
    <row r="3192" spans="1:16" ht="102">
      <c r="A3192" s="271">
        <v>52</v>
      </c>
      <c r="B3192" s="89"/>
      <c r="C3192" s="272" t="s">
        <v>51</v>
      </c>
      <c r="D3192" s="84">
        <v>43537</v>
      </c>
      <c r="E3192" s="85" t="s">
        <v>6442</v>
      </c>
      <c r="F3192" s="85" t="s">
        <v>15</v>
      </c>
      <c r="G3192" s="85">
        <v>7408</v>
      </c>
      <c r="H3192" s="89"/>
      <c r="I3192" s="273" t="s">
        <v>7774</v>
      </c>
      <c r="J3192" s="89"/>
      <c r="K3192" s="89"/>
      <c r="L3192" s="89"/>
      <c r="M3192" s="89"/>
      <c r="N3192" s="274">
        <v>279.33</v>
      </c>
      <c r="O3192" s="274">
        <v>0</v>
      </c>
      <c r="P3192" s="89" t="s">
        <v>670</v>
      </c>
    </row>
    <row r="3193" spans="1:16" ht="102">
      <c r="A3193" s="271">
        <v>660</v>
      </c>
      <c r="B3193" s="89"/>
      <c r="C3193" s="272" t="s">
        <v>188</v>
      </c>
      <c r="D3193" s="84">
        <v>43537</v>
      </c>
      <c r="E3193" s="85" t="s">
        <v>6443</v>
      </c>
      <c r="F3193" s="85" t="s">
        <v>629</v>
      </c>
      <c r="G3193" s="85">
        <v>7333</v>
      </c>
      <c r="H3193" s="89"/>
      <c r="I3193" s="273" t="s">
        <v>7775</v>
      </c>
      <c r="J3193" s="89"/>
      <c r="K3193" s="89"/>
      <c r="L3193" s="89"/>
      <c r="M3193" s="89"/>
      <c r="N3193" s="274">
        <v>5012.43</v>
      </c>
      <c r="O3193" s="274">
        <v>0</v>
      </c>
      <c r="P3193" s="89" t="s">
        <v>670</v>
      </c>
    </row>
    <row r="3194" spans="1:16" ht="89.25">
      <c r="A3194" s="271">
        <v>660</v>
      </c>
      <c r="B3194" s="89"/>
      <c r="C3194" s="272" t="s">
        <v>188</v>
      </c>
      <c r="D3194" s="84">
        <v>43537</v>
      </c>
      <c r="E3194" s="85" t="s">
        <v>6444</v>
      </c>
      <c r="F3194" s="85" t="s">
        <v>15</v>
      </c>
      <c r="G3194" s="85">
        <v>7333</v>
      </c>
      <c r="H3194" s="89"/>
      <c r="I3194" s="273" t="s">
        <v>7776</v>
      </c>
      <c r="J3194" s="89"/>
      <c r="K3194" s="89"/>
      <c r="L3194" s="89"/>
      <c r="M3194" s="89"/>
      <c r="N3194" s="274">
        <v>527.11</v>
      </c>
      <c r="O3194" s="274">
        <v>0</v>
      </c>
      <c r="P3194" s="89" t="s">
        <v>670</v>
      </c>
    </row>
    <row r="3195" spans="1:16" ht="63.75">
      <c r="A3195" s="271">
        <v>10</v>
      </c>
      <c r="B3195" s="89"/>
      <c r="C3195" s="272" t="s">
        <v>41</v>
      </c>
      <c r="D3195" s="84">
        <v>43537</v>
      </c>
      <c r="E3195" s="85" t="s">
        <v>6445</v>
      </c>
      <c r="F3195" s="85" t="s">
        <v>6</v>
      </c>
      <c r="G3195" s="85">
        <v>985464</v>
      </c>
      <c r="H3195" s="89"/>
      <c r="I3195" s="273" t="s">
        <v>7777</v>
      </c>
      <c r="J3195" s="89"/>
      <c r="K3195" s="89"/>
      <c r="L3195" s="89"/>
      <c r="M3195" s="89"/>
      <c r="N3195" s="274">
        <v>0</v>
      </c>
      <c r="O3195" s="274">
        <v>318851.28999999998</v>
      </c>
      <c r="P3195" s="89" t="s">
        <v>670</v>
      </c>
    </row>
    <row r="3196" spans="1:16" ht="63.75">
      <c r="A3196" s="271">
        <v>10</v>
      </c>
      <c r="B3196" s="89"/>
      <c r="C3196" s="272" t="s">
        <v>41</v>
      </c>
      <c r="D3196" s="84">
        <v>43537</v>
      </c>
      <c r="E3196" s="85" t="s">
        <v>6446</v>
      </c>
      <c r="F3196" s="85" t="s">
        <v>6</v>
      </c>
      <c r="G3196" s="85">
        <v>985594</v>
      </c>
      <c r="H3196" s="89"/>
      <c r="I3196" s="273" t="s">
        <v>7778</v>
      </c>
      <c r="J3196" s="89"/>
      <c r="K3196" s="89"/>
      <c r="L3196" s="89"/>
      <c r="M3196" s="89"/>
      <c r="N3196" s="274">
        <v>0</v>
      </c>
      <c r="O3196" s="274">
        <v>7435.14</v>
      </c>
      <c r="P3196" s="89" t="s">
        <v>670</v>
      </c>
    </row>
    <row r="3197" spans="1:16" ht="63.75">
      <c r="A3197" s="271">
        <v>10</v>
      </c>
      <c r="B3197" s="89"/>
      <c r="C3197" s="272" t="s">
        <v>41</v>
      </c>
      <c r="D3197" s="84">
        <v>43537</v>
      </c>
      <c r="E3197" s="85" t="s">
        <v>6447</v>
      </c>
      <c r="F3197" s="85" t="s">
        <v>6</v>
      </c>
      <c r="G3197" s="85">
        <v>985596</v>
      </c>
      <c r="H3197" s="89"/>
      <c r="I3197" s="273" t="s">
        <v>7779</v>
      </c>
      <c r="J3197" s="89"/>
      <c r="K3197" s="89"/>
      <c r="L3197" s="89"/>
      <c r="M3197" s="89"/>
      <c r="N3197" s="274">
        <v>0</v>
      </c>
      <c r="O3197" s="274">
        <v>4188.78</v>
      </c>
      <c r="P3197" s="89" t="s">
        <v>670</v>
      </c>
    </row>
    <row r="3198" spans="1:16" ht="51">
      <c r="A3198" s="271">
        <v>10</v>
      </c>
      <c r="B3198" s="89"/>
      <c r="C3198" s="272" t="s">
        <v>41</v>
      </c>
      <c r="D3198" s="84">
        <v>43537</v>
      </c>
      <c r="E3198" s="85" t="s">
        <v>6448</v>
      </c>
      <c r="F3198" s="85" t="s">
        <v>6</v>
      </c>
      <c r="G3198" s="85">
        <v>985600</v>
      </c>
      <c r="H3198" s="89"/>
      <c r="I3198" s="273" t="s">
        <v>7780</v>
      </c>
      <c r="J3198" s="89"/>
      <c r="K3198" s="89"/>
      <c r="L3198" s="89"/>
      <c r="M3198" s="89"/>
      <c r="N3198" s="274">
        <v>0</v>
      </c>
      <c r="O3198" s="274">
        <v>9638.2999999999993</v>
      </c>
      <c r="P3198" s="89" t="s">
        <v>670</v>
      </c>
    </row>
    <row r="3199" spans="1:16" ht="51">
      <c r="A3199" s="271">
        <v>340</v>
      </c>
      <c r="B3199" s="89"/>
      <c r="C3199" s="272" t="s">
        <v>147</v>
      </c>
      <c r="D3199" s="84">
        <v>43537</v>
      </c>
      <c r="E3199" s="85" t="s">
        <v>6449</v>
      </c>
      <c r="F3199" s="85" t="s">
        <v>6</v>
      </c>
      <c r="G3199" s="85">
        <v>985602</v>
      </c>
      <c r="H3199" s="89"/>
      <c r="I3199" s="273" t="s">
        <v>7781</v>
      </c>
      <c r="J3199" s="89"/>
      <c r="K3199" s="89"/>
      <c r="L3199" s="89"/>
      <c r="M3199" s="89"/>
      <c r="N3199" s="274">
        <v>0</v>
      </c>
      <c r="O3199" s="274">
        <v>12739.02</v>
      </c>
      <c r="P3199" s="89" t="s">
        <v>670</v>
      </c>
    </row>
    <row r="3200" spans="1:16" ht="63.75">
      <c r="A3200" s="271">
        <v>10</v>
      </c>
      <c r="B3200" s="89"/>
      <c r="C3200" s="272" t="s">
        <v>41</v>
      </c>
      <c r="D3200" s="84">
        <v>43537</v>
      </c>
      <c r="E3200" s="85" t="s">
        <v>6450</v>
      </c>
      <c r="F3200" s="85" t="s">
        <v>6</v>
      </c>
      <c r="G3200" s="85">
        <v>985615</v>
      </c>
      <c r="H3200" s="89"/>
      <c r="I3200" s="273" t="s">
        <v>7782</v>
      </c>
      <c r="J3200" s="89"/>
      <c r="K3200" s="89"/>
      <c r="L3200" s="89"/>
      <c r="M3200" s="89"/>
      <c r="N3200" s="274">
        <v>0</v>
      </c>
      <c r="O3200" s="274">
        <v>180534.55</v>
      </c>
      <c r="P3200" s="89" t="s">
        <v>670</v>
      </c>
    </row>
    <row r="3201" spans="1:16" ht="76.5">
      <c r="A3201" s="271">
        <v>35</v>
      </c>
      <c r="B3201" s="89"/>
      <c r="C3201" s="272" t="s">
        <v>46</v>
      </c>
      <c r="D3201" s="84">
        <v>43537</v>
      </c>
      <c r="E3201" s="85" t="s">
        <v>6451</v>
      </c>
      <c r="F3201" s="85" t="s">
        <v>671</v>
      </c>
      <c r="G3201" s="85">
        <v>228858</v>
      </c>
      <c r="H3201" s="89"/>
      <c r="I3201" s="273" t="s">
        <v>7783</v>
      </c>
      <c r="J3201" s="89"/>
      <c r="K3201" s="89"/>
      <c r="L3201" s="89"/>
      <c r="M3201" s="89"/>
      <c r="N3201" s="274">
        <v>0</v>
      </c>
      <c r="O3201" s="274">
        <v>127337.59</v>
      </c>
      <c r="P3201" s="89" t="s">
        <v>670</v>
      </c>
    </row>
    <row r="3202" spans="1:16" ht="38.25">
      <c r="A3202" s="271">
        <v>340</v>
      </c>
      <c r="B3202" s="89"/>
      <c r="C3202" s="272" t="s">
        <v>147</v>
      </c>
      <c r="D3202" s="84">
        <v>43537</v>
      </c>
      <c r="E3202" s="85" t="s">
        <v>6452</v>
      </c>
      <c r="F3202" s="85" t="s">
        <v>15</v>
      </c>
      <c r="G3202" s="85">
        <v>985603</v>
      </c>
      <c r="H3202" s="89"/>
      <c r="I3202" s="273" t="s">
        <v>7784</v>
      </c>
      <c r="J3202" s="89"/>
      <c r="K3202" s="89"/>
      <c r="L3202" s="89"/>
      <c r="M3202" s="89"/>
      <c r="N3202" s="274">
        <v>50</v>
      </c>
      <c r="O3202" s="274">
        <v>0</v>
      </c>
      <c r="P3202" s="89" t="s">
        <v>670</v>
      </c>
    </row>
    <row r="3203" spans="1:16" ht="63.75">
      <c r="A3203" s="271" t="s">
        <v>559</v>
      </c>
      <c r="B3203" s="89"/>
      <c r="C3203" s="272" t="s">
        <v>762</v>
      </c>
      <c r="D3203" s="84">
        <v>43537</v>
      </c>
      <c r="E3203" s="85" t="s">
        <v>6453</v>
      </c>
      <c r="F3203" s="85" t="s">
        <v>6</v>
      </c>
      <c r="G3203" s="85">
        <v>1092415</v>
      </c>
      <c r="H3203" s="89"/>
      <c r="I3203" s="273" t="s">
        <v>7785</v>
      </c>
      <c r="J3203" s="89"/>
      <c r="K3203" s="89"/>
      <c r="L3203" s="89"/>
      <c r="M3203" s="89"/>
      <c r="N3203" s="274">
        <v>0</v>
      </c>
      <c r="O3203" s="274">
        <v>7104.06</v>
      </c>
      <c r="P3203" s="89" t="s">
        <v>670</v>
      </c>
    </row>
    <row r="3204" spans="1:16" ht="102">
      <c r="A3204" s="271">
        <v>119</v>
      </c>
      <c r="B3204" s="89"/>
      <c r="C3204" s="272" t="s">
        <v>63</v>
      </c>
      <c r="D3204" s="84">
        <v>43537</v>
      </c>
      <c r="E3204" s="85" t="s">
        <v>6454</v>
      </c>
      <c r="F3204" s="85" t="s">
        <v>15</v>
      </c>
      <c r="G3204" s="85">
        <v>7422</v>
      </c>
      <c r="H3204" s="89"/>
      <c r="I3204" s="273" t="s">
        <v>7786</v>
      </c>
      <c r="J3204" s="89"/>
      <c r="K3204" s="89"/>
      <c r="L3204" s="89"/>
      <c r="M3204" s="89"/>
      <c r="N3204" s="274">
        <v>290.58</v>
      </c>
      <c r="O3204" s="274">
        <v>0</v>
      </c>
      <c r="P3204" s="89" t="s">
        <v>670</v>
      </c>
    </row>
    <row r="3205" spans="1:16" ht="76.5">
      <c r="A3205" s="271" t="s">
        <v>557</v>
      </c>
      <c r="B3205" s="89"/>
      <c r="C3205" s="272" t="s">
        <v>783</v>
      </c>
      <c r="D3205" s="84">
        <v>43537</v>
      </c>
      <c r="E3205" s="85" t="s">
        <v>6455</v>
      </c>
      <c r="F3205" s="85" t="s">
        <v>6</v>
      </c>
      <c r="G3205" s="85">
        <v>1092620</v>
      </c>
      <c r="H3205" s="89"/>
      <c r="I3205" s="273" t="s">
        <v>7787</v>
      </c>
      <c r="J3205" s="89"/>
      <c r="K3205" s="89"/>
      <c r="L3205" s="89"/>
      <c r="M3205" s="89"/>
      <c r="N3205" s="274">
        <v>0</v>
      </c>
      <c r="O3205" s="274">
        <v>25000</v>
      </c>
      <c r="P3205" s="89" t="s">
        <v>670</v>
      </c>
    </row>
    <row r="3206" spans="1:16" ht="76.5">
      <c r="A3206" s="271">
        <v>25</v>
      </c>
      <c r="B3206" s="89"/>
      <c r="C3206" s="272" t="s">
        <v>45</v>
      </c>
      <c r="D3206" s="84">
        <v>43537</v>
      </c>
      <c r="E3206" s="85" t="s">
        <v>6456</v>
      </c>
      <c r="F3206" s="85" t="s">
        <v>671</v>
      </c>
      <c r="G3206" s="85">
        <v>232005</v>
      </c>
      <c r="H3206" s="89"/>
      <c r="I3206" s="273" t="s">
        <v>7788</v>
      </c>
      <c r="J3206" s="89"/>
      <c r="K3206" s="89"/>
      <c r="L3206" s="89"/>
      <c r="M3206" s="89"/>
      <c r="N3206" s="274">
        <v>236385.07</v>
      </c>
      <c r="O3206" s="274">
        <v>0</v>
      </c>
      <c r="P3206" s="89" t="s">
        <v>670</v>
      </c>
    </row>
    <row r="3207" spans="1:16" ht="76.5">
      <c r="A3207" s="271">
        <v>25</v>
      </c>
      <c r="B3207" s="89"/>
      <c r="C3207" s="272" t="s">
        <v>45</v>
      </c>
      <c r="D3207" s="84">
        <v>43537</v>
      </c>
      <c r="E3207" s="85" t="s">
        <v>6456</v>
      </c>
      <c r="F3207" s="85" t="s">
        <v>671</v>
      </c>
      <c r="G3207" s="85">
        <v>232004</v>
      </c>
      <c r="H3207" s="89"/>
      <c r="I3207" s="273" t="s">
        <v>7789</v>
      </c>
      <c r="J3207" s="89"/>
      <c r="K3207" s="89"/>
      <c r="L3207" s="89"/>
      <c r="M3207" s="89"/>
      <c r="N3207" s="274">
        <v>401713.63</v>
      </c>
      <c r="O3207" s="274">
        <v>0</v>
      </c>
      <c r="P3207" s="89" t="s">
        <v>670</v>
      </c>
    </row>
    <row r="3208" spans="1:16" ht="89.25">
      <c r="A3208" s="271">
        <v>25</v>
      </c>
      <c r="B3208" s="89"/>
      <c r="C3208" s="272" t="s">
        <v>45</v>
      </c>
      <c r="D3208" s="84">
        <v>43537</v>
      </c>
      <c r="E3208" s="85" t="s">
        <v>6456</v>
      </c>
      <c r="F3208" s="85" t="s">
        <v>671</v>
      </c>
      <c r="G3208" s="85">
        <v>229342</v>
      </c>
      <c r="H3208" s="89"/>
      <c r="I3208" s="273" t="s">
        <v>7790</v>
      </c>
      <c r="J3208" s="89"/>
      <c r="K3208" s="89"/>
      <c r="L3208" s="89"/>
      <c r="M3208" s="89"/>
      <c r="N3208" s="274">
        <v>512</v>
      </c>
      <c r="O3208" s="274">
        <v>0</v>
      </c>
      <c r="P3208" s="89" t="s">
        <v>670</v>
      </c>
    </row>
    <row r="3209" spans="1:16" ht="76.5">
      <c r="A3209" s="271">
        <v>25</v>
      </c>
      <c r="B3209" s="89"/>
      <c r="C3209" s="272" t="s">
        <v>45</v>
      </c>
      <c r="D3209" s="84">
        <v>43537</v>
      </c>
      <c r="E3209" s="85" t="s">
        <v>6456</v>
      </c>
      <c r="F3209" s="85" t="s">
        <v>671</v>
      </c>
      <c r="G3209" s="85">
        <v>229341</v>
      </c>
      <c r="H3209" s="89"/>
      <c r="I3209" s="273" t="s">
        <v>7791</v>
      </c>
      <c r="J3209" s="89"/>
      <c r="K3209" s="89"/>
      <c r="L3209" s="89"/>
      <c r="M3209" s="89"/>
      <c r="N3209" s="274">
        <v>27677.13</v>
      </c>
      <c r="O3209" s="274">
        <v>0</v>
      </c>
      <c r="P3209" s="89" t="s">
        <v>670</v>
      </c>
    </row>
    <row r="3210" spans="1:16" ht="76.5">
      <c r="A3210" s="271">
        <v>25</v>
      </c>
      <c r="B3210" s="89"/>
      <c r="C3210" s="272" t="s">
        <v>45</v>
      </c>
      <c r="D3210" s="84">
        <v>43537</v>
      </c>
      <c r="E3210" s="85" t="s">
        <v>6456</v>
      </c>
      <c r="F3210" s="85" t="s">
        <v>671</v>
      </c>
      <c r="G3210" s="85">
        <v>229340</v>
      </c>
      <c r="H3210" s="89"/>
      <c r="I3210" s="273" t="s">
        <v>7792</v>
      </c>
      <c r="J3210" s="89"/>
      <c r="K3210" s="89"/>
      <c r="L3210" s="89"/>
      <c r="M3210" s="89"/>
      <c r="N3210" s="274">
        <v>18230.400000000001</v>
      </c>
      <c r="O3210" s="274">
        <v>0</v>
      </c>
      <c r="P3210" s="89" t="s">
        <v>670</v>
      </c>
    </row>
    <row r="3211" spans="1:16" ht="76.5">
      <c r="A3211" s="271">
        <v>25</v>
      </c>
      <c r="B3211" s="89"/>
      <c r="C3211" s="272" t="s">
        <v>45</v>
      </c>
      <c r="D3211" s="84">
        <v>43537</v>
      </c>
      <c r="E3211" s="85" t="s">
        <v>6456</v>
      </c>
      <c r="F3211" s="85" t="s">
        <v>671</v>
      </c>
      <c r="G3211" s="85">
        <v>229343</v>
      </c>
      <c r="H3211" s="89"/>
      <c r="I3211" s="273" t="s">
        <v>7793</v>
      </c>
      <c r="J3211" s="89"/>
      <c r="K3211" s="89"/>
      <c r="L3211" s="89"/>
      <c r="M3211" s="89"/>
      <c r="N3211" s="274">
        <v>13.43</v>
      </c>
      <c r="O3211" s="274">
        <v>0</v>
      </c>
      <c r="P3211" s="89" t="s">
        <v>670</v>
      </c>
    </row>
    <row r="3212" spans="1:16" ht="76.5">
      <c r="A3212" s="271">
        <v>25</v>
      </c>
      <c r="B3212" s="89"/>
      <c r="C3212" s="272" t="s">
        <v>45</v>
      </c>
      <c r="D3212" s="84">
        <v>43537</v>
      </c>
      <c r="E3212" s="85" t="s">
        <v>6456</v>
      </c>
      <c r="F3212" s="85" t="s">
        <v>671</v>
      </c>
      <c r="G3212" s="85">
        <v>229344</v>
      </c>
      <c r="H3212" s="89"/>
      <c r="I3212" s="273" t="s">
        <v>7794</v>
      </c>
      <c r="J3212" s="89"/>
      <c r="K3212" s="89"/>
      <c r="L3212" s="89"/>
      <c r="M3212" s="89"/>
      <c r="N3212" s="274">
        <v>89.35</v>
      </c>
      <c r="O3212" s="274">
        <v>0</v>
      </c>
      <c r="P3212" s="89" t="s">
        <v>670</v>
      </c>
    </row>
    <row r="3213" spans="1:16" ht="89.25">
      <c r="A3213" s="271">
        <v>25</v>
      </c>
      <c r="B3213" s="89"/>
      <c r="C3213" s="272" t="s">
        <v>45</v>
      </c>
      <c r="D3213" s="84">
        <v>43537</v>
      </c>
      <c r="E3213" s="85" t="s">
        <v>6456</v>
      </c>
      <c r="F3213" s="85" t="s">
        <v>671</v>
      </c>
      <c r="G3213" s="85">
        <v>229345</v>
      </c>
      <c r="H3213" s="89"/>
      <c r="I3213" s="273" t="s">
        <v>7795</v>
      </c>
      <c r="J3213" s="89"/>
      <c r="K3213" s="89"/>
      <c r="L3213" s="89"/>
      <c r="M3213" s="89"/>
      <c r="N3213" s="274">
        <v>54.91</v>
      </c>
      <c r="O3213" s="274">
        <v>0</v>
      </c>
      <c r="P3213" s="89" t="s">
        <v>670</v>
      </c>
    </row>
    <row r="3214" spans="1:16" ht="76.5">
      <c r="A3214" s="271">
        <v>25</v>
      </c>
      <c r="B3214" s="89"/>
      <c r="C3214" s="272" t="s">
        <v>45</v>
      </c>
      <c r="D3214" s="84">
        <v>43537</v>
      </c>
      <c r="E3214" s="85" t="s">
        <v>6456</v>
      </c>
      <c r="F3214" s="85" t="s">
        <v>671</v>
      </c>
      <c r="G3214" s="85">
        <v>232000</v>
      </c>
      <c r="H3214" s="89"/>
      <c r="I3214" s="273" t="s">
        <v>7796</v>
      </c>
      <c r="J3214" s="89"/>
      <c r="K3214" s="89"/>
      <c r="L3214" s="89"/>
      <c r="M3214" s="89"/>
      <c r="N3214" s="274">
        <v>1768955.17</v>
      </c>
      <c r="O3214" s="274">
        <v>0</v>
      </c>
      <c r="P3214" s="89" t="s">
        <v>670</v>
      </c>
    </row>
    <row r="3215" spans="1:16" ht="76.5">
      <c r="A3215" s="271">
        <v>25</v>
      </c>
      <c r="B3215" s="89"/>
      <c r="C3215" s="272" t="s">
        <v>45</v>
      </c>
      <c r="D3215" s="84">
        <v>43537</v>
      </c>
      <c r="E3215" s="85" t="s">
        <v>6456</v>
      </c>
      <c r="F3215" s="85" t="s">
        <v>671</v>
      </c>
      <c r="G3215" s="85">
        <v>232001</v>
      </c>
      <c r="H3215" s="89"/>
      <c r="I3215" s="273" t="s">
        <v>7797</v>
      </c>
      <c r="J3215" s="89"/>
      <c r="K3215" s="89"/>
      <c r="L3215" s="89"/>
      <c r="M3215" s="89"/>
      <c r="N3215" s="274">
        <v>152463.01</v>
      </c>
      <c r="O3215" s="274">
        <v>0</v>
      </c>
      <c r="P3215" s="89" t="s">
        <v>670</v>
      </c>
    </row>
    <row r="3216" spans="1:16" ht="76.5">
      <c r="A3216" s="271">
        <v>25</v>
      </c>
      <c r="B3216" s="89"/>
      <c r="C3216" s="272" t="s">
        <v>45</v>
      </c>
      <c r="D3216" s="84">
        <v>43537</v>
      </c>
      <c r="E3216" s="85" t="s">
        <v>6456</v>
      </c>
      <c r="F3216" s="85" t="s">
        <v>671</v>
      </c>
      <c r="G3216" s="85">
        <v>232002</v>
      </c>
      <c r="H3216" s="89"/>
      <c r="I3216" s="273" t="s">
        <v>7798</v>
      </c>
      <c r="J3216" s="89"/>
      <c r="K3216" s="89"/>
      <c r="L3216" s="89"/>
      <c r="M3216" s="89"/>
      <c r="N3216" s="274">
        <v>197292.24</v>
      </c>
      <c r="O3216" s="274">
        <v>0</v>
      </c>
      <c r="P3216" s="89" t="s">
        <v>670</v>
      </c>
    </row>
    <row r="3217" spans="1:16" ht="76.5">
      <c r="A3217" s="271">
        <v>25</v>
      </c>
      <c r="B3217" s="89"/>
      <c r="C3217" s="272" t="s">
        <v>45</v>
      </c>
      <c r="D3217" s="84">
        <v>43537</v>
      </c>
      <c r="E3217" s="85" t="s">
        <v>6456</v>
      </c>
      <c r="F3217" s="85" t="s">
        <v>671</v>
      </c>
      <c r="G3217" s="85">
        <v>232003</v>
      </c>
      <c r="H3217" s="89"/>
      <c r="I3217" s="273" t="s">
        <v>7799</v>
      </c>
      <c r="J3217" s="89"/>
      <c r="K3217" s="89"/>
      <c r="L3217" s="89"/>
      <c r="M3217" s="89"/>
      <c r="N3217" s="274">
        <v>306609.43</v>
      </c>
      <c r="O3217" s="274">
        <v>0</v>
      </c>
      <c r="P3217" s="89" t="s">
        <v>670</v>
      </c>
    </row>
    <row r="3218" spans="1:16" ht="102">
      <c r="A3218" s="271">
        <v>340</v>
      </c>
      <c r="B3218" s="89"/>
      <c r="C3218" s="272" t="s">
        <v>147</v>
      </c>
      <c r="D3218" s="84">
        <v>43537</v>
      </c>
      <c r="E3218" s="85" t="s">
        <v>6457</v>
      </c>
      <c r="F3218" s="85" t="s">
        <v>15</v>
      </c>
      <c r="G3218" s="85">
        <v>7412</v>
      </c>
      <c r="H3218" s="89"/>
      <c r="I3218" s="273" t="s">
        <v>7800</v>
      </c>
      <c r="J3218" s="89"/>
      <c r="K3218" s="89"/>
      <c r="L3218" s="89"/>
      <c r="M3218" s="89"/>
      <c r="N3218" s="274">
        <v>278.44</v>
      </c>
      <c r="O3218" s="274">
        <v>0</v>
      </c>
      <c r="P3218" s="89" t="s">
        <v>670</v>
      </c>
    </row>
    <row r="3219" spans="1:16" ht="102">
      <c r="A3219" s="271">
        <v>340</v>
      </c>
      <c r="B3219" s="89"/>
      <c r="C3219" s="272" t="s">
        <v>147</v>
      </c>
      <c r="D3219" s="84">
        <v>43537</v>
      </c>
      <c r="E3219" s="85" t="s">
        <v>6458</v>
      </c>
      <c r="F3219" s="85" t="s">
        <v>15</v>
      </c>
      <c r="G3219" s="85">
        <v>7411</v>
      </c>
      <c r="H3219" s="89"/>
      <c r="I3219" s="273" t="s">
        <v>7801</v>
      </c>
      <c r="J3219" s="89"/>
      <c r="K3219" s="89"/>
      <c r="L3219" s="89"/>
      <c r="M3219" s="89"/>
      <c r="N3219" s="274">
        <v>279.67</v>
      </c>
      <c r="O3219" s="274">
        <v>0</v>
      </c>
      <c r="P3219" s="89" t="s">
        <v>670</v>
      </c>
    </row>
    <row r="3220" spans="1:16" ht="102">
      <c r="A3220" s="271">
        <v>340</v>
      </c>
      <c r="B3220" s="89"/>
      <c r="C3220" s="272" t="s">
        <v>147</v>
      </c>
      <c r="D3220" s="84">
        <v>43537</v>
      </c>
      <c r="E3220" s="85" t="s">
        <v>6459</v>
      </c>
      <c r="F3220" s="85" t="s">
        <v>15</v>
      </c>
      <c r="G3220" s="85">
        <v>7410</v>
      </c>
      <c r="H3220" s="89"/>
      <c r="I3220" s="273" t="s">
        <v>7802</v>
      </c>
      <c r="J3220" s="89"/>
      <c r="K3220" s="89"/>
      <c r="L3220" s="89"/>
      <c r="M3220" s="89"/>
      <c r="N3220" s="274">
        <v>291.75</v>
      </c>
      <c r="O3220" s="274">
        <v>0</v>
      </c>
      <c r="P3220" s="89" t="s">
        <v>670</v>
      </c>
    </row>
    <row r="3221" spans="1:16" ht="102">
      <c r="A3221" s="271">
        <v>340</v>
      </c>
      <c r="B3221" s="89"/>
      <c r="C3221" s="272" t="s">
        <v>147</v>
      </c>
      <c r="D3221" s="84">
        <v>43537</v>
      </c>
      <c r="E3221" s="85" t="s">
        <v>6460</v>
      </c>
      <c r="F3221" s="85" t="s">
        <v>15</v>
      </c>
      <c r="G3221" s="85">
        <v>7413</v>
      </c>
      <c r="H3221" s="89"/>
      <c r="I3221" s="273" t="s">
        <v>7803</v>
      </c>
      <c r="J3221" s="89"/>
      <c r="K3221" s="89"/>
      <c r="L3221" s="89"/>
      <c r="M3221" s="89"/>
      <c r="N3221" s="274">
        <v>281.18</v>
      </c>
      <c r="O3221" s="274">
        <v>0</v>
      </c>
      <c r="P3221" s="89" t="s">
        <v>670</v>
      </c>
    </row>
    <row r="3222" spans="1:16" ht="89.25">
      <c r="A3222" s="271">
        <v>340</v>
      </c>
      <c r="B3222" s="89"/>
      <c r="C3222" s="272" t="s">
        <v>147</v>
      </c>
      <c r="D3222" s="84">
        <v>43537</v>
      </c>
      <c r="E3222" s="85" t="s">
        <v>6461</v>
      </c>
      <c r="F3222" s="85" t="s">
        <v>15</v>
      </c>
      <c r="G3222" s="85">
        <v>7414</v>
      </c>
      <c r="H3222" s="89"/>
      <c r="I3222" s="273" t="s">
        <v>7804</v>
      </c>
      <c r="J3222" s="89"/>
      <c r="K3222" s="89"/>
      <c r="L3222" s="89"/>
      <c r="M3222" s="89"/>
      <c r="N3222" s="274">
        <v>323.02999999999997</v>
      </c>
      <c r="O3222" s="274">
        <v>0</v>
      </c>
      <c r="P3222" s="89" t="s">
        <v>670</v>
      </c>
    </row>
    <row r="3223" spans="1:16" ht="76.5">
      <c r="A3223" s="271">
        <v>25</v>
      </c>
      <c r="B3223" s="89"/>
      <c r="C3223" s="272" t="s">
        <v>45</v>
      </c>
      <c r="D3223" s="84">
        <v>43537</v>
      </c>
      <c r="E3223" s="85" t="s">
        <v>6456</v>
      </c>
      <c r="F3223" s="85" t="s">
        <v>671</v>
      </c>
      <c r="G3223" s="85">
        <v>229338</v>
      </c>
      <c r="H3223" s="89"/>
      <c r="I3223" s="273" t="s">
        <v>7805</v>
      </c>
      <c r="J3223" s="89"/>
      <c r="K3223" s="89"/>
      <c r="L3223" s="89"/>
      <c r="M3223" s="89"/>
      <c r="N3223" s="274">
        <v>0.47</v>
      </c>
      <c r="O3223" s="274">
        <v>0</v>
      </c>
      <c r="P3223" s="89" t="s">
        <v>670</v>
      </c>
    </row>
    <row r="3224" spans="1:16" ht="76.5">
      <c r="A3224" s="271">
        <v>25</v>
      </c>
      <c r="B3224" s="89"/>
      <c r="C3224" s="272" t="s">
        <v>45</v>
      </c>
      <c r="D3224" s="84">
        <v>43537</v>
      </c>
      <c r="E3224" s="85" t="s">
        <v>6456</v>
      </c>
      <c r="F3224" s="85" t="s">
        <v>671</v>
      </c>
      <c r="G3224" s="85">
        <v>229214</v>
      </c>
      <c r="H3224" s="89"/>
      <c r="I3224" s="273" t="s">
        <v>7806</v>
      </c>
      <c r="J3224" s="89"/>
      <c r="K3224" s="89"/>
      <c r="L3224" s="89"/>
      <c r="M3224" s="89"/>
      <c r="N3224" s="274">
        <v>114677.28</v>
      </c>
      <c r="O3224" s="274">
        <v>0</v>
      </c>
      <c r="P3224" s="89" t="s">
        <v>670</v>
      </c>
    </row>
    <row r="3225" spans="1:16" ht="76.5">
      <c r="A3225" s="271">
        <v>25</v>
      </c>
      <c r="B3225" s="89"/>
      <c r="C3225" s="272" t="s">
        <v>45</v>
      </c>
      <c r="D3225" s="84">
        <v>43537</v>
      </c>
      <c r="E3225" s="85" t="s">
        <v>6456</v>
      </c>
      <c r="F3225" s="85" t="s">
        <v>671</v>
      </c>
      <c r="G3225" s="85">
        <v>229336</v>
      </c>
      <c r="H3225" s="89"/>
      <c r="I3225" s="273" t="s">
        <v>7807</v>
      </c>
      <c r="J3225" s="89"/>
      <c r="K3225" s="89"/>
      <c r="L3225" s="89"/>
      <c r="M3225" s="89"/>
      <c r="N3225" s="274">
        <v>117.54</v>
      </c>
      <c r="O3225" s="274">
        <v>0</v>
      </c>
      <c r="P3225" s="89" t="s">
        <v>670</v>
      </c>
    </row>
    <row r="3226" spans="1:16" ht="76.5">
      <c r="A3226" s="271">
        <v>25</v>
      </c>
      <c r="B3226" s="89"/>
      <c r="C3226" s="272" t="s">
        <v>45</v>
      </c>
      <c r="D3226" s="84">
        <v>43537</v>
      </c>
      <c r="E3226" s="85" t="s">
        <v>6456</v>
      </c>
      <c r="F3226" s="85" t="s">
        <v>671</v>
      </c>
      <c r="G3226" s="85">
        <v>229337</v>
      </c>
      <c r="H3226" s="89"/>
      <c r="I3226" s="273" t="s">
        <v>7808</v>
      </c>
      <c r="J3226" s="89"/>
      <c r="K3226" s="89"/>
      <c r="L3226" s="89"/>
      <c r="M3226" s="89"/>
      <c r="N3226" s="274">
        <v>184403.97</v>
      </c>
      <c r="O3226" s="274">
        <v>0</v>
      </c>
      <c r="P3226" s="89" t="s">
        <v>670</v>
      </c>
    </row>
    <row r="3227" spans="1:16" ht="76.5">
      <c r="A3227" s="271">
        <v>25</v>
      </c>
      <c r="B3227" s="89"/>
      <c r="C3227" s="272" t="s">
        <v>45</v>
      </c>
      <c r="D3227" s="84">
        <v>43537</v>
      </c>
      <c r="E3227" s="85" t="s">
        <v>6456</v>
      </c>
      <c r="F3227" s="85" t="s">
        <v>671</v>
      </c>
      <c r="G3227" s="85">
        <v>229339</v>
      </c>
      <c r="H3227" s="89"/>
      <c r="I3227" s="273" t="s">
        <v>7809</v>
      </c>
      <c r="J3227" s="89"/>
      <c r="K3227" s="89"/>
      <c r="L3227" s="89"/>
      <c r="M3227" s="89"/>
      <c r="N3227" s="274">
        <v>0.47</v>
      </c>
      <c r="O3227" s="274">
        <v>0</v>
      </c>
      <c r="P3227" s="89" t="s">
        <v>670</v>
      </c>
    </row>
    <row r="3228" spans="1:16" ht="89.25">
      <c r="A3228" s="271">
        <v>78</v>
      </c>
      <c r="B3228" s="89"/>
      <c r="C3228" s="272" t="s">
        <v>674</v>
      </c>
      <c r="D3228" s="84">
        <v>43537</v>
      </c>
      <c r="E3228" s="85" t="s">
        <v>6462</v>
      </c>
      <c r="F3228" s="85" t="s">
        <v>11</v>
      </c>
      <c r="G3228" s="85">
        <v>949102</v>
      </c>
      <c r="H3228" s="89"/>
      <c r="I3228" s="273" t="s">
        <v>7810</v>
      </c>
      <c r="J3228" s="89"/>
      <c r="K3228" s="89"/>
      <c r="L3228" s="89"/>
      <c r="M3228" s="89"/>
      <c r="N3228" s="274">
        <v>979.12</v>
      </c>
      <c r="O3228" s="274">
        <v>0</v>
      </c>
      <c r="P3228" s="89" t="s">
        <v>670</v>
      </c>
    </row>
    <row r="3229" spans="1:16" ht="76.5">
      <c r="A3229" s="271">
        <v>513</v>
      </c>
      <c r="B3229" s="89"/>
      <c r="C3229" s="272" t="s">
        <v>171</v>
      </c>
      <c r="D3229" s="84">
        <v>43537</v>
      </c>
      <c r="E3229" s="85" t="s">
        <v>6463</v>
      </c>
      <c r="F3229" s="85" t="s">
        <v>11</v>
      </c>
      <c r="G3229" s="85">
        <v>949139</v>
      </c>
      <c r="H3229" s="89"/>
      <c r="I3229" s="273" t="s">
        <v>7811</v>
      </c>
      <c r="J3229" s="89"/>
      <c r="K3229" s="89"/>
      <c r="L3229" s="89"/>
      <c r="M3229" s="89"/>
      <c r="N3229" s="274">
        <v>23837.93</v>
      </c>
      <c r="O3229" s="274">
        <v>0</v>
      </c>
      <c r="P3229" s="89" t="s">
        <v>670</v>
      </c>
    </row>
    <row r="3230" spans="1:16" ht="76.5">
      <c r="A3230" s="271">
        <v>513</v>
      </c>
      <c r="B3230" s="89"/>
      <c r="C3230" s="272" t="s">
        <v>171</v>
      </c>
      <c r="D3230" s="84">
        <v>43537</v>
      </c>
      <c r="E3230" s="85" t="s">
        <v>6464</v>
      </c>
      <c r="F3230" s="85" t="s">
        <v>11</v>
      </c>
      <c r="G3230" s="85">
        <v>949141</v>
      </c>
      <c r="H3230" s="89"/>
      <c r="I3230" s="273" t="s">
        <v>7812</v>
      </c>
      <c r="J3230" s="89"/>
      <c r="K3230" s="89"/>
      <c r="L3230" s="89"/>
      <c r="M3230" s="89"/>
      <c r="N3230" s="274">
        <v>12770.85</v>
      </c>
      <c r="O3230" s="274">
        <v>0</v>
      </c>
      <c r="P3230" s="89" t="s">
        <v>670</v>
      </c>
    </row>
    <row r="3231" spans="1:16" ht="51">
      <c r="A3231" s="271">
        <v>513</v>
      </c>
      <c r="B3231" s="89"/>
      <c r="C3231" s="272" t="s">
        <v>171</v>
      </c>
      <c r="D3231" s="84">
        <v>43537</v>
      </c>
      <c r="E3231" s="85" t="s">
        <v>6465</v>
      </c>
      <c r="F3231" s="85" t="s">
        <v>11</v>
      </c>
      <c r="G3231" s="85">
        <v>949148</v>
      </c>
      <c r="H3231" s="89"/>
      <c r="I3231" s="273" t="s">
        <v>7813</v>
      </c>
      <c r="J3231" s="89"/>
      <c r="K3231" s="89"/>
      <c r="L3231" s="89"/>
      <c r="M3231" s="89"/>
      <c r="N3231" s="274">
        <v>50</v>
      </c>
      <c r="O3231" s="274">
        <v>0</v>
      </c>
      <c r="P3231" s="89" t="s">
        <v>670</v>
      </c>
    </row>
    <row r="3232" spans="1:16" ht="76.5">
      <c r="A3232" s="271">
        <v>78</v>
      </c>
      <c r="B3232" s="89"/>
      <c r="C3232" s="272" t="s">
        <v>674</v>
      </c>
      <c r="D3232" s="84">
        <v>43537</v>
      </c>
      <c r="E3232" s="85" t="s">
        <v>6466</v>
      </c>
      <c r="F3232" s="85" t="s">
        <v>11</v>
      </c>
      <c r="G3232" s="85">
        <v>949153</v>
      </c>
      <c r="H3232" s="89"/>
      <c r="I3232" s="273" t="s">
        <v>7814</v>
      </c>
      <c r="J3232" s="89"/>
      <c r="K3232" s="89"/>
      <c r="L3232" s="89"/>
      <c r="M3232" s="89"/>
      <c r="N3232" s="274">
        <v>4590.63</v>
      </c>
      <c r="O3232" s="274">
        <v>0</v>
      </c>
      <c r="P3232" s="89" t="s">
        <v>670</v>
      </c>
    </row>
    <row r="3233" spans="1:16" ht="76.5">
      <c r="A3233" s="271">
        <v>25</v>
      </c>
      <c r="B3233" s="89"/>
      <c r="C3233" s="272" t="s">
        <v>45</v>
      </c>
      <c r="D3233" s="84">
        <v>43537</v>
      </c>
      <c r="E3233" s="85" t="s">
        <v>6467</v>
      </c>
      <c r="F3233" s="85" t="s">
        <v>671</v>
      </c>
      <c r="G3233" s="85">
        <v>229390</v>
      </c>
      <c r="H3233" s="89"/>
      <c r="I3233" s="273" t="s">
        <v>7815</v>
      </c>
      <c r="J3233" s="89"/>
      <c r="K3233" s="89"/>
      <c r="L3233" s="89"/>
      <c r="M3233" s="89"/>
      <c r="N3233" s="274">
        <v>103.11</v>
      </c>
      <c r="O3233" s="274">
        <v>0</v>
      </c>
      <c r="P3233" s="89" t="s">
        <v>670</v>
      </c>
    </row>
    <row r="3234" spans="1:16" ht="76.5">
      <c r="A3234" s="271">
        <v>25</v>
      </c>
      <c r="B3234" s="89"/>
      <c r="C3234" s="272" t="s">
        <v>45</v>
      </c>
      <c r="D3234" s="84">
        <v>43537</v>
      </c>
      <c r="E3234" s="85" t="s">
        <v>6467</v>
      </c>
      <c r="F3234" s="85" t="s">
        <v>671</v>
      </c>
      <c r="G3234" s="85">
        <v>229396</v>
      </c>
      <c r="H3234" s="89"/>
      <c r="I3234" s="273" t="s">
        <v>7816</v>
      </c>
      <c r="J3234" s="89"/>
      <c r="K3234" s="89"/>
      <c r="L3234" s="89"/>
      <c r="M3234" s="89"/>
      <c r="N3234" s="274">
        <v>200712.03</v>
      </c>
      <c r="O3234" s="274">
        <v>0</v>
      </c>
      <c r="P3234" s="89" t="s">
        <v>670</v>
      </c>
    </row>
    <row r="3235" spans="1:16" ht="89.25">
      <c r="A3235" s="271">
        <v>25</v>
      </c>
      <c r="B3235" s="89"/>
      <c r="C3235" s="272" t="s">
        <v>45</v>
      </c>
      <c r="D3235" s="84">
        <v>43537</v>
      </c>
      <c r="E3235" s="85" t="s">
        <v>6467</v>
      </c>
      <c r="F3235" s="85" t="s">
        <v>671</v>
      </c>
      <c r="G3235" s="85">
        <v>229384</v>
      </c>
      <c r="H3235" s="89"/>
      <c r="I3235" s="273" t="s">
        <v>7817</v>
      </c>
      <c r="J3235" s="89"/>
      <c r="K3235" s="89"/>
      <c r="L3235" s="89"/>
      <c r="M3235" s="89"/>
      <c r="N3235" s="274">
        <v>0.01</v>
      </c>
      <c r="O3235" s="274">
        <v>0</v>
      </c>
      <c r="P3235" s="89" t="s">
        <v>670</v>
      </c>
    </row>
    <row r="3236" spans="1:16" ht="76.5">
      <c r="A3236" s="271">
        <v>25</v>
      </c>
      <c r="B3236" s="89"/>
      <c r="C3236" s="272" t="s">
        <v>45</v>
      </c>
      <c r="D3236" s="84">
        <v>43537</v>
      </c>
      <c r="E3236" s="85" t="s">
        <v>6467</v>
      </c>
      <c r="F3236" s="85" t="s">
        <v>671</v>
      </c>
      <c r="G3236" s="85">
        <v>229395</v>
      </c>
      <c r="H3236" s="89"/>
      <c r="I3236" s="273" t="s">
        <v>7818</v>
      </c>
      <c r="J3236" s="89"/>
      <c r="K3236" s="89"/>
      <c r="L3236" s="89"/>
      <c r="M3236" s="89"/>
      <c r="N3236" s="274">
        <v>0.04</v>
      </c>
      <c r="O3236" s="274">
        <v>0</v>
      </c>
      <c r="P3236" s="89" t="s">
        <v>670</v>
      </c>
    </row>
    <row r="3237" spans="1:16" ht="76.5">
      <c r="A3237" s="271">
        <v>25</v>
      </c>
      <c r="B3237" s="89"/>
      <c r="C3237" s="272" t="s">
        <v>45</v>
      </c>
      <c r="D3237" s="84">
        <v>43537</v>
      </c>
      <c r="E3237" s="85" t="s">
        <v>6467</v>
      </c>
      <c r="F3237" s="85" t="s">
        <v>671</v>
      </c>
      <c r="G3237" s="85">
        <v>229392</v>
      </c>
      <c r="H3237" s="89"/>
      <c r="I3237" s="273" t="s">
        <v>7819</v>
      </c>
      <c r="J3237" s="89"/>
      <c r="K3237" s="89"/>
      <c r="L3237" s="89"/>
      <c r="M3237" s="89"/>
      <c r="N3237" s="274">
        <v>99.34</v>
      </c>
      <c r="O3237" s="274">
        <v>0</v>
      </c>
      <c r="P3237" s="89" t="s">
        <v>670</v>
      </c>
    </row>
    <row r="3238" spans="1:16" ht="89.25">
      <c r="A3238" s="271">
        <v>25</v>
      </c>
      <c r="B3238" s="89"/>
      <c r="C3238" s="272" t="s">
        <v>45</v>
      </c>
      <c r="D3238" s="84">
        <v>43537</v>
      </c>
      <c r="E3238" s="85" t="s">
        <v>6467</v>
      </c>
      <c r="F3238" s="85" t="s">
        <v>671</v>
      </c>
      <c r="G3238" s="85">
        <v>229397</v>
      </c>
      <c r="H3238" s="89"/>
      <c r="I3238" s="273" t="s">
        <v>7820</v>
      </c>
      <c r="J3238" s="89"/>
      <c r="K3238" s="89"/>
      <c r="L3238" s="89"/>
      <c r="M3238" s="89"/>
      <c r="N3238" s="274">
        <v>0.46</v>
      </c>
      <c r="O3238" s="274">
        <v>0</v>
      </c>
      <c r="P3238" s="89" t="s">
        <v>670</v>
      </c>
    </row>
    <row r="3239" spans="1:16" ht="76.5">
      <c r="A3239" s="271">
        <v>25</v>
      </c>
      <c r="B3239" s="89"/>
      <c r="C3239" s="272" t="s">
        <v>45</v>
      </c>
      <c r="D3239" s="84">
        <v>43537</v>
      </c>
      <c r="E3239" s="85" t="s">
        <v>6467</v>
      </c>
      <c r="F3239" s="85" t="s">
        <v>671</v>
      </c>
      <c r="G3239" s="85">
        <v>229393</v>
      </c>
      <c r="H3239" s="89"/>
      <c r="I3239" s="273" t="s">
        <v>7821</v>
      </c>
      <c r="J3239" s="89"/>
      <c r="K3239" s="89"/>
      <c r="L3239" s="89"/>
      <c r="M3239" s="89"/>
      <c r="N3239" s="274">
        <v>220.56</v>
      </c>
      <c r="O3239" s="274">
        <v>0</v>
      </c>
      <c r="P3239" s="89" t="s">
        <v>670</v>
      </c>
    </row>
    <row r="3240" spans="1:16" ht="76.5">
      <c r="A3240" s="271">
        <v>25</v>
      </c>
      <c r="B3240" s="89"/>
      <c r="C3240" s="272" t="s">
        <v>45</v>
      </c>
      <c r="D3240" s="84">
        <v>43537</v>
      </c>
      <c r="E3240" s="85" t="s">
        <v>6467</v>
      </c>
      <c r="F3240" s="85" t="s">
        <v>671</v>
      </c>
      <c r="G3240" s="85">
        <v>229394</v>
      </c>
      <c r="H3240" s="89"/>
      <c r="I3240" s="273" t="s">
        <v>7822</v>
      </c>
      <c r="J3240" s="89"/>
      <c r="K3240" s="89"/>
      <c r="L3240" s="89"/>
      <c r="M3240" s="89"/>
      <c r="N3240" s="274">
        <v>0.04</v>
      </c>
      <c r="O3240" s="274">
        <v>0</v>
      </c>
      <c r="P3240" s="89" t="s">
        <v>670</v>
      </c>
    </row>
    <row r="3241" spans="1:16" ht="89.25">
      <c r="A3241" s="271">
        <v>25</v>
      </c>
      <c r="B3241" s="89"/>
      <c r="C3241" s="272" t="s">
        <v>45</v>
      </c>
      <c r="D3241" s="84">
        <v>43537</v>
      </c>
      <c r="E3241" s="85" t="s">
        <v>6467</v>
      </c>
      <c r="F3241" s="85" t="s">
        <v>671</v>
      </c>
      <c r="G3241" s="85">
        <v>229391</v>
      </c>
      <c r="H3241" s="89"/>
      <c r="I3241" s="273" t="s">
        <v>7823</v>
      </c>
      <c r="J3241" s="89"/>
      <c r="K3241" s="89"/>
      <c r="L3241" s="89"/>
      <c r="M3241" s="89"/>
      <c r="N3241" s="274">
        <v>6.94</v>
      </c>
      <c r="O3241" s="274">
        <v>0</v>
      </c>
      <c r="P3241" s="89" t="s">
        <v>670</v>
      </c>
    </row>
    <row r="3242" spans="1:16" ht="51">
      <c r="A3242" s="271">
        <v>513</v>
      </c>
      <c r="B3242" s="89"/>
      <c r="C3242" s="272" t="s">
        <v>171</v>
      </c>
      <c r="D3242" s="84">
        <v>43537</v>
      </c>
      <c r="E3242" s="85" t="s">
        <v>6468</v>
      </c>
      <c r="F3242" s="85" t="s">
        <v>15</v>
      </c>
      <c r="G3242" s="85">
        <v>986111</v>
      </c>
      <c r="H3242" s="89"/>
      <c r="I3242" s="273" t="s">
        <v>1411</v>
      </c>
      <c r="J3242" s="89"/>
      <c r="K3242" s="89"/>
      <c r="L3242" s="89"/>
      <c r="M3242" s="89"/>
      <c r="N3242" s="274">
        <v>50</v>
      </c>
      <c r="O3242" s="274">
        <v>0</v>
      </c>
      <c r="P3242" s="89" t="s">
        <v>670</v>
      </c>
    </row>
    <row r="3243" spans="1:16" ht="76.5">
      <c r="A3243" s="271">
        <v>25</v>
      </c>
      <c r="B3243" s="89"/>
      <c r="C3243" s="272" t="s">
        <v>45</v>
      </c>
      <c r="D3243" s="84">
        <v>43537</v>
      </c>
      <c r="E3243" s="85" t="s">
        <v>6467</v>
      </c>
      <c r="F3243" s="85" t="s">
        <v>671</v>
      </c>
      <c r="G3243" s="85">
        <v>229347</v>
      </c>
      <c r="H3243" s="89"/>
      <c r="I3243" s="273" t="s">
        <v>7824</v>
      </c>
      <c r="J3243" s="89"/>
      <c r="K3243" s="89"/>
      <c r="L3243" s="89"/>
      <c r="M3243" s="89"/>
      <c r="N3243" s="274">
        <v>63356.160000000003</v>
      </c>
      <c r="O3243" s="274">
        <v>0</v>
      </c>
      <c r="P3243" s="89" t="s">
        <v>670</v>
      </c>
    </row>
    <row r="3244" spans="1:16" ht="76.5">
      <c r="A3244" s="271">
        <v>25</v>
      </c>
      <c r="B3244" s="89"/>
      <c r="C3244" s="272" t="s">
        <v>45</v>
      </c>
      <c r="D3244" s="84">
        <v>43537</v>
      </c>
      <c r="E3244" s="85" t="s">
        <v>6467</v>
      </c>
      <c r="F3244" s="85" t="s">
        <v>671</v>
      </c>
      <c r="G3244" s="85">
        <v>229346</v>
      </c>
      <c r="H3244" s="89"/>
      <c r="I3244" s="273" t="s">
        <v>7825</v>
      </c>
      <c r="J3244" s="89"/>
      <c r="K3244" s="89"/>
      <c r="L3244" s="89"/>
      <c r="M3244" s="89"/>
      <c r="N3244" s="274">
        <v>331846.84000000003</v>
      </c>
      <c r="O3244" s="274">
        <v>0</v>
      </c>
      <c r="P3244" s="89" t="s">
        <v>670</v>
      </c>
    </row>
    <row r="3245" spans="1:16" ht="89.25">
      <c r="A3245" s="271">
        <v>25</v>
      </c>
      <c r="B3245" s="89"/>
      <c r="C3245" s="272" t="s">
        <v>45</v>
      </c>
      <c r="D3245" s="84">
        <v>43537</v>
      </c>
      <c r="E3245" s="85" t="s">
        <v>6467</v>
      </c>
      <c r="F3245" s="85" t="s">
        <v>671</v>
      </c>
      <c r="G3245" s="85">
        <v>229399</v>
      </c>
      <c r="H3245" s="89"/>
      <c r="I3245" s="273" t="s">
        <v>7826</v>
      </c>
      <c r="J3245" s="89"/>
      <c r="K3245" s="89"/>
      <c r="L3245" s="89"/>
      <c r="M3245" s="89"/>
      <c r="N3245" s="274">
        <v>398366.48</v>
      </c>
      <c r="O3245" s="274">
        <v>0</v>
      </c>
      <c r="P3245" s="89" t="s">
        <v>670</v>
      </c>
    </row>
    <row r="3246" spans="1:16" ht="76.5">
      <c r="A3246" s="271">
        <v>25</v>
      </c>
      <c r="B3246" s="89"/>
      <c r="C3246" s="272" t="s">
        <v>45</v>
      </c>
      <c r="D3246" s="84">
        <v>43537</v>
      </c>
      <c r="E3246" s="85" t="s">
        <v>6467</v>
      </c>
      <c r="F3246" s="85" t="s">
        <v>671</v>
      </c>
      <c r="G3246" s="85">
        <v>229385</v>
      </c>
      <c r="H3246" s="89"/>
      <c r="I3246" s="273" t="s">
        <v>7827</v>
      </c>
      <c r="J3246" s="89"/>
      <c r="K3246" s="89"/>
      <c r="L3246" s="89"/>
      <c r="M3246" s="89"/>
      <c r="N3246" s="274">
        <v>0.04</v>
      </c>
      <c r="O3246" s="274">
        <v>0</v>
      </c>
      <c r="P3246" s="89" t="s">
        <v>670</v>
      </c>
    </row>
    <row r="3247" spans="1:16" ht="76.5">
      <c r="A3247" s="271">
        <v>25</v>
      </c>
      <c r="B3247" s="89"/>
      <c r="C3247" s="272" t="s">
        <v>45</v>
      </c>
      <c r="D3247" s="84">
        <v>43537</v>
      </c>
      <c r="E3247" s="85" t="s">
        <v>6467</v>
      </c>
      <c r="F3247" s="85" t="s">
        <v>671</v>
      </c>
      <c r="G3247" s="85">
        <v>231655</v>
      </c>
      <c r="H3247" s="89"/>
      <c r="I3247" s="273" t="s">
        <v>7828</v>
      </c>
      <c r="J3247" s="89"/>
      <c r="K3247" s="89"/>
      <c r="L3247" s="89"/>
      <c r="M3247" s="89"/>
      <c r="N3247" s="274">
        <v>400778.3</v>
      </c>
      <c r="O3247" s="274">
        <v>0</v>
      </c>
      <c r="P3247" s="89" t="s">
        <v>670</v>
      </c>
    </row>
    <row r="3248" spans="1:16" ht="76.5">
      <c r="A3248" s="271">
        <v>25</v>
      </c>
      <c r="B3248" s="89"/>
      <c r="C3248" s="272" t="s">
        <v>45</v>
      </c>
      <c r="D3248" s="84">
        <v>43537</v>
      </c>
      <c r="E3248" s="85" t="s">
        <v>6467</v>
      </c>
      <c r="F3248" s="85" t="s">
        <v>671</v>
      </c>
      <c r="G3248" s="85">
        <v>229386</v>
      </c>
      <c r="H3248" s="89"/>
      <c r="I3248" s="273" t="s">
        <v>7829</v>
      </c>
      <c r="J3248" s="89"/>
      <c r="K3248" s="89"/>
      <c r="L3248" s="89"/>
      <c r="M3248" s="89"/>
      <c r="N3248" s="274">
        <v>0.04</v>
      </c>
      <c r="O3248" s="274">
        <v>0</v>
      </c>
      <c r="P3248" s="89" t="s">
        <v>670</v>
      </c>
    </row>
    <row r="3249" spans="1:16" ht="76.5">
      <c r="A3249" s="271">
        <v>25</v>
      </c>
      <c r="B3249" s="89"/>
      <c r="C3249" s="272" t="s">
        <v>45</v>
      </c>
      <c r="D3249" s="84">
        <v>43537</v>
      </c>
      <c r="E3249" s="85" t="s">
        <v>6467</v>
      </c>
      <c r="F3249" s="85" t="s">
        <v>671</v>
      </c>
      <c r="G3249" s="85">
        <v>231653</v>
      </c>
      <c r="H3249" s="89"/>
      <c r="I3249" s="273" t="s">
        <v>7830</v>
      </c>
      <c r="J3249" s="89"/>
      <c r="K3249" s="89"/>
      <c r="L3249" s="89"/>
      <c r="M3249" s="89"/>
      <c r="N3249" s="274">
        <v>153096.85</v>
      </c>
      <c r="O3249" s="274">
        <v>0</v>
      </c>
      <c r="P3249" s="89" t="s">
        <v>670</v>
      </c>
    </row>
    <row r="3250" spans="1:16" ht="76.5">
      <c r="A3250" s="271">
        <v>25</v>
      </c>
      <c r="B3250" s="89"/>
      <c r="C3250" s="272" t="s">
        <v>45</v>
      </c>
      <c r="D3250" s="84">
        <v>43537</v>
      </c>
      <c r="E3250" s="85" t="s">
        <v>6467</v>
      </c>
      <c r="F3250" s="85" t="s">
        <v>671</v>
      </c>
      <c r="G3250" s="85">
        <v>229387</v>
      </c>
      <c r="H3250" s="89"/>
      <c r="I3250" s="273" t="s">
        <v>7831</v>
      </c>
      <c r="J3250" s="89"/>
      <c r="K3250" s="89"/>
      <c r="L3250" s="89"/>
      <c r="M3250" s="89"/>
      <c r="N3250" s="274">
        <v>486060.76</v>
      </c>
      <c r="O3250" s="274">
        <v>0</v>
      </c>
      <c r="P3250" s="89" t="s">
        <v>670</v>
      </c>
    </row>
    <row r="3251" spans="1:16" ht="76.5">
      <c r="A3251" s="271">
        <v>25</v>
      </c>
      <c r="B3251" s="89"/>
      <c r="C3251" s="272" t="s">
        <v>45</v>
      </c>
      <c r="D3251" s="84">
        <v>43537</v>
      </c>
      <c r="E3251" s="85" t="s">
        <v>6467</v>
      </c>
      <c r="F3251" s="85" t="s">
        <v>671</v>
      </c>
      <c r="G3251" s="85">
        <v>231657</v>
      </c>
      <c r="H3251" s="89"/>
      <c r="I3251" s="273" t="s">
        <v>7832</v>
      </c>
      <c r="J3251" s="89"/>
      <c r="K3251" s="89"/>
      <c r="L3251" s="89"/>
      <c r="M3251" s="89"/>
      <c r="N3251" s="274">
        <v>956.42</v>
      </c>
      <c r="O3251" s="274">
        <v>0</v>
      </c>
      <c r="P3251" s="89" t="s">
        <v>670</v>
      </c>
    </row>
    <row r="3252" spans="1:16" ht="76.5">
      <c r="A3252" s="271">
        <v>25</v>
      </c>
      <c r="B3252" s="89"/>
      <c r="C3252" s="272" t="s">
        <v>45</v>
      </c>
      <c r="D3252" s="84">
        <v>43537</v>
      </c>
      <c r="E3252" s="85" t="s">
        <v>6467</v>
      </c>
      <c r="F3252" s="85" t="s">
        <v>671</v>
      </c>
      <c r="G3252" s="85">
        <v>229389</v>
      </c>
      <c r="H3252" s="89"/>
      <c r="I3252" s="273" t="s">
        <v>7833</v>
      </c>
      <c r="J3252" s="89"/>
      <c r="K3252" s="89"/>
      <c r="L3252" s="89"/>
      <c r="M3252" s="89"/>
      <c r="N3252" s="274">
        <v>75.39</v>
      </c>
      <c r="O3252" s="274">
        <v>0</v>
      </c>
      <c r="P3252" s="89" t="s">
        <v>670</v>
      </c>
    </row>
    <row r="3253" spans="1:16" ht="89.25">
      <c r="A3253" s="271">
        <v>25</v>
      </c>
      <c r="B3253" s="89"/>
      <c r="C3253" s="272" t="s">
        <v>45</v>
      </c>
      <c r="D3253" s="84">
        <v>43537</v>
      </c>
      <c r="E3253" s="85" t="s">
        <v>6467</v>
      </c>
      <c r="F3253" s="85" t="s">
        <v>671</v>
      </c>
      <c r="G3253" s="85">
        <v>231658</v>
      </c>
      <c r="H3253" s="89"/>
      <c r="I3253" s="273" t="s">
        <v>7834</v>
      </c>
      <c r="J3253" s="89"/>
      <c r="K3253" s="89"/>
      <c r="L3253" s="89"/>
      <c r="M3253" s="89"/>
      <c r="N3253" s="274">
        <v>411.82</v>
      </c>
      <c r="O3253" s="274">
        <v>0</v>
      </c>
      <c r="P3253" s="89" t="s">
        <v>670</v>
      </c>
    </row>
    <row r="3254" spans="1:16" ht="76.5">
      <c r="A3254" s="271">
        <v>25</v>
      </c>
      <c r="B3254" s="89"/>
      <c r="C3254" s="272" t="s">
        <v>45</v>
      </c>
      <c r="D3254" s="84">
        <v>43537</v>
      </c>
      <c r="E3254" s="85" t="s">
        <v>6467</v>
      </c>
      <c r="F3254" s="85" t="s">
        <v>671</v>
      </c>
      <c r="G3254" s="85">
        <v>229388</v>
      </c>
      <c r="H3254" s="89"/>
      <c r="I3254" s="273" t="s">
        <v>7835</v>
      </c>
      <c r="J3254" s="89"/>
      <c r="K3254" s="89"/>
      <c r="L3254" s="89"/>
      <c r="M3254" s="89"/>
      <c r="N3254" s="274">
        <v>122785.45</v>
      </c>
      <c r="O3254" s="274">
        <v>0</v>
      </c>
      <c r="P3254" s="89" t="s">
        <v>670</v>
      </c>
    </row>
    <row r="3255" spans="1:16" ht="76.5">
      <c r="A3255" s="271">
        <v>25</v>
      </c>
      <c r="B3255" s="89"/>
      <c r="C3255" s="272" t="s">
        <v>45</v>
      </c>
      <c r="D3255" s="84">
        <v>43537</v>
      </c>
      <c r="E3255" s="85" t="s">
        <v>6467</v>
      </c>
      <c r="F3255" s="85" t="s">
        <v>671</v>
      </c>
      <c r="G3255" s="85">
        <v>231659</v>
      </c>
      <c r="H3255" s="89"/>
      <c r="I3255" s="273" t="s">
        <v>7836</v>
      </c>
      <c r="J3255" s="89"/>
      <c r="K3255" s="89"/>
      <c r="L3255" s="89"/>
      <c r="M3255" s="89"/>
      <c r="N3255" s="274">
        <v>14.11</v>
      </c>
      <c r="O3255" s="274">
        <v>0</v>
      </c>
      <c r="P3255" s="89" t="s">
        <v>670</v>
      </c>
    </row>
    <row r="3256" spans="1:16" ht="76.5">
      <c r="A3256" s="271">
        <v>25</v>
      </c>
      <c r="B3256" s="89"/>
      <c r="C3256" s="272" t="s">
        <v>45</v>
      </c>
      <c r="D3256" s="84">
        <v>43537</v>
      </c>
      <c r="E3256" s="85" t="s">
        <v>6467</v>
      </c>
      <c r="F3256" s="85" t="s">
        <v>671</v>
      </c>
      <c r="G3256" s="85">
        <v>231662</v>
      </c>
      <c r="H3256" s="89"/>
      <c r="I3256" s="273" t="s">
        <v>7837</v>
      </c>
      <c r="J3256" s="89"/>
      <c r="K3256" s="89"/>
      <c r="L3256" s="89"/>
      <c r="M3256" s="89"/>
      <c r="N3256" s="274">
        <v>301684.3</v>
      </c>
      <c r="O3256" s="274">
        <v>0</v>
      </c>
      <c r="P3256" s="89" t="s">
        <v>670</v>
      </c>
    </row>
    <row r="3257" spans="1:16" ht="76.5">
      <c r="A3257" s="271">
        <v>25</v>
      </c>
      <c r="B3257" s="89"/>
      <c r="C3257" s="272" t="s">
        <v>45</v>
      </c>
      <c r="D3257" s="84">
        <v>43537</v>
      </c>
      <c r="E3257" s="85" t="s">
        <v>6467</v>
      </c>
      <c r="F3257" s="85" t="s">
        <v>671</v>
      </c>
      <c r="G3257" s="85">
        <v>231660</v>
      </c>
      <c r="H3257" s="89"/>
      <c r="I3257" s="273" t="s">
        <v>7838</v>
      </c>
      <c r="J3257" s="89"/>
      <c r="K3257" s="89"/>
      <c r="L3257" s="89"/>
      <c r="M3257" s="89"/>
      <c r="N3257" s="274">
        <v>2268225.11</v>
      </c>
      <c r="O3257" s="274">
        <v>0</v>
      </c>
      <c r="P3257" s="89" t="s">
        <v>670</v>
      </c>
    </row>
    <row r="3258" spans="1:16" ht="76.5">
      <c r="A3258" s="271">
        <v>25</v>
      </c>
      <c r="B3258" s="89"/>
      <c r="C3258" s="272" t="s">
        <v>45</v>
      </c>
      <c r="D3258" s="84">
        <v>43537</v>
      </c>
      <c r="E3258" s="85" t="s">
        <v>6467</v>
      </c>
      <c r="F3258" s="85" t="s">
        <v>671</v>
      </c>
      <c r="G3258" s="85">
        <v>231663</v>
      </c>
      <c r="H3258" s="89"/>
      <c r="I3258" s="273" t="s">
        <v>7839</v>
      </c>
      <c r="J3258" s="89"/>
      <c r="K3258" s="89"/>
      <c r="L3258" s="89"/>
      <c r="M3258" s="89"/>
      <c r="N3258" s="274">
        <v>40.94</v>
      </c>
      <c r="O3258" s="274">
        <v>0</v>
      </c>
      <c r="P3258" s="89" t="s">
        <v>670</v>
      </c>
    </row>
    <row r="3259" spans="1:16" ht="51">
      <c r="A3259" s="271" t="s">
        <v>556</v>
      </c>
      <c r="B3259" s="89"/>
      <c r="C3259" s="272" t="s">
        <v>616</v>
      </c>
      <c r="D3259" s="84">
        <v>43538</v>
      </c>
      <c r="E3259" s="85" t="s">
        <v>6469</v>
      </c>
      <c r="F3259" s="85" t="s">
        <v>3</v>
      </c>
      <c r="G3259" s="85">
        <v>1719809</v>
      </c>
      <c r="H3259" s="89"/>
      <c r="I3259" s="273" t="s">
        <v>7840</v>
      </c>
      <c r="J3259" s="89"/>
      <c r="K3259" s="89"/>
      <c r="L3259" s="89"/>
      <c r="M3259" s="89"/>
      <c r="N3259" s="274">
        <v>0</v>
      </c>
      <c r="O3259" s="274">
        <v>100</v>
      </c>
      <c r="P3259" s="89" t="s">
        <v>670</v>
      </c>
    </row>
    <row r="3260" spans="1:16" ht="51">
      <c r="A3260" s="271">
        <v>378</v>
      </c>
      <c r="B3260" s="89"/>
      <c r="C3260" s="272" t="s">
        <v>639</v>
      </c>
      <c r="D3260" s="84">
        <v>43538</v>
      </c>
      <c r="E3260" s="85" t="s">
        <v>6470</v>
      </c>
      <c r="F3260" s="85" t="s">
        <v>3</v>
      </c>
      <c r="G3260" s="85">
        <v>1719810</v>
      </c>
      <c r="H3260" s="89"/>
      <c r="I3260" s="273" t="s">
        <v>7841</v>
      </c>
      <c r="J3260" s="89"/>
      <c r="K3260" s="89"/>
      <c r="L3260" s="89"/>
      <c r="M3260" s="89"/>
      <c r="N3260" s="274">
        <v>0</v>
      </c>
      <c r="O3260" s="274">
        <v>37.020000000000003</v>
      </c>
      <c r="P3260" s="89" t="s">
        <v>670</v>
      </c>
    </row>
    <row r="3261" spans="1:16" ht="51">
      <c r="A3261" s="271">
        <v>378</v>
      </c>
      <c r="B3261" s="89"/>
      <c r="C3261" s="272" t="s">
        <v>639</v>
      </c>
      <c r="D3261" s="84">
        <v>43538</v>
      </c>
      <c r="E3261" s="85" t="s">
        <v>6471</v>
      </c>
      <c r="F3261" s="85" t="s">
        <v>3</v>
      </c>
      <c r="G3261" s="85">
        <v>1719812</v>
      </c>
      <c r="H3261" s="89"/>
      <c r="I3261" s="273" t="s">
        <v>7842</v>
      </c>
      <c r="J3261" s="89"/>
      <c r="K3261" s="89"/>
      <c r="L3261" s="89"/>
      <c r="M3261" s="89"/>
      <c r="N3261" s="274">
        <v>0</v>
      </c>
      <c r="O3261" s="274">
        <v>1147.8800000000001</v>
      </c>
      <c r="P3261" s="89" t="s">
        <v>670</v>
      </c>
    </row>
    <row r="3262" spans="1:16" ht="51">
      <c r="A3262" s="271">
        <v>46</v>
      </c>
      <c r="B3262" s="89"/>
      <c r="C3262" s="272" t="s">
        <v>48</v>
      </c>
      <c r="D3262" s="84">
        <v>43538</v>
      </c>
      <c r="E3262" s="85" t="s">
        <v>6472</v>
      </c>
      <c r="F3262" s="85" t="s">
        <v>3</v>
      </c>
      <c r="G3262" s="85">
        <v>1719816</v>
      </c>
      <c r="H3262" s="89"/>
      <c r="I3262" s="273" t="s">
        <v>7843</v>
      </c>
      <c r="J3262" s="89"/>
      <c r="K3262" s="89"/>
      <c r="L3262" s="89"/>
      <c r="M3262" s="89"/>
      <c r="N3262" s="274">
        <v>0</v>
      </c>
      <c r="O3262" s="274">
        <v>1308.42</v>
      </c>
      <c r="P3262" s="89" t="s">
        <v>670</v>
      </c>
    </row>
    <row r="3263" spans="1:16" ht="51">
      <c r="A3263" s="271">
        <v>46</v>
      </c>
      <c r="B3263" s="89"/>
      <c r="C3263" s="272" t="s">
        <v>48</v>
      </c>
      <c r="D3263" s="84">
        <v>43538</v>
      </c>
      <c r="E3263" s="85" t="s">
        <v>6473</v>
      </c>
      <c r="F3263" s="85" t="s">
        <v>3</v>
      </c>
      <c r="G3263" s="85">
        <v>1719818</v>
      </c>
      <c r="H3263" s="89"/>
      <c r="I3263" s="273" t="s">
        <v>7843</v>
      </c>
      <c r="J3263" s="89"/>
      <c r="K3263" s="89"/>
      <c r="L3263" s="89"/>
      <c r="M3263" s="89"/>
      <c r="N3263" s="274">
        <v>0</v>
      </c>
      <c r="O3263" s="274">
        <v>2803.75</v>
      </c>
      <c r="P3263" s="89" t="s">
        <v>670</v>
      </c>
    </row>
    <row r="3264" spans="1:16" ht="51">
      <c r="A3264" s="271" t="s">
        <v>565</v>
      </c>
      <c r="B3264" s="89"/>
      <c r="C3264" s="272" t="s">
        <v>615</v>
      </c>
      <c r="D3264" s="84">
        <v>43538</v>
      </c>
      <c r="E3264" s="85" t="s">
        <v>6474</v>
      </c>
      <c r="F3264" s="85" t="s">
        <v>3</v>
      </c>
      <c r="G3264" s="85">
        <v>1719820</v>
      </c>
      <c r="H3264" s="89"/>
      <c r="I3264" s="273" t="s">
        <v>7844</v>
      </c>
      <c r="J3264" s="89"/>
      <c r="K3264" s="89"/>
      <c r="L3264" s="89"/>
      <c r="M3264" s="89"/>
      <c r="N3264" s="274">
        <v>0</v>
      </c>
      <c r="O3264" s="274">
        <v>458.02</v>
      </c>
      <c r="P3264" s="89" t="s">
        <v>670</v>
      </c>
    </row>
    <row r="3265" spans="1:16" ht="51">
      <c r="A3265" s="271">
        <v>35</v>
      </c>
      <c r="B3265" s="89"/>
      <c r="C3265" s="272" t="s">
        <v>46</v>
      </c>
      <c r="D3265" s="84">
        <v>43538</v>
      </c>
      <c r="E3265" s="85" t="s">
        <v>6475</v>
      </c>
      <c r="F3265" s="85" t="s">
        <v>3</v>
      </c>
      <c r="G3265" s="85">
        <v>1719821</v>
      </c>
      <c r="H3265" s="89"/>
      <c r="I3265" s="273" t="s">
        <v>7845</v>
      </c>
      <c r="J3265" s="89"/>
      <c r="K3265" s="89"/>
      <c r="L3265" s="89"/>
      <c r="M3265" s="89"/>
      <c r="N3265" s="274">
        <v>0</v>
      </c>
      <c r="O3265" s="274">
        <v>1200</v>
      </c>
      <c r="P3265" s="89" t="s">
        <v>670</v>
      </c>
    </row>
    <row r="3266" spans="1:16" ht="51">
      <c r="A3266" s="271">
        <v>526</v>
      </c>
      <c r="B3266" s="89"/>
      <c r="C3266" s="272" t="s">
        <v>610</v>
      </c>
      <c r="D3266" s="84">
        <v>43538</v>
      </c>
      <c r="E3266" s="85" t="s">
        <v>6476</v>
      </c>
      <c r="F3266" s="85" t="s">
        <v>3</v>
      </c>
      <c r="G3266" s="85">
        <v>1719833</v>
      </c>
      <c r="H3266" s="89"/>
      <c r="I3266" s="273" t="s">
        <v>7846</v>
      </c>
      <c r="J3266" s="89"/>
      <c r="K3266" s="89"/>
      <c r="L3266" s="89"/>
      <c r="M3266" s="89"/>
      <c r="N3266" s="274">
        <v>0</v>
      </c>
      <c r="O3266" s="274">
        <v>76</v>
      </c>
      <c r="P3266" s="89" t="s">
        <v>670</v>
      </c>
    </row>
    <row r="3267" spans="1:16" ht="51">
      <c r="A3267" s="271">
        <v>526</v>
      </c>
      <c r="B3267" s="89"/>
      <c r="C3267" s="272" t="s">
        <v>610</v>
      </c>
      <c r="D3267" s="84">
        <v>43538</v>
      </c>
      <c r="E3267" s="85" t="s">
        <v>6477</v>
      </c>
      <c r="F3267" s="85" t="s">
        <v>3</v>
      </c>
      <c r="G3267" s="85">
        <v>1719834</v>
      </c>
      <c r="H3267" s="89"/>
      <c r="I3267" s="273" t="s">
        <v>7847</v>
      </c>
      <c r="J3267" s="89"/>
      <c r="K3267" s="89"/>
      <c r="L3267" s="89"/>
      <c r="M3267" s="89"/>
      <c r="N3267" s="274">
        <v>0</v>
      </c>
      <c r="O3267" s="274">
        <v>76</v>
      </c>
      <c r="P3267" s="89" t="s">
        <v>670</v>
      </c>
    </row>
    <row r="3268" spans="1:16" ht="51">
      <c r="A3268" s="271">
        <v>526</v>
      </c>
      <c r="B3268" s="89"/>
      <c r="C3268" s="272" t="s">
        <v>610</v>
      </c>
      <c r="D3268" s="84">
        <v>43538</v>
      </c>
      <c r="E3268" s="85" t="s">
        <v>6478</v>
      </c>
      <c r="F3268" s="85" t="s">
        <v>3</v>
      </c>
      <c r="G3268" s="85">
        <v>1719835</v>
      </c>
      <c r="H3268" s="89"/>
      <c r="I3268" s="273" t="s">
        <v>7848</v>
      </c>
      <c r="J3268" s="89"/>
      <c r="K3268" s="89"/>
      <c r="L3268" s="89"/>
      <c r="M3268" s="89"/>
      <c r="N3268" s="274">
        <v>0</v>
      </c>
      <c r="O3268" s="274">
        <v>1</v>
      </c>
      <c r="P3268" s="89" t="s">
        <v>670</v>
      </c>
    </row>
    <row r="3269" spans="1:16" ht="38.25">
      <c r="A3269" s="271">
        <v>526</v>
      </c>
      <c r="B3269" s="89"/>
      <c r="C3269" s="272" t="s">
        <v>610</v>
      </c>
      <c r="D3269" s="84">
        <v>43538</v>
      </c>
      <c r="E3269" s="85" t="s">
        <v>6479</v>
      </c>
      <c r="F3269" s="85" t="s">
        <v>3</v>
      </c>
      <c r="G3269" s="85">
        <v>1719836</v>
      </c>
      <c r="H3269" s="89"/>
      <c r="I3269" s="273" t="s">
        <v>7849</v>
      </c>
      <c r="J3269" s="89"/>
      <c r="K3269" s="89"/>
      <c r="L3269" s="89"/>
      <c r="M3269" s="89"/>
      <c r="N3269" s="274">
        <v>0</v>
      </c>
      <c r="O3269" s="274">
        <v>76</v>
      </c>
      <c r="P3269" s="89" t="s">
        <v>670</v>
      </c>
    </row>
    <row r="3270" spans="1:16" ht="38.25">
      <c r="A3270" s="271">
        <v>526</v>
      </c>
      <c r="B3270" s="89"/>
      <c r="C3270" s="272" t="s">
        <v>610</v>
      </c>
      <c r="D3270" s="84">
        <v>43538</v>
      </c>
      <c r="E3270" s="85" t="s">
        <v>6480</v>
      </c>
      <c r="F3270" s="85" t="s">
        <v>3</v>
      </c>
      <c r="G3270" s="85">
        <v>1719845</v>
      </c>
      <c r="H3270" s="89"/>
      <c r="I3270" s="273" t="s">
        <v>7850</v>
      </c>
      <c r="J3270" s="89"/>
      <c r="K3270" s="89"/>
      <c r="L3270" s="89"/>
      <c r="M3270" s="89"/>
      <c r="N3270" s="274">
        <v>0</v>
      </c>
      <c r="O3270" s="274">
        <v>76</v>
      </c>
      <c r="P3270" s="89" t="s">
        <v>670</v>
      </c>
    </row>
    <row r="3271" spans="1:16" ht="38.25">
      <c r="A3271" s="271">
        <v>526</v>
      </c>
      <c r="B3271" s="89"/>
      <c r="C3271" s="272" t="s">
        <v>610</v>
      </c>
      <c r="D3271" s="84">
        <v>43538</v>
      </c>
      <c r="E3271" s="85" t="s">
        <v>6481</v>
      </c>
      <c r="F3271" s="85" t="s">
        <v>3</v>
      </c>
      <c r="G3271" s="85">
        <v>1719852</v>
      </c>
      <c r="H3271" s="89"/>
      <c r="I3271" s="273" t="s">
        <v>7851</v>
      </c>
      <c r="J3271" s="89"/>
      <c r="K3271" s="89"/>
      <c r="L3271" s="89"/>
      <c r="M3271" s="89"/>
      <c r="N3271" s="274">
        <v>0</v>
      </c>
      <c r="O3271" s="274">
        <v>76</v>
      </c>
      <c r="P3271" s="89" t="s">
        <v>670</v>
      </c>
    </row>
    <row r="3272" spans="1:16" ht="51">
      <c r="A3272" s="271" t="s">
        <v>565</v>
      </c>
      <c r="B3272" s="89"/>
      <c r="C3272" s="272" t="s">
        <v>615</v>
      </c>
      <c r="D3272" s="84">
        <v>43538</v>
      </c>
      <c r="E3272" s="85" t="s">
        <v>6482</v>
      </c>
      <c r="F3272" s="85" t="s">
        <v>3</v>
      </c>
      <c r="G3272" s="85">
        <v>1719625</v>
      </c>
      <c r="H3272" s="89"/>
      <c r="I3272" s="273" t="s">
        <v>7852</v>
      </c>
      <c r="J3272" s="89"/>
      <c r="K3272" s="89"/>
      <c r="L3272" s="89"/>
      <c r="M3272" s="89"/>
      <c r="N3272" s="274">
        <v>0</v>
      </c>
      <c r="O3272" s="274">
        <v>1430.32</v>
      </c>
      <c r="P3272" s="89" t="s">
        <v>670</v>
      </c>
    </row>
    <row r="3273" spans="1:16" ht="38.25">
      <c r="A3273" s="271" t="s">
        <v>565</v>
      </c>
      <c r="B3273" s="89"/>
      <c r="C3273" s="272" t="s">
        <v>615</v>
      </c>
      <c r="D3273" s="84">
        <v>43538</v>
      </c>
      <c r="E3273" s="85" t="s">
        <v>6483</v>
      </c>
      <c r="F3273" s="85" t="s">
        <v>3</v>
      </c>
      <c r="G3273" s="85">
        <v>1719627</v>
      </c>
      <c r="H3273" s="89"/>
      <c r="I3273" s="273" t="s">
        <v>7853</v>
      </c>
      <c r="J3273" s="89"/>
      <c r="K3273" s="89"/>
      <c r="L3273" s="89"/>
      <c r="M3273" s="89"/>
      <c r="N3273" s="274">
        <v>0</v>
      </c>
      <c r="O3273" s="274">
        <v>1003.0400000000001</v>
      </c>
      <c r="P3273" s="89" t="s">
        <v>670</v>
      </c>
    </row>
    <row r="3274" spans="1:16" ht="38.25">
      <c r="A3274" s="271" t="s">
        <v>565</v>
      </c>
      <c r="B3274" s="89"/>
      <c r="C3274" s="272" t="s">
        <v>615</v>
      </c>
      <c r="D3274" s="84">
        <v>43538</v>
      </c>
      <c r="E3274" s="85" t="s">
        <v>6484</v>
      </c>
      <c r="F3274" s="85" t="s">
        <v>3</v>
      </c>
      <c r="G3274" s="85">
        <v>1719629</v>
      </c>
      <c r="H3274" s="89"/>
      <c r="I3274" s="273" t="s">
        <v>7854</v>
      </c>
      <c r="J3274" s="89"/>
      <c r="K3274" s="89"/>
      <c r="L3274" s="89"/>
      <c r="M3274" s="89"/>
      <c r="N3274" s="274">
        <v>0</v>
      </c>
      <c r="O3274" s="274">
        <v>6220</v>
      </c>
      <c r="P3274" s="89" t="s">
        <v>670</v>
      </c>
    </row>
    <row r="3275" spans="1:16" ht="63.75">
      <c r="A3275" s="271">
        <v>512</v>
      </c>
      <c r="B3275" s="89"/>
      <c r="C3275" s="272" t="s">
        <v>785</v>
      </c>
      <c r="D3275" s="84">
        <v>43538</v>
      </c>
      <c r="E3275" s="85" t="s">
        <v>6485</v>
      </c>
      <c r="F3275" s="85" t="s">
        <v>3</v>
      </c>
      <c r="G3275" s="85">
        <v>1719699</v>
      </c>
      <c r="H3275" s="89"/>
      <c r="I3275" s="273" t="s">
        <v>7855</v>
      </c>
      <c r="J3275" s="89"/>
      <c r="K3275" s="89"/>
      <c r="L3275" s="89"/>
      <c r="M3275" s="89"/>
      <c r="N3275" s="274">
        <v>0</v>
      </c>
      <c r="O3275" s="274">
        <v>115</v>
      </c>
      <c r="P3275" s="89" t="s">
        <v>670</v>
      </c>
    </row>
    <row r="3276" spans="1:16" ht="51">
      <c r="A3276" s="271" t="s">
        <v>565</v>
      </c>
      <c r="B3276" s="89"/>
      <c r="C3276" s="272" t="s">
        <v>615</v>
      </c>
      <c r="D3276" s="84">
        <v>43538</v>
      </c>
      <c r="E3276" s="85" t="s">
        <v>6486</v>
      </c>
      <c r="F3276" s="85" t="s">
        <v>3</v>
      </c>
      <c r="G3276" s="85">
        <v>1719718</v>
      </c>
      <c r="H3276" s="89"/>
      <c r="I3276" s="273" t="s">
        <v>7856</v>
      </c>
      <c r="J3276" s="89"/>
      <c r="K3276" s="89"/>
      <c r="L3276" s="89"/>
      <c r="M3276" s="89"/>
      <c r="N3276" s="274">
        <v>0</v>
      </c>
      <c r="O3276" s="274">
        <v>1187</v>
      </c>
      <c r="P3276" s="89" t="s">
        <v>670</v>
      </c>
    </row>
    <row r="3277" spans="1:16" ht="51">
      <c r="A3277" s="271">
        <v>378</v>
      </c>
      <c r="B3277" s="89"/>
      <c r="C3277" s="272" t="s">
        <v>639</v>
      </c>
      <c r="D3277" s="84">
        <v>43538</v>
      </c>
      <c r="E3277" s="85" t="s">
        <v>6487</v>
      </c>
      <c r="F3277" s="85" t="s">
        <v>3</v>
      </c>
      <c r="G3277" s="85">
        <v>1719731</v>
      </c>
      <c r="H3277" s="89"/>
      <c r="I3277" s="273" t="s">
        <v>7857</v>
      </c>
      <c r="J3277" s="89"/>
      <c r="K3277" s="89"/>
      <c r="L3277" s="89"/>
      <c r="M3277" s="89"/>
      <c r="N3277" s="274">
        <v>0</v>
      </c>
      <c r="O3277" s="274">
        <v>752.58</v>
      </c>
      <c r="P3277" s="89" t="s">
        <v>670</v>
      </c>
    </row>
    <row r="3278" spans="1:16" ht="38.25">
      <c r="A3278" s="271" t="s">
        <v>565</v>
      </c>
      <c r="B3278" s="89"/>
      <c r="C3278" s="272" t="s">
        <v>615</v>
      </c>
      <c r="D3278" s="84">
        <v>43538</v>
      </c>
      <c r="E3278" s="85" t="s">
        <v>6488</v>
      </c>
      <c r="F3278" s="85" t="s">
        <v>3</v>
      </c>
      <c r="G3278" s="85">
        <v>1719737</v>
      </c>
      <c r="H3278" s="89"/>
      <c r="I3278" s="273" t="s">
        <v>7858</v>
      </c>
      <c r="J3278" s="89"/>
      <c r="K3278" s="89"/>
      <c r="L3278" s="89"/>
      <c r="M3278" s="89"/>
      <c r="N3278" s="274">
        <v>0</v>
      </c>
      <c r="O3278" s="274">
        <v>583</v>
      </c>
      <c r="P3278" s="89" t="s">
        <v>670</v>
      </c>
    </row>
    <row r="3279" spans="1:16" ht="51">
      <c r="A3279" s="271" t="s">
        <v>556</v>
      </c>
      <c r="B3279" s="89"/>
      <c r="C3279" s="272" t="s">
        <v>616</v>
      </c>
      <c r="D3279" s="84">
        <v>43538</v>
      </c>
      <c r="E3279" s="85" t="s">
        <v>6489</v>
      </c>
      <c r="F3279" s="85" t="s">
        <v>3</v>
      </c>
      <c r="G3279" s="85">
        <v>1719738</v>
      </c>
      <c r="H3279" s="89"/>
      <c r="I3279" s="273" t="s">
        <v>7859</v>
      </c>
      <c r="J3279" s="89"/>
      <c r="K3279" s="89"/>
      <c r="L3279" s="89"/>
      <c r="M3279" s="89"/>
      <c r="N3279" s="274">
        <v>0</v>
      </c>
      <c r="O3279" s="274">
        <v>80</v>
      </c>
      <c r="P3279" s="89" t="s">
        <v>670</v>
      </c>
    </row>
    <row r="3280" spans="1:16" ht="38.25">
      <c r="A3280" s="271" t="s">
        <v>565</v>
      </c>
      <c r="B3280" s="89"/>
      <c r="C3280" s="272" t="s">
        <v>615</v>
      </c>
      <c r="D3280" s="84">
        <v>43538</v>
      </c>
      <c r="E3280" s="85" t="s">
        <v>6490</v>
      </c>
      <c r="F3280" s="85" t="s">
        <v>3</v>
      </c>
      <c r="G3280" s="85">
        <v>1719747</v>
      </c>
      <c r="H3280" s="89"/>
      <c r="I3280" s="273" t="s">
        <v>5654</v>
      </c>
      <c r="J3280" s="89"/>
      <c r="K3280" s="89"/>
      <c r="L3280" s="89"/>
      <c r="M3280" s="89"/>
      <c r="N3280" s="274">
        <v>0</v>
      </c>
      <c r="O3280" s="274">
        <v>552.47</v>
      </c>
      <c r="P3280" s="89" t="s">
        <v>670</v>
      </c>
    </row>
    <row r="3281" spans="1:16" ht="38.25">
      <c r="A3281" s="271">
        <v>526</v>
      </c>
      <c r="B3281" s="89"/>
      <c r="C3281" s="272" t="s">
        <v>610</v>
      </c>
      <c r="D3281" s="84">
        <v>43538</v>
      </c>
      <c r="E3281" s="85" t="s">
        <v>6491</v>
      </c>
      <c r="F3281" s="85" t="s">
        <v>3</v>
      </c>
      <c r="G3281" s="85">
        <v>1719748</v>
      </c>
      <c r="H3281" s="89"/>
      <c r="I3281" s="273" t="s">
        <v>7860</v>
      </c>
      <c r="J3281" s="89"/>
      <c r="K3281" s="89"/>
      <c r="L3281" s="89"/>
      <c r="M3281" s="89"/>
      <c r="N3281" s="274">
        <v>0</v>
      </c>
      <c r="O3281" s="274">
        <v>50</v>
      </c>
      <c r="P3281" s="89" t="s">
        <v>670</v>
      </c>
    </row>
    <row r="3282" spans="1:16" ht="38.25">
      <c r="A3282" s="271">
        <v>526</v>
      </c>
      <c r="B3282" s="89"/>
      <c r="C3282" s="272" t="s">
        <v>610</v>
      </c>
      <c r="D3282" s="84">
        <v>43538</v>
      </c>
      <c r="E3282" s="85" t="s">
        <v>6492</v>
      </c>
      <c r="F3282" s="85" t="s">
        <v>3</v>
      </c>
      <c r="G3282" s="85">
        <v>1719767</v>
      </c>
      <c r="H3282" s="89"/>
      <c r="I3282" s="273" t="s">
        <v>7861</v>
      </c>
      <c r="J3282" s="89"/>
      <c r="K3282" s="89"/>
      <c r="L3282" s="89"/>
      <c r="M3282" s="89"/>
      <c r="N3282" s="274">
        <v>0</v>
      </c>
      <c r="O3282" s="274">
        <v>1</v>
      </c>
      <c r="P3282" s="89" t="s">
        <v>670</v>
      </c>
    </row>
    <row r="3283" spans="1:16" ht="38.25">
      <c r="A3283" s="271">
        <v>526</v>
      </c>
      <c r="B3283" s="89"/>
      <c r="C3283" s="272" t="s">
        <v>610</v>
      </c>
      <c r="D3283" s="84">
        <v>43538</v>
      </c>
      <c r="E3283" s="85" t="s">
        <v>6493</v>
      </c>
      <c r="F3283" s="85" t="s">
        <v>3</v>
      </c>
      <c r="G3283" s="85">
        <v>1719771</v>
      </c>
      <c r="H3283" s="89"/>
      <c r="I3283" s="273" t="s">
        <v>7862</v>
      </c>
      <c r="J3283" s="89"/>
      <c r="K3283" s="89"/>
      <c r="L3283" s="89"/>
      <c r="M3283" s="89"/>
      <c r="N3283" s="274">
        <v>0</v>
      </c>
      <c r="O3283" s="274">
        <v>1</v>
      </c>
      <c r="P3283" s="89" t="s">
        <v>670</v>
      </c>
    </row>
    <row r="3284" spans="1:16" ht="38.25">
      <c r="A3284" s="271" t="s">
        <v>565</v>
      </c>
      <c r="B3284" s="89"/>
      <c r="C3284" s="272" t="s">
        <v>615</v>
      </c>
      <c r="D3284" s="84">
        <v>43538</v>
      </c>
      <c r="E3284" s="85" t="s">
        <v>6494</v>
      </c>
      <c r="F3284" s="85" t="s">
        <v>3</v>
      </c>
      <c r="G3284" s="85">
        <v>1719934</v>
      </c>
      <c r="H3284" s="89"/>
      <c r="I3284" s="273" t="s">
        <v>7863</v>
      </c>
      <c r="J3284" s="89"/>
      <c r="K3284" s="89"/>
      <c r="L3284" s="89"/>
      <c r="M3284" s="89"/>
      <c r="N3284" s="274">
        <v>0</v>
      </c>
      <c r="O3284" s="274">
        <v>1700</v>
      </c>
      <c r="P3284" s="89" t="s">
        <v>670</v>
      </c>
    </row>
    <row r="3285" spans="1:16" ht="51">
      <c r="A3285" s="271">
        <v>592</v>
      </c>
      <c r="B3285" s="89"/>
      <c r="C3285" s="272" t="s">
        <v>645</v>
      </c>
      <c r="D3285" s="84">
        <v>43538</v>
      </c>
      <c r="E3285" s="85" t="s">
        <v>6495</v>
      </c>
      <c r="F3285" s="85" t="s">
        <v>3</v>
      </c>
      <c r="G3285" s="85">
        <v>1719944</v>
      </c>
      <c r="H3285" s="89"/>
      <c r="I3285" s="273" t="s">
        <v>7864</v>
      </c>
      <c r="J3285" s="89"/>
      <c r="K3285" s="89"/>
      <c r="L3285" s="89"/>
      <c r="M3285" s="89"/>
      <c r="N3285" s="274">
        <v>0</v>
      </c>
      <c r="O3285" s="274">
        <v>23873</v>
      </c>
      <c r="P3285" s="89" t="s">
        <v>670</v>
      </c>
    </row>
    <row r="3286" spans="1:16" ht="51">
      <c r="A3286" s="271">
        <v>592</v>
      </c>
      <c r="B3286" s="89"/>
      <c r="C3286" s="272" t="s">
        <v>645</v>
      </c>
      <c r="D3286" s="84">
        <v>43538</v>
      </c>
      <c r="E3286" s="85" t="s">
        <v>6496</v>
      </c>
      <c r="F3286" s="85" t="s">
        <v>3</v>
      </c>
      <c r="G3286" s="85">
        <v>1719946</v>
      </c>
      <c r="H3286" s="89"/>
      <c r="I3286" s="273" t="s">
        <v>7865</v>
      </c>
      <c r="J3286" s="89"/>
      <c r="K3286" s="89"/>
      <c r="L3286" s="89"/>
      <c r="M3286" s="89"/>
      <c r="N3286" s="274">
        <v>0</v>
      </c>
      <c r="O3286" s="274">
        <v>277</v>
      </c>
      <c r="P3286" s="89" t="s">
        <v>670</v>
      </c>
    </row>
    <row r="3287" spans="1:16" ht="51">
      <c r="A3287" s="271">
        <v>592</v>
      </c>
      <c r="B3287" s="89"/>
      <c r="C3287" s="272" t="s">
        <v>645</v>
      </c>
      <c r="D3287" s="84">
        <v>43538</v>
      </c>
      <c r="E3287" s="85" t="s">
        <v>6497</v>
      </c>
      <c r="F3287" s="85" t="s">
        <v>3</v>
      </c>
      <c r="G3287" s="85">
        <v>1719948</v>
      </c>
      <c r="H3287" s="89"/>
      <c r="I3287" s="273" t="s">
        <v>2696</v>
      </c>
      <c r="J3287" s="89"/>
      <c r="K3287" s="89"/>
      <c r="L3287" s="89"/>
      <c r="M3287" s="89"/>
      <c r="N3287" s="274">
        <v>0</v>
      </c>
      <c r="O3287" s="274">
        <v>16428</v>
      </c>
      <c r="P3287" s="89" t="s">
        <v>670</v>
      </c>
    </row>
    <row r="3288" spans="1:16" ht="38.25">
      <c r="A3288" s="271">
        <v>592</v>
      </c>
      <c r="B3288" s="89"/>
      <c r="C3288" s="272" t="s">
        <v>645</v>
      </c>
      <c r="D3288" s="84">
        <v>43538</v>
      </c>
      <c r="E3288" s="85" t="s">
        <v>6498</v>
      </c>
      <c r="F3288" s="85" t="s">
        <v>3</v>
      </c>
      <c r="G3288" s="85">
        <v>1719949</v>
      </c>
      <c r="H3288" s="89"/>
      <c r="I3288" s="273" t="s">
        <v>7866</v>
      </c>
      <c r="J3288" s="89"/>
      <c r="K3288" s="89"/>
      <c r="L3288" s="89"/>
      <c r="M3288" s="89"/>
      <c r="N3288" s="274">
        <v>0</v>
      </c>
      <c r="O3288" s="274">
        <v>788</v>
      </c>
      <c r="P3288" s="89" t="s">
        <v>670</v>
      </c>
    </row>
    <row r="3289" spans="1:16" ht="51">
      <c r="A3289" s="271">
        <v>163</v>
      </c>
      <c r="B3289" s="89"/>
      <c r="C3289" s="272" t="s">
        <v>88</v>
      </c>
      <c r="D3289" s="84">
        <v>43538</v>
      </c>
      <c r="E3289" s="85" t="s">
        <v>6499</v>
      </c>
      <c r="F3289" s="85" t="s">
        <v>3</v>
      </c>
      <c r="G3289" s="85">
        <v>1719964</v>
      </c>
      <c r="H3289" s="89"/>
      <c r="I3289" s="273" t="s">
        <v>7867</v>
      </c>
      <c r="J3289" s="89"/>
      <c r="K3289" s="89"/>
      <c r="L3289" s="89"/>
      <c r="M3289" s="89"/>
      <c r="N3289" s="274">
        <v>0</v>
      </c>
      <c r="O3289" s="274">
        <v>4700</v>
      </c>
      <c r="P3289" s="89" t="s">
        <v>670</v>
      </c>
    </row>
    <row r="3290" spans="1:16" ht="51">
      <c r="A3290" s="271" t="s">
        <v>565</v>
      </c>
      <c r="B3290" s="89"/>
      <c r="C3290" s="272" t="s">
        <v>615</v>
      </c>
      <c r="D3290" s="84">
        <v>43538</v>
      </c>
      <c r="E3290" s="85" t="s">
        <v>6500</v>
      </c>
      <c r="F3290" s="85" t="s">
        <v>3</v>
      </c>
      <c r="G3290" s="85">
        <v>1719858</v>
      </c>
      <c r="H3290" s="89"/>
      <c r="I3290" s="273" t="s">
        <v>7868</v>
      </c>
      <c r="J3290" s="89"/>
      <c r="K3290" s="89"/>
      <c r="L3290" s="89"/>
      <c r="M3290" s="89"/>
      <c r="N3290" s="274">
        <v>0</v>
      </c>
      <c r="O3290" s="274">
        <v>201.9</v>
      </c>
      <c r="P3290" s="89" t="s">
        <v>670</v>
      </c>
    </row>
    <row r="3291" spans="1:16" ht="51">
      <c r="A3291" s="271" t="s">
        <v>556</v>
      </c>
      <c r="B3291" s="89"/>
      <c r="C3291" s="272" t="s">
        <v>616</v>
      </c>
      <c r="D3291" s="84">
        <v>43538</v>
      </c>
      <c r="E3291" s="85" t="s">
        <v>6501</v>
      </c>
      <c r="F3291" s="85" t="s">
        <v>3</v>
      </c>
      <c r="G3291" s="85">
        <v>1719866</v>
      </c>
      <c r="H3291" s="89"/>
      <c r="I3291" s="273" t="s">
        <v>7869</v>
      </c>
      <c r="J3291" s="89"/>
      <c r="K3291" s="89"/>
      <c r="L3291" s="89"/>
      <c r="M3291" s="89"/>
      <c r="N3291" s="274">
        <v>0</v>
      </c>
      <c r="O3291" s="274">
        <v>1050</v>
      </c>
      <c r="P3291" s="89" t="s">
        <v>670</v>
      </c>
    </row>
    <row r="3292" spans="1:16" ht="63.75">
      <c r="A3292" s="271">
        <v>592</v>
      </c>
      <c r="B3292" s="89"/>
      <c r="C3292" s="272" t="s">
        <v>645</v>
      </c>
      <c r="D3292" s="84">
        <v>43538</v>
      </c>
      <c r="E3292" s="85" t="s">
        <v>6502</v>
      </c>
      <c r="F3292" s="85" t="s">
        <v>3</v>
      </c>
      <c r="G3292" s="85">
        <v>1719867</v>
      </c>
      <c r="H3292" s="89"/>
      <c r="I3292" s="273" t="s">
        <v>7870</v>
      </c>
      <c r="J3292" s="89"/>
      <c r="K3292" s="89"/>
      <c r="L3292" s="89"/>
      <c r="M3292" s="89"/>
      <c r="N3292" s="274">
        <v>0</v>
      </c>
      <c r="O3292" s="274">
        <v>429</v>
      </c>
      <c r="P3292" s="89" t="s">
        <v>670</v>
      </c>
    </row>
    <row r="3293" spans="1:16" ht="51">
      <c r="A3293" s="271" t="s">
        <v>565</v>
      </c>
      <c r="B3293" s="89"/>
      <c r="C3293" s="272" t="s">
        <v>615</v>
      </c>
      <c r="D3293" s="84">
        <v>43538</v>
      </c>
      <c r="E3293" s="85" t="s">
        <v>6503</v>
      </c>
      <c r="F3293" s="85" t="s">
        <v>3</v>
      </c>
      <c r="G3293" s="85">
        <v>1719875</v>
      </c>
      <c r="H3293" s="89"/>
      <c r="I3293" s="273" t="s">
        <v>7871</v>
      </c>
      <c r="J3293" s="89"/>
      <c r="K3293" s="89"/>
      <c r="L3293" s="89"/>
      <c r="M3293" s="89"/>
      <c r="N3293" s="274">
        <v>0</v>
      </c>
      <c r="O3293" s="274">
        <v>960.48</v>
      </c>
      <c r="P3293" s="89" t="s">
        <v>670</v>
      </c>
    </row>
    <row r="3294" spans="1:16" ht="51">
      <c r="A3294" s="271">
        <v>599</v>
      </c>
      <c r="B3294" s="89"/>
      <c r="C3294" s="272" t="s">
        <v>1372</v>
      </c>
      <c r="D3294" s="84">
        <v>43538</v>
      </c>
      <c r="E3294" s="85" t="s">
        <v>6504</v>
      </c>
      <c r="F3294" s="85" t="s">
        <v>3</v>
      </c>
      <c r="G3294" s="85">
        <v>1719877</v>
      </c>
      <c r="H3294" s="89"/>
      <c r="I3294" s="273" t="s">
        <v>7872</v>
      </c>
      <c r="J3294" s="89"/>
      <c r="K3294" s="89"/>
      <c r="L3294" s="89"/>
      <c r="M3294" s="89"/>
      <c r="N3294" s="274">
        <v>0</v>
      </c>
      <c r="O3294" s="274">
        <v>179.01</v>
      </c>
      <c r="P3294" s="89" t="s">
        <v>670</v>
      </c>
    </row>
    <row r="3295" spans="1:16" ht="51">
      <c r="A3295" s="271" t="s">
        <v>565</v>
      </c>
      <c r="B3295" s="89"/>
      <c r="C3295" s="272" t="s">
        <v>615</v>
      </c>
      <c r="D3295" s="84">
        <v>43538</v>
      </c>
      <c r="E3295" s="85" t="s">
        <v>6505</v>
      </c>
      <c r="F3295" s="85" t="s">
        <v>3</v>
      </c>
      <c r="G3295" s="85">
        <v>1719892</v>
      </c>
      <c r="H3295" s="89"/>
      <c r="I3295" s="273" t="s">
        <v>724</v>
      </c>
      <c r="J3295" s="89"/>
      <c r="K3295" s="89"/>
      <c r="L3295" s="89"/>
      <c r="M3295" s="89"/>
      <c r="N3295" s="274">
        <v>0</v>
      </c>
      <c r="O3295" s="274">
        <v>674.64</v>
      </c>
      <c r="P3295" s="89" t="s">
        <v>670</v>
      </c>
    </row>
    <row r="3296" spans="1:16" ht="38.25">
      <c r="A3296" s="271">
        <v>526</v>
      </c>
      <c r="B3296" s="89"/>
      <c r="C3296" s="272" t="s">
        <v>610</v>
      </c>
      <c r="D3296" s="84">
        <v>43538</v>
      </c>
      <c r="E3296" s="85" t="s">
        <v>6506</v>
      </c>
      <c r="F3296" s="85" t="s">
        <v>3</v>
      </c>
      <c r="G3296" s="85">
        <v>1719900</v>
      </c>
      <c r="H3296" s="89"/>
      <c r="I3296" s="273" t="s">
        <v>5820</v>
      </c>
      <c r="J3296" s="89"/>
      <c r="K3296" s="89"/>
      <c r="L3296" s="89"/>
      <c r="M3296" s="89"/>
      <c r="N3296" s="274">
        <v>0</v>
      </c>
      <c r="O3296" s="274">
        <v>130</v>
      </c>
      <c r="P3296" s="89" t="s">
        <v>670</v>
      </c>
    </row>
    <row r="3297" spans="1:16" ht="38.25">
      <c r="A3297" s="271">
        <v>526</v>
      </c>
      <c r="B3297" s="89"/>
      <c r="C3297" s="272" t="s">
        <v>610</v>
      </c>
      <c r="D3297" s="84">
        <v>43538</v>
      </c>
      <c r="E3297" s="85" t="s">
        <v>6507</v>
      </c>
      <c r="F3297" s="85" t="s">
        <v>3</v>
      </c>
      <c r="G3297" s="85">
        <v>1719901</v>
      </c>
      <c r="H3297" s="89"/>
      <c r="I3297" s="273" t="s">
        <v>7873</v>
      </c>
      <c r="J3297" s="89"/>
      <c r="K3297" s="89"/>
      <c r="L3297" s="89"/>
      <c r="M3297" s="89"/>
      <c r="N3297" s="274">
        <v>0</v>
      </c>
      <c r="O3297" s="274">
        <v>609</v>
      </c>
      <c r="P3297" s="89" t="s">
        <v>670</v>
      </c>
    </row>
    <row r="3298" spans="1:16" ht="38.25">
      <c r="A3298" s="271">
        <v>85</v>
      </c>
      <c r="B3298" s="89"/>
      <c r="C3298" s="272" t="s">
        <v>735</v>
      </c>
      <c r="D3298" s="84">
        <v>43538</v>
      </c>
      <c r="E3298" s="85" t="s">
        <v>6508</v>
      </c>
      <c r="F3298" s="85" t="s">
        <v>3</v>
      </c>
      <c r="G3298" s="85">
        <v>1719906</v>
      </c>
      <c r="H3298" s="89"/>
      <c r="I3298" s="273" t="s">
        <v>7874</v>
      </c>
      <c r="J3298" s="89"/>
      <c r="K3298" s="89"/>
      <c r="L3298" s="89"/>
      <c r="M3298" s="89"/>
      <c r="N3298" s="274">
        <v>0</v>
      </c>
      <c r="O3298" s="274">
        <v>50</v>
      </c>
      <c r="P3298" s="89" t="s">
        <v>670</v>
      </c>
    </row>
    <row r="3299" spans="1:16" ht="51">
      <c r="A3299" s="271">
        <v>592</v>
      </c>
      <c r="B3299" s="89"/>
      <c r="C3299" s="272" t="s">
        <v>645</v>
      </c>
      <c r="D3299" s="84">
        <v>43538</v>
      </c>
      <c r="E3299" s="85" t="s">
        <v>6509</v>
      </c>
      <c r="F3299" s="85" t="s">
        <v>3</v>
      </c>
      <c r="G3299" s="85">
        <v>1719924</v>
      </c>
      <c r="H3299" s="89"/>
      <c r="I3299" s="273" t="s">
        <v>7875</v>
      </c>
      <c r="J3299" s="89"/>
      <c r="K3299" s="89"/>
      <c r="L3299" s="89"/>
      <c r="M3299" s="89"/>
      <c r="N3299" s="274">
        <v>0</v>
      </c>
      <c r="O3299" s="274">
        <v>257</v>
      </c>
      <c r="P3299" s="89" t="s">
        <v>670</v>
      </c>
    </row>
    <row r="3300" spans="1:16" ht="51">
      <c r="A3300" s="271">
        <v>592</v>
      </c>
      <c r="B3300" s="89"/>
      <c r="C3300" s="272" t="s">
        <v>645</v>
      </c>
      <c r="D3300" s="84">
        <v>43538</v>
      </c>
      <c r="E3300" s="85" t="s">
        <v>6510</v>
      </c>
      <c r="F3300" s="85" t="s">
        <v>3</v>
      </c>
      <c r="G3300" s="85">
        <v>1719926</v>
      </c>
      <c r="H3300" s="89"/>
      <c r="I3300" s="273" t="s">
        <v>7876</v>
      </c>
      <c r="J3300" s="89"/>
      <c r="K3300" s="89"/>
      <c r="L3300" s="89"/>
      <c r="M3300" s="89"/>
      <c r="N3300" s="274">
        <v>0</v>
      </c>
      <c r="O3300" s="274">
        <v>651</v>
      </c>
      <c r="P3300" s="89" t="s">
        <v>670</v>
      </c>
    </row>
    <row r="3301" spans="1:16" ht="51">
      <c r="A3301" s="271">
        <v>592</v>
      </c>
      <c r="B3301" s="89"/>
      <c r="C3301" s="272" t="s">
        <v>645</v>
      </c>
      <c r="D3301" s="84">
        <v>43538</v>
      </c>
      <c r="E3301" s="85" t="s">
        <v>6511</v>
      </c>
      <c r="F3301" s="85" t="s">
        <v>3</v>
      </c>
      <c r="G3301" s="85">
        <v>1719928</v>
      </c>
      <c r="H3301" s="89"/>
      <c r="I3301" s="273" t="s">
        <v>7877</v>
      </c>
      <c r="J3301" s="89"/>
      <c r="K3301" s="89"/>
      <c r="L3301" s="89"/>
      <c r="M3301" s="89"/>
      <c r="N3301" s="274">
        <v>0</v>
      </c>
      <c r="O3301" s="274">
        <v>222</v>
      </c>
      <c r="P3301" s="89" t="s">
        <v>670</v>
      </c>
    </row>
    <row r="3302" spans="1:16" ht="51">
      <c r="A3302" s="271">
        <v>592</v>
      </c>
      <c r="B3302" s="89"/>
      <c r="C3302" s="272" t="s">
        <v>645</v>
      </c>
      <c r="D3302" s="84">
        <v>43538</v>
      </c>
      <c r="E3302" s="85" t="s">
        <v>6512</v>
      </c>
      <c r="F3302" s="85" t="s">
        <v>3</v>
      </c>
      <c r="G3302" s="85">
        <v>1719930</v>
      </c>
      <c r="H3302" s="89"/>
      <c r="I3302" s="273" t="s">
        <v>7878</v>
      </c>
      <c r="J3302" s="89"/>
      <c r="K3302" s="89"/>
      <c r="L3302" s="89"/>
      <c r="M3302" s="89"/>
      <c r="N3302" s="274">
        <v>0</v>
      </c>
      <c r="O3302" s="274">
        <v>102</v>
      </c>
      <c r="P3302" s="89" t="s">
        <v>670</v>
      </c>
    </row>
    <row r="3303" spans="1:16" ht="51">
      <c r="A3303" s="271">
        <v>592</v>
      </c>
      <c r="B3303" s="89"/>
      <c r="C3303" s="272" t="s">
        <v>645</v>
      </c>
      <c r="D3303" s="84">
        <v>43538</v>
      </c>
      <c r="E3303" s="85" t="s">
        <v>6513</v>
      </c>
      <c r="F3303" s="85" t="s">
        <v>3</v>
      </c>
      <c r="G3303" s="85">
        <v>1719932</v>
      </c>
      <c r="H3303" s="89"/>
      <c r="I3303" s="273" t="s">
        <v>7879</v>
      </c>
      <c r="J3303" s="89"/>
      <c r="K3303" s="89"/>
      <c r="L3303" s="89"/>
      <c r="M3303" s="89"/>
      <c r="N3303" s="274">
        <v>0</v>
      </c>
      <c r="O3303" s="274">
        <v>57</v>
      </c>
      <c r="P3303" s="89" t="s">
        <v>670</v>
      </c>
    </row>
    <row r="3304" spans="1:16" ht="63.75">
      <c r="A3304" s="271">
        <v>599</v>
      </c>
      <c r="B3304" s="89"/>
      <c r="C3304" s="272" t="s">
        <v>1372</v>
      </c>
      <c r="D3304" s="84">
        <v>43538</v>
      </c>
      <c r="E3304" s="85" t="s">
        <v>6514</v>
      </c>
      <c r="F3304" s="85" t="s">
        <v>3</v>
      </c>
      <c r="G3304" s="85">
        <v>1719673</v>
      </c>
      <c r="H3304" s="89"/>
      <c r="I3304" s="273" t="s">
        <v>7880</v>
      </c>
      <c r="J3304" s="89"/>
      <c r="K3304" s="89"/>
      <c r="L3304" s="89"/>
      <c r="M3304" s="89"/>
      <c r="N3304" s="274">
        <v>0</v>
      </c>
      <c r="O3304" s="274">
        <v>2500</v>
      </c>
      <c r="P3304" s="89" t="s">
        <v>670</v>
      </c>
    </row>
    <row r="3305" spans="1:16" ht="63.75">
      <c r="A3305" s="271">
        <v>599</v>
      </c>
      <c r="B3305" s="89"/>
      <c r="C3305" s="272" t="s">
        <v>1372</v>
      </c>
      <c r="D3305" s="84">
        <v>43538</v>
      </c>
      <c r="E3305" s="85" t="s">
        <v>6515</v>
      </c>
      <c r="F3305" s="85" t="s">
        <v>3</v>
      </c>
      <c r="G3305" s="85">
        <v>1719676</v>
      </c>
      <c r="H3305" s="89"/>
      <c r="I3305" s="273" t="s">
        <v>7881</v>
      </c>
      <c r="J3305" s="89"/>
      <c r="K3305" s="89"/>
      <c r="L3305" s="89"/>
      <c r="M3305" s="89"/>
      <c r="N3305" s="274">
        <v>0</v>
      </c>
      <c r="O3305" s="274">
        <v>782</v>
      </c>
      <c r="P3305" s="89" t="s">
        <v>670</v>
      </c>
    </row>
    <row r="3306" spans="1:16" ht="63.75">
      <c r="A3306" s="271">
        <v>599</v>
      </c>
      <c r="B3306" s="89"/>
      <c r="C3306" s="272" t="s">
        <v>1372</v>
      </c>
      <c r="D3306" s="84">
        <v>43538</v>
      </c>
      <c r="E3306" s="85" t="s">
        <v>6516</v>
      </c>
      <c r="F3306" s="85" t="s">
        <v>3</v>
      </c>
      <c r="G3306" s="85">
        <v>1719682</v>
      </c>
      <c r="H3306" s="89"/>
      <c r="I3306" s="273" t="s">
        <v>7882</v>
      </c>
      <c r="J3306" s="89"/>
      <c r="K3306" s="89"/>
      <c r="L3306" s="89"/>
      <c r="M3306" s="89"/>
      <c r="N3306" s="274">
        <v>0</v>
      </c>
      <c r="O3306" s="274">
        <v>150</v>
      </c>
      <c r="P3306" s="89" t="s">
        <v>670</v>
      </c>
    </row>
    <row r="3307" spans="1:16" ht="51">
      <c r="A3307" s="271">
        <v>70</v>
      </c>
      <c r="B3307" s="89"/>
      <c r="C3307" s="272" t="s">
        <v>53</v>
      </c>
      <c r="D3307" s="84">
        <v>43538</v>
      </c>
      <c r="E3307" s="85" t="s">
        <v>6517</v>
      </c>
      <c r="F3307" s="85" t="s">
        <v>3</v>
      </c>
      <c r="G3307" s="85">
        <v>1719683</v>
      </c>
      <c r="H3307" s="89"/>
      <c r="I3307" s="273" t="s">
        <v>7883</v>
      </c>
      <c r="J3307" s="89"/>
      <c r="K3307" s="89"/>
      <c r="L3307" s="89"/>
      <c r="M3307" s="89"/>
      <c r="N3307" s="274">
        <v>0</v>
      </c>
      <c r="O3307" s="274">
        <v>48.65</v>
      </c>
      <c r="P3307" s="89" t="s">
        <v>670</v>
      </c>
    </row>
    <row r="3308" spans="1:16" ht="51">
      <c r="A3308" s="271">
        <v>70</v>
      </c>
      <c r="B3308" s="89"/>
      <c r="C3308" s="272" t="s">
        <v>53</v>
      </c>
      <c r="D3308" s="84">
        <v>43538</v>
      </c>
      <c r="E3308" s="85" t="s">
        <v>6518</v>
      </c>
      <c r="F3308" s="85" t="s">
        <v>3</v>
      </c>
      <c r="G3308" s="85">
        <v>1719686</v>
      </c>
      <c r="H3308" s="89"/>
      <c r="I3308" s="273" t="s">
        <v>7884</v>
      </c>
      <c r="J3308" s="89"/>
      <c r="K3308" s="89"/>
      <c r="L3308" s="89"/>
      <c r="M3308" s="89"/>
      <c r="N3308" s="274">
        <v>0</v>
      </c>
      <c r="O3308" s="274">
        <v>1020.25</v>
      </c>
      <c r="P3308" s="89" t="s">
        <v>670</v>
      </c>
    </row>
    <row r="3309" spans="1:16" ht="51">
      <c r="A3309" s="271" t="s">
        <v>556</v>
      </c>
      <c r="B3309" s="89"/>
      <c r="C3309" s="272" t="s">
        <v>616</v>
      </c>
      <c r="D3309" s="84">
        <v>43538</v>
      </c>
      <c r="E3309" s="85" t="s">
        <v>6519</v>
      </c>
      <c r="F3309" s="85" t="s">
        <v>3</v>
      </c>
      <c r="G3309" s="85">
        <v>1719712</v>
      </c>
      <c r="H3309" s="89"/>
      <c r="I3309" s="273" t="s">
        <v>7885</v>
      </c>
      <c r="J3309" s="89"/>
      <c r="K3309" s="89"/>
      <c r="L3309" s="89"/>
      <c r="M3309" s="89"/>
      <c r="N3309" s="274">
        <v>0</v>
      </c>
      <c r="O3309" s="274">
        <v>213</v>
      </c>
      <c r="P3309" s="89" t="s">
        <v>670</v>
      </c>
    </row>
    <row r="3310" spans="1:16" ht="51">
      <c r="A3310" s="271" t="s">
        <v>556</v>
      </c>
      <c r="B3310" s="89"/>
      <c r="C3310" s="272" t="s">
        <v>616</v>
      </c>
      <c r="D3310" s="84">
        <v>43538</v>
      </c>
      <c r="E3310" s="85" t="s">
        <v>6520</v>
      </c>
      <c r="F3310" s="85" t="s">
        <v>3</v>
      </c>
      <c r="G3310" s="85">
        <v>1719713</v>
      </c>
      <c r="H3310" s="89"/>
      <c r="I3310" s="273" t="s">
        <v>7886</v>
      </c>
      <c r="J3310" s="89"/>
      <c r="K3310" s="89"/>
      <c r="L3310" s="89"/>
      <c r="M3310" s="89"/>
      <c r="N3310" s="274">
        <v>0</v>
      </c>
      <c r="O3310" s="274">
        <v>96.990000000000009</v>
      </c>
      <c r="P3310" s="89" t="s">
        <v>670</v>
      </c>
    </row>
    <row r="3311" spans="1:16" ht="38.25">
      <c r="A3311" s="271">
        <v>526</v>
      </c>
      <c r="B3311" s="89"/>
      <c r="C3311" s="272" t="s">
        <v>610</v>
      </c>
      <c r="D3311" s="84">
        <v>43538</v>
      </c>
      <c r="E3311" s="85" t="s">
        <v>6521</v>
      </c>
      <c r="F3311" s="85" t="s">
        <v>3</v>
      </c>
      <c r="G3311" s="85">
        <v>1719619</v>
      </c>
      <c r="H3311" s="89"/>
      <c r="I3311" s="273" t="s">
        <v>7887</v>
      </c>
      <c r="J3311" s="89"/>
      <c r="K3311" s="89"/>
      <c r="L3311" s="89"/>
      <c r="M3311" s="89"/>
      <c r="N3311" s="274">
        <v>0</v>
      </c>
      <c r="O3311" s="274">
        <v>1</v>
      </c>
      <c r="P3311" s="89" t="s">
        <v>670</v>
      </c>
    </row>
    <row r="3312" spans="1:16" ht="76.5">
      <c r="A3312" s="271">
        <v>253</v>
      </c>
      <c r="B3312" s="89"/>
      <c r="C3312" s="272" t="s">
        <v>114</v>
      </c>
      <c r="D3312" s="84">
        <v>43538</v>
      </c>
      <c r="E3312" s="85" t="s">
        <v>6522</v>
      </c>
      <c r="F3312" s="85" t="s">
        <v>3</v>
      </c>
      <c r="G3312" s="85">
        <v>1719744</v>
      </c>
      <c r="H3312" s="89"/>
      <c r="I3312" s="273" t="s">
        <v>7888</v>
      </c>
      <c r="J3312" s="89"/>
      <c r="K3312" s="89"/>
      <c r="L3312" s="89"/>
      <c r="M3312" s="89"/>
      <c r="N3312" s="274">
        <v>0</v>
      </c>
      <c r="O3312" s="274">
        <v>4000</v>
      </c>
      <c r="P3312" s="89" t="s">
        <v>670</v>
      </c>
    </row>
    <row r="3313" spans="1:16" ht="63.75">
      <c r="A3313" s="271">
        <v>253</v>
      </c>
      <c r="B3313" s="89"/>
      <c r="C3313" s="272" t="s">
        <v>114</v>
      </c>
      <c r="D3313" s="84">
        <v>43538</v>
      </c>
      <c r="E3313" s="85" t="s">
        <v>6523</v>
      </c>
      <c r="F3313" s="85" t="s">
        <v>3</v>
      </c>
      <c r="G3313" s="85">
        <v>1719745</v>
      </c>
      <c r="H3313" s="89"/>
      <c r="I3313" s="273" t="s">
        <v>7889</v>
      </c>
      <c r="J3313" s="89"/>
      <c r="K3313" s="89"/>
      <c r="L3313" s="89"/>
      <c r="M3313" s="89"/>
      <c r="N3313" s="274">
        <v>0</v>
      </c>
      <c r="O3313" s="274">
        <v>5080</v>
      </c>
      <c r="P3313" s="89" t="s">
        <v>670</v>
      </c>
    </row>
    <row r="3314" spans="1:16" ht="51">
      <c r="A3314" s="271">
        <v>903</v>
      </c>
      <c r="B3314" s="89"/>
      <c r="C3314" s="272" t="s">
        <v>204</v>
      </c>
      <c r="D3314" s="84">
        <v>43538</v>
      </c>
      <c r="E3314" s="85" t="s">
        <v>6524</v>
      </c>
      <c r="F3314" s="85" t="s">
        <v>3</v>
      </c>
      <c r="G3314" s="85">
        <v>1719758</v>
      </c>
      <c r="H3314" s="89"/>
      <c r="I3314" s="273" t="s">
        <v>7890</v>
      </c>
      <c r="J3314" s="89"/>
      <c r="K3314" s="89"/>
      <c r="L3314" s="89"/>
      <c r="M3314" s="89"/>
      <c r="N3314" s="274">
        <v>0</v>
      </c>
      <c r="O3314" s="274">
        <v>14483</v>
      </c>
      <c r="P3314" s="89" t="s">
        <v>670</v>
      </c>
    </row>
    <row r="3315" spans="1:16" ht="51">
      <c r="A3315" s="271">
        <v>903</v>
      </c>
      <c r="B3315" s="89"/>
      <c r="C3315" s="272" t="s">
        <v>204</v>
      </c>
      <c r="D3315" s="84">
        <v>43538</v>
      </c>
      <c r="E3315" s="85" t="s">
        <v>6525</v>
      </c>
      <c r="F3315" s="85" t="s">
        <v>3</v>
      </c>
      <c r="G3315" s="85">
        <v>1719761</v>
      </c>
      <c r="H3315" s="89"/>
      <c r="I3315" s="273" t="s">
        <v>7891</v>
      </c>
      <c r="J3315" s="89"/>
      <c r="K3315" s="89"/>
      <c r="L3315" s="89"/>
      <c r="M3315" s="89"/>
      <c r="N3315" s="274">
        <v>0</v>
      </c>
      <c r="O3315" s="274">
        <v>1179</v>
      </c>
      <c r="P3315" s="89" t="s">
        <v>670</v>
      </c>
    </row>
    <row r="3316" spans="1:16" ht="51">
      <c r="A3316" s="271">
        <v>670</v>
      </c>
      <c r="B3316" s="89"/>
      <c r="C3316" s="272" t="s">
        <v>190</v>
      </c>
      <c r="D3316" s="84">
        <v>43538</v>
      </c>
      <c r="E3316" s="85" t="s">
        <v>6526</v>
      </c>
      <c r="F3316" s="85" t="s">
        <v>3</v>
      </c>
      <c r="G3316" s="85">
        <v>1719762</v>
      </c>
      <c r="H3316" s="89"/>
      <c r="I3316" s="273" t="s">
        <v>7892</v>
      </c>
      <c r="J3316" s="89"/>
      <c r="K3316" s="89"/>
      <c r="L3316" s="89"/>
      <c r="M3316" s="89"/>
      <c r="N3316" s="274">
        <v>0</v>
      </c>
      <c r="O3316" s="274">
        <v>216813</v>
      </c>
      <c r="P3316" s="89" t="s">
        <v>670</v>
      </c>
    </row>
    <row r="3317" spans="1:16" ht="63.75">
      <c r="A3317" s="271">
        <v>670</v>
      </c>
      <c r="B3317" s="89"/>
      <c r="C3317" s="272" t="s">
        <v>190</v>
      </c>
      <c r="D3317" s="84">
        <v>43538</v>
      </c>
      <c r="E3317" s="85" t="s">
        <v>6527</v>
      </c>
      <c r="F3317" s="85" t="s">
        <v>3</v>
      </c>
      <c r="G3317" s="85">
        <v>1719765</v>
      </c>
      <c r="H3317" s="89"/>
      <c r="I3317" s="273" t="s">
        <v>7893</v>
      </c>
      <c r="J3317" s="89"/>
      <c r="K3317" s="89"/>
      <c r="L3317" s="89"/>
      <c r="M3317" s="89"/>
      <c r="N3317" s="274">
        <v>0</v>
      </c>
      <c r="O3317" s="274">
        <v>500000</v>
      </c>
      <c r="P3317" s="89" t="s">
        <v>670</v>
      </c>
    </row>
    <row r="3318" spans="1:16" ht="51">
      <c r="A3318" s="271">
        <v>670</v>
      </c>
      <c r="B3318" s="89"/>
      <c r="C3318" s="272" t="s">
        <v>190</v>
      </c>
      <c r="D3318" s="84">
        <v>43538</v>
      </c>
      <c r="E3318" s="85" t="s">
        <v>6528</v>
      </c>
      <c r="F3318" s="85" t="s">
        <v>3</v>
      </c>
      <c r="G3318" s="85">
        <v>1719766</v>
      </c>
      <c r="H3318" s="89"/>
      <c r="I3318" s="273" t="s">
        <v>7894</v>
      </c>
      <c r="J3318" s="89"/>
      <c r="K3318" s="89"/>
      <c r="L3318" s="89"/>
      <c r="M3318" s="89"/>
      <c r="N3318" s="274">
        <v>0</v>
      </c>
      <c r="O3318" s="274">
        <v>137309.85</v>
      </c>
      <c r="P3318" s="89" t="s">
        <v>670</v>
      </c>
    </row>
    <row r="3319" spans="1:16" ht="51">
      <c r="A3319" s="271">
        <v>670</v>
      </c>
      <c r="B3319" s="89"/>
      <c r="C3319" s="272" t="s">
        <v>190</v>
      </c>
      <c r="D3319" s="84">
        <v>43538</v>
      </c>
      <c r="E3319" s="85" t="s">
        <v>6529</v>
      </c>
      <c r="F3319" s="85" t="s">
        <v>3</v>
      </c>
      <c r="G3319" s="85">
        <v>1719769</v>
      </c>
      <c r="H3319" s="89"/>
      <c r="I3319" s="273" t="s">
        <v>7895</v>
      </c>
      <c r="J3319" s="89"/>
      <c r="K3319" s="89"/>
      <c r="L3319" s="89"/>
      <c r="M3319" s="89"/>
      <c r="N3319" s="274">
        <v>0</v>
      </c>
      <c r="O3319" s="274">
        <v>474445</v>
      </c>
      <c r="P3319" s="89" t="s">
        <v>670</v>
      </c>
    </row>
    <row r="3320" spans="1:16" ht="102">
      <c r="A3320" s="271">
        <v>119</v>
      </c>
      <c r="B3320" s="89"/>
      <c r="C3320" s="272" t="s">
        <v>63</v>
      </c>
      <c r="D3320" s="84">
        <v>43538</v>
      </c>
      <c r="E3320" s="85" t="s">
        <v>6530</v>
      </c>
      <c r="F3320" s="85" t="s">
        <v>15</v>
      </c>
      <c r="G3320" s="85">
        <v>7423</v>
      </c>
      <c r="H3320" s="89"/>
      <c r="I3320" s="273" t="s">
        <v>7896</v>
      </c>
      <c r="J3320" s="89"/>
      <c r="K3320" s="89"/>
      <c r="L3320" s="89"/>
      <c r="M3320" s="89"/>
      <c r="N3320" s="274">
        <v>272.06</v>
      </c>
      <c r="O3320" s="274">
        <v>0</v>
      </c>
      <c r="P3320" s="89" t="s">
        <v>670</v>
      </c>
    </row>
    <row r="3321" spans="1:16" ht="63.75">
      <c r="A3321" s="271">
        <v>10</v>
      </c>
      <c r="B3321" s="89"/>
      <c r="C3321" s="272" t="s">
        <v>41</v>
      </c>
      <c r="D3321" s="84">
        <v>43538</v>
      </c>
      <c r="E3321" s="85" t="s">
        <v>6531</v>
      </c>
      <c r="F3321" s="85" t="s">
        <v>6</v>
      </c>
      <c r="G3321" s="85">
        <v>987066</v>
      </c>
      <c r="H3321" s="89"/>
      <c r="I3321" s="273" t="s">
        <v>7897</v>
      </c>
      <c r="J3321" s="89"/>
      <c r="K3321" s="89"/>
      <c r="L3321" s="89"/>
      <c r="M3321" s="89"/>
      <c r="N3321" s="274">
        <v>0</v>
      </c>
      <c r="O3321" s="274">
        <v>127184.4</v>
      </c>
      <c r="P3321" s="89" t="s">
        <v>670</v>
      </c>
    </row>
    <row r="3322" spans="1:16" ht="63.75">
      <c r="A3322" s="271">
        <v>10</v>
      </c>
      <c r="B3322" s="89"/>
      <c r="C3322" s="272" t="s">
        <v>41</v>
      </c>
      <c r="D3322" s="84">
        <v>43538</v>
      </c>
      <c r="E3322" s="85" t="s">
        <v>6532</v>
      </c>
      <c r="F3322" s="85" t="s">
        <v>6</v>
      </c>
      <c r="G3322" s="85">
        <v>987071</v>
      </c>
      <c r="H3322" s="89"/>
      <c r="I3322" s="273" t="s">
        <v>7898</v>
      </c>
      <c r="J3322" s="89"/>
      <c r="K3322" s="89"/>
      <c r="L3322" s="89"/>
      <c r="M3322" s="89"/>
      <c r="N3322" s="274">
        <v>0</v>
      </c>
      <c r="O3322" s="274">
        <v>17424.400000000001</v>
      </c>
      <c r="P3322" s="89" t="s">
        <v>670</v>
      </c>
    </row>
    <row r="3323" spans="1:16" ht="51">
      <c r="A3323" s="271">
        <v>10</v>
      </c>
      <c r="B3323" s="89"/>
      <c r="C3323" s="272" t="s">
        <v>41</v>
      </c>
      <c r="D3323" s="84">
        <v>43538</v>
      </c>
      <c r="E3323" s="85" t="s">
        <v>6533</v>
      </c>
      <c r="F3323" s="85" t="s">
        <v>6</v>
      </c>
      <c r="G3323" s="85">
        <v>987080</v>
      </c>
      <c r="H3323" s="89"/>
      <c r="I3323" s="273" t="s">
        <v>7899</v>
      </c>
      <c r="J3323" s="89"/>
      <c r="K3323" s="89"/>
      <c r="L3323" s="89"/>
      <c r="M3323" s="89"/>
      <c r="N3323" s="274">
        <v>0</v>
      </c>
      <c r="O3323" s="274">
        <v>1770.77</v>
      </c>
      <c r="P3323" s="89" t="s">
        <v>670</v>
      </c>
    </row>
    <row r="3324" spans="1:16" ht="51">
      <c r="A3324" s="271" t="s">
        <v>556</v>
      </c>
      <c r="B3324" s="89"/>
      <c r="C3324" s="272" t="s">
        <v>616</v>
      </c>
      <c r="D3324" s="84">
        <v>43538</v>
      </c>
      <c r="E3324" s="85" t="s">
        <v>6534</v>
      </c>
      <c r="F3324" s="85" t="s">
        <v>15</v>
      </c>
      <c r="G3324" s="85">
        <v>987081</v>
      </c>
      <c r="H3324" s="89"/>
      <c r="I3324" s="273" t="s">
        <v>7900</v>
      </c>
      <c r="J3324" s="89"/>
      <c r="K3324" s="89"/>
      <c r="L3324" s="89"/>
      <c r="M3324" s="89"/>
      <c r="N3324" s="274">
        <v>50</v>
      </c>
      <c r="O3324" s="274">
        <v>0</v>
      </c>
      <c r="P3324" s="89" t="s">
        <v>670</v>
      </c>
    </row>
    <row r="3325" spans="1:16" ht="89.25">
      <c r="A3325" s="271">
        <v>132</v>
      </c>
      <c r="B3325" s="89"/>
      <c r="C3325" s="272" t="s">
        <v>68</v>
      </c>
      <c r="D3325" s="84">
        <v>43538</v>
      </c>
      <c r="E3325" s="85" t="s">
        <v>6535</v>
      </c>
      <c r="F3325" s="85" t="s">
        <v>15</v>
      </c>
      <c r="G3325" s="85">
        <v>7434</v>
      </c>
      <c r="H3325" s="89"/>
      <c r="I3325" s="273" t="s">
        <v>7901</v>
      </c>
      <c r="J3325" s="89"/>
      <c r="K3325" s="89"/>
      <c r="L3325" s="89"/>
      <c r="M3325" s="89"/>
      <c r="N3325" s="274">
        <v>880.68</v>
      </c>
      <c r="O3325" s="274">
        <v>0</v>
      </c>
      <c r="P3325" s="89" t="s">
        <v>670</v>
      </c>
    </row>
    <row r="3326" spans="1:16" ht="89.25">
      <c r="A3326" s="271">
        <v>132</v>
      </c>
      <c r="B3326" s="89"/>
      <c r="C3326" s="272" t="s">
        <v>68</v>
      </c>
      <c r="D3326" s="84">
        <v>43538</v>
      </c>
      <c r="E3326" s="85" t="s">
        <v>6536</v>
      </c>
      <c r="F3326" s="85" t="s">
        <v>15</v>
      </c>
      <c r="G3326" s="85">
        <v>7436</v>
      </c>
      <c r="H3326" s="89"/>
      <c r="I3326" s="273" t="s">
        <v>7902</v>
      </c>
      <c r="J3326" s="89"/>
      <c r="K3326" s="89"/>
      <c r="L3326" s="89"/>
      <c r="M3326" s="89"/>
      <c r="N3326" s="274">
        <v>314.38</v>
      </c>
      <c r="O3326" s="274">
        <v>0</v>
      </c>
      <c r="P3326" s="89" t="s">
        <v>670</v>
      </c>
    </row>
    <row r="3327" spans="1:16" ht="89.25">
      <c r="A3327" s="271">
        <v>10</v>
      </c>
      <c r="B3327" s="89"/>
      <c r="C3327" s="272" t="s">
        <v>41</v>
      </c>
      <c r="D3327" s="84">
        <v>43538</v>
      </c>
      <c r="E3327" s="85" t="s">
        <v>6537</v>
      </c>
      <c r="F3327" s="85" t="s">
        <v>15</v>
      </c>
      <c r="G3327" s="85">
        <v>7429</v>
      </c>
      <c r="H3327" s="89"/>
      <c r="I3327" s="273" t="s">
        <v>7903</v>
      </c>
      <c r="J3327" s="89"/>
      <c r="K3327" s="89"/>
      <c r="L3327" s="89"/>
      <c r="M3327" s="89"/>
      <c r="N3327" s="274">
        <v>5729.53</v>
      </c>
      <c r="O3327" s="274">
        <v>0</v>
      </c>
      <c r="P3327" s="89" t="s">
        <v>670</v>
      </c>
    </row>
    <row r="3328" spans="1:16" ht="51">
      <c r="A3328" s="271">
        <v>117</v>
      </c>
      <c r="B3328" s="89"/>
      <c r="C3328" s="272" t="s">
        <v>62</v>
      </c>
      <c r="D3328" s="84">
        <v>43538</v>
      </c>
      <c r="E3328" s="85" t="s">
        <v>6538</v>
      </c>
      <c r="F3328" s="85" t="s">
        <v>11</v>
      </c>
      <c r="G3328" s="85">
        <v>949182</v>
      </c>
      <c r="H3328" s="89"/>
      <c r="I3328" s="273" t="s">
        <v>7904</v>
      </c>
      <c r="J3328" s="89"/>
      <c r="K3328" s="89"/>
      <c r="L3328" s="89"/>
      <c r="M3328" s="89"/>
      <c r="N3328" s="274">
        <v>50</v>
      </c>
      <c r="O3328" s="274">
        <v>0</v>
      </c>
      <c r="P3328" s="89" t="s">
        <v>670</v>
      </c>
    </row>
    <row r="3329" spans="1:16" ht="76.5">
      <c r="A3329" s="271">
        <v>25</v>
      </c>
      <c r="B3329" s="89"/>
      <c r="C3329" s="272" t="s">
        <v>45</v>
      </c>
      <c r="D3329" s="84">
        <v>43538</v>
      </c>
      <c r="E3329" s="85" t="s">
        <v>6539</v>
      </c>
      <c r="F3329" s="85" t="s">
        <v>671</v>
      </c>
      <c r="G3329" s="85">
        <v>229398</v>
      </c>
      <c r="H3329" s="89"/>
      <c r="I3329" s="273" t="s">
        <v>7905</v>
      </c>
      <c r="J3329" s="89"/>
      <c r="K3329" s="89"/>
      <c r="L3329" s="89"/>
      <c r="M3329" s="89"/>
      <c r="N3329" s="274">
        <v>114.22</v>
      </c>
      <c r="O3329" s="274">
        <v>0</v>
      </c>
      <c r="P3329" s="89" t="s">
        <v>670</v>
      </c>
    </row>
    <row r="3330" spans="1:16" ht="76.5">
      <c r="A3330" s="271">
        <v>41</v>
      </c>
      <c r="B3330" s="89"/>
      <c r="C3330" s="272" t="s">
        <v>47</v>
      </c>
      <c r="D3330" s="84">
        <v>43538</v>
      </c>
      <c r="E3330" s="85" t="s">
        <v>6540</v>
      </c>
      <c r="F3330" s="85" t="s">
        <v>628</v>
      </c>
      <c r="G3330" s="85">
        <v>234593</v>
      </c>
      <c r="H3330" s="89"/>
      <c r="I3330" s="273" t="s">
        <v>7906</v>
      </c>
      <c r="J3330" s="89"/>
      <c r="K3330" s="89"/>
      <c r="L3330" s="89"/>
      <c r="M3330" s="89"/>
      <c r="N3330" s="274">
        <v>0</v>
      </c>
      <c r="O3330" s="274">
        <v>477630</v>
      </c>
      <c r="P3330" s="89" t="s">
        <v>670</v>
      </c>
    </row>
    <row r="3331" spans="1:16" ht="76.5">
      <c r="A3331" s="271">
        <v>41</v>
      </c>
      <c r="B3331" s="89"/>
      <c r="C3331" s="272" t="s">
        <v>47</v>
      </c>
      <c r="D3331" s="84">
        <v>43538</v>
      </c>
      <c r="E3331" s="85" t="s">
        <v>6540</v>
      </c>
      <c r="F3331" s="85" t="s">
        <v>628</v>
      </c>
      <c r="G3331" s="85">
        <v>234592</v>
      </c>
      <c r="H3331" s="89"/>
      <c r="I3331" s="273" t="s">
        <v>7907</v>
      </c>
      <c r="J3331" s="89"/>
      <c r="K3331" s="89"/>
      <c r="L3331" s="89"/>
      <c r="M3331" s="89"/>
      <c r="N3331" s="274">
        <v>0</v>
      </c>
      <c r="O3331" s="274">
        <v>28188</v>
      </c>
      <c r="P3331" s="89" t="s">
        <v>670</v>
      </c>
    </row>
    <row r="3332" spans="1:16" ht="51">
      <c r="A3332" s="271">
        <v>35</v>
      </c>
      <c r="B3332" s="89"/>
      <c r="C3332" s="272" t="s">
        <v>46</v>
      </c>
      <c r="D3332" s="84">
        <v>43538</v>
      </c>
      <c r="E3332" s="85" t="s">
        <v>6541</v>
      </c>
      <c r="F3332" s="85" t="s">
        <v>6</v>
      </c>
      <c r="G3332" s="85">
        <v>1093193</v>
      </c>
      <c r="H3332" s="89"/>
      <c r="I3332" s="273" t="s">
        <v>7908</v>
      </c>
      <c r="J3332" s="89"/>
      <c r="K3332" s="89"/>
      <c r="L3332" s="89"/>
      <c r="M3332" s="89"/>
      <c r="N3332" s="274">
        <v>0</v>
      </c>
      <c r="O3332" s="274">
        <v>8934.06</v>
      </c>
      <c r="P3332" s="89" t="s">
        <v>670</v>
      </c>
    </row>
    <row r="3333" spans="1:16" ht="51">
      <c r="A3333" s="271">
        <v>35</v>
      </c>
      <c r="B3333" s="89"/>
      <c r="C3333" s="272" t="s">
        <v>46</v>
      </c>
      <c r="D3333" s="84">
        <v>43538</v>
      </c>
      <c r="E3333" s="85" t="s">
        <v>6542</v>
      </c>
      <c r="F3333" s="85" t="s">
        <v>6</v>
      </c>
      <c r="G3333" s="85">
        <v>1093196</v>
      </c>
      <c r="H3333" s="89"/>
      <c r="I3333" s="273" t="s">
        <v>7908</v>
      </c>
      <c r="J3333" s="89"/>
      <c r="K3333" s="89"/>
      <c r="L3333" s="89"/>
      <c r="M3333" s="89"/>
      <c r="N3333" s="274">
        <v>0</v>
      </c>
      <c r="O3333" s="274">
        <v>1135.95</v>
      </c>
      <c r="P3333" s="89" t="s">
        <v>670</v>
      </c>
    </row>
    <row r="3334" spans="1:16" ht="63.75">
      <c r="A3334" s="271" t="s">
        <v>557</v>
      </c>
      <c r="B3334" s="89"/>
      <c r="C3334" s="272" t="s">
        <v>783</v>
      </c>
      <c r="D3334" s="84">
        <v>43538</v>
      </c>
      <c r="E3334" s="85" t="s">
        <v>6543</v>
      </c>
      <c r="F3334" s="85" t="s">
        <v>11</v>
      </c>
      <c r="G3334" s="85">
        <v>11954</v>
      </c>
      <c r="H3334" s="89"/>
      <c r="I3334" s="273" t="s">
        <v>7909</v>
      </c>
      <c r="J3334" s="89"/>
      <c r="K3334" s="89"/>
      <c r="L3334" s="89"/>
      <c r="M3334" s="89"/>
      <c r="N3334" s="274">
        <v>1156.17</v>
      </c>
      <c r="O3334" s="274">
        <v>0</v>
      </c>
      <c r="P3334" s="89" t="s">
        <v>670</v>
      </c>
    </row>
    <row r="3335" spans="1:16" ht="51">
      <c r="A3335" s="271" t="s">
        <v>557</v>
      </c>
      <c r="B3335" s="89"/>
      <c r="C3335" s="272" t="s">
        <v>783</v>
      </c>
      <c r="D3335" s="84">
        <v>43538</v>
      </c>
      <c r="E3335" s="85" t="s">
        <v>6544</v>
      </c>
      <c r="F3335" s="85" t="s">
        <v>13</v>
      </c>
      <c r="G3335" s="85">
        <v>949201</v>
      </c>
      <c r="H3335" s="89"/>
      <c r="I3335" s="273" t="s">
        <v>7910</v>
      </c>
      <c r="J3335" s="89"/>
      <c r="K3335" s="89"/>
      <c r="L3335" s="89"/>
      <c r="M3335" s="89"/>
      <c r="N3335" s="274">
        <v>667.05</v>
      </c>
      <c r="O3335" s="274">
        <v>0</v>
      </c>
      <c r="P3335" s="89" t="s">
        <v>670</v>
      </c>
    </row>
    <row r="3336" spans="1:16" ht="76.5">
      <c r="A3336" s="271" t="s">
        <v>557</v>
      </c>
      <c r="B3336" s="89"/>
      <c r="C3336" s="272" t="s">
        <v>783</v>
      </c>
      <c r="D3336" s="84">
        <v>43538</v>
      </c>
      <c r="E3336" s="85" t="s">
        <v>6545</v>
      </c>
      <c r="F3336" s="85" t="s">
        <v>11</v>
      </c>
      <c r="G3336" s="85">
        <v>949201</v>
      </c>
      <c r="H3336" s="89"/>
      <c r="I3336" s="273" t="s">
        <v>7911</v>
      </c>
      <c r="J3336" s="89"/>
      <c r="K3336" s="89"/>
      <c r="L3336" s="89"/>
      <c r="M3336" s="89"/>
      <c r="N3336" s="274">
        <v>270.55</v>
      </c>
      <c r="O3336" s="274">
        <v>0</v>
      </c>
      <c r="P3336" s="89" t="s">
        <v>670</v>
      </c>
    </row>
    <row r="3337" spans="1:16" ht="102">
      <c r="A3337" s="271">
        <v>376</v>
      </c>
      <c r="B3337" s="89"/>
      <c r="C3337" s="272" t="s">
        <v>638</v>
      </c>
      <c r="D3337" s="84">
        <v>43538</v>
      </c>
      <c r="E3337" s="85" t="s">
        <v>6546</v>
      </c>
      <c r="F3337" s="85" t="s">
        <v>11</v>
      </c>
      <c r="G3337" s="85">
        <v>949208</v>
      </c>
      <c r="H3337" s="89"/>
      <c r="I3337" s="273" t="s">
        <v>7912</v>
      </c>
      <c r="J3337" s="89"/>
      <c r="K3337" s="89"/>
      <c r="L3337" s="89"/>
      <c r="M3337" s="89"/>
      <c r="N3337" s="274">
        <v>15386.97</v>
      </c>
      <c r="O3337" s="274">
        <v>0</v>
      </c>
      <c r="P3337" s="89" t="s">
        <v>670</v>
      </c>
    </row>
    <row r="3338" spans="1:16" ht="51">
      <c r="A3338" s="271">
        <v>513</v>
      </c>
      <c r="B3338" s="89"/>
      <c r="C3338" s="272" t="s">
        <v>171</v>
      </c>
      <c r="D3338" s="84">
        <v>43538</v>
      </c>
      <c r="E3338" s="85" t="s">
        <v>6547</v>
      </c>
      <c r="F3338" s="85" t="s">
        <v>11</v>
      </c>
      <c r="G3338" s="85">
        <v>949211</v>
      </c>
      <c r="H3338" s="89"/>
      <c r="I3338" s="273" t="s">
        <v>7913</v>
      </c>
      <c r="J3338" s="89"/>
      <c r="K3338" s="89"/>
      <c r="L3338" s="89"/>
      <c r="M3338" s="89"/>
      <c r="N3338" s="274">
        <v>50</v>
      </c>
      <c r="O3338" s="274">
        <v>0</v>
      </c>
      <c r="P3338" s="89" t="s">
        <v>670</v>
      </c>
    </row>
    <row r="3339" spans="1:16" ht="51">
      <c r="A3339" s="271">
        <v>513</v>
      </c>
      <c r="B3339" s="89"/>
      <c r="C3339" s="272" t="s">
        <v>171</v>
      </c>
      <c r="D3339" s="84">
        <v>43538</v>
      </c>
      <c r="E3339" s="85" t="s">
        <v>6548</v>
      </c>
      <c r="F3339" s="85" t="s">
        <v>11</v>
      </c>
      <c r="G3339" s="85">
        <v>949216</v>
      </c>
      <c r="H3339" s="89"/>
      <c r="I3339" s="273" t="s">
        <v>7914</v>
      </c>
      <c r="J3339" s="89"/>
      <c r="K3339" s="89"/>
      <c r="L3339" s="89"/>
      <c r="M3339" s="89"/>
      <c r="N3339" s="274">
        <v>50</v>
      </c>
      <c r="O3339" s="274">
        <v>0</v>
      </c>
      <c r="P3339" s="89" t="s">
        <v>670</v>
      </c>
    </row>
    <row r="3340" spans="1:16" ht="51">
      <c r="A3340" s="271" t="s">
        <v>565</v>
      </c>
      <c r="B3340" s="89"/>
      <c r="C3340" s="272" t="s">
        <v>615</v>
      </c>
      <c r="D3340" s="84">
        <v>43539</v>
      </c>
      <c r="E3340" s="85" t="s">
        <v>6549</v>
      </c>
      <c r="F3340" s="85" t="s">
        <v>3</v>
      </c>
      <c r="G3340" s="85">
        <v>1720128</v>
      </c>
      <c r="H3340" s="89"/>
      <c r="I3340" s="273" t="s">
        <v>7915</v>
      </c>
      <c r="J3340" s="89"/>
      <c r="K3340" s="89"/>
      <c r="L3340" s="89"/>
      <c r="M3340" s="89"/>
      <c r="N3340" s="274">
        <v>0</v>
      </c>
      <c r="O3340" s="274">
        <v>2894.76</v>
      </c>
      <c r="P3340" s="89" t="s">
        <v>670</v>
      </c>
    </row>
    <row r="3341" spans="1:16" ht="38.25">
      <c r="A3341" s="271" t="s">
        <v>565</v>
      </c>
      <c r="B3341" s="89"/>
      <c r="C3341" s="272" t="s">
        <v>615</v>
      </c>
      <c r="D3341" s="84">
        <v>43539</v>
      </c>
      <c r="E3341" s="85" t="s">
        <v>6550</v>
      </c>
      <c r="F3341" s="85" t="s">
        <v>3</v>
      </c>
      <c r="G3341" s="85">
        <v>1720161</v>
      </c>
      <c r="H3341" s="89"/>
      <c r="I3341" s="273" t="s">
        <v>7916</v>
      </c>
      <c r="J3341" s="89"/>
      <c r="K3341" s="89"/>
      <c r="L3341" s="89"/>
      <c r="M3341" s="89"/>
      <c r="N3341" s="274">
        <v>0</v>
      </c>
      <c r="O3341" s="274">
        <v>1500</v>
      </c>
      <c r="P3341" s="89" t="s">
        <v>670</v>
      </c>
    </row>
    <row r="3342" spans="1:16" ht="51">
      <c r="A3342" s="271" t="s">
        <v>565</v>
      </c>
      <c r="B3342" s="89"/>
      <c r="C3342" s="272" t="s">
        <v>615</v>
      </c>
      <c r="D3342" s="84">
        <v>43539</v>
      </c>
      <c r="E3342" s="85" t="s">
        <v>6551</v>
      </c>
      <c r="F3342" s="85" t="s">
        <v>3</v>
      </c>
      <c r="G3342" s="85">
        <v>1720210</v>
      </c>
      <c r="H3342" s="89"/>
      <c r="I3342" s="273" t="s">
        <v>7917</v>
      </c>
      <c r="J3342" s="89"/>
      <c r="K3342" s="89"/>
      <c r="L3342" s="89"/>
      <c r="M3342" s="89"/>
      <c r="N3342" s="274">
        <v>0</v>
      </c>
      <c r="O3342" s="274">
        <v>12214.79</v>
      </c>
      <c r="P3342" s="89" t="s">
        <v>670</v>
      </c>
    </row>
    <row r="3343" spans="1:16" ht="38.25">
      <c r="A3343" s="271">
        <v>526</v>
      </c>
      <c r="B3343" s="89"/>
      <c r="C3343" s="272" t="s">
        <v>610</v>
      </c>
      <c r="D3343" s="84">
        <v>43539</v>
      </c>
      <c r="E3343" s="85" t="s">
        <v>6552</v>
      </c>
      <c r="F3343" s="85" t="s">
        <v>3</v>
      </c>
      <c r="G3343" s="85">
        <v>1720259</v>
      </c>
      <c r="H3343" s="89"/>
      <c r="I3343" s="273" t="s">
        <v>7918</v>
      </c>
      <c r="J3343" s="89"/>
      <c r="K3343" s="89"/>
      <c r="L3343" s="89"/>
      <c r="M3343" s="89"/>
      <c r="N3343" s="274">
        <v>0</v>
      </c>
      <c r="O3343" s="274">
        <v>20</v>
      </c>
      <c r="P3343" s="89" t="s">
        <v>670</v>
      </c>
    </row>
    <row r="3344" spans="1:16" ht="38.25">
      <c r="A3344" s="271">
        <v>526</v>
      </c>
      <c r="B3344" s="89"/>
      <c r="C3344" s="272" t="s">
        <v>610</v>
      </c>
      <c r="D3344" s="84">
        <v>43539</v>
      </c>
      <c r="E3344" s="85" t="s">
        <v>6553</v>
      </c>
      <c r="F3344" s="85" t="s">
        <v>3</v>
      </c>
      <c r="G3344" s="85">
        <v>1720260</v>
      </c>
      <c r="H3344" s="89"/>
      <c r="I3344" s="273" t="s">
        <v>7919</v>
      </c>
      <c r="J3344" s="89"/>
      <c r="K3344" s="89"/>
      <c r="L3344" s="89"/>
      <c r="M3344" s="89"/>
      <c r="N3344" s="274">
        <v>0</v>
      </c>
      <c r="O3344" s="274">
        <v>20</v>
      </c>
      <c r="P3344" s="89" t="s">
        <v>670</v>
      </c>
    </row>
    <row r="3345" spans="1:16" ht="38.25">
      <c r="A3345" s="271">
        <v>526</v>
      </c>
      <c r="B3345" s="89"/>
      <c r="C3345" s="272" t="s">
        <v>610</v>
      </c>
      <c r="D3345" s="84">
        <v>43539</v>
      </c>
      <c r="E3345" s="85" t="s">
        <v>6554</v>
      </c>
      <c r="F3345" s="85" t="s">
        <v>3</v>
      </c>
      <c r="G3345" s="85">
        <v>1720261</v>
      </c>
      <c r="H3345" s="89"/>
      <c r="I3345" s="273" t="s">
        <v>7920</v>
      </c>
      <c r="J3345" s="89"/>
      <c r="K3345" s="89"/>
      <c r="L3345" s="89"/>
      <c r="M3345" s="89"/>
      <c r="N3345" s="274">
        <v>0</v>
      </c>
      <c r="O3345" s="274">
        <v>70</v>
      </c>
      <c r="P3345" s="89" t="s">
        <v>670</v>
      </c>
    </row>
    <row r="3346" spans="1:16" ht="63.75">
      <c r="A3346" s="271" t="s">
        <v>565</v>
      </c>
      <c r="B3346" s="89"/>
      <c r="C3346" s="272" t="s">
        <v>615</v>
      </c>
      <c r="D3346" s="84">
        <v>43539</v>
      </c>
      <c r="E3346" s="85" t="s">
        <v>6555</v>
      </c>
      <c r="F3346" s="85" t="s">
        <v>3</v>
      </c>
      <c r="G3346" s="85">
        <v>1720264</v>
      </c>
      <c r="H3346" s="89"/>
      <c r="I3346" s="273" t="s">
        <v>7921</v>
      </c>
      <c r="J3346" s="89"/>
      <c r="K3346" s="89"/>
      <c r="L3346" s="89"/>
      <c r="M3346" s="89"/>
      <c r="N3346" s="274">
        <v>0</v>
      </c>
      <c r="O3346" s="274">
        <v>14293.800000000001</v>
      </c>
      <c r="P3346" s="89" t="s">
        <v>670</v>
      </c>
    </row>
    <row r="3347" spans="1:16" ht="51">
      <c r="A3347" s="271" t="s">
        <v>565</v>
      </c>
      <c r="B3347" s="89"/>
      <c r="C3347" s="272" t="s">
        <v>615</v>
      </c>
      <c r="D3347" s="84">
        <v>43539</v>
      </c>
      <c r="E3347" s="85" t="s">
        <v>6556</v>
      </c>
      <c r="F3347" s="85" t="s">
        <v>3</v>
      </c>
      <c r="G3347" s="85">
        <v>1720276</v>
      </c>
      <c r="H3347" s="89"/>
      <c r="I3347" s="273" t="s">
        <v>7922</v>
      </c>
      <c r="J3347" s="89"/>
      <c r="K3347" s="89"/>
      <c r="L3347" s="89"/>
      <c r="M3347" s="89"/>
      <c r="N3347" s="274">
        <v>0</v>
      </c>
      <c r="O3347" s="274">
        <v>5097.2700000000004</v>
      </c>
      <c r="P3347" s="89" t="s">
        <v>670</v>
      </c>
    </row>
    <row r="3348" spans="1:16" ht="51">
      <c r="A3348" s="271">
        <v>526</v>
      </c>
      <c r="B3348" s="89"/>
      <c r="C3348" s="272" t="s">
        <v>610</v>
      </c>
      <c r="D3348" s="84">
        <v>43539</v>
      </c>
      <c r="E3348" s="85" t="s">
        <v>6557</v>
      </c>
      <c r="F3348" s="85" t="s">
        <v>3</v>
      </c>
      <c r="G3348" s="85">
        <v>1720277</v>
      </c>
      <c r="H3348" s="89"/>
      <c r="I3348" s="273" t="s">
        <v>7923</v>
      </c>
      <c r="J3348" s="89"/>
      <c r="K3348" s="89"/>
      <c r="L3348" s="89"/>
      <c r="M3348" s="89"/>
      <c r="N3348" s="274">
        <v>0</v>
      </c>
      <c r="O3348" s="274">
        <v>20</v>
      </c>
      <c r="P3348" s="89" t="s">
        <v>670</v>
      </c>
    </row>
    <row r="3349" spans="1:16" ht="38.25">
      <c r="A3349" s="271">
        <v>526</v>
      </c>
      <c r="B3349" s="89"/>
      <c r="C3349" s="272" t="s">
        <v>610</v>
      </c>
      <c r="D3349" s="84">
        <v>43539</v>
      </c>
      <c r="E3349" s="85" t="s">
        <v>6558</v>
      </c>
      <c r="F3349" s="85" t="s">
        <v>3</v>
      </c>
      <c r="G3349" s="85">
        <v>1720278</v>
      </c>
      <c r="H3349" s="89"/>
      <c r="I3349" s="273" t="s">
        <v>7924</v>
      </c>
      <c r="J3349" s="89"/>
      <c r="K3349" s="89"/>
      <c r="L3349" s="89"/>
      <c r="M3349" s="89"/>
      <c r="N3349" s="274">
        <v>0</v>
      </c>
      <c r="O3349" s="274">
        <v>20</v>
      </c>
      <c r="P3349" s="89" t="s">
        <v>670</v>
      </c>
    </row>
    <row r="3350" spans="1:16" ht="38.25">
      <c r="A3350" s="271">
        <v>526</v>
      </c>
      <c r="B3350" s="89"/>
      <c r="C3350" s="272" t="s">
        <v>610</v>
      </c>
      <c r="D3350" s="84">
        <v>43539</v>
      </c>
      <c r="E3350" s="85" t="s">
        <v>6559</v>
      </c>
      <c r="F3350" s="85" t="s">
        <v>3</v>
      </c>
      <c r="G3350" s="85">
        <v>1720110</v>
      </c>
      <c r="H3350" s="89"/>
      <c r="I3350" s="273" t="s">
        <v>7925</v>
      </c>
      <c r="J3350" s="89"/>
      <c r="K3350" s="89"/>
      <c r="L3350" s="89"/>
      <c r="M3350" s="89"/>
      <c r="N3350" s="274">
        <v>0</v>
      </c>
      <c r="O3350" s="274">
        <v>15</v>
      </c>
      <c r="P3350" s="89" t="s">
        <v>670</v>
      </c>
    </row>
    <row r="3351" spans="1:16" ht="38.25">
      <c r="A3351" s="271">
        <v>526</v>
      </c>
      <c r="B3351" s="89"/>
      <c r="C3351" s="272" t="s">
        <v>610</v>
      </c>
      <c r="D3351" s="84">
        <v>43539</v>
      </c>
      <c r="E3351" s="85" t="s">
        <v>6560</v>
      </c>
      <c r="F3351" s="85" t="s">
        <v>3</v>
      </c>
      <c r="G3351" s="85">
        <v>1720452</v>
      </c>
      <c r="H3351" s="89"/>
      <c r="I3351" s="273" t="s">
        <v>7926</v>
      </c>
      <c r="J3351" s="89"/>
      <c r="K3351" s="89"/>
      <c r="L3351" s="89"/>
      <c r="M3351" s="89"/>
      <c r="N3351" s="274">
        <v>0</v>
      </c>
      <c r="O3351" s="274">
        <v>160</v>
      </c>
      <c r="P3351" s="89" t="s">
        <v>670</v>
      </c>
    </row>
    <row r="3352" spans="1:16" ht="38.25">
      <c r="A3352" s="271">
        <v>526</v>
      </c>
      <c r="B3352" s="89"/>
      <c r="C3352" s="272" t="s">
        <v>610</v>
      </c>
      <c r="D3352" s="84">
        <v>43539</v>
      </c>
      <c r="E3352" s="85" t="s">
        <v>6561</v>
      </c>
      <c r="F3352" s="85" t="s">
        <v>3</v>
      </c>
      <c r="G3352" s="85">
        <v>1720343</v>
      </c>
      <c r="H3352" s="89"/>
      <c r="I3352" s="273" t="s">
        <v>7927</v>
      </c>
      <c r="J3352" s="89"/>
      <c r="K3352" s="89"/>
      <c r="L3352" s="89"/>
      <c r="M3352" s="89"/>
      <c r="N3352" s="274">
        <v>0</v>
      </c>
      <c r="O3352" s="274">
        <v>70</v>
      </c>
      <c r="P3352" s="89" t="s">
        <v>670</v>
      </c>
    </row>
    <row r="3353" spans="1:16" ht="51">
      <c r="A3353" s="271">
        <v>378</v>
      </c>
      <c r="B3353" s="89"/>
      <c r="C3353" s="272" t="s">
        <v>639</v>
      </c>
      <c r="D3353" s="84">
        <v>43539</v>
      </c>
      <c r="E3353" s="85" t="s">
        <v>6562</v>
      </c>
      <c r="F3353" s="85" t="s">
        <v>3</v>
      </c>
      <c r="G3353" s="85">
        <v>1720329</v>
      </c>
      <c r="H3353" s="89"/>
      <c r="I3353" s="273" t="s">
        <v>7928</v>
      </c>
      <c r="J3353" s="89"/>
      <c r="K3353" s="89"/>
      <c r="L3353" s="89"/>
      <c r="M3353" s="89"/>
      <c r="N3353" s="274">
        <v>0</v>
      </c>
      <c r="O3353" s="274">
        <v>209.78</v>
      </c>
      <c r="P3353" s="89" t="s">
        <v>670</v>
      </c>
    </row>
    <row r="3354" spans="1:16" ht="51">
      <c r="A3354" s="271">
        <v>378</v>
      </c>
      <c r="B3354" s="89"/>
      <c r="C3354" s="272" t="s">
        <v>639</v>
      </c>
      <c r="D3354" s="84">
        <v>43539</v>
      </c>
      <c r="E3354" s="85" t="s">
        <v>6563</v>
      </c>
      <c r="F3354" s="85" t="s">
        <v>3</v>
      </c>
      <c r="G3354" s="85">
        <v>1720326</v>
      </c>
      <c r="H3354" s="89"/>
      <c r="I3354" s="273" t="s">
        <v>7929</v>
      </c>
      <c r="J3354" s="89"/>
      <c r="K3354" s="89"/>
      <c r="L3354" s="89"/>
      <c r="M3354" s="89"/>
      <c r="N3354" s="274">
        <v>0</v>
      </c>
      <c r="O3354" s="274">
        <v>16.62</v>
      </c>
      <c r="P3354" s="89" t="s">
        <v>670</v>
      </c>
    </row>
    <row r="3355" spans="1:16" ht="63.75">
      <c r="A3355" s="271">
        <v>512</v>
      </c>
      <c r="B3355" s="89"/>
      <c r="C3355" s="272" t="s">
        <v>785</v>
      </c>
      <c r="D3355" s="84">
        <v>43539</v>
      </c>
      <c r="E3355" s="85" t="s">
        <v>6564</v>
      </c>
      <c r="F3355" s="85" t="s">
        <v>3</v>
      </c>
      <c r="G3355" s="85">
        <v>1720324</v>
      </c>
      <c r="H3355" s="89"/>
      <c r="I3355" s="273" t="s">
        <v>7930</v>
      </c>
      <c r="J3355" s="89"/>
      <c r="K3355" s="89"/>
      <c r="L3355" s="89"/>
      <c r="M3355" s="89"/>
      <c r="N3355" s="274">
        <v>0</v>
      </c>
      <c r="O3355" s="274">
        <v>85</v>
      </c>
      <c r="P3355" s="89" t="s">
        <v>670</v>
      </c>
    </row>
    <row r="3356" spans="1:16" ht="63.75">
      <c r="A3356" s="271">
        <v>512</v>
      </c>
      <c r="B3356" s="89"/>
      <c r="C3356" s="272" t="s">
        <v>785</v>
      </c>
      <c r="D3356" s="84">
        <v>43539</v>
      </c>
      <c r="E3356" s="85" t="s">
        <v>6565</v>
      </c>
      <c r="F3356" s="85" t="s">
        <v>3</v>
      </c>
      <c r="G3356" s="85">
        <v>1720320</v>
      </c>
      <c r="H3356" s="89"/>
      <c r="I3356" s="273" t="s">
        <v>7931</v>
      </c>
      <c r="J3356" s="89"/>
      <c r="K3356" s="89"/>
      <c r="L3356" s="89"/>
      <c r="M3356" s="89"/>
      <c r="N3356" s="274">
        <v>0</v>
      </c>
      <c r="O3356" s="274">
        <v>930</v>
      </c>
      <c r="P3356" s="89" t="s">
        <v>670</v>
      </c>
    </row>
    <row r="3357" spans="1:16" ht="63.75">
      <c r="A3357" s="271">
        <v>512</v>
      </c>
      <c r="B3357" s="89"/>
      <c r="C3357" s="272" t="s">
        <v>785</v>
      </c>
      <c r="D3357" s="84">
        <v>43539</v>
      </c>
      <c r="E3357" s="85" t="s">
        <v>6566</v>
      </c>
      <c r="F3357" s="85" t="s">
        <v>3</v>
      </c>
      <c r="G3357" s="85">
        <v>1720319</v>
      </c>
      <c r="H3357" s="89"/>
      <c r="I3357" s="273" t="s">
        <v>7932</v>
      </c>
      <c r="J3357" s="89"/>
      <c r="K3357" s="89"/>
      <c r="L3357" s="89"/>
      <c r="M3357" s="89"/>
      <c r="N3357" s="274">
        <v>0</v>
      </c>
      <c r="O3357" s="274">
        <v>45</v>
      </c>
      <c r="P3357" s="89" t="s">
        <v>670</v>
      </c>
    </row>
    <row r="3358" spans="1:16" ht="51">
      <c r="A3358" s="271">
        <v>526</v>
      </c>
      <c r="B3358" s="89"/>
      <c r="C3358" s="272" t="s">
        <v>610</v>
      </c>
      <c r="D3358" s="84">
        <v>43539</v>
      </c>
      <c r="E3358" s="85" t="s">
        <v>6567</v>
      </c>
      <c r="F3358" s="85" t="s">
        <v>3</v>
      </c>
      <c r="G3358" s="85">
        <v>1720316</v>
      </c>
      <c r="H3358" s="89"/>
      <c r="I3358" s="273" t="s">
        <v>7933</v>
      </c>
      <c r="J3358" s="89"/>
      <c r="K3358" s="89"/>
      <c r="L3358" s="89"/>
      <c r="M3358" s="89"/>
      <c r="N3358" s="274">
        <v>0</v>
      </c>
      <c r="O3358" s="274">
        <v>20</v>
      </c>
      <c r="P3358" s="89" t="s">
        <v>670</v>
      </c>
    </row>
    <row r="3359" spans="1:16" ht="38.25">
      <c r="A3359" s="271">
        <v>70</v>
      </c>
      <c r="B3359" s="89"/>
      <c r="C3359" s="272" t="s">
        <v>53</v>
      </c>
      <c r="D3359" s="84">
        <v>43539</v>
      </c>
      <c r="E3359" s="85" t="s">
        <v>6568</v>
      </c>
      <c r="F3359" s="85" t="s">
        <v>3</v>
      </c>
      <c r="G3359" s="85">
        <v>1720308</v>
      </c>
      <c r="H3359" s="89"/>
      <c r="I3359" s="273" t="s">
        <v>7934</v>
      </c>
      <c r="J3359" s="89"/>
      <c r="K3359" s="89"/>
      <c r="L3359" s="89"/>
      <c r="M3359" s="89"/>
      <c r="N3359" s="274">
        <v>0</v>
      </c>
      <c r="O3359" s="274">
        <v>15</v>
      </c>
      <c r="P3359" s="89" t="s">
        <v>670</v>
      </c>
    </row>
    <row r="3360" spans="1:16" ht="51">
      <c r="A3360" s="271">
        <v>526</v>
      </c>
      <c r="B3360" s="89"/>
      <c r="C3360" s="272" t="s">
        <v>610</v>
      </c>
      <c r="D3360" s="84">
        <v>43539</v>
      </c>
      <c r="E3360" s="85" t="s">
        <v>6569</v>
      </c>
      <c r="F3360" s="85" t="s">
        <v>3</v>
      </c>
      <c r="G3360" s="85">
        <v>1720299</v>
      </c>
      <c r="H3360" s="89"/>
      <c r="I3360" s="273" t="s">
        <v>7935</v>
      </c>
      <c r="J3360" s="89"/>
      <c r="K3360" s="89"/>
      <c r="L3360" s="89"/>
      <c r="M3360" s="89"/>
      <c r="N3360" s="274">
        <v>0</v>
      </c>
      <c r="O3360" s="274">
        <v>76</v>
      </c>
      <c r="P3360" s="89" t="s">
        <v>670</v>
      </c>
    </row>
    <row r="3361" spans="1:16" ht="38.25">
      <c r="A3361" s="271">
        <v>526</v>
      </c>
      <c r="B3361" s="89"/>
      <c r="C3361" s="272" t="s">
        <v>610</v>
      </c>
      <c r="D3361" s="84">
        <v>43539</v>
      </c>
      <c r="E3361" s="85" t="s">
        <v>6570</v>
      </c>
      <c r="F3361" s="85" t="s">
        <v>3</v>
      </c>
      <c r="G3361" s="85">
        <v>1720298</v>
      </c>
      <c r="H3361" s="89"/>
      <c r="I3361" s="273" t="s">
        <v>7936</v>
      </c>
      <c r="J3361" s="89"/>
      <c r="K3361" s="89"/>
      <c r="L3361" s="89"/>
      <c r="M3361" s="89"/>
      <c r="N3361" s="274">
        <v>0</v>
      </c>
      <c r="O3361" s="274">
        <v>76</v>
      </c>
      <c r="P3361" s="89" t="s">
        <v>670</v>
      </c>
    </row>
    <row r="3362" spans="1:16" ht="38.25">
      <c r="A3362" s="271">
        <v>526</v>
      </c>
      <c r="B3362" s="89"/>
      <c r="C3362" s="272" t="s">
        <v>610</v>
      </c>
      <c r="D3362" s="84">
        <v>43539</v>
      </c>
      <c r="E3362" s="85" t="s">
        <v>6571</v>
      </c>
      <c r="F3362" s="85" t="s">
        <v>3</v>
      </c>
      <c r="G3362" s="85">
        <v>1720297</v>
      </c>
      <c r="H3362" s="89"/>
      <c r="I3362" s="273" t="s">
        <v>7937</v>
      </c>
      <c r="J3362" s="89"/>
      <c r="K3362" s="89"/>
      <c r="L3362" s="89"/>
      <c r="M3362" s="89"/>
      <c r="N3362" s="274">
        <v>0</v>
      </c>
      <c r="O3362" s="274">
        <v>20</v>
      </c>
      <c r="P3362" s="89" t="s">
        <v>670</v>
      </c>
    </row>
    <row r="3363" spans="1:16" ht="38.25">
      <c r="A3363" s="271">
        <v>526</v>
      </c>
      <c r="B3363" s="89"/>
      <c r="C3363" s="272" t="s">
        <v>610</v>
      </c>
      <c r="D3363" s="84">
        <v>43539</v>
      </c>
      <c r="E3363" s="85" t="s">
        <v>6572</v>
      </c>
      <c r="F3363" s="85" t="s">
        <v>3</v>
      </c>
      <c r="G3363" s="85">
        <v>1720296</v>
      </c>
      <c r="H3363" s="89"/>
      <c r="I3363" s="273" t="s">
        <v>7938</v>
      </c>
      <c r="J3363" s="89"/>
      <c r="K3363" s="89"/>
      <c r="L3363" s="89"/>
      <c r="M3363" s="89"/>
      <c r="N3363" s="274">
        <v>0</v>
      </c>
      <c r="O3363" s="274">
        <v>20</v>
      </c>
      <c r="P3363" s="89" t="s">
        <v>670</v>
      </c>
    </row>
    <row r="3364" spans="1:16" ht="38.25">
      <c r="A3364" s="271">
        <v>526</v>
      </c>
      <c r="B3364" s="89"/>
      <c r="C3364" s="272" t="s">
        <v>610</v>
      </c>
      <c r="D3364" s="84">
        <v>43539</v>
      </c>
      <c r="E3364" s="85" t="s">
        <v>6573</v>
      </c>
      <c r="F3364" s="85" t="s">
        <v>3</v>
      </c>
      <c r="G3364" s="85">
        <v>1720287</v>
      </c>
      <c r="H3364" s="89"/>
      <c r="I3364" s="273" t="s">
        <v>7465</v>
      </c>
      <c r="J3364" s="89"/>
      <c r="K3364" s="89"/>
      <c r="L3364" s="89"/>
      <c r="M3364" s="89"/>
      <c r="N3364" s="274">
        <v>0</v>
      </c>
      <c r="O3364" s="274">
        <v>1</v>
      </c>
      <c r="P3364" s="89" t="s">
        <v>670</v>
      </c>
    </row>
    <row r="3365" spans="1:16" ht="38.25">
      <c r="A3365" s="271">
        <v>526</v>
      </c>
      <c r="B3365" s="89"/>
      <c r="C3365" s="272" t="s">
        <v>610</v>
      </c>
      <c r="D3365" s="84">
        <v>43539</v>
      </c>
      <c r="E3365" s="85" t="s">
        <v>6574</v>
      </c>
      <c r="F3365" s="85" t="s">
        <v>3</v>
      </c>
      <c r="G3365" s="85">
        <v>1720286</v>
      </c>
      <c r="H3365" s="89"/>
      <c r="I3365" s="273" t="s">
        <v>7939</v>
      </c>
      <c r="J3365" s="89"/>
      <c r="K3365" s="89"/>
      <c r="L3365" s="89"/>
      <c r="M3365" s="89"/>
      <c r="N3365" s="274">
        <v>0</v>
      </c>
      <c r="O3365" s="274">
        <v>20</v>
      </c>
      <c r="P3365" s="89" t="s">
        <v>670</v>
      </c>
    </row>
    <row r="3366" spans="1:16" ht="38.25">
      <c r="A3366" s="271">
        <v>526</v>
      </c>
      <c r="B3366" s="89"/>
      <c r="C3366" s="272" t="s">
        <v>610</v>
      </c>
      <c r="D3366" s="84">
        <v>43539</v>
      </c>
      <c r="E3366" s="85" t="s">
        <v>6575</v>
      </c>
      <c r="F3366" s="85" t="s">
        <v>3</v>
      </c>
      <c r="G3366" s="85">
        <v>1720285</v>
      </c>
      <c r="H3366" s="89"/>
      <c r="I3366" s="273" t="s">
        <v>7940</v>
      </c>
      <c r="J3366" s="89"/>
      <c r="K3366" s="89"/>
      <c r="L3366" s="89"/>
      <c r="M3366" s="89"/>
      <c r="N3366" s="274">
        <v>0</v>
      </c>
      <c r="O3366" s="274">
        <v>20</v>
      </c>
      <c r="P3366" s="89" t="s">
        <v>670</v>
      </c>
    </row>
    <row r="3367" spans="1:16" ht="38.25">
      <c r="A3367" s="271">
        <v>86</v>
      </c>
      <c r="B3367" s="89"/>
      <c r="C3367" s="272" t="s">
        <v>56</v>
      </c>
      <c r="D3367" s="84">
        <v>43539</v>
      </c>
      <c r="E3367" s="85" t="s">
        <v>6576</v>
      </c>
      <c r="F3367" s="85" t="s">
        <v>3</v>
      </c>
      <c r="G3367" s="85">
        <v>1720230</v>
      </c>
      <c r="H3367" s="89"/>
      <c r="I3367" s="273" t="s">
        <v>7941</v>
      </c>
      <c r="J3367" s="89"/>
      <c r="K3367" s="89"/>
      <c r="L3367" s="89"/>
      <c r="M3367" s="89"/>
      <c r="N3367" s="274">
        <v>0</v>
      </c>
      <c r="O3367" s="274">
        <v>12870</v>
      </c>
      <c r="P3367" s="89" t="s">
        <v>670</v>
      </c>
    </row>
    <row r="3368" spans="1:16" ht="51">
      <c r="A3368" s="271">
        <v>86</v>
      </c>
      <c r="B3368" s="89"/>
      <c r="C3368" s="272" t="s">
        <v>56</v>
      </c>
      <c r="D3368" s="84">
        <v>43539</v>
      </c>
      <c r="E3368" s="85" t="s">
        <v>6577</v>
      </c>
      <c r="F3368" s="85" t="s">
        <v>3</v>
      </c>
      <c r="G3368" s="85">
        <v>1720226</v>
      </c>
      <c r="H3368" s="89"/>
      <c r="I3368" s="273" t="s">
        <v>7942</v>
      </c>
      <c r="J3368" s="89"/>
      <c r="K3368" s="89"/>
      <c r="L3368" s="89"/>
      <c r="M3368" s="89"/>
      <c r="N3368" s="274">
        <v>0</v>
      </c>
      <c r="O3368" s="274">
        <v>1720</v>
      </c>
      <c r="P3368" s="89" t="s">
        <v>670</v>
      </c>
    </row>
    <row r="3369" spans="1:16" ht="51">
      <c r="A3369" s="271">
        <v>86</v>
      </c>
      <c r="B3369" s="89"/>
      <c r="C3369" s="272" t="s">
        <v>56</v>
      </c>
      <c r="D3369" s="84">
        <v>43539</v>
      </c>
      <c r="E3369" s="85" t="s">
        <v>6578</v>
      </c>
      <c r="F3369" s="85" t="s">
        <v>3</v>
      </c>
      <c r="G3369" s="85">
        <v>1720225</v>
      </c>
      <c r="H3369" s="89"/>
      <c r="I3369" s="273" t="s">
        <v>7943</v>
      </c>
      <c r="J3369" s="89"/>
      <c r="K3369" s="89"/>
      <c r="L3369" s="89"/>
      <c r="M3369" s="89"/>
      <c r="N3369" s="274">
        <v>0</v>
      </c>
      <c r="O3369" s="274">
        <v>6370</v>
      </c>
      <c r="P3369" s="89" t="s">
        <v>670</v>
      </c>
    </row>
    <row r="3370" spans="1:16" ht="51">
      <c r="A3370" s="271">
        <v>86</v>
      </c>
      <c r="B3370" s="89"/>
      <c r="C3370" s="272" t="s">
        <v>56</v>
      </c>
      <c r="D3370" s="84">
        <v>43539</v>
      </c>
      <c r="E3370" s="85" t="s">
        <v>6579</v>
      </c>
      <c r="F3370" s="85" t="s">
        <v>3</v>
      </c>
      <c r="G3370" s="85">
        <v>1720221</v>
      </c>
      <c r="H3370" s="89"/>
      <c r="I3370" s="273" t="s">
        <v>7944</v>
      </c>
      <c r="J3370" s="89"/>
      <c r="K3370" s="89"/>
      <c r="L3370" s="89"/>
      <c r="M3370" s="89"/>
      <c r="N3370" s="274">
        <v>0</v>
      </c>
      <c r="O3370" s="274">
        <v>1690</v>
      </c>
      <c r="P3370" s="89" t="s">
        <v>670</v>
      </c>
    </row>
    <row r="3371" spans="1:16" ht="51">
      <c r="A3371" s="271">
        <v>590</v>
      </c>
      <c r="B3371" s="89"/>
      <c r="C3371" s="272" t="s">
        <v>611</v>
      </c>
      <c r="D3371" s="84">
        <v>43539</v>
      </c>
      <c r="E3371" s="85" t="s">
        <v>6580</v>
      </c>
      <c r="F3371" s="85" t="s">
        <v>3</v>
      </c>
      <c r="G3371" s="85">
        <v>1720218</v>
      </c>
      <c r="H3371" s="89"/>
      <c r="I3371" s="273" t="s">
        <v>7945</v>
      </c>
      <c r="J3371" s="89"/>
      <c r="K3371" s="89"/>
      <c r="L3371" s="89"/>
      <c r="M3371" s="89"/>
      <c r="N3371" s="274">
        <v>0</v>
      </c>
      <c r="O3371" s="274">
        <v>5162.5</v>
      </c>
      <c r="P3371" s="89" t="s">
        <v>670</v>
      </c>
    </row>
    <row r="3372" spans="1:16" ht="51">
      <c r="A3372" s="271">
        <v>86</v>
      </c>
      <c r="B3372" s="89"/>
      <c r="C3372" s="272" t="s">
        <v>56</v>
      </c>
      <c r="D3372" s="84">
        <v>43539</v>
      </c>
      <c r="E3372" s="85" t="s">
        <v>6581</v>
      </c>
      <c r="F3372" s="85" t="s">
        <v>3</v>
      </c>
      <c r="G3372" s="85">
        <v>1720217</v>
      </c>
      <c r="H3372" s="89"/>
      <c r="I3372" s="273" t="s">
        <v>7946</v>
      </c>
      <c r="J3372" s="89"/>
      <c r="K3372" s="89"/>
      <c r="L3372" s="89"/>
      <c r="M3372" s="89"/>
      <c r="N3372" s="274">
        <v>0</v>
      </c>
      <c r="O3372" s="274">
        <v>618</v>
      </c>
      <c r="P3372" s="89" t="s">
        <v>670</v>
      </c>
    </row>
    <row r="3373" spans="1:16" ht="51">
      <c r="A3373" s="271">
        <v>86</v>
      </c>
      <c r="B3373" s="89"/>
      <c r="C3373" s="272" t="s">
        <v>56</v>
      </c>
      <c r="D3373" s="84">
        <v>43539</v>
      </c>
      <c r="E3373" s="85" t="s">
        <v>6582</v>
      </c>
      <c r="F3373" s="85" t="s">
        <v>3</v>
      </c>
      <c r="G3373" s="85">
        <v>1720215</v>
      </c>
      <c r="H3373" s="89"/>
      <c r="I3373" s="273" t="s">
        <v>7947</v>
      </c>
      <c r="J3373" s="89"/>
      <c r="K3373" s="89"/>
      <c r="L3373" s="89"/>
      <c r="M3373" s="89"/>
      <c r="N3373" s="274">
        <v>0</v>
      </c>
      <c r="O3373" s="274">
        <v>1854</v>
      </c>
      <c r="P3373" s="89" t="s">
        <v>670</v>
      </c>
    </row>
    <row r="3374" spans="1:16" ht="51">
      <c r="A3374" s="271">
        <v>590</v>
      </c>
      <c r="B3374" s="89"/>
      <c r="C3374" s="272" t="s">
        <v>611</v>
      </c>
      <c r="D3374" s="84">
        <v>43539</v>
      </c>
      <c r="E3374" s="85" t="s">
        <v>6583</v>
      </c>
      <c r="F3374" s="85" t="s">
        <v>3</v>
      </c>
      <c r="G3374" s="85">
        <v>1720214</v>
      </c>
      <c r="H3374" s="89"/>
      <c r="I3374" s="273" t="s">
        <v>7948</v>
      </c>
      <c r="J3374" s="89"/>
      <c r="K3374" s="89"/>
      <c r="L3374" s="89"/>
      <c r="M3374" s="89"/>
      <c r="N3374" s="274">
        <v>0</v>
      </c>
      <c r="O3374" s="274">
        <v>4483</v>
      </c>
      <c r="P3374" s="89" t="s">
        <v>670</v>
      </c>
    </row>
    <row r="3375" spans="1:16" ht="51">
      <c r="A3375" s="271">
        <v>86</v>
      </c>
      <c r="B3375" s="89"/>
      <c r="C3375" s="272" t="s">
        <v>56</v>
      </c>
      <c r="D3375" s="84">
        <v>43539</v>
      </c>
      <c r="E3375" s="85" t="s">
        <v>6584</v>
      </c>
      <c r="F3375" s="85" t="s">
        <v>3</v>
      </c>
      <c r="G3375" s="85">
        <v>1720212</v>
      </c>
      <c r="H3375" s="89"/>
      <c r="I3375" s="273" t="s">
        <v>7949</v>
      </c>
      <c r="J3375" s="89"/>
      <c r="K3375" s="89"/>
      <c r="L3375" s="89"/>
      <c r="M3375" s="89"/>
      <c r="N3375" s="274">
        <v>0</v>
      </c>
      <c r="O3375" s="274">
        <v>2042</v>
      </c>
      <c r="P3375" s="89" t="s">
        <v>670</v>
      </c>
    </row>
    <row r="3376" spans="1:16" ht="51">
      <c r="A3376" s="271">
        <v>86</v>
      </c>
      <c r="B3376" s="89"/>
      <c r="C3376" s="272" t="s">
        <v>56</v>
      </c>
      <c r="D3376" s="84">
        <v>43539</v>
      </c>
      <c r="E3376" s="85" t="s">
        <v>6585</v>
      </c>
      <c r="F3376" s="85" t="s">
        <v>3</v>
      </c>
      <c r="G3376" s="85">
        <v>1720211</v>
      </c>
      <c r="H3376" s="89"/>
      <c r="I3376" s="273" t="s">
        <v>7950</v>
      </c>
      <c r="J3376" s="89"/>
      <c r="K3376" s="89"/>
      <c r="L3376" s="89"/>
      <c r="M3376" s="89"/>
      <c r="N3376" s="274">
        <v>0</v>
      </c>
      <c r="O3376" s="274">
        <v>1854</v>
      </c>
      <c r="P3376" s="89" t="s">
        <v>670</v>
      </c>
    </row>
    <row r="3377" spans="1:16" ht="51">
      <c r="A3377" s="271">
        <v>86</v>
      </c>
      <c r="B3377" s="89"/>
      <c r="C3377" s="272" t="s">
        <v>56</v>
      </c>
      <c r="D3377" s="84">
        <v>43539</v>
      </c>
      <c r="E3377" s="85" t="s">
        <v>6586</v>
      </c>
      <c r="F3377" s="85" t="s">
        <v>3</v>
      </c>
      <c r="G3377" s="85">
        <v>1720209</v>
      </c>
      <c r="H3377" s="89"/>
      <c r="I3377" s="273" t="s">
        <v>7951</v>
      </c>
      <c r="J3377" s="89"/>
      <c r="K3377" s="89"/>
      <c r="L3377" s="89"/>
      <c r="M3377" s="89"/>
      <c r="N3377" s="274">
        <v>0</v>
      </c>
      <c r="O3377" s="274">
        <v>7107</v>
      </c>
      <c r="P3377" s="89" t="s">
        <v>670</v>
      </c>
    </row>
    <row r="3378" spans="1:16" ht="51">
      <c r="A3378" s="271">
        <v>86</v>
      </c>
      <c r="B3378" s="89"/>
      <c r="C3378" s="272" t="s">
        <v>56</v>
      </c>
      <c r="D3378" s="84">
        <v>43539</v>
      </c>
      <c r="E3378" s="85" t="s">
        <v>6587</v>
      </c>
      <c r="F3378" s="85" t="s">
        <v>3</v>
      </c>
      <c r="G3378" s="85">
        <v>1720207</v>
      </c>
      <c r="H3378" s="89"/>
      <c r="I3378" s="273" t="s">
        <v>7952</v>
      </c>
      <c r="J3378" s="89"/>
      <c r="K3378" s="89"/>
      <c r="L3378" s="89"/>
      <c r="M3378" s="89"/>
      <c r="N3378" s="274">
        <v>0</v>
      </c>
      <c r="O3378" s="274">
        <v>19912.5</v>
      </c>
      <c r="P3378" s="89" t="s">
        <v>670</v>
      </c>
    </row>
    <row r="3379" spans="1:16" ht="51">
      <c r="A3379" s="271">
        <v>86</v>
      </c>
      <c r="B3379" s="89"/>
      <c r="C3379" s="272" t="s">
        <v>56</v>
      </c>
      <c r="D3379" s="84">
        <v>43539</v>
      </c>
      <c r="E3379" s="85" t="s">
        <v>6588</v>
      </c>
      <c r="F3379" s="85" t="s">
        <v>3</v>
      </c>
      <c r="G3379" s="85">
        <v>1720206</v>
      </c>
      <c r="H3379" s="89"/>
      <c r="I3379" s="273" t="s">
        <v>7953</v>
      </c>
      <c r="J3379" s="89"/>
      <c r="K3379" s="89"/>
      <c r="L3379" s="89"/>
      <c r="M3379" s="89"/>
      <c r="N3379" s="274">
        <v>0</v>
      </c>
      <c r="O3379" s="274">
        <v>1236</v>
      </c>
      <c r="P3379" s="89" t="s">
        <v>670</v>
      </c>
    </row>
    <row r="3380" spans="1:16" ht="51">
      <c r="A3380" s="271">
        <v>86</v>
      </c>
      <c r="B3380" s="89"/>
      <c r="C3380" s="272" t="s">
        <v>56</v>
      </c>
      <c r="D3380" s="84">
        <v>43539</v>
      </c>
      <c r="E3380" s="85" t="s">
        <v>6589</v>
      </c>
      <c r="F3380" s="85" t="s">
        <v>3</v>
      </c>
      <c r="G3380" s="85">
        <v>1720204</v>
      </c>
      <c r="H3380" s="89"/>
      <c r="I3380" s="273" t="s">
        <v>7954</v>
      </c>
      <c r="J3380" s="89"/>
      <c r="K3380" s="89"/>
      <c r="L3380" s="89"/>
      <c r="M3380" s="89"/>
      <c r="N3380" s="274">
        <v>0</v>
      </c>
      <c r="O3380" s="274">
        <v>10506</v>
      </c>
      <c r="P3380" s="89" t="s">
        <v>670</v>
      </c>
    </row>
    <row r="3381" spans="1:16" ht="51">
      <c r="A3381" s="271">
        <v>86</v>
      </c>
      <c r="B3381" s="89"/>
      <c r="C3381" s="272" t="s">
        <v>56</v>
      </c>
      <c r="D3381" s="84">
        <v>43539</v>
      </c>
      <c r="E3381" s="85" t="s">
        <v>6590</v>
      </c>
      <c r="F3381" s="85" t="s">
        <v>3</v>
      </c>
      <c r="G3381" s="85">
        <v>1720201</v>
      </c>
      <c r="H3381" s="89"/>
      <c r="I3381" s="273" t="s">
        <v>7955</v>
      </c>
      <c r="J3381" s="89"/>
      <c r="K3381" s="89"/>
      <c r="L3381" s="89"/>
      <c r="M3381" s="89"/>
      <c r="N3381" s="274">
        <v>0</v>
      </c>
      <c r="O3381" s="274">
        <v>2472</v>
      </c>
      <c r="P3381" s="89" t="s">
        <v>670</v>
      </c>
    </row>
    <row r="3382" spans="1:16" ht="51">
      <c r="A3382" s="271">
        <v>86</v>
      </c>
      <c r="B3382" s="89"/>
      <c r="C3382" s="272" t="s">
        <v>56</v>
      </c>
      <c r="D3382" s="84">
        <v>43539</v>
      </c>
      <c r="E3382" s="85" t="s">
        <v>6591</v>
      </c>
      <c r="F3382" s="85" t="s">
        <v>3</v>
      </c>
      <c r="G3382" s="85">
        <v>1720200</v>
      </c>
      <c r="H3382" s="89"/>
      <c r="I3382" s="273" t="s">
        <v>7956</v>
      </c>
      <c r="J3382" s="89"/>
      <c r="K3382" s="89"/>
      <c r="L3382" s="89"/>
      <c r="M3382" s="89"/>
      <c r="N3382" s="274">
        <v>0</v>
      </c>
      <c r="O3382" s="274">
        <v>1380</v>
      </c>
      <c r="P3382" s="89" t="s">
        <v>670</v>
      </c>
    </row>
    <row r="3383" spans="1:16" ht="51">
      <c r="A3383" s="271">
        <v>86</v>
      </c>
      <c r="B3383" s="89"/>
      <c r="C3383" s="272" t="s">
        <v>56</v>
      </c>
      <c r="D3383" s="84">
        <v>43539</v>
      </c>
      <c r="E3383" s="85" t="s">
        <v>6592</v>
      </c>
      <c r="F3383" s="85" t="s">
        <v>3</v>
      </c>
      <c r="G3383" s="85">
        <v>1720198</v>
      </c>
      <c r="H3383" s="89"/>
      <c r="I3383" s="273" t="s">
        <v>7957</v>
      </c>
      <c r="J3383" s="89"/>
      <c r="K3383" s="89"/>
      <c r="L3383" s="89"/>
      <c r="M3383" s="89"/>
      <c r="N3383" s="274">
        <v>0</v>
      </c>
      <c r="O3383" s="274">
        <v>127649.75</v>
      </c>
      <c r="P3383" s="89" t="s">
        <v>670</v>
      </c>
    </row>
    <row r="3384" spans="1:16" ht="51">
      <c r="A3384" s="271">
        <v>86</v>
      </c>
      <c r="B3384" s="89"/>
      <c r="C3384" s="272" t="s">
        <v>56</v>
      </c>
      <c r="D3384" s="84">
        <v>43539</v>
      </c>
      <c r="E3384" s="85" t="s">
        <v>6593</v>
      </c>
      <c r="F3384" s="85" t="s">
        <v>3</v>
      </c>
      <c r="G3384" s="85">
        <v>1720192</v>
      </c>
      <c r="H3384" s="89"/>
      <c r="I3384" s="273" t="s">
        <v>7958</v>
      </c>
      <c r="J3384" s="89"/>
      <c r="K3384" s="89"/>
      <c r="L3384" s="89"/>
      <c r="M3384" s="89"/>
      <c r="N3384" s="274">
        <v>0</v>
      </c>
      <c r="O3384" s="274">
        <v>1335750</v>
      </c>
      <c r="P3384" s="89" t="s">
        <v>670</v>
      </c>
    </row>
    <row r="3385" spans="1:16" ht="63.75">
      <c r="A3385" s="271">
        <v>591</v>
      </c>
      <c r="B3385" s="89"/>
      <c r="C3385" s="272" t="s">
        <v>1370</v>
      </c>
      <c r="D3385" s="84">
        <v>43539</v>
      </c>
      <c r="E3385" s="85" t="s">
        <v>6594</v>
      </c>
      <c r="F3385" s="85" t="s">
        <v>3</v>
      </c>
      <c r="G3385" s="85">
        <v>1720178</v>
      </c>
      <c r="H3385" s="89"/>
      <c r="I3385" s="273" t="s">
        <v>7959</v>
      </c>
      <c r="J3385" s="89"/>
      <c r="K3385" s="89"/>
      <c r="L3385" s="89"/>
      <c r="M3385" s="89"/>
      <c r="N3385" s="274">
        <v>0</v>
      </c>
      <c r="O3385" s="274">
        <v>3394.5</v>
      </c>
      <c r="P3385" s="89" t="s">
        <v>670</v>
      </c>
    </row>
    <row r="3386" spans="1:16" ht="51">
      <c r="A3386" s="271">
        <v>591</v>
      </c>
      <c r="B3386" s="89"/>
      <c r="C3386" s="272" t="s">
        <v>1370</v>
      </c>
      <c r="D3386" s="84">
        <v>43539</v>
      </c>
      <c r="E3386" s="85" t="s">
        <v>6595</v>
      </c>
      <c r="F3386" s="85" t="s">
        <v>3</v>
      </c>
      <c r="G3386" s="85">
        <v>1720177</v>
      </c>
      <c r="H3386" s="89"/>
      <c r="I3386" s="273" t="s">
        <v>7960</v>
      </c>
      <c r="J3386" s="89"/>
      <c r="K3386" s="89"/>
      <c r="L3386" s="89"/>
      <c r="M3386" s="89"/>
      <c r="N3386" s="274">
        <v>0</v>
      </c>
      <c r="O3386" s="274">
        <v>32131.780000000002</v>
      </c>
      <c r="P3386" s="89" t="s">
        <v>670</v>
      </c>
    </row>
    <row r="3387" spans="1:16" ht="51">
      <c r="A3387" s="271">
        <v>41</v>
      </c>
      <c r="B3387" s="89"/>
      <c r="C3387" s="272" t="s">
        <v>47</v>
      </c>
      <c r="D3387" s="84">
        <v>43539</v>
      </c>
      <c r="E3387" s="85" t="s">
        <v>6596</v>
      </c>
      <c r="F3387" s="85" t="s">
        <v>3</v>
      </c>
      <c r="G3387" s="85">
        <v>1720098</v>
      </c>
      <c r="H3387" s="89"/>
      <c r="I3387" s="273" t="s">
        <v>7961</v>
      </c>
      <c r="J3387" s="89"/>
      <c r="K3387" s="89"/>
      <c r="L3387" s="89"/>
      <c r="M3387" s="89"/>
      <c r="N3387" s="274">
        <v>0</v>
      </c>
      <c r="O3387" s="274">
        <v>1103319.05</v>
      </c>
      <c r="P3387" s="89" t="s">
        <v>670</v>
      </c>
    </row>
    <row r="3388" spans="1:16" ht="51">
      <c r="A3388" s="271">
        <v>41</v>
      </c>
      <c r="B3388" s="89"/>
      <c r="C3388" s="272" t="s">
        <v>47</v>
      </c>
      <c r="D3388" s="84">
        <v>43539</v>
      </c>
      <c r="E3388" s="85" t="s">
        <v>6597</v>
      </c>
      <c r="F3388" s="85" t="s">
        <v>3</v>
      </c>
      <c r="G3388" s="85">
        <v>1720095</v>
      </c>
      <c r="H3388" s="89"/>
      <c r="I3388" s="273" t="s">
        <v>7962</v>
      </c>
      <c r="J3388" s="89"/>
      <c r="K3388" s="89"/>
      <c r="L3388" s="89"/>
      <c r="M3388" s="89"/>
      <c r="N3388" s="274">
        <v>0</v>
      </c>
      <c r="O3388" s="274">
        <v>167975.47</v>
      </c>
      <c r="P3388" s="89" t="s">
        <v>670</v>
      </c>
    </row>
    <row r="3389" spans="1:16" ht="63.75">
      <c r="A3389" s="271">
        <v>301</v>
      </c>
      <c r="B3389" s="89"/>
      <c r="C3389" s="272" t="s">
        <v>138</v>
      </c>
      <c r="D3389" s="84">
        <v>43539</v>
      </c>
      <c r="E3389" s="85" t="s">
        <v>6598</v>
      </c>
      <c r="F3389" s="85" t="s">
        <v>3</v>
      </c>
      <c r="G3389" s="85">
        <v>1720258</v>
      </c>
      <c r="H3389" s="89"/>
      <c r="I3389" s="273" t="s">
        <v>7963</v>
      </c>
      <c r="J3389" s="89"/>
      <c r="K3389" s="89"/>
      <c r="L3389" s="89"/>
      <c r="M3389" s="89"/>
      <c r="N3389" s="274">
        <v>0</v>
      </c>
      <c r="O3389" s="274">
        <v>839</v>
      </c>
      <c r="P3389" s="89" t="s">
        <v>670</v>
      </c>
    </row>
    <row r="3390" spans="1:16" ht="76.5">
      <c r="A3390" s="271">
        <v>25</v>
      </c>
      <c r="B3390" s="89"/>
      <c r="C3390" s="272" t="s">
        <v>45</v>
      </c>
      <c r="D3390" s="84">
        <v>43539</v>
      </c>
      <c r="E3390" s="85" t="s">
        <v>6599</v>
      </c>
      <c r="F3390" s="85" t="s">
        <v>671</v>
      </c>
      <c r="G3390" s="85">
        <v>220389</v>
      </c>
      <c r="H3390" s="89"/>
      <c r="I3390" s="273" t="s">
        <v>7964</v>
      </c>
      <c r="J3390" s="89"/>
      <c r="K3390" s="89"/>
      <c r="L3390" s="89"/>
      <c r="M3390" s="89"/>
      <c r="N3390" s="274">
        <v>166093.92000000001</v>
      </c>
      <c r="O3390" s="274">
        <v>0</v>
      </c>
      <c r="P3390" s="89" t="s">
        <v>670</v>
      </c>
    </row>
    <row r="3391" spans="1:16" ht="51">
      <c r="A3391" s="271">
        <v>342</v>
      </c>
      <c r="B3391" s="89"/>
      <c r="C3391" s="272" t="s">
        <v>148</v>
      </c>
      <c r="D3391" s="84">
        <v>43539</v>
      </c>
      <c r="E3391" s="85" t="s">
        <v>6600</v>
      </c>
      <c r="F3391" s="85" t="s">
        <v>6</v>
      </c>
      <c r="G3391" s="85">
        <v>1093367</v>
      </c>
      <c r="H3391" s="89"/>
      <c r="I3391" s="273" t="s">
        <v>751</v>
      </c>
      <c r="J3391" s="89"/>
      <c r="K3391" s="89"/>
      <c r="L3391" s="89"/>
      <c r="M3391" s="89"/>
      <c r="N3391" s="274">
        <v>0</v>
      </c>
      <c r="O3391" s="274">
        <v>313928.11</v>
      </c>
      <c r="P3391" s="89" t="s">
        <v>670</v>
      </c>
    </row>
    <row r="3392" spans="1:16" ht="63.75">
      <c r="A3392" s="271">
        <v>10</v>
      </c>
      <c r="B3392" s="89"/>
      <c r="C3392" s="272" t="s">
        <v>41</v>
      </c>
      <c r="D3392" s="84">
        <v>43539</v>
      </c>
      <c r="E3392" s="85" t="s">
        <v>6601</v>
      </c>
      <c r="F3392" s="85" t="s">
        <v>6</v>
      </c>
      <c r="G3392" s="85">
        <v>988612</v>
      </c>
      <c r="H3392" s="89"/>
      <c r="I3392" s="273" t="s">
        <v>7965</v>
      </c>
      <c r="J3392" s="89"/>
      <c r="K3392" s="89"/>
      <c r="L3392" s="89"/>
      <c r="M3392" s="89"/>
      <c r="N3392" s="274">
        <v>0</v>
      </c>
      <c r="O3392" s="274">
        <v>299329.24</v>
      </c>
      <c r="P3392" s="89" t="s">
        <v>670</v>
      </c>
    </row>
    <row r="3393" spans="1:16" ht="63.75">
      <c r="A3393" s="271">
        <v>10</v>
      </c>
      <c r="B3393" s="89"/>
      <c r="C3393" s="272" t="s">
        <v>41</v>
      </c>
      <c r="D3393" s="84">
        <v>43539</v>
      </c>
      <c r="E3393" s="85" t="s">
        <v>6602</v>
      </c>
      <c r="F3393" s="85" t="s">
        <v>6</v>
      </c>
      <c r="G3393" s="85">
        <v>988616</v>
      </c>
      <c r="H3393" s="89"/>
      <c r="I3393" s="273" t="s">
        <v>7966</v>
      </c>
      <c r="J3393" s="89"/>
      <c r="K3393" s="89"/>
      <c r="L3393" s="89"/>
      <c r="M3393" s="89"/>
      <c r="N3393" s="274">
        <v>0</v>
      </c>
      <c r="O3393" s="274">
        <v>9711.56</v>
      </c>
      <c r="P3393" s="89" t="s">
        <v>670</v>
      </c>
    </row>
    <row r="3394" spans="1:16" ht="51">
      <c r="A3394" s="271" t="s">
        <v>557</v>
      </c>
      <c r="B3394" s="89"/>
      <c r="C3394" s="272" t="s">
        <v>783</v>
      </c>
      <c r="D3394" s="84">
        <v>43539</v>
      </c>
      <c r="E3394" s="85" t="s">
        <v>6603</v>
      </c>
      <c r="F3394" s="85" t="s">
        <v>11</v>
      </c>
      <c r="G3394" s="85">
        <v>11897</v>
      </c>
      <c r="H3394" s="89"/>
      <c r="I3394" s="273" t="s">
        <v>7967</v>
      </c>
      <c r="J3394" s="89"/>
      <c r="K3394" s="89"/>
      <c r="L3394" s="89"/>
      <c r="M3394" s="89"/>
      <c r="N3394" s="274">
        <v>273.43</v>
      </c>
      <c r="O3394" s="274">
        <v>0</v>
      </c>
      <c r="P3394" s="89" t="s">
        <v>670</v>
      </c>
    </row>
    <row r="3395" spans="1:16" ht="51">
      <c r="A3395" s="271" t="s">
        <v>557</v>
      </c>
      <c r="B3395" s="89"/>
      <c r="C3395" s="272" t="s">
        <v>783</v>
      </c>
      <c r="D3395" s="84">
        <v>43539</v>
      </c>
      <c r="E3395" s="85" t="s">
        <v>6604</v>
      </c>
      <c r="F3395" s="85" t="s">
        <v>11</v>
      </c>
      <c r="G3395" s="85">
        <v>11951</v>
      </c>
      <c r="H3395" s="89"/>
      <c r="I3395" s="273" t="s">
        <v>7968</v>
      </c>
      <c r="J3395" s="89"/>
      <c r="K3395" s="89"/>
      <c r="L3395" s="89"/>
      <c r="M3395" s="89"/>
      <c r="N3395" s="274">
        <v>7569.04</v>
      </c>
      <c r="O3395" s="274">
        <v>0</v>
      </c>
      <c r="P3395" s="89" t="s">
        <v>670</v>
      </c>
    </row>
    <row r="3396" spans="1:16" ht="63.75">
      <c r="A3396" s="271" t="s">
        <v>557</v>
      </c>
      <c r="B3396" s="89"/>
      <c r="C3396" s="272" t="s">
        <v>783</v>
      </c>
      <c r="D3396" s="84">
        <v>43539</v>
      </c>
      <c r="E3396" s="85" t="s">
        <v>6605</v>
      </c>
      <c r="F3396" s="85" t="s">
        <v>11</v>
      </c>
      <c r="G3396" s="85">
        <v>11950</v>
      </c>
      <c r="H3396" s="89"/>
      <c r="I3396" s="273" t="s">
        <v>7969</v>
      </c>
      <c r="J3396" s="89"/>
      <c r="K3396" s="89"/>
      <c r="L3396" s="89"/>
      <c r="M3396" s="89"/>
      <c r="N3396" s="274">
        <v>1779.89</v>
      </c>
      <c r="O3396" s="274">
        <v>0</v>
      </c>
      <c r="P3396" s="89" t="s">
        <v>670</v>
      </c>
    </row>
    <row r="3397" spans="1:16" ht="51">
      <c r="A3397" s="271" t="s">
        <v>557</v>
      </c>
      <c r="B3397" s="89"/>
      <c r="C3397" s="272" t="s">
        <v>783</v>
      </c>
      <c r="D3397" s="84">
        <v>43539</v>
      </c>
      <c r="E3397" s="85" t="s">
        <v>6606</v>
      </c>
      <c r="F3397" s="85" t="s">
        <v>11</v>
      </c>
      <c r="G3397" s="85">
        <v>11891</v>
      </c>
      <c r="H3397" s="89"/>
      <c r="I3397" s="273" t="s">
        <v>7970</v>
      </c>
      <c r="J3397" s="89"/>
      <c r="K3397" s="89"/>
      <c r="L3397" s="89"/>
      <c r="M3397" s="89"/>
      <c r="N3397" s="274">
        <v>372.08</v>
      </c>
      <c r="O3397" s="274">
        <v>0</v>
      </c>
      <c r="P3397" s="89" t="s">
        <v>670</v>
      </c>
    </row>
    <row r="3398" spans="1:16" ht="89.25">
      <c r="A3398" s="271">
        <v>10</v>
      </c>
      <c r="B3398" s="89"/>
      <c r="C3398" s="272" t="s">
        <v>41</v>
      </c>
      <c r="D3398" s="84">
        <v>43539</v>
      </c>
      <c r="E3398" s="85" t="s">
        <v>6607</v>
      </c>
      <c r="F3398" s="85" t="s">
        <v>15</v>
      </c>
      <c r="G3398" s="85">
        <v>7431</v>
      </c>
      <c r="H3398" s="89"/>
      <c r="I3398" s="273" t="s">
        <v>7971</v>
      </c>
      <c r="J3398" s="89"/>
      <c r="K3398" s="89"/>
      <c r="L3398" s="89"/>
      <c r="M3398" s="89"/>
      <c r="N3398" s="274">
        <v>21487.62</v>
      </c>
      <c r="O3398" s="274">
        <v>0</v>
      </c>
      <c r="P3398" s="89" t="s">
        <v>670</v>
      </c>
    </row>
    <row r="3399" spans="1:16" ht="63.75">
      <c r="A3399" s="271">
        <v>513</v>
      </c>
      <c r="B3399" s="89"/>
      <c r="C3399" s="272" t="s">
        <v>171</v>
      </c>
      <c r="D3399" s="84">
        <v>43539</v>
      </c>
      <c r="E3399" s="85" t="s">
        <v>6608</v>
      </c>
      <c r="F3399" s="85" t="s">
        <v>15</v>
      </c>
      <c r="G3399" s="85">
        <v>988615</v>
      </c>
      <c r="H3399" s="89"/>
      <c r="I3399" s="273" t="s">
        <v>7972</v>
      </c>
      <c r="J3399" s="89"/>
      <c r="K3399" s="89"/>
      <c r="L3399" s="89"/>
      <c r="M3399" s="89"/>
      <c r="N3399" s="274">
        <v>50</v>
      </c>
      <c r="O3399" s="274">
        <v>0</v>
      </c>
      <c r="P3399" s="89" t="s">
        <v>670</v>
      </c>
    </row>
    <row r="3400" spans="1:16" ht="51">
      <c r="A3400" s="271">
        <v>513</v>
      </c>
      <c r="B3400" s="89"/>
      <c r="C3400" s="272" t="s">
        <v>171</v>
      </c>
      <c r="D3400" s="84">
        <v>43539</v>
      </c>
      <c r="E3400" s="85" t="s">
        <v>6609</v>
      </c>
      <c r="F3400" s="85" t="s">
        <v>15</v>
      </c>
      <c r="G3400" s="85">
        <v>988625</v>
      </c>
      <c r="H3400" s="89"/>
      <c r="I3400" s="273" t="s">
        <v>746</v>
      </c>
      <c r="J3400" s="89"/>
      <c r="K3400" s="89"/>
      <c r="L3400" s="89"/>
      <c r="M3400" s="89"/>
      <c r="N3400" s="274">
        <v>50</v>
      </c>
      <c r="O3400" s="274">
        <v>0</v>
      </c>
      <c r="P3400" s="89" t="s">
        <v>670</v>
      </c>
    </row>
    <row r="3401" spans="1:16" ht="51">
      <c r="A3401" s="271">
        <v>513</v>
      </c>
      <c r="B3401" s="89"/>
      <c r="C3401" s="272" t="s">
        <v>171</v>
      </c>
      <c r="D3401" s="84">
        <v>43539</v>
      </c>
      <c r="E3401" s="85" t="s">
        <v>6610</v>
      </c>
      <c r="F3401" s="85" t="s">
        <v>15</v>
      </c>
      <c r="G3401" s="85">
        <v>988627</v>
      </c>
      <c r="H3401" s="89"/>
      <c r="I3401" s="273" t="s">
        <v>5800</v>
      </c>
      <c r="J3401" s="89"/>
      <c r="K3401" s="89"/>
      <c r="L3401" s="89"/>
      <c r="M3401" s="89"/>
      <c r="N3401" s="274">
        <v>50</v>
      </c>
      <c r="O3401" s="274">
        <v>0</v>
      </c>
      <c r="P3401" s="89" t="s">
        <v>670</v>
      </c>
    </row>
    <row r="3402" spans="1:16" ht="51">
      <c r="A3402" s="271">
        <v>163</v>
      </c>
      <c r="B3402" s="89"/>
      <c r="C3402" s="272" t="s">
        <v>88</v>
      </c>
      <c r="D3402" s="84">
        <v>43539</v>
      </c>
      <c r="E3402" s="85" t="s">
        <v>6611</v>
      </c>
      <c r="F3402" s="85" t="s">
        <v>671</v>
      </c>
      <c r="G3402" s="85">
        <v>232450</v>
      </c>
      <c r="H3402" s="89"/>
      <c r="I3402" s="273" t="s">
        <v>7973</v>
      </c>
      <c r="J3402" s="89"/>
      <c r="K3402" s="89"/>
      <c r="L3402" s="89"/>
      <c r="M3402" s="89"/>
      <c r="N3402" s="274">
        <v>18719.73</v>
      </c>
      <c r="O3402" s="274">
        <v>0</v>
      </c>
      <c r="P3402" s="89" t="s">
        <v>670</v>
      </c>
    </row>
    <row r="3403" spans="1:16" ht="51">
      <c r="A3403" s="271">
        <v>163</v>
      </c>
      <c r="B3403" s="89"/>
      <c r="C3403" s="272" t="s">
        <v>88</v>
      </c>
      <c r="D3403" s="84">
        <v>43539</v>
      </c>
      <c r="E3403" s="85" t="s">
        <v>6612</v>
      </c>
      <c r="F3403" s="85" t="s">
        <v>671</v>
      </c>
      <c r="G3403" s="85">
        <v>232449</v>
      </c>
      <c r="H3403" s="89"/>
      <c r="I3403" s="273" t="s">
        <v>7974</v>
      </c>
      <c r="J3403" s="89"/>
      <c r="K3403" s="89"/>
      <c r="L3403" s="89"/>
      <c r="M3403" s="89"/>
      <c r="N3403" s="274">
        <v>92010.76</v>
      </c>
      <c r="O3403" s="274">
        <v>0</v>
      </c>
      <c r="P3403" s="89" t="s">
        <v>670</v>
      </c>
    </row>
    <row r="3404" spans="1:16" ht="76.5">
      <c r="A3404" s="271">
        <v>25</v>
      </c>
      <c r="B3404" s="89"/>
      <c r="C3404" s="272" t="s">
        <v>45</v>
      </c>
      <c r="D3404" s="84">
        <v>43539</v>
      </c>
      <c r="E3404" s="85" t="s">
        <v>6613</v>
      </c>
      <c r="F3404" s="85" t="s">
        <v>671</v>
      </c>
      <c r="G3404" s="85">
        <v>238989</v>
      </c>
      <c r="H3404" s="89"/>
      <c r="I3404" s="273" t="s">
        <v>7975</v>
      </c>
      <c r="J3404" s="89"/>
      <c r="K3404" s="89"/>
      <c r="L3404" s="89"/>
      <c r="M3404" s="89"/>
      <c r="N3404" s="274">
        <v>408869</v>
      </c>
      <c r="O3404" s="274">
        <v>0</v>
      </c>
      <c r="P3404" s="89" t="s">
        <v>670</v>
      </c>
    </row>
    <row r="3405" spans="1:16" ht="89.25">
      <c r="A3405" s="271">
        <v>25</v>
      </c>
      <c r="B3405" s="89"/>
      <c r="C3405" s="272" t="s">
        <v>45</v>
      </c>
      <c r="D3405" s="84">
        <v>43539</v>
      </c>
      <c r="E3405" s="85" t="s">
        <v>6613</v>
      </c>
      <c r="F3405" s="85" t="s">
        <v>671</v>
      </c>
      <c r="G3405" s="85">
        <v>238990</v>
      </c>
      <c r="H3405" s="89"/>
      <c r="I3405" s="273" t="s">
        <v>7976</v>
      </c>
      <c r="J3405" s="89"/>
      <c r="K3405" s="89"/>
      <c r="L3405" s="89"/>
      <c r="M3405" s="89"/>
      <c r="N3405" s="274">
        <v>990086.95</v>
      </c>
      <c r="O3405" s="274">
        <v>0</v>
      </c>
      <c r="P3405" s="89" t="s">
        <v>670</v>
      </c>
    </row>
    <row r="3406" spans="1:16" ht="76.5">
      <c r="A3406" s="271">
        <v>25</v>
      </c>
      <c r="B3406" s="89"/>
      <c r="C3406" s="272" t="s">
        <v>45</v>
      </c>
      <c r="D3406" s="84">
        <v>43539</v>
      </c>
      <c r="E3406" s="85" t="s">
        <v>6613</v>
      </c>
      <c r="F3406" s="85" t="s">
        <v>671</v>
      </c>
      <c r="G3406" s="85">
        <v>238859</v>
      </c>
      <c r="H3406" s="89"/>
      <c r="I3406" s="273" t="s">
        <v>7977</v>
      </c>
      <c r="J3406" s="89"/>
      <c r="K3406" s="89"/>
      <c r="L3406" s="89"/>
      <c r="M3406" s="89"/>
      <c r="N3406" s="274">
        <v>599879.38</v>
      </c>
      <c r="O3406" s="274">
        <v>0</v>
      </c>
      <c r="P3406" s="89" t="s">
        <v>670</v>
      </c>
    </row>
    <row r="3407" spans="1:16" ht="76.5">
      <c r="A3407" s="271">
        <v>25</v>
      </c>
      <c r="B3407" s="89"/>
      <c r="C3407" s="272" t="s">
        <v>45</v>
      </c>
      <c r="D3407" s="84">
        <v>43539</v>
      </c>
      <c r="E3407" s="85" t="s">
        <v>6613</v>
      </c>
      <c r="F3407" s="85" t="s">
        <v>671</v>
      </c>
      <c r="G3407" s="85">
        <v>238862</v>
      </c>
      <c r="H3407" s="89"/>
      <c r="I3407" s="273" t="s">
        <v>7978</v>
      </c>
      <c r="J3407" s="89"/>
      <c r="K3407" s="89"/>
      <c r="L3407" s="89"/>
      <c r="M3407" s="89"/>
      <c r="N3407" s="274">
        <v>667271.34</v>
      </c>
      <c r="O3407" s="274">
        <v>0</v>
      </c>
      <c r="P3407" s="89" t="s">
        <v>670</v>
      </c>
    </row>
    <row r="3408" spans="1:16" ht="89.25">
      <c r="A3408" s="271">
        <v>25</v>
      </c>
      <c r="B3408" s="89"/>
      <c r="C3408" s="272" t="s">
        <v>45</v>
      </c>
      <c r="D3408" s="84">
        <v>43539</v>
      </c>
      <c r="E3408" s="85" t="s">
        <v>6613</v>
      </c>
      <c r="F3408" s="85" t="s">
        <v>671</v>
      </c>
      <c r="G3408" s="85">
        <v>238991</v>
      </c>
      <c r="H3408" s="89"/>
      <c r="I3408" s="273" t="s">
        <v>7979</v>
      </c>
      <c r="J3408" s="89"/>
      <c r="K3408" s="89"/>
      <c r="L3408" s="89"/>
      <c r="M3408" s="89"/>
      <c r="N3408" s="274">
        <v>247540.79</v>
      </c>
      <c r="O3408" s="274">
        <v>0</v>
      </c>
      <c r="P3408" s="89" t="s">
        <v>670</v>
      </c>
    </row>
    <row r="3409" spans="1:16" ht="76.5">
      <c r="A3409" s="271">
        <v>25</v>
      </c>
      <c r="B3409" s="89"/>
      <c r="C3409" s="272" t="s">
        <v>45</v>
      </c>
      <c r="D3409" s="84">
        <v>43539</v>
      </c>
      <c r="E3409" s="85" t="s">
        <v>6613</v>
      </c>
      <c r="F3409" s="85" t="s">
        <v>671</v>
      </c>
      <c r="G3409" s="85">
        <v>238860</v>
      </c>
      <c r="H3409" s="89"/>
      <c r="I3409" s="273" t="s">
        <v>7980</v>
      </c>
      <c r="J3409" s="89"/>
      <c r="K3409" s="89"/>
      <c r="L3409" s="89"/>
      <c r="M3409" s="89"/>
      <c r="N3409" s="274">
        <v>43059.49</v>
      </c>
      <c r="O3409" s="274">
        <v>0</v>
      </c>
      <c r="P3409" s="89" t="s">
        <v>670</v>
      </c>
    </row>
    <row r="3410" spans="1:16" ht="76.5">
      <c r="A3410" s="271" t="s">
        <v>557</v>
      </c>
      <c r="B3410" s="89"/>
      <c r="C3410" s="272" t="s">
        <v>783</v>
      </c>
      <c r="D3410" s="84">
        <v>43539</v>
      </c>
      <c r="E3410" s="85" t="s">
        <v>6614</v>
      </c>
      <c r="F3410" s="85" t="s">
        <v>6</v>
      </c>
      <c r="G3410" s="85">
        <v>1093635</v>
      </c>
      <c r="H3410" s="89"/>
      <c r="I3410" s="273" t="s">
        <v>7981</v>
      </c>
      <c r="J3410" s="89"/>
      <c r="K3410" s="89"/>
      <c r="L3410" s="89"/>
      <c r="M3410" s="89"/>
      <c r="N3410" s="274">
        <v>0</v>
      </c>
      <c r="O3410" s="274">
        <v>170000</v>
      </c>
      <c r="P3410" s="89" t="s">
        <v>670</v>
      </c>
    </row>
    <row r="3411" spans="1:16" ht="63.75">
      <c r="A3411" s="271" t="s">
        <v>557</v>
      </c>
      <c r="B3411" s="89"/>
      <c r="C3411" s="272" t="s">
        <v>783</v>
      </c>
      <c r="D3411" s="84">
        <v>43539</v>
      </c>
      <c r="E3411" s="85" t="s">
        <v>6615</v>
      </c>
      <c r="F3411" s="85" t="s">
        <v>6</v>
      </c>
      <c r="G3411" s="85">
        <v>949309</v>
      </c>
      <c r="H3411" s="89"/>
      <c r="I3411" s="273" t="s">
        <v>7982</v>
      </c>
      <c r="J3411" s="89"/>
      <c r="K3411" s="89"/>
      <c r="L3411" s="89"/>
      <c r="M3411" s="89"/>
      <c r="N3411" s="274">
        <v>0</v>
      </c>
      <c r="O3411" s="274">
        <v>1408405.63</v>
      </c>
      <c r="P3411" s="89" t="s">
        <v>670</v>
      </c>
    </row>
    <row r="3412" spans="1:16" ht="63.75">
      <c r="A3412" s="271">
        <v>513</v>
      </c>
      <c r="B3412" s="89"/>
      <c r="C3412" s="272" t="s">
        <v>171</v>
      </c>
      <c r="D3412" s="84">
        <v>43539</v>
      </c>
      <c r="E3412" s="85" t="s">
        <v>6616</v>
      </c>
      <c r="F3412" s="85" t="s">
        <v>15</v>
      </c>
      <c r="G3412" s="85">
        <v>989003</v>
      </c>
      <c r="H3412" s="89"/>
      <c r="I3412" s="273" t="s">
        <v>7983</v>
      </c>
      <c r="J3412" s="89"/>
      <c r="K3412" s="89"/>
      <c r="L3412" s="89"/>
      <c r="M3412" s="89"/>
      <c r="N3412" s="274">
        <v>50</v>
      </c>
      <c r="O3412" s="274">
        <v>0</v>
      </c>
      <c r="P3412" s="89" t="s">
        <v>670</v>
      </c>
    </row>
    <row r="3413" spans="1:16" ht="89.25">
      <c r="A3413" s="271" t="s">
        <v>557</v>
      </c>
      <c r="B3413" s="89"/>
      <c r="C3413" s="272" t="s">
        <v>783</v>
      </c>
      <c r="D3413" s="84">
        <v>43539</v>
      </c>
      <c r="E3413" s="85" t="s">
        <v>6617</v>
      </c>
      <c r="F3413" s="85" t="s">
        <v>13</v>
      </c>
      <c r="G3413" s="85">
        <v>949326</v>
      </c>
      <c r="H3413" s="89"/>
      <c r="I3413" s="273" t="s">
        <v>7984</v>
      </c>
      <c r="J3413" s="89"/>
      <c r="K3413" s="89"/>
      <c r="L3413" s="89"/>
      <c r="M3413" s="89"/>
      <c r="N3413" s="274">
        <v>5398486.1799999997</v>
      </c>
      <c r="O3413" s="274">
        <v>0</v>
      </c>
      <c r="P3413" s="89" t="s">
        <v>670</v>
      </c>
    </row>
    <row r="3414" spans="1:16" ht="89.25">
      <c r="A3414" s="271" t="s">
        <v>557</v>
      </c>
      <c r="B3414" s="89"/>
      <c r="C3414" s="272" t="s">
        <v>783</v>
      </c>
      <c r="D3414" s="84">
        <v>43539</v>
      </c>
      <c r="E3414" s="85" t="s">
        <v>6618</v>
      </c>
      <c r="F3414" s="85" t="s">
        <v>11</v>
      </c>
      <c r="G3414" s="85">
        <v>949326</v>
      </c>
      <c r="H3414" s="89"/>
      <c r="I3414" s="273" t="s">
        <v>7985</v>
      </c>
      <c r="J3414" s="89"/>
      <c r="K3414" s="89"/>
      <c r="L3414" s="89"/>
      <c r="M3414" s="89"/>
      <c r="N3414" s="274">
        <v>50</v>
      </c>
      <c r="O3414" s="274">
        <v>0</v>
      </c>
      <c r="P3414" s="89" t="s">
        <v>670</v>
      </c>
    </row>
    <row r="3415" spans="1:16" ht="51">
      <c r="A3415" s="271" t="s">
        <v>565</v>
      </c>
      <c r="B3415" s="89"/>
      <c r="C3415" s="272" t="s">
        <v>615</v>
      </c>
      <c r="D3415" s="84">
        <v>43542</v>
      </c>
      <c r="E3415" s="85" t="s">
        <v>6619</v>
      </c>
      <c r="F3415" s="85" t="s">
        <v>3</v>
      </c>
      <c r="G3415" s="85">
        <v>1720622</v>
      </c>
      <c r="H3415" s="89"/>
      <c r="I3415" s="273" t="s">
        <v>7986</v>
      </c>
      <c r="J3415" s="89"/>
      <c r="K3415" s="89"/>
      <c r="L3415" s="89"/>
      <c r="M3415" s="89"/>
      <c r="N3415" s="274">
        <v>0</v>
      </c>
      <c r="O3415" s="274">
        <v>310.7</v>
      </c>
      <c r="P3415" s="89" t="s">
        <v>670</v>
      </c>
    </row>
    <row r="3416" spans="1:16" ht="51">
      <c r="A3416" s="271" t="s">
        <v>565</v>
      </c>
      <c r="B3416" s="89"/>
      <c r="C3416" s="272" t="s">
        <v>615</v>
      </c>
      <c r="D3416" s="84">
        <v>43542</v>
      </c>
      <c r="E3416" s="85" t="s">
        <v>6620</v>
      </c>
      <c r="F3416" s="85" t="s">
        <v>3</v>
      </c>
      <c r="G3416" s="85">
        <v>1720624</v>
      </c>
      <c r="H3416" s="89"/>
      <c r="I3416" s="273" t="s">
        <v>7987</v>
      </c>
      <c r="J3416" s="89"/>
      <c r="K3416" s="89"/>
      <c r="L3416" s="89"/>
      <c r="M3416" s="89"/>
      <c r="N3416" s="274">
        <v>0</v>
      </c>
      <c r="O3416" s="274">
        <v>116</v>
      </c>
      <c r="P3416" s="89" t="s">
        <v>670</v>
      </c>
    </row>
    <row r="3417" spans="1:16" ht="51">
      <c r="A3417" s="271" t="s">
        <v>565</v>
      </c>
      <c r="B3417" s="89"/>
      <c r="C3417" s="272" t="s">
        <v>615</v>
      </c>
      <c r="D3417" s="84">
        <v>43542</v>
      </c>
      <c r="E3417" s="85" t="s">
        <v>6621</v>
      </c>
      <c r="F3417" s="85" t="s">
        <v>3</v>
      </c>
      <c r="G3417" s="85">
        <v>1720765</v>
      </c>
      <c r="H3417" s="89"/>
      <c r="I3417" s="273" t="s">
        <v>7988</v>
      </c>
      <c r="J3417" s="89"/>
      <c r="K3417" s="89"/>
      <c r="L3417" s="89"/>
      <c r="M3417" s="89"/>
      <c r="N3417" s="274">
        <v>0</v>
      </c>
      <c r="O3417" s="274">
        <v>1756</v>
      </c>
      <c r="P3417" s="89" t="s">
        <v>670</v>
      </c>
    </row>
    <row r="3418" spans="1:16" ht="51">
      <c r="A3418" s="271">
        <v>378</v>
      </c>
      <c r="B3418" s="89"/>
      <c r="C3418" s="272" t="s">
        <v>639</v>
      </c>
      <c r="D3418" s="84">
        <v>43542</v>
      </c>
      <c r="E3418" s="85" t="s">
        <v>6622</v>
      </c>
      <c r="F3418" s="85" t="s">
        <v>3</v>
      </c>
      <c r="G3418" s="85">
        <v>1720828</v>
      </c>
      <c r="H3418" s="89"/>
      <c r="I3418" s="273" t="s">
        <v>7989</v>
      </c>
      <c r="J3418" s="89"/>
      <c r="K3418" s="89"/>
      <c r="L3418" s="89"/>
      <c r="M3418" s="89"/>
      <c r="N3418" s="274">
        <v>0</v>
      </c>
      <c r="O3418" s="274">
        <v>300</v>
      </c>
      <c r="P3418" s="89" t="s">
        <v>670</v>
      </c>
    </row>
    <row r="3419" spans="1:16" ht="38.25">
      <c r="A3419" s="271">
        <v>526</v>
      </c>
      <c r="B3419" s="89"/>
      <c r="C3419" s="272" t="s">
        <v>610</v>
      </c>
      <c r="D3419" s="84">
        <v>43542</v>
      </c>
      <c r="E3419" s="85" t="s">
        <v>6623</v>
      </c>
      <c r="F3419" s="85" t="s">
        <v>3</v>
      </c>
      <c r="G3419" s="85">
        <v>1720647</v>
      </c>
      <c r="H3419" s="89"/>
      <c r="I3419" s="273" t="s">
        <v>7990</v>
      </c>
      <c r="J3419" s="89"/>
      <c r="K3419" s="89"/>
      <c r="L3419" s="89"/>
      <c r="M3419" s="89"/>
      <c r="N3419" s="274">
        <v>0</v>
      </c>
      <c r="O3419" s="274">
        <v>100</v>
      </c>
      <c r="P3419" s="89" t="s">
        <v>670</v>
      </c>
    </row>
    <row r="3420" spans="1:16" ht="51">
      <c r="A3420" s="271">
        <v>47</v>
      </c>
      <c r="B3420" s="89"/>
      <c r="C3420" s="272" t="s">
        <v>49</v>
      </c>
      <c r="D3420" s="84">
        <v>43542</v>
      </c>
      <c r="E3420" s="85" t="s">
        <v>6624</v>
      </c>
      <c r="F3420" s="85" t="s">
        <v>3</v>
      </c>
      <c r="G3420" s="85">
        <v>1720668</v>
      </c>
      <c r="H3420" s="89"/>
      <c r="I3420" s="273" t="s">
        <v>7991</v>
      </c>
      <c r="J3420" s="89"/>
      <c r="K3420" s="89"/>
      <c r="L3420" s="89"/>
      <c r="M3420" s="89"/>
      <c r="N3420" s="274">
        <v>0</v>
      </c>
      <c r="O3420" s="274">
        <v>1.8</v>
      </c>
      <c r="P3420" s="89" t="s">
        <v>670</v>
      </c>
    </row>
    <row r="3421" spans="1:16" ht="38.25">
      <c r="A3421" s="271" t="s">
        <v>565</v>
      </c>
      <c r="B3421" s="89"/>
      <c r="C3421" s="272" t="s">
        <v>615</v>
      </c>
      <c r="D3421" s="84">
        <v>43542</v>
      </c>
      <c r="E3421" s="85" t="s">
        <v>6625</v>
      </c>
      <c r="F3421" s="85" t="s">
        <v>3</v>
      </c>
      <c r="G3421" s="85">
        <v>1720695</v>
      </c>
      <c r="H3421" s="89"/>
      <c r="I3421" s="273" t="s">
        <v>7992</v>
      </c>
      <c r="J3421" s="89"/>
      <c r="K3421" s="89"/>
      <c r="L3421" s="89"/>
      <c r="M3421" s="89"/>
      <c r="N3421" s="274">
        <v>0</v>
      </c>
      <c r="O3421" s="274">
        <v>3000</v>
      </c>
      <c r="P3421" s="89" t="s">
        <v>670</v>
      </c>
    </row>
    <row r="3422" spans="1:16" ht="51">
      <c r="A3422" s="271" t="s">
        <v>565</v>
      </c>
      <c r="B3422" s="89"/>
      <c r="C3422" s="272" t="s">
        <v>615</v>
      </c>
      <c r="D3422" s="84">
        <v>43542</v>
      </c>
      <c r="E3422" s="85" t="s">
        <v>6626</v>
      </c>
      <c r="F3422" s="85" t="s">
        <v>3</v>
      </c>
      <c r="G3422" s="85">
        <v>1720699</v>
      </c>
      <c r="H3422" s="89"/>
      <c r="I3422" s="273" t="s">
        <v>7993</v>
      </c>
      <c r="J3422" s="89"/>
      <c r="K3422" s="89"/>
      <c r="L3422" s="89"/>
      <c r="M3422" s="89"/>
      <c r="N3422" s="274">
        <v>0</v>
      </c>
      <c r="O3422" s="274">
        <v>16.350000000000001</v>
      </c>
      <c r="P3422" s="89" t="s">
        <v>670</v>
      </c>
    </row>
    <row r="3423" spans="1:16" ht="51">
      <c r="A3423" s="271" t="s">
        <v>565</v>
      </c>
      <c r="B3423" s="89"/>
      <c r="C3423" s="272" t="s">
        <v>615</v>
      </c>
      <c r="D3423" s="84">
        <v>43542</v>
      </c>
      <c r="E3423" s="85" t="s">
        <v>6627</v>
      </c>
      <c r="F3423" s="85" t="s">
        <v>3</v>
      </c>
      <c r="G3423" s="85">
        <v>1720700</v>
      </c>
      <c r="H3423" s="89"/>
      <c r="I3423" s="273" t="s">
        <v>7994</v>
      </c>
      <c r="J3423" s="89"/>
      <c r="K3423" s="89"/>
      <c r="L3423" s="89"/>
      <c r="M3423" s="89"/>
      <c r="N3423" s="274">
        <v>0</v>
      </c>
      <c r="O3423" s="274">
        <v>303</v>
      </c>
      <c r="P3423" s="89" t="s">
        <v>670</v>
      </c>
    </row>
    <row r="3424" spans="1:16" ht="51">
      <c r="A3424" s="271" t="s">
        <v>565</v>
      </c>
      <c r="B3424" s="89"/>
      <c r="C3424" s="272" t="s">
        <v>615</v>
      </c>
      <c r="D3424" s="84">
        <v>43542</v>
      </c>
      <c r="E3424" s="85" t="s">
        <v>6628</v>
      </c>
      <c r="F3424" s="85" t="s">
        <v>3</v>
      </c>
      <c r="G3424" s="85">
        <v>1720705</v>
      </c>
      <c r="H3424" s="89"/>
      <c r="I3424" s="273" t="s">
        <v>7995</v>
      </c>
      <c r="J3424" s="89"/>
      <c r="K3424" s="89"/>
      <c r="L3424" s="89"/>
      <c r="M3424" s="89"/>
      <c r="N3424" s="274">
        <v>0</v>
      </c>
      <c r="O3424" s="274">
        <v>1200</v>
      </c>
      <c r="P3424" s="89" t="s">
        <v>670</v>
      </c>
    </row>
    <row r="3425" spans="1:16" ht="51">
      <c r="A3425" s="271" t="s">
        <v>565</v>
      </c>
      <c r="B3425" s="89"/>
      <c r="C3425" s="272" t="s">
        <v>615</v>
      </c>
      <c r="D3425" s="84">
        <v>43542</v>
      </c>
      <c r="E3425" s="85" t="s">
        <v>6629</v>
      </c>
      <c r="F3425" s="85" t="s">
        <v>3</v>
      </c>
      <c r="G3425" s="85">
        <v>1720706</v>
      </c>
      <c r="H3425" s="89"/>
      <c r="I3425" s="273" t="s">
        <v>7996</v>
      </c>
      <c r="J3425" s="89"/>
      <c r="K3425" s="89"/>
      <c r="L3425" s="89"/>
      <c r="M3425" s="89"/>
      <c r="N3425" s="274">
        <v>0</v>
      </c>
      <c r="O3425" s="274">
        <v>2772</v>
      </c>
      <c r="P3425" s="89" t="s">
        <v>670</v>
      </c>
    </row>
    <row r="3426" spans="1:16" ht="63.75">
      <c r="A3426" s="271" t="s">
        <v>565</v>
      </c>
      <c r="B3426" s="89"/>
      <c r="C3426" s="272" t="s">
        <v>615</v>
      </c>
      <c r="D3426" s="84">
        <v>43542</v>
      </c>
      <c r="E3426" s="85" t="s">
        <v>6630</v>
      </c>
      <c r="F3426" s="85" t="s">
        <v>3</v>
      </c>
      <c r="G3426" s="85">
        <v>1720717</v>
      </c>
      <c r="H3426" s="89"/>
      <c r="I3426" s="273" t="s">
        <v>7997</v>
      </c>
      <c r="J3426" s="89"/>
      <c r="K3426" s="89"/>
      <c r="L3426" s="89"/>
      <c r="M3426" s="89"/>
      <c r="N3426" s="274">
        <v>0</v>
      </c>
      <c r="O3426" s="274">
        <v>0.42</v>
      </c>
      <c r="P3426" s="89" t="s">
        <v>670</v>
      </c>
    </row>
    <row r="3427" spans="1:16" ht="51">
      <c r="A3427" s="271" t="s">
        <v>565</v>
      </c>
      <c r="B3427" s="89"/>
      <c r="C3427" s="272" t="s">
        <v>615</v>
      </c>
      <c r="D3427" s="84">
        <v>43542</v>
      </c>
      <c r="E3427" s="85" t="s">
        <v>6631</v>
      </c>
      <c r="F3427" s="85" t="s">
        <v>3</v>
      </c>
      <c r="G3427" s="85">
        <v>1720718</v>
      </c>
      <c r="H3427" s="89"/>
      <c r="I3427" s="273" t="s">
        <v>7998</v>
      </c>
      <c r="J3427" s="89"/>
      <c r="K3427" s="89"/>
      <c r="L3427" s="89"/>
      <c r="M3427" s="89"/>
      <c r="N3427" s="274">
        <v>0</v>
      </c>
      <c r="O3427" s="274">
        <v>0.42</v>
      </c>
      <c r="P3427" s="89" t="s">
        <v>670</v>
      </c>
    </row>
    <row r="3428" spans="1:16" ht="38.25">
      <c r="A3428" s="271">
        <v>526</v>
      </c>
      <c r="B3428" s="89"/>
      <c r="C3428" s="272" t="s">
        <v>610</v>
      </c>
      <c r="D3428" s="84">
        <v>43542</v>
      </c>
      <c r="E3428" s="85" t="s">
        <v>6632</v>
      </c>
      <c r="F3428" s="85" t="s">
        <v>3</v>
      </c>
      <c r="G3428" s="85">
        <v>1720744</v>
      </c>
      <c r="H3428" s="89"/>
      <c r="I3428" s="273" t="s">
        <v>7999</v>
      </c>
      <c r="J3428" s="89"/>
      <c r="K3428" s="89"/>
      <c r="L3428" s="89"/>
      <c r="M3428" s="89"/>
      <c r="N3428" s="274">
        <v>0</v>
      </c>
      <c r="O3428" s="274">
        <v>80</v>
      </c>
      <c r="P3428" s="89" t="s">
        <v>670</v>
      </c>
    </row>
    <row r="3429" spans="1:16" ht="63.75">
      <c r="A3429" s="271">
        <v>48</v>
      </c>
      <c r="B3429" s="89"/>
      <c r="C3429" s="272" t="s">
        <v>50</v>
      </c>
      <c r="D3429" s="84">
        <v>43542</v>
      </c>
      <c r="E3429" s="85" t="s">
        <v>6633</v>
      </c>
      <c r="F3429" s="85" t="s">
        <v>3</v>
      </c>
      <c r="G3429" s="85">
        <v>1720751</v>
      </c>
      <c r="H3429" s="89"/>
      <c r="I3429" s="273" t="s">
        <v>8000</v>
      </c>
      <c r="J3429" s="89"/>
      <c r="K3429" s="89"/>
      <c r="L3429" s="89"/>
      <c r="M3429" s="89"/>
      <c r="N3429" s="274">
        <v>0</v>
      </c>
      <c r="O3429" s="274">
        <v>4121</v>
      </c>
      <c r="P3429" s="89" t="s">
        <v>670</v>
      </c>
    </row>
    <row r="3430" spans="1:16" ht="51">
      <c r="A3430" s="271">
        <v>70</v>
      </c>
      <c r="B3430" s="89"/>
      <c r="C3430" s="272" t="s">
        <v>53</v>
      </c>
      <c r="D3430" s="84">
        <v>43542</v>
      </c>
      <c r="E3430" s="85" t="s">
        <v>6634</v>
      </c>
      <c r="F3430" s="85" t="s">
        <v>3</v>
      </c>
      <c r="G3430" s="85">
        <v>1720752</v>
      </c>
      <c r="H3430" s="89"/>
      <c r="I3430" s="273" t="s">
        <v>8001</v>
      </c>
      <c r="J3430" s="89"/>
      <c r="K3430" s="89"/>
      <c r="L3430" s="89"/>
      <c r="M3430" s="89"/>
      <c r="N3430" s="274">
        <v>0</v>
      </c>
      <c r="O3430" s="274">
        <v>1100</v>
      </c>
      <c r="P3430" s="89" t="s">
        <v>670</v>
      </c>
    </row>
    <row r="3431" spans="1:16" ht="51">
      <c r="A3431" s="271">
        <v>70</v>
      </c>
      <c r="B3431" s="89"/>
      <c r="C3431" s="272" t="s">
        <v>53</v>
      </c>
      <c r="D3431" s="84">
        <v>43542</v>
      </c>
      <c r="E3431" s="85" t="s">
        <v>6635</v>
      </c>
      <c r="F3431" s="85" t="s">
        <v>3</v>
      </c>
      <c r="G3431" s="85">
        <v>1720753</v>
      </c>
      <c r="H3431" s="89"/>
      <c r="I3431" s="273" t="s">
        <v>8002</v>
      </c>
      <c r="J3431" s="89"/>
      <c r="K3431" s="89"/>
      <c r="L3431" s="89"/>
      <c r="M3431" s="89"/>
      <c r="N3431" s="274">
        <v>0</v>
      </c>
      <c r="O3431" s="274">
        <v>2300</v>
      </c>
      <c r="P3431" s="89" t="s">
        <v>670</v>
      </c>
    </row>
    <row r="3432" spans="1:16" ht="51">
      <c r="A3432" s="271">
        <v>46</v>
      </c>
      <c r="B3432" s="89"/>
      <c r="C3432" s="272" t="s">
        <v>48</v>
      </c>
      <c r="D3432" s="84">
        <v>43542</v>
      </c>
      <c r="E3432" s="85" t="s">
        <v>6636</v>
      </c>
      <c r="F3432" s="85" t="s">
        <v>3</v>
      </c>
      <c r="G3432" s="85">
        <v>1720692</v>
      </c>
      <c r="H3432" s="89"/>
      <c r="I3432" s="273" t="s">
        <v>8003</v>
      </c>
      <c r="J3432" s="89"/>
      <c r="K3432" s="89"/>
      <c r="L3432" s="89"/>
      <c r="M3432" s="89"/>
      <c r="N3432" s="274">
        <v>0</v>
      </c>
      <c r="O3432" s="274">
        <v>3754</v>
      </c>
      <c r="P3432" s="89" t="s">
        <v>670</v>
      </c>
    </row>
    <row r="3433" spans="1:16" ht="63.75">
      <c r="A3433" s="271">
        <v>253</v>
      </c>
      <c r="B3433" s="89"/>
      <c r="C3433" s="272" t="s">
        <v>114</v>
      </c>
      <c r="D3433" s="84">
        <v>43542</v>
      </c>
      <c r="E3433" s="85" t="s">
        <v>6637</v>
      </c>
      <c r="F3433" s="85" t="s">
        <v>3</v>
      </c>
      <c r="G3433" s="85">
        <v>1720710</v>
      </c>
      <c r="H3433" s="89"/>
      <c r="I3433" s="273" t="s">
        <v>8004</v>
      </c>
      <c r="J3433" s="89"/>
      <c r="K3433" s="89"/>
      <c r="L3433" s="89"/>
      <c r="M3433" s="89"/>
      <c r="N3433" s="274">
        <v>0</v>
      </c>
      <c r="O3433" s="274">
        <v>463903.32</v>
      </c>
      <c r="P3433" s="89" t="s">
        <v>670</v>
      </c>
    </row>
    <row r="3434" spans="1:16" ht="51">
      <c r="A3434" s="271">
        <v>253</v>
      </c>
      <c r="B3434" s="89"/>
      <c r="C3434" s="272" t="s">
        <v>114</v>
      </c>
      <c r="D3434" s="84">
        <v>43542</v>
      </c>
      <c r="E3434" s="85" t="s">
        <v>6638</v>
      </c>
      <c r="F3434" s="85" t="s">
        <v>3</v>
      </c>
      <c r="G3434" s="85">
        <v>1720711</v>
      </c>
      <c r="H3434" s="89"/>
      <c r="I3434" s="273" t="s">
        <v>8005</v>
      </c>
      <c r="J3434" s="89"/>
      <c r="K3434" s="89"/>
      <c r="L3434" s="89"/>
      <c r="M3434" s="89"/>
      <c r="N3434" s="274">
        <v>0</v>
      </c>
      <c r="O3434" s="274">
        <v>899.71</v>
      </c>
      <c r="P3434" s="89" t="s">
        <v>670</v>
      </c>
    </row>
    <row r="3435" spans="1:16" ht="51">
      <c r="A3435" s="271" t="s">
        <v>565</v>
      </c>
      <c r="B3435" s="89"/>
      <c r="C3435" s="272" t="s">
        <v>615</v>
      </c>
      <c r="D3435" s="84">
        <v>43542</v>
      </c>
      <c r="E3435" s="85" t="s">
        <v>6639</v>
      </c>
      <c r="F3435" s="85" t="s">
        <v>3</v>
      </c>
      <c r="G3435" s="85">
        <v>1720614</v>
      </c>
      <c r="H3435" s="89"/>
      <c r="I3435" s="273" t="s">
        <v>8006</v>
      </c>
      <c r="J3435" s="89"/>
      <c r="K3435" s="89"/>
      <c r="L3435" s="89"/>
      <c r="M3435" s="89"/>
      <c r="N3435" s="274">
        <v>0</v>
      </c>
      <c r="O3435" s="274">
        <v>18023.38</v>
      </c>
      <c r="P3435" s="89" t="s">
        <v>670</v>
      </c>
    </row>
    <row r="3436" spans="1:16" ht="63.75">
      <c r="A3436" s="271">
        <v>660</v>
      </c>
      <c r="B3436" s="89"/>
      <c r="C3436" s="272" t="s">
        <v>188</v>
      </c>
      <c r="D3436" s="84">
        <v>43542</v>
      </c>
      <c r="E3436" s="85" t="s">
        <v>6640</v>
      </c>
      <c r="F3436" s="85" t="s">
        <v>3</v>
      </c>
      <c r="G3436" s="85">
        <v>1720629</v>
      </c>
      <c r="H3436" s="89"/>
      <c r="I3436" s="273" t="s">
        <v>8007</v>
      </c>
      <c r="J3436" s="89"/>
      <c r="K3436" s="89"/>
      <c r="L3436" s="89"/>
      <c r="M3436" s="89"/>
      <c r="N3436" s="274">
        <v>0</v>
      </c>
      <c r="O3436" s="274">
        <v>434</v>
      </c>
      <c r="P3436" s="89" t="s">
        <v>670</v>
      </c>
    </row>
    <row r="3437" spans="1:16" ht="51">
      <c r="A3437" s="271">
        <v>593</v>
      </c>
      <c r="B3437" s="89"/>
      <c r="C3437" s="272" t="s">
        <v>612</v>
      </c>
      <c r="D3437" s="84">
        <v>43542</v>
      </c>
      <c r="E3437" s="85" t="s">
        <v>6641</v>
      </c>
      <c r="F3437" s="85" t="s">
        <v>3</v>
      </c>
      <c r="G3437" s="85">
        <v>1720664</v>
      </c>
      <c r="H3437" s="89"/>
      <c r="I3437" s="273" t="s">
        <v>8008</v>
      </c>
      <c r="J3437" s="89"/>
      <c r="K3437" s="89"/>
      <c r="L3437" s="89"/>
      <c r="M3437" s="89"/>
      <c r="N3437" s="274">
        <v>0</v>
      </c>
      <c r="O3437" s="274">
        <v>474256.43</v>
      </c>
      <c r="P3437" s="89" t="s">
        <v>670</v>
      </c>
    </row>
    <row r="3438" spans="1:16" ht="51">
      <c r="A3438" s="271">
        <v>86</v>
      </c>
      <c r="B3438" s="89"/>
      <c r="C3438" s="272" t="s">
        <v>56</v>
      </c>
      <c r="D3438" s="84">
        <v>43542</v>
      </c>
      <c r="E3438" s="85" t="s">
        <v>6642</v>
      </c>
      <c r="F3438" s="85" t="s">
        <v>3</v>
      </c>
      <c r="G3438" s="85">
        <v>1720673</v>
      </c>
      <c r="H3438" s="89"/>
      <c r="I3438" s="273" t="s">
        <v>8009</v>
      </c>
      <c r="J3438" s="89"/>
      <c r="K3438" s="89"/>
      <c r="L3438" s="89"/>
      <c r="M3438" s="89"/>
      <c r="N3438" s="274">
        <v>0</v>
      </c>
      <c r="O3438" s="274">
        <v>400</v>
      </c>
      <c r="P3438" s="89" t="s">
        <v>670</v>
      </c>
    </row>
    <row r="3439" spans="1:16" ht="51">
      <c r="A3439" s="271" t="s">
        <v>565</v>
      </c>
      <c r="B3439" s="89"/>
      <c r="C3439" s="272" t="s">
        <v>615</v>
      </c>
      <c r="D3439" s="84">
        <v>43542</v>
      </c>
      <c r="E3439" s="85" t="s">
        <v>6643</v>
      </c>
      <c r="F3439" s="85" t="s">
        <v>3</v>
      </c>
      <c r="G3439" s="85">
        <v>1720674</v>
      </c>
      <c r="H3439" s="89"/>
      <c r="I3439" s="273" t="s">
        <v>8010</v>
      </c>
      <c r="J3439" s="89"/>
      <c r="K3439" s="89"/>
      <c r="L3439" s="89"/>
      <c r="M3439" s="89"/>
      <c r="N3439" s="274">
        <v>0</v>
      </c>
      <c r="O3439" s="274">
        <v>707</v>
      </c>
      <c r="P3439" s="89" t="s">
        <v>670</v>
      </c>
    </row>
    <row r="3440" spans="1:16" ht="76.5">
      <c r="A3440" s="271">
        <v>25</v>
      </c>
      <c r="B3440" s="89"/>
      <c r="C3440" s="272" t="s">
        <v>45</v>
      </c>
      <c r="D3440" s="84">
        <v>43542</v>
      </c>
      <c r="E3440" s="85" t="s">
        <v>6644</v>
      </c>
      <c r="F3440" s="85" t="s">
        <v>671</v>
      </c>
      <c r="G3440" s="85">
        <v>242239</v>
      </c>
      <c r="H3440" s="89"/>
      <c r="I3440" s="273" t="s">
        <v>8011</v>
      </c>
      <c r="J3440" s="89"/>
      <c r="K3440" s="89"/>
      <c r="L3440" s="89"/>
      <c r="M3440" s="89"/>
      <c r="N3440" s="274">
        <v>56279.83</v>
      </c>
      <c r="O3440" s="274">
        <v>0</v>
      </c>
      <c r="P3440" s="89" t="s">
        <v>670</v>
      </c>
    </row>
    <row r="3441" spans="1:16" ht="89.25">
      <c r="A3441" s="271">
        <v>25</v>
      </c>
      <c r="B3441" s="89"/>
      <c r="C3441" s="272" t="s">
        <v>45</v>
      </c>
      <c r="D3441" s="84">
        <v>43542</v>
      </c>
      <c r="E3441" s="85" t="s">
        <v>6644</v>
      </c>
      <c r="F3441" s="85" t="s">
        <v>671</v>
      </c>
      <c r="G3441" s="85">
        <v>242237</v>
      </c>
      <c r="H3441" s="89"/>
      <c r="I3441" s="273" t="s">
        <v>8012</v>
      </c>
      <c r="J3441" s="89"/>
      <c r="K3441" s="89"/>
      <c r="L3441" s="89"/>
      <c r="M3441" s="89"/>
      <c r="N3441" s="274">
        <v>104671.7</v>
      </c>
      <c r="O3441" s="274">
        <v>0</v>
      </c>
      <c r="P3441" s="89" t="s">
        <v>670</v>
      </c>
    </row>
    <row r="3442" spans="1:16" ht="89.25">
      <c r="A3442" s="271">
        <v>25</v>
      </c>
      <c r="B3442" s="89"/>
      <c r="C3442" s="272" t="s">
        <v>45</v>
      </c>
      <c r="D3442" s="84">
        <v>43542</v>
      </c>
      <c r="E3442" s="85" t="s">
        <v>6644</v>
      </c>
      <c r="F3442" s="85" t="s">
        <v>671</v>
      </c>
      <c r="G3442" s="85">
        <v>242238</v>
      </c>
      <c r="H3442" s="89"/>
      <c r="I3442" s="273" t="s">
        <v>8013</v>
      </c>
      <c r="J3442" s="89"/>
      <c r="K3442" s="89"/>
      <c r="L3442" s="89"/>
      <c r="M3442" s="89"/>
      <c r="N3442" s="274">
        <v>349702.68</v>
      </c>
      <c r="O3442" s="274">
        <v>0</v>
      </c>
      <c r="P3442" s="89" t="s">
        <v>670</v>
      </c>
    </row>
    <row r="3443" spans="1:16" ht="76.5">
      <c r="A3443" s="271">
        <v>25</v>
      </c>
      <c r="B3443" s="89"/>
      <c r="C3443" s="272" t="s">
        <v>45</v>
      </c>
      <c r="D3443" s="84">
        <v>43542</v>
      </c>
      <c r="E3443" s="85" t="s">
        <v>6644</v>
      </c>
      <c r="F3443" s="85" t="s">
        <v>671</v>
      </c>
      <c r="G3443" s="85">
        <v>238861</v>
      </c>
      <c r="H3443" s="89"/>
      <c r="I3443" s="273" t="s">
        <v>8014</v>
      </c>
      <c r="J3443" s="89"/>
      <c r="K3443" s="89"/>
      <c r="L3443" s="89"/>
      <c r="M3443" s="89"/>
      <c r="N3443" s="274">
        <v>247801.53</v>
      </c>
      <c r="O3443" s="274">
        <v>0</v>
      </c>
      <c r="P3443" s="89" t="s">
        <v>670</v>
      </c>
    </row>
    <row r="3444" spans="1:16" ht="76.5">
      <c r="A3444" s="271">
        <v>25</v>
      </c>
      <c r="B3444" s="89"/>
      <c r="C3444" s="272" t="s">
        <v>45</v>
      </c>
      <c r="D3444" s="84">
        <v>43542</v>
      </c>
      <c r="E3444" s="85" t="s">
        <v>6644</v>
      </c>
      <c r="F3444" s="85" t="s">
        <v>671</v>
      </c>
      <c r="G3444" s="85">
        <v>235411</v>
      </c>
      <c r="H3444" s="89"/>
      <c r="I3444" s="273" t="s">
        <v>8015</v>
      </c>
      <c r="J3444" s="89"/>
      <c r="K3444" s="89"/>
      <c r="L3444" s="89"/>
      <c r="M3444" s="89"/>
      <c r="N3444" s="274">
        <v>32065.75</v>
      </c>
      <c r="O3444" s="274">
        <v>0</v>
      </c>
      <c r="P3444" s="89" t="s">
        <v>670</v>
      </c>
    </row>
    <row r="3445" spans="1:16" ht="76.5">
      <c r="A3445" s="271">
        <v>25</v>
      </c>
      <c r="B3445" s="89"/>
      <c r="C3445" s="272" t="s">
        <v>45</v>
      </c>
      <c r="D3445" s="84">
        <v>43542</v>
      </c>
      <c r="E3445" s="85" t="s">
        <v>6644</v>
      </c>
      <c r="F3445" s="85" t="s">
        <v>671</v>
      </c>
      <c r="G3445" s="85">
        <v>235553</v>
      </c>
      <c r="H3445" s="89"/>
      <c r="I3445" s="273" t="s">
        <v>8016</v>
      </c>
      <c r="J3445" s="89"/>
      <c r="K3445" s="89"/>
      <c r="L3445" s="89"/>
      <c r="M3445" s="89"/>
      <c r="N3445" s="274">
        <v>124.1</v>
      </c>
      <c r="O3445" s="274">
        <v>0</v>
      </c>
      <c r="P3445" s="89" t="s">
        <v>670</v>
      </c>
    </row>
    <row r="3446" spans="1:16" ht="76.5">
      <c r="A3446" s="271">
        <v>25</v>
      </c>
      <c r="B3446" s="89"/>
      <c r="C3446" s="272" t="s">
        <v>45</v>
      </c>
      <c r="D3446" s="84">
        <v>43542</v>
      </c>
      <c r="E3446" s="85" t="s">
        <v>6644</v>
      </c>
      <c r="F3446" s="85" t="s">
        <v>671</v>
      </c>
      <c r="G3446" s="85">
        <v>235413</v>
      </c>
      <c r="H3446" s="89"/>
      <c r="I3446" s="273" t="s">
        <v>8017</v>
      </c>
      <c r="J3446" s="89"/>
      <c r="K3446" s="89"/>
      <c r="L3446" s="89"/>
      <c r="M3446" s="89"/>
      <c r="N3446" s="274">
        <v>440.28</v>
      </c>
      <c r="O3446" s="274">
        <v>0</v>
      </c>
      <c r="P3446" s="89" t="s">
        <v>670</v>
      </c>
    </row>
    <row r="3447" spans="1:16" ht="76.5">
      <c r="A3447" s="271">
        <v>25</v>
      </c>
      <c r="B3447" s="89"/>
      <c r="C3447" s="272" t="s">
        <v>45</v>
      </c>
      <c r="D3447" s="84">
        <v>43542</v>
      </c>
      <c r="E3447" s="85" t="s">
        <v>6644</v>
      </c>
      <c r="F3447" s="85" t="s">
        <v>671</v>
      </c>
      <c r="G3447" s="85">
        <v>235412</v>
      </c>
      <c r="H3447" s="89"/>
      <c r="I3447" s="273" t="s">
        <v>8018</v>
      </c>
      <c r="J3447" s="89"/>
      <c r="K3447" s="89"/>
      <c r="L3447" s="89"/>
      <c r="M3447" s="89"/>
      <c r="N3447" s="274">
        <v>488.36</v>
      </c>
      <c r="O3447" s="274">
        <v>0</v>
      </c>
      <c r="P3447" s="89" t="s">
        <v>670</v>
      </c>
    </row>
    <row r="3448" spans="1:16" ht="76.5">
      <c r="A3448" s="271">
        <v>25</v>
      </c>
      <c r="B3448" s="89"/>
      <c r="C3448" s="272" t="s">
        <v>45</v>
      </c>
      <c r="D3448" s="84">
        <v>43542</v>
      </c>
      <c r="E3448" s="85" t="s">
        <v>6644</v>
      </c>
      <c r="F3448" s="85" t="s">
        <v>671</v>
      </c>
      <c r="G3448" s="85">
        <v>235410</v>
      </c>
      <c r="H3448" s="89"/>
      <c r="I3448" s="273" t="s">
        <v>8019</v>
      </c>
      <c r="J3448" s="89"/>
      <c r="K3448" s="89"/>
      <c r="L3448" s="89"/>
      <c r="M3448" s="89"/>
      <c r="N3448" s="274">
        <v>1576512.8</v>
      </c>
      <c r="O3448" s="274">
        <v>0</v>
      </c>
      <c r="P3448" s="89" t="s">
        <v>670</v>
      </c>
    </row>
    <row r="3449" spans="1:16" ht="76.5">
      <c r="A3449" s="271">
        <v>25</v>
      </c>
      <c r="B3449" s="89"/>
      <c r="C3449" s="272" t="s">
        <v>45</v>
      </c>
      <c r="D3449" s="84">
        <v>43542</v>
      </c>
      <c r="E3449" s="85" t="s">
        <v>6644</v>
      </c>
      <c r="F3449" s="85" t="s">
        <v>671</v>
      </c>
      <c r="G3449" s="85">
        <v>235409</v>
      </c>
      <c r="H3449" s="89"/>
      <c r="I3449" s="273" t="s">
        <v>8020</v>
      </c>
      <c r="J3449" s="89"/>
      <c r="K3449" s="89"/>
      <c r="L3449" s="89"/>
      <c r="M3449" s="89"/>
      <c r="N3449" s="274">
        <v>1000</v>
      </c>
      <c r="O3449" s="274">
        <v>0</v>
      </c>
      <c r="P3449" s="89" t="s">
        <v>670</v>
      </c>
    </row>
    <row r="3450" spans="1:16" ht="76.5">
      <c r="A3450" s="271">
        <v>25</v>
      </c>
      <c r="B3450" s="89"/>
      <c r="C3450" s="272" t="s">
        <v>45</v>
      </c>
      <c r="D3450" s="84">
        <v>43542</v>
      </c>
      <c r="E3450" s="85" t="s">
        <v>6644</v>
      </c>
      <c r="F3450" s="85" t="s">
        <v>671</v>
      </c>
      <c r="G3450" s="85">
        <v>235252</v>
      </c>
      <c r="H3450" s="89"/>
      <c r="I3450" s="273" t="s">
        <v>8021</v>
      </c>
      <c r="J3450" s="89"/>
      <c r="K3450" s="89"/>
      <c r="L3450" s="89"/>
      <c r="M3450" s="89"/>
      <c r="N3450" s="274">
        <v>0.27</v>
      </c>
      <c r="O3450" s="274">
        <v>0</v>
      </c>
      <c r="P3450" s="89" t="s">
        <v>670</v>
      </c>
    </row>
    <row r="3451" spans="1:16" ht="76.5">
      <c r="A3451" s="271">
        <v>25</v>
      </c>
      <c r="B3451" s="89"/>
      <c r="C3451" s="272" t="s">
        <v>45</v>
      </c>
      <c r="D3451" s="84">
        <v>43542</v>
      </c>
      <c r="E3451" s="85" t="s">
        <v>6644</v>
      </c>
      <c r="F3451" s="85" t="s">
        <v>671</v>
      </c>
      <c r="G3451" s="85">
        <v>235128</v>
      </c>
      <c r="H3451" s="89"/>
      <c r="I3451" s="273" t="s">
        <v>8022</v>
      </c>
      <c r="J3451" s="89"/>
      <c r="K3451" s="89"/>
      <c r="L3451" s="89"/>
      <c r="M3451" s="89"/>
      <c r="N3451" s="274">
        <v>26.85</v>
      </c>
      <c r="O3451" s="274">
        <v>0</v>
      </c>
      <c r="P3451" s="89" t="s">
        <v>670</v>
      </c>
    </row>
    <row r="3452" spans="1:16" ht="76.5">
      <c r="A3452" s="271">
        <v>25</v>
      </c>
      <c r="B3452" s="89"/>
      <c r="C3452" s="272" t="s">
        <v>45</v>
      </c>
      <c r="D3452" s="84">
        <v>43542</v>
      </c>
      <c r="E3452" s="85" t="s">
        <v>6644</v>
      </c>
      <c r="F3452" s="85" t="s">
        <v>671</v>
      </c>
      <c r="G3452" s="85">
        <v>235129</v>
      </c>
      <c r="H3452" s="89"/>
      <c r="I3452" s="273" t="s">
        <v>8023</v>
      </c>
      <c r="J3452" s="89"/>
      <c r="K3452" s="89"/>
      <c r="L3452" s="89"/>
      <c r="M3452" s="89"/>
      <c r="N3452" s="274">
        <v>31.03</v>
      </c>
      <c r="O3452" s="274">
        <v>0</v>
      </c>
      <c r="P3452" s="89" t="s">
        <v>670</v>
      </c>
    </row>
    <row r="3453" spans="1:16" ht="76.5">
      <c r="A3453" s="271">
        <v>25</v>
      </c>
      <c r="B3453" s="89"/>
      <c r="C3453" s="272" t="s">
        <v>45</v>
      </c>
      <c r="D3453" s="84">
        <v>43542</v>
      </c>
      <c r="E3453" s="85" t="s">
        <v>6644</v>
      </c>
      <c r="F3453" s="85" t="s">
        <v>671</v>
      </c>
      <c r="G3453" s="85">
        <v>234841</v>
      </c>
      <c r="H3453" s="89"/>
      <c r="I3453" s="273" t="s">
        <v>8024</v>
      </c>
      <c r="J3453" s="89"/>
      <c r="K3453" s="89"/>
      <c r="L3453" s="89"/>
      <c r="M3453" s="89"/>
      <c r="N3453" s="274">
        <v>0.1</v>
      </c>
      <c r="O3453" s="274">
        <v>0</v>
      </c>
      <c r="P3453" s="89" t="s">
        <v>670</v>
      </c>
    </row>
    <row r="3454" spans="1:16" ht="76.5">
      <c r="A3454" s="271">
        <v>25</v>
      </c>
      <c r="B3454" s="89"/>
      <c r="C3454" s="272" t="s">
        <v>45</v>
      </c>
      <c r="D3454" s="84">
        <v>43542</v>
      </c>
      <c r="E3454" s="85" t="s">
        <v>6644</v>
      </c>
      <c r="F3454" s="85" t="s">
        <v>671</v>
      </c>
      <c r="G3454" s="85">
        <v>234837</v>
      </c>
      <c r="H3454" s="89"/>
      <c r="I3454" s="273" t="s">
        <v>8025</v>
      </c>
      <c r="J3454" s="89"/>
      <c r="K3454" s="89"/>
      <c r="L3454" s="89"/>
      <c r="M3454" s="89"/>
      <c r="N3454" s="274">
        <v>8.27</v>
      </c>
      <c r="O3454" s="274">
        <v>0</v>
      </c>
      <c r="P3454" s="89" t="s">
        <v>670</v>
      </c>
    </row>
    <row r="3455" spans="1:16" ht="76.5">
      <c r="A3455" s="271">
        <v>25</v>
      </c>
      <c r="B3455" s="89"/>
      <c r="C3455" s="272" t="s">
        <v>45</v>
      </c>
      <c r="D3455" s="84">
        <v>43542</v>
      </c>
      <c r="E3455" s="85" t="s">
        <v>6644</v>
      </c>
      <c r="F3455" s="85" t="s">
        <v>671</v>
      </c>
      <c r="G3455" s="85">
        <v>235130</v>
      </c>
      <c r="H3455" s="89"/>
      <c r="I3455" s="273" t="s">
        <v>8026</v>
      </c>
      <c r="J3455" s="89"/>
      <c r="K3455" s="89"/>
      <c r="L3455" s="89"/>
      <c r="M3455" s="89"/>
      <c r="N3455" s="274">
        <v>59999.97</v>
      </c>
      <c r="O3455" s="274">
        <v>0</v>
      </c>
      <c r="P3455" s="89" t="s">
        <v>670</v>
      </c>
    </row>
    <row r="3456" spans="1:16" ht="89.25">
      <c r="A3456" s="271">
        <v>25</v>
      </c>
      <c r="B3456" s="89"/>
      <c r="C3456" s="272" t="s">
        <v>45</v>
      </c>
      <c r="D3456" s="84">
        <v>43542</v>
      </c>
      <c r="E3456" s="85" t="s">
        <v>6644</v>
      </c>
      <c r="F3456" s="85" t="s">
        <v>671</v>
      </c>
      <c r="G3456" s="85">
        <v>234833</v>
      </c>
      <c r="H3456" s="89"/>
      <c r="I3456" s="273" t="s">
        <v>8027</v>
      </c>
      <c r="J3456" s="89"/>
      <c r="K3456" s="89"/>
      <c r="L3456" s="89"/>
      <c r="M3456" s="89"/>
      <c r="N3456" s="274">
        <v>190.71</v>
      </c>
      <c r="O3456" s="274">
        <v>0</v>
      </c>
      <c r="P3456" s="89" t="s">
        <v>670</v>
      </c>
    </row>
    <row r="3457" spans="1:16" ht="76.5">
      <c r="A3457" s="271">
        <v>25</v>
      </c>
      <c r="B3457" s="89"/>
      <c r="C3457" s="272" t="s">
        <v>45</v>
      </c>
      <c r="D3457" s="84">
        <v>43542</v>
      </c>
      <c r="E3457" s="85" t="s">
        <v>6644</v>
      </c>
      <c r="F3457" s="85" t="s">
        <v>671</v>
      </c>
      <c r="G3457" s="85">
        <v>234835</v>
      </c>
      <c r="H3457" s="89"/>
      <c r="I3457" s="273" t="s">
        <v>8028</v>
      </c>
      <c r="J3457" s="89"/>
      <c r="K3457" s="89"/>
      <c r="L3457" s="89"/>
      <c r="M3457" s="89"/>
      <c r="N3457" s="274">
        <v>1730.52</v>
      </c>
      <c r="O3457" s="274">
        <v>0</v>
      </c>
      <c r="P3457" s="89" t="s">
        <v>670</v>
      </c>
    </row>
    <row r="3458" spans="1:16" ht="89.25">
      <c r="A3458" s="271">
        <v>25</v>
      </c>
      <c r="B3458" s="89"/>
      <c r="C3458" s="272" t="s">
        <v>45</v>
      </c>
      <c r="D3458" s="84">
        <v>43542</v>
      </c>
      <c r="E3458" s="85" t="s">
        <v>6645</v>
      </c>
      <c r="F3458" s="85" t="s">
        <v>671</v>
      </c>
      <c r="G3458" s="85">
        <v>235555</v>
      </c>
      <c r="H3458" s="89"/>
      <c r="I3458" s="273" t="s">
        <v>8029</v>
      </c>
      <c r="J3458" s="89"/>
      <c r="K3458" s="89"/>
      <c r="L3458" s="89"/>
      <c r="M3458" s="89"/>
      <c r="N3458" s="274">
        <v>451988.56</v>
      </c>
      <c r="O3458" s="274">
        <v>0</v>
      </c>
      <c r="P3458" s="89" t="s">
        <v>670</v>
      </c>
    </row>
    <row r="3459" spans="1:16" ht="89.25">
      <c r="A3459" s="271">
        <v>25</v>
      </c>
      <c r="B3459" s="89"/>
      <c r="C3459" s="272" t="s">
        <v>45</v>
      </c>
      <c r="D3459" s="84">
        <v>43542</v>
      </c>
      <c r="E3459" s="85" t="s">
        <v>6645</v>
      </c>
      <c r="F3459" s="85" t="s">
        <v>671</v>
      </c>
      <c r="G3459" s="85">
        <v>232448</v>
      </c>
      <c r="H3459" s="89"/>
      <c r="I3459" s="273" t="s">
        <v>8030</v>
      </c>
      <c r="J3459" s="89"/>
      <c r="K3459" s="89"/>
      <c r="L3459" s="89"/>
      <c r="M3459" s="89"/>
      <c r="N3459" s="274">
        <v>49.83</v>
      </c>
      <c r="O3459" s="274">
        <v>0</v>
      </c>
      <c r="P3459" s="89" t="s">
        <v>670</v>
      </c>
    </row>
    <row r="3460" spans="1:16" ht="89.25">
      <c r="A3460" s="271">
        <v>25</v>
      </c>
      <c r="B3460" s="89"/>
      <c r="C3460" s="272" t="s">
        <v>45</v>
      </c>
      <c r="D3460" s="84">
        <v>43542</v>
      </c>
      <c r="E3460" s="85" t="s">
        <v>6645</v>
      </c>
      <c r="F3460" s="85" t="s">
        <v>671</v>
      </c>
      <c r="G3460" s="85">
        <v>235554</v>
      </c>
      <c r="H3460" s="89"/>
      <c r="I3460" s="273" t="s">
        <v>8031</v>
      </c>
      <c r="J3460" s="89"/>
      <c r="K3460" s="89"/>
      <c r="L3460" s="89"/>
      <c r="M3460" s="89"/>
      <c r="N3460" s="274">
        <v>664892.1</v>
      </c>
      <c r="O3460" s="274">
        <v>0</v>
      </c>
      <c r="P3460" s="89" t="s">
        <v>670</v>
      </c>
    </row>
    <row r="3461" spans="1:16" ht="89.25">
      <c r="A3461" s="271">
        <v>25</v>
      </c>
      <c r="B3461" s="89"/>
      <c r="C3461" s="272" t="s">
        <v>45</v>
      </c>
      <c r="D3461" s="84">
        <v>43542</v>
      </c>
      <c r="E3461" s="85" t="s">
        <v>6645</v>
      </c>
      <c r="F3461" s="85" t="s">
        <v>671</v>
      </c>
      <c r="G3461" s="85">
        <v>232447</v>
      </c>
      <c r="H3461" s="89"/>
      <c r="I3461" s="273" t="s">
        <v>8032</v>
      </c>
      <c r="J3461" s="89"/>
      <c r="K3461" s="89"/>
      <c r="L3461" s="89"/>
      <c r="M3461" s="89"/>
      <c r="N3461" s="274">
        <v>335.99</v>
      </c>
      <c r="O3461" s="274">
        <v>0</v>
      </c>
      <c r="P3461" s="89" t="s">
        <v>670</v>
      </c>
    </row>
    <row r="3462" spans="1:16" ht="76.5">
      <c r="A3462" s="271">
        <v>25</v>
      </c>
      <c r="B3462" s="89"/>
      <c r="C3462" s="272" t="s">
        <v>45</v>
      </c>
      <c r="D3462" s="84">
        <v>43542</v>
      </c>
      <c r="E3462" s="85" t="s">
        <v>6645</v>
      </c>
      <c r="F3462" s="85" t="s">
        <v>671</v>
      </c>
      <c r="G3462" s="85">
        <v>232255</v>
      </c>
      <c r="H3462" s="89"/>
      <c r="I3462" s="273" t="s">
        <v>8033</v>
      </c>
      <c r="J3462" s="89"/>
      <c r="K3462" s="89"/>
      <c r="L3462" s="89"/>
      <c r="M3462" s="89"/>
      <c r="N3462" s="274">
        <v>6001.66</v>
      </c>
      <c r="O3462" s="274">
        <v>0</v>
      </c>
      <c r="P3462" s="89" t="s">
        <v>670</v>
      </c>
    </row>
    <row r="3463" spans="1:16" ht="76.5">
      <c r="A3463" s="271">
        <v>25</v>
      </c>
      <c r="B3463" s="89"/>
      <c r="C3463" s="272" t="s">
        <v>45</v>
      </c>
      <c r="D3463" s="84">
        <v>43542</v>
      </c>
      <c r="E3463" s="85" t="s">
        <v>6645</v>
      </c>
      <c r="F3463" s="85" t="s">
        <v>671</v>
      </c>
      <c r="G3463" s="85">
        <v>234836</v>
      </c>
      <c r="H3463" s="89"/>
      <c r="I3463" s="273" t="s">
        <v>8034</v>
      </c>
      <c r="J3463" s="89"/>
      <c r="K3463" s="89"/>
      <c r="L3463" s="89"/>
      <c r="M3463" s="89"/>
      <c r="N3463" s="274">
        <v>4.17</v>
      </c>
      <c r="O3463" s="274">
        <v>0</v>
      </c>
      <c r="P3463" s="89" t="s">
        <v>670</v>
      </c>
    </row>
    <row r="3464" spans="1:16" ht="76.5">
      <c r="A3464" s="271">
        <v>25</v>
      </c>
      <c r="B3464" s="89"/>
      <c r="C3464" s="272" t="s">
        <v>45</v>
      </c>
      <c r="D3464" s="84">
        <v>43542</v>
      </c>
      <c r="E3464" s="85" t="s">
        <v>6645</v>
      </c>
      <c r="F3464" s="85" t="s">
        <v>671</v>
      </c>
      <c r="G3464" s="85">
        <v>232697</v>
      </c>
      <c r="H3464" s="89"/>
      <c r="I3464" s="273" t="s">
        <v>8035</v>
      </c>
      <c r="J3464" s="89"/>
      <c r="K3464" s="89"/>
      <c r="L3464" s="89"/>
      <c r="M3464" s="89"/>
      <c r="N3464" s="274">
        <v>197128.2</v>
      </c>
      <c r="O3464" s="274">
        <v>0</v>
      </c>
      <c r="P3464" s="89" t="s">
        <v>670</v>
      </c>
    </row>
    <row r="3465" spans="1:16" ht="76.5">
      <c r="A3465" s="271">
        <v>25</v>
      </c>
      <c r="B3465" s="89"/>
      <c r="C3465" s="272" t="s">
        <v>45</v>
      </c>
      <c r="D3465" s="84">
        <v>43542</v>
      </c>
      <c r="E3465" s="85" t="s">
        <v>6645</v>
      </c>
      <c r="F3465" s="85" t="s">
        <v>671</v>
      </c>
      <c r="G3465" s="85">
        <v>232694</v>
      </c>
      <c r="H3465" s="89"/>
      <c r="I3465" s="273" t="s">
        <v>8036</v>
      </c>
      <c r="J3465" s="89"/>
      <c r="K3465" s="89"/>
      <c r="L3465" s="89"/>
      <c r="M3465" s="89"/>
      <c r="N3465" s="274">
        <v>10357.34</v>
      </c>
      <c r="O3465" s="274">
        <v>0</v>
      </c>
      <c r="P3465" s="89" t="s">
        <v>670</v>
      </c>
    </row>
    <row r="3466" spans="1:16" ht="76.5">
      <c r="A3466" s="271">
        <v>25</v>
      </c>
      <c r="B3466" s="89"/>
      <c r="C3466" s="272" t="s">
        <v>45</v>
      </c>
      <c r="D3466" s="84">
        <v>43542</v>
      </c>
      <c r="E3466" s="85" t="s">
        <v>6645</v>
      </c>
      <c r="F3466" s="85" t="s">
        <v>671</v>
      </c>
      <c r="G3466" s="85">
        <v>232451</v>
      </c>
      <c r="H3466" s="89"/>
      <c r="I3466" s="273" t="s">
        <v>8037</v>
      </c>
      <c r="J3466" s="89"/>
      <c r="K3466" s="89"/>
      <c r="L3466" s="89"/>
      <c r="M3466" s="89"/>
      <c r="N3466" s="274">
        <v>309014.7</v>
      </c>
      <c r="O3466" s="274">
        <v>0</v>
      </c>
      <c r="P3466" s="89" t="s">
        <v>670</v>
      </c>
    </row>
    <row r="3467" spans="1:16" ht="76.5">
      <c r="A3467" s="271">
        <v>25</v>
      </c>
      <c r="B3467" s="89"/>
      <c r="C3467" s="272" t="s">
        <v>45</v>
      </c>
      <c r="D3467" s="84">
        <v>43542</v>
      </c>
      <c r="E3467" s="85" t="s">
        <v>6645</v>
      </c>
      <c r="F3467" s="85" t="s">
        <v>671</v>
      </c>
      <c r="G3467" s="85">
        <v>232696</v>
      </c>
      <c r="H3467" s="89"/>
      <c r="I3467" s="273" t="s">
        <v>8038</v>
      </c>
      <c r="J3467" s="89"/>
      <c r="K3467" s="89"/>
      <c r="L3467" s="89"/>
      <c r="M3467" s="89"/>
      <c r="N3467" s="274">
        <v>161.61000000000001</v>
      </c>
      <c r="O3467" s="274">
        <v>0</v>
      </c>
      <c r="P3467" s="89" t="s">
        <v>670</v>
      </c>
    </row>
    <row r="3468" spans="1:16" ht="76.5">
      <c r="A3468" s="271">
        <v>25</v>
      </c>
      <c r="B3468" s="89"/>
      <c r="C3468" s="272" t="s">
        <v>45</v>
      </c>
      <c r="D3468" s="84">
        <v>43542</v>
      </c>
      <c r="E3468" s="85" t="s">
        <v>6645</v>
      </c>
      <c r="F3468" s="85" t="s">
        <v>671</v>
      </c>
      <c r="G3468" s="85">
        <v>232695</v>
      </c>
      <c r="H3468" s="89"/>
      <c r="I3468" s="273" t="s">
        <v>8039</v>
      </c>
      <c r="J3468" s="89"/>
      <c r="K3468" s="89"/>
      <c r="L3468" s="89"/>
      <c r="M3468" s="89"/>
      <c r="N3468" s="274">
        <v>50.36</v>
      </c>
      <c r="O3468" s="274">
        <v>0</v>
      </c>
      <c r="P3468" s="89" t="s">
        <v>670</v>
      </c>
    </row>
    <row r="3469" spans="1:16" ht="76.5">
      <c r="A3469" s="271">
        <v>25</v>
      </c>
      <c r="B3469" s="89"/>
      <c r="C3469" s="272" t="s">
        <v>45</v>
      </c>
      <c r="D3469" s="84">
        <v>43542</v>
      </c>
      <c r="E3469" s="85" t="s">
        <v>6645</v>
      </c>
      <c r="F3469" s="85" t="s">
        <v>671</v>
      </c>
      <c r="G3469" s="85">
        <v>232445</v>
      </c>
      <c r="H3469" s="89"/>
      <c r="I3469" s="273" t="s">
        <v>8040</v>
      </c>
      <c r="J3469" s="89"/>
      <c r="K3469" s="89"/>
      <c r="L3469" s="89"/>
      <c r="M3469" s="89"/>
      <c r="N3469" s="274">
        <v>147.07</v>
      </c>
      <c r="O3469" s="274">
        <v>0</v>
      </c>
      <c r="P3469" s="89" t="s">
        <v>670</v>
      </c>
    </row>
    <row r="3470" spans="1:16" ht="89.25">
      <c r="A3470" s="271">
        <v>25</v>
      </c>
      <c r="B3470" s="89"/>
      <c r="C3470" s="272" t="s">
        <v>45</v>
      </c>
      <c r="D3470" s="84">
        <v>43542</v>
      </c>
      <c r="E3470" s="85" t="s">
        <v>6645</v>
      </c>
      <c r="F3470" s="85" t="s">
        <v>671</v>
      </c>
      <c r="G3470" s="85">
        <v>232446</v>
      </c>
      <c r="H3470" s="89"/>
      <c r="I3470" s="273" t="s">
        <v>8041</v>
      </c>
      <c r="J3470" s="89"/>
      <c r="K3470" s="89"/>
      <c r="L3470" s="89"/>
      <c r="M3470" s="89"/>
      <c r="N3470" s="274">
        <v>278.82</v>
      </c>
      <c r="O3470" s="274">
        <v>0</v>
      </c>
      <c r="P3470" s="89" t="s">
        <v>670</v>
      </c>
    </row>
    <row r="3471" spans="1:16" ht="76.5">
      <c r="A3471" s="271">
        <v>25</v>
      </c>
      <c r="B3471" s="89"/>
      <c r="C3471" s="272" t="s">
        <v>45</v>
      </c>
      <c r="D3471" s="84">
        <v>43542</v>
      </c>
      <c r="E3471" s="85" t="s">
        <v>6646</v>
      </c>
      <c r="F3471" s="85" t="s">
        <v>671</v>
      </c>
      <c r="G3471" s="85">
        <v>234595</v>
      </c>
      <c r="H3471" s="89"/>
      <c r="I3471" s="273" t="s">
        <v>8042</v>
      </c>
      <c r="J3471" s="89"/>
      <c r="K3471" s="89"/>
      <c r="L3471" s="89"/>
      <c r="M3471" s="89"/>
      <c r="N3471" s="274">
        <v>187292.97</v>
      </c>
      <c r="O3471" s="274">
        <v>0</v>
      </c>
      <c r="P3471" s="89" t="s">
        <v>670</v>
      </c>
    </row>
    <row r="3472" spans="1:16" ht="76.5">
      <c r="A3472" s="271">
        <v>25</v>
      </c>
      <c r="B3472" s="89"/>
      <c r="C3472" s="272" t="s">
        <v>45</v>
      </c>
      <c r="D3472" s="84">
        <v>43542</v>
      </c>
      <c r="E3472" s="85" t="s">
        <v>6646</v>
      </c>
      <c r="F3472" s="85" t="s">
        <v>671</v>
      </c>
      <c r="G3472" s="85">
        <v>234591</v>
      </c>
      <c r="H3472" s="89"/>
      <c r="I3472" s="273" t="s">
        <v>8043</v>
      </c>
      <c r="J3472" s="89"/>
      <c r="K3472" s="89"/>
      <c r="L3472" s="89"/>
      <c r="M3472" s="89"/>
      <c r="N3472" s="274">
        <v>4159.16</v>
      </c>
      <c r="O3472" s="274">
        <v>0</v>
      </c>
      <c r="P3472" s="89" t="s">
        <v>670</v>
      </c>
    </row>
    <row r="3473" spans="1:16" ht="76.5">
      <c r="A3473" s="271">
        <v>25</v>
      </c>
      <c r="B3473" s="89"/>
      <c r="C3473" s="272" t="s">
        <v>45</v>
      </c>
      <c r="D3473" s="84">
        <v>43542</v>
      </c>
      <c r="E3473" s="85" t="s">
        <v>6646</v>
      </c>
      <c r="F3473" s="85" t="s">
        <v>671</v>
      </c>
      <c r="G3473" s="85">
        <v>234594</v>
      </c>
      <c r="H3473" s="89"/>
      <c r="I3473" s="273" t="s">
        <v>8044</v>
      </c>
      <c r="J3473" s="89"/>
      <c r="K3473" s="89"/>
      <c r="L3473" s="89"/>
      <c r="M3473" s="89"/>
      <c r="N3473" s="274">
        <v>798.05</v>
      </c>
      <c r="O3473" s="274">
        <v>0</v>
      </c>
      <c r="P3473" s="89" t="s">
        <v>670</v>
      </c>
    </row>
    <row r="3474" spans="1:16" ht="76.5">
      <c r="A3474" s="271">
        <v>25</v>
      </c>
      <c r="B3474" s="89"/>
      <c r="C3474" s="272" t="s">
        <v>45</v>
      </c>
      <c r="D3474" s="84">
        <v>43542</v>
      </c>
      <c r="E3474" s="85" t="s">
        <v>6646</v>
      </c>
      <c r="F3474" s="85" t="s">
        <v>671</v>
      </c>
      <c r="G3474" s="85">
        <v>234827</v>
      </c>
      <c r="H3474" s="89"/>
      <c r="I3474" s="273" t="s">
        <v>8045</v>
      </c>
      <c r="J3474" s="89"/>
      <c r="K3474" s="89"/>
      <c r="L3474" s="89"/>
      <c r="M3474" s="89"/>
      <c r="N3474" s="274">
        <v>1345.35</v>
      </c>
      <c r="O3474" s="274">
        <v>0</v>
      </c>
      <c r="P3474" s="89" t="s">
        <v>670</v>
      </c>
    </row>
    <row r="3475" spans="1:16" ht="76.5">
      <c r="A3475" s="271">
        <v>25</v>
      </c>
      <c r="B3475" s="89"/>
      <c r="C3475" s="272" t="s">
        <v>45</v>
      </c>
      <c r="D3475" s="84">
        <v>43542</v>
      </c>
      <c r="E3475" s="85" t="s">
        <v>6646</v>
      </c>
      <c r="F3475" s="85" t="s">
        <v>671</v>
      </c>
      <c r="G3475" s="85">
        <v>234828</v>
      </c>
      <c r="H3475" s="89"/>
      <c r="I3475" s="273" t="s">
        <v>8046</v>
      </c>
      <c r="J3475" s="89"/>
      <c r="K3475" s="89"/>
      <c r="L3475" s="89"/>
      <c r="M3475" s="89"/>
      <c r="N3475" s="274">
        <v>143636.21</v>
      </c>
      <c r="O3475" s="274">
        <v>0</v>
      </c>
      <c r="P3475" s="89" t="s">
        <v>670</v>
      </c>
    </row>
    <row r="3476" spans="1:16" ht="76.5">
      <c r="A3476" s="271">
        <v>25</v>
      </c>
      <c r="B3476" s="89"/>
      <c r="C3476" s="272" t="s">
        <v>45</v>
      </c>
      <c r="D3476" s="84">
        <v>43542</v>
      </c>
      <c r="E3476" s="85" t="s">
        <v>6646</v>
      </c>
      <c r="F3476" s="85" t="s">
        <v>671</v>
      </c>
      <c r="G3476" s="85">
        <v>234830</v>
      </c>
      <c r="H3476" s="89"/>
      <c r="I3476" s="273" t="s">
        <v>8047</v>
      </c>
      <c r="J3476" s="89"/>
      <c r="K3476" s="89"/>
      <c r="L3476" s="89"/>
      <c r="M3476" s="89"/>
      <c r="N3476" s="274">
        <v>767.26</v>
      </c>
      <c r="O3476" s="274">
        <v>0</v>
      </c>
      <c r="P3476" s="89" t="s">
        <v>670</v>
      </c>
    </row>
    <row r="3477" spans="1:16" ht="89.25">
      <c r="A3477" s="271">
        <v>25</v>
      </c>
      <c r="B3477" s="89"/>
      <c r="C3477" s="272" t="s">
        <v>45</v>
      </c>
      <c r="D3477" s="84">
        <v>43542</v>
      </c>
      <c r="E3477" s="85" t="s">
        <v>6646</v>
      </c>
      <c r="F3477" s="85" t="s">
        <v>671</v>
      </c>
      <c r="G3477" s="85">
        <v>234831</v>
      </c>
      <c r="H3477" s="89"/>
      <c r="I3477" s="273" t="s">
        <v>8048</v>
      </c>
      <c r="J3477" s="89"/>
      <c r="K3477" s="89"/>
      <c r="L3477" s="89"/>
      <c r="M3477" s="89"/>
      <c r="N3477" s="274">
        <v>106.43</v>
      </c>
      <c r="O3477" s="274">
        <v>0</v>
      </c>
      <c r="P3477" s="89" t="s">
        <v>670</v>
      </c>
    </row>
    <row r="3478" spans="1:16" ht="76.5">
      <c r="A3478" s="271">
        <v>25</v>
      </c>
      <c r="B3478" s="89"/>
      <c r="C3478" s="272" t="s">
        <v>45</v>
      </c>
      <c r="D3478" s="84">
        <v>43542</v>
      </c>
      <c r="E3478" s="85" t="s">
        <v>6646</v>
      </c>
      <c r="F3478" s="85" t="s">
        <v>671</v>
      </c>
      <c r="G3478" s="85">
        <v>235407</v>
      </c>
      <c r="H3478" s="89"/>
      <c r="I3478" s="273" t="s">
        <v>8049</v>
      </c>
      <c r="J3478" s="89"/>
      <c r="K3478" s="89"/>
      <c r="L3478" s="89"/>
      <c r="M3478" s="89"/>
      <c r="N3478" s="274">
        <v>0.06</v>
      </c>
      <c r="O3478" s="274">
        <v>0</v>
      </c>
      <c r="P3478" s="89" t="s">
        <v>670</v>
      </c>
    </row>
    <row r="3479" spans="1:16" ht="76.5">
      <c r="A3479" s="271">
        <v>25</v>
      </c>
      <c r="B3479" s="89"/>
      <c r="C3479" s="272" t="s">
        <v>45</v>
      </c>
      <c r="D3479" s="84">
        <v>43542</v>
      </c>
      <c r="E3479" s="85" t="s">
        <v>6646</v>
      </c>
      <c r="F3479" s="85" t="s">
        <v>671</v>
      </c>
      <c r="G3479" s="85">
        <v>235131</v>
      </c>
      <c r="H3479" s="89"/>
      <c r="I3479" s="273" t="s">
        <v>8050</v>
      </c>
      <c r="J3479" s="89"/>
      <c r="K3479" s="89"/>
      <c r="L3479" s="89"/>
      <c r="M3479" s="89"/>
      <c r="N3479" s="274">
        <v>0.97</v>
      </c>
      <c r="O3479" s="274">
        <v>0</v>
      </c>
      <c r="P3479" s="89" t="s">
        <v>670</v>
      </c>
    </row>
    <row r="3480" spans="1:16" ht="76.5">
      <c r="A3480" s="271">
        <v>25</v>
      </c>
      <c r="B3480" s="89"/>
      <c r="C3480" s="272" t="s">
        <v>45</v>
      </c>
      <c r="D3480" s="84">
        <v>43542</v>
      </c>
      <c r="E3480" s="85" t="s">
        <v>6646</v>
      </c>
      <c r="F3480" s="85" t="s">
        <v>671</v>
      </c>
      <c r="G3480" s="85">
        <v>235132</v>
      </c>
      <c r="H3480" s="89"/>
      <c r="I3480" s="273" t="s">
        <v>8051</v>
      </c>
      <c r="J3480" s="89"/>
      <c r="K3480" s="89"/>
      <c r="L3480" s="89"/>
      <c r="M3480" s="89"/>
      <c r="N3480" s="274">
        <v>193.94</v>
      </c>
      <c r="O3480" s="274">
        <v>0</v>
      </c>
      <c r="P3480" s="89" t="s">
        <v>670</v>
      </c>
    </row>
    <row r="3481" spans="1:16" ht="76.5">
      <c r="A3481" s="271">
        <v>25</v>
      </c>
      <c r="B3481" s="89"/>
      <c r="C3481" s="272" t="s">
        <v>45</v>
      </c>
      <c r="D3481" s="84">
        <v>43542</v>
      </c>
      <c r="E3481" s="85" t="s">
        <v>6646</v>
      </c>
      <c r="F3481" s="85" t="s">
        <v>671</v>
      </c>
      <c r="G3481" s="85">
        <v>235251</v>
      </c>
      <c r="H3481" s="89"/>
      <c r="I3481" s="273" t="s">
        <v>8052</v>
      </c>
      <c r="J3481" s="89"/>
      <c r="K3481" s="89"/>
      <c r="L3481" s="89"/>
      <c r="M3481" s="89"/>
      <c r="N3481" s="274">
        <v>3.87</v>
      </c>
      <c r="O3481" s="274">
        <v>0</v>
      </c>
      <c r="P3481" s="89" t="s">
        <v>670</v>
      </c>
    </row>
    <row r="3482" spans="1:16" ht="76.5">
      <c r="A3482" s="271">
        <v>25</v>
      </c>
      <c r="B3482" s="89"/>
      <c r="C3482" s="272" t="s">
        <v>45</v>
      </c>
      <c r="D3482" s="84">
        <v>43542</v>
      </c>
      <c r="E3482" s="85" t="s">
        <v>6646</v>
      </c>
      <c r="F3482" s="85" t="s">
        <v>671</v>
      </c>
      <c r="G3482" s="85">
        <v>235250</v>
      </c>
      <c r="H3482" s="89"/>
      <c r="I3482" s="273" t="s">
        <v>8053</v>
      </c>
      <c r="J3482" s="89"/>
      <c r="K3482" s="89"/>
      <c r="L3482" s="89"/>
      <c r="M3482" s="89"/>
      <c r="N3482" s="274">
        <v>11.11</v>
      </c>
      <c r="O3482" s="274">
        <v>0</v>
      </c>
      <c r="P3482" s="89" t="s">
        <v>670</v>
      </c>
    </row>
    <row r="3483" spans="1:16" ht="76.5">
      <c r="A3483" s="271">
        <v>25</v>
      </c>
      <c r="B3483" s="89"/>
      <c r="C3483" s="272" t="s">
        <v>45</v>
      </c>
      <c r="D3483" s="84">
        <v>43542</v>
      </c>
      <c r="E3483" s="85" t="s">
        <v>6646</v>
      </c>
      <c r="F3483" s="85" t="s">
        <v>671</v>
      </c>
      <c r="G3483" s="85">
        <v>234839</v>
      </c>
      <c r="H3483" s="89"/>
      <c r="I3483" s="273" t="s">
        <v>8054</v>
      </c>
      <c r="J3483" s="89"/>
      <c r="K3483" s="89"/>
      <c r="L3483" s="89"/>
      <c r="M3483" s="89"/>
      <c r="N3483" s="274">
        <v>233.29</v>
      </c>
      <c r="O3483" s="274">
        <v>0</v>
      </c>
      <c r="P3483" s="89" t="s">
        <v>670</v>
      </c>
    </row>
    <row r="3484" spans="1:16" ht="89.25">
      <c r="A3484" s="271">
        <v>25</v>
      </c>
      <c r="B3484" s="89"/>
      <c r="C3484" s="272" t="s">
        <v>45</v>
      </c>
      <c r="D3484" s="84">
        <v>43542</v>
      </c>
      <c r="E3484" s="85" t="s">
        <v>6646</v>
      </c>
      <c r="F3484" s="85" t="s">
        <v>671</v>
      </c>
      <c r="G3484" s="85">
        <v>234838</v>
      </c>
      <c r="H3484" s="89"/>
      <c r="I3484" s="273" t="s">
        <v>8055</v>
      </c>
      <c r="J3484" s="89"/>
      <c r="K3484" s="89"/>
      <c r="L3484" s="89"/>
      <c r="M3484" s="89"/>
      <c r="N3484" s="274">
        <v>36.659999999999997</v>
      </c>
      <c r="O3484" s="274">
        <v>0</v>
      </c>
      <c r="P3484" s="89" t="s">
        <v>670</v>
      </c>
    </row>
    <row r="3485" spans="1:16" ht="76.5">
      <c r="A3485" s="271">
        <v>25</v>
      </c>
      <c r="B3485" s="89"/>
      <c r="C3485" s="272" t="s">
        <v>45</v>
      </c>
      <c r="D3485" s="84">
        <v>43542</v>
      </c>
      <c r="E3485" s="85" t="s">
        <v>6646</v>
      </c>
      <c r="F3485" s="85" t="s">
        <v>671</v>
      </c>
      <c r="G3485" s="85">
        <v>234840</v>
      </c>
      <c r="H3485" s="89"/>
      <c r="I3485" s="273" t="s">
        <v>8056</v>
      </c>
      <c r="J3485" s="89"/>
      <c r="K3485" s="89"/>
      <c r="L3485" s="89"/>
      <c r="M3485" s="89"/>
      <c r="N3485" s="274">
        <v>15.37</v>
      </c>
      <c r="O3485" s="274">
        <v>0</v>
      </c>
      <c r="P3485" s="89" t="s">
        <v>670</v>
      </c>
    </row>
    <row r="3486" spans="1:16" ht="51">
      <c r="A3486" s="271">
        <v>117</v>
      </c>
      <c r="B3486" s="89"/>
      <c r="C3486" s="272" t="s">
        <v>62</v>
      </c>
      <c r="D3486" s="84">
        <v>43542</v>
      </c>
      <c r="E3486" s="85" t="s">
        <v>6647</v>
      </c>
      <c r="F3486" s="85" t="s">
        <v>11</v>
      </c>
      <c r="G3486" s="85">
        <v>949348</v>
      </c>
      <c r="H3486" s="89"/>
      <c r="I3486" s="273" t="s">
        <v>8057</v>
      </c>
      <c r="J3486" s="89"/>
      <c r="K3486" s="89"/>
      <c r="L3486" s="89"/>
      <c r="M3486" s="89"/>
      <c r="N3486" s="274">
        <v>50</v>
      </c>
      <c r="O3486" s="274">
        <v>0</v>
      </c>
      <c r="P3486" s="89" t="s">
        <v>670</v>
      </c>
    </row>
    <row r="3487" spans="1:16" ht="76.5">
      <c r="A3487" s="271">
        <v>25</v>
      </c>
      <c r="B3487" s="89"/>
      <c r="C3487" s="272" t="s">
        <v>45</v>
      </c>
      <c r="D3487" s="84">
        <v>43542</v>
      </c>
      <c r="E3487" s="85" t="s">
        <v>6648</v>
      </c>
      <c r="F3487" s="85" t="s">
        <v>671</v>
      </c>
      <c r="G3487" s="85">
        <v>244819</v>
      </c>
      <c r="H3487" s="89"/>
      <c r="I3487" s="273" t="s">
        <v>8058</v>
      </c>
      <c r="J3487" s="89"/>
      <c r="K3487" s="89"/>
      <c r="L3487" s="89"/>
      <c r="M3487" s="89"/>
      <c r="N3487" s="274">
        <v>115607.95</v>
      </c>
      <c r="O3487" s="274">
        <v>0</v>
      </c>
      <c r="P3487" s="89" t="s">
        <v>670</v>
      </c>
    </row>
    <row r="3488" spans="1:16" ht="76.5">
      <c r="A3488" s="271">
        <v>25</v>
      </c>
      <c r="B3488" s="89"/>
      <c r="C3488" s="272" t="s">
        <v>45</v>
      </c>
      <c r="D3488" s="84">
        <v>43542</v>
      </c>
      <c r="E3488" s="85" t="s">
        <v>6648</v>
      </c>
      <c r="F3488" s="85" t="s">
        <v>671</v>
      </c>
      <c r="G3488" s="85">
        <v>244928</v>
      </c>
      <c r="H3488" s="89"/>
      <c r="I3488" s="273" t="s">
        <v>8059</v>
      </c>
      <c r="J3488" s="89"/>
      <c r="K3488" s="89"/>
      <c r="L3488" s="89"/>
      <c r="M3488" s="89"/>
      <c r="N3488" s="274">
        <v>383710.63</v>
      </c>
      <c r="O3488" s="274">
        <v>0</v>
      </c>
      <c r="P3488" s="89" t="s">
        <v>670</v>
      </c>
    </row>
    <row r="3489" spans="1:16" ht="89.25">
      <c r="A3489" s="271">
        <v>25</v>
      </c>
      <c r="B3489" s="89"/>
      <c r="C3489" s="272" t="s">
        <v>45</v>
      </c>
      <c r="D3489" s="84">
        <v>43542</v>
      </c>
      <c r="E3489" s="85" t="s">
        <v>6648</v>
      </c>
      <c r="F3489" s="85" t="s">
        <v>671</v>
      </c>
      <c r="G3489" s="85">
        <v>247827</v>
      </c>
      <c r="H3489" s="89"/>
      <c r="I3489" s="273" t="s">
        <v>8060</v>
      </c>
      <c r="J3489" s="89"/>
      <c r="K3489" s="89"/>
      <c r="L3489" s="89"/>
      <c r="M3489" s="89"/>
      <c r="N3489" s="274">
        <v>786226.16</v>
      </c>
      <c r="O3489" s="274">
        <v>0</v>
      </c>
      <c r="P3489" s="89" t="s">
        <v>670</v>
      </c>
    </row>
    <row r="3490" spans="1:16" ht="89.25">
      <c r="A3490" s="271">
        <v>25</v>
      </c>
      <c r="B3490" s="89"/>
      <c r="C3490" s="272" t="s">
        <v>45</v>
      </c>
      <c r="D3490" s="84">
        <v>43542</v>
      </c>
      <c r="E3490" s="85" t="s">
        <v>6648</v>
      </c>
      <c r="F3490" s="85" t="s">
        <v>671</v>
      </c>
      <c r="G3490" s="85">
        <v>247825</v>
      </c>
      <c r="H3490" s="89"/>
      <c r="I3490" s="273" t="s">
        <v>8061</v>
      </c>
      <c r="J3490" s="89"/>
      <c r="K3490" s="89"/>
      <c r="L3490" s="89"/>
      <c r="M3490" s="89"/>
      <c r="N3490" s="274">
        <v>708678.11</v>
      </c>
      <c r="O3490" s="274">
        <v>0</v>
      </c>
      <c r="P3490" s="89" t="s">
        <v>670</v>
      </c>
    </row>
    <row r="3491" spans="1:16" ht="89.25">
      <c r="A3491" s="271">
        <v>25</v>
      </c>
      <c r="B3491" s="89"/>
      <c r="C3491" s="272" t="s">
        <v>45</v>
      </c>
      <c r="D3491" s="84">
        <v>43542</v>
      </c>
      <c r="E3491" s="85" t="s">
        <v>6648</v>
      </c>
      <c r="F3491" s="85" t="s">
        <v>671</v>
      </c>
      <c r="G3491" s="85">
        <v>247818</v>
      </c>
      <c r="H3491" s="89"/>
      <c r="I3491" s="273" t="s">
        <v>8062</v>
      </c>
      <c r="J3491" s="89"/>
      <c r="K3491" s="89"/>
      <c r="L3491" s="89"/>
      <c r="M3491" s="89"/>
      <c r="N3491" s="274">
        <v>1077507.4099999999</v>
      </c>
      <c r="O3491" s="274">
        <v>0</v>
      </c>
      <c r="P3491" s="89" t="s">
        <v>670</v>
      </c>
    </row>
    <row r="3492" spans="1:16" ht="89.25">
      <c r="A3492" s="271">
        <v>25</v>
      </c>
      <c r="B3492" s="89"/>
      <c r="C3492" s="272" t="s">
        <v>45</v>
      </c>
      <c r="D3492" s="84">
        <v>43542</v>
      </c>
      <c r="E3492" s="85" t="s">
        <v>6648</v>
      </c>
      <c r="F3492" s="85" t="s">
        <v>671</v>
      </c>
      <c r="G3492" s="85">
        <v>247826</v>
      </c>
      <c r="H3492" s="89"/>
      <c r="I3492" s="273" t="s">
        <v>8063</v>
      </c>
      <c r="J3492" s="89"/>
      <c r="K3492" s="89"/>
      <c r="L3492" s="89"/>
      <c r="M3492" s="89"/>
      <c r="N3492" s="274">
        <v>376355.1</v>
      </c>
      <c r="O3492" s="274">
        <v>0</v>
      </c>
      <c r="P3492" s="89" t="s">
        <v>670</v>
      </c>
    </row>
    <row r="3493" spans="1:16" ht="89.25">
      <c r="A3493" s="271">
        <v>25</v>
      </c>
      <c r="B3493" s="89"/>
      <c r="C3493" s="272" t="s">
        <v>45</v>
      </c>
      <c r="D3493" s="84">
        <v>43542</v>
      </c>
      <c r="E3493" s="85" t="s">
        <v>6648</v>
      </c>
      <c r="F3493" s="85" t="s">
        <v>671</v>
      </c>
      <c r="G3493" s="85">
        <v>247820</v>
      </c>
      <c r="H3493" s="89"/>
      <c r="I3493" s="273" t="s">
        <v>8064</v>
      </c>
      <c r="J3493" s="89"/>
      <c r="K3493" s="89"/>
      <c r="L3493" s="89"/>
      <c r="M3493" s="89"/>
      <c r="N3493" s="274">
        <v>1351384.2</v>
      </c>
      <c r="O3493" s="274">
        <v>0</v>
      </c>
      <c r="P3493" s="89" t="s">
        <v>670</v>
      </c>
    </row>
    <row r="3494" spans="1:16" ht="89.25">
      <c r="A3494" s="271">
        <v>25</v>
      </c>
      <c r="B3494" s="89"/>
      <c r="C3494" s="272" t="s">
        <v>45</v>
      </c>
      <c r="D3494" s="84">
        <v>43542</v>
      </c>
      <c r="E3494" s="85" t="s">
        <v>6648</v>
      </c>
      <c r="F3494" s="85" t="s">
        <v>671</v>
      </c>
      <c r="G3494" s="85">
        <v>247815</v>
      </c>
      <c r="H3494" s="89"/>
      <c r="I3494" s="273" t="s">
        <v>8065</v>
      </c>
      <c r="J3494" s="89"/>
      <c r="K3494" s="89"/>
      <c r="L3494" s="89"/>
      <c r="M3494" s="89"/>
      <c r="N3494" s="274">
        <v>1447008.96</v>
      </c>
      <c r="O3494" s="274">
        <v>0</v>
      </c>
      <c r="P3494" s="89" t="s">
        <v>670</v>
      </c>
    </row>
    <row r="3495" spans="1:16" ht="89.25">
      <c r="A3495" s="271">
        <v>25</v>
      </c>
      <c r="B3495" s="89"/>
      <c r="C3495" s="272" t="s">
        <v>45</v>
      </c>
      <c r="D3495" s="84">
        <v>43542</v>
      </c>
      <c r="E3495" s="85" t="s">
        <v>6648</v>
      </c>
      <c r="F3495" s="85" t="s">
        <v>671</v>
      </c>
      <c r="G3495" s="85">
        <v>244979</v>
      </c>
      <c r="H3495" s="89"/>
      <c r="I3495" s="273" t="s">
        <v>8066</v>
      </c>
      <c r="J3495" s="89"/>
      <c r="K3495" s="89"/>
      <c r="L3495" s="89"/>
      <c r="M3495" s="89"/>
      <c r="N3495" s="274">
        <v>4781085.53</v>
      </c>
      <c r="O3495" s="274">
        <v>0</v>
      </c>
      <c r="P3495" s="89" t="s">
        <v>670</v>
      </c>
    </row>
    <row r="3496" spans="1:16" ht="76.5">
      <c r="A3496" s="271">
        <v>25</v>
      </c>
      <c r="B3496" s="89"/>
      <c r="C3496" s="272" t="s">
        <v>45</v>
      </c>
      <c r="D3496" s="84">
        <v>43542</v>
      </c>
      <c r="E3496" s="85" t="s">
        <v>6648</v>
      </c>
      <c r="F3496" s="85" t="s">
        <v>671</v>
      </c>
      <c r="G3496" s="85">
        <v>247813</v>
      </c>
      <c r="H3496" s="89"/>
      <c r="I3496" s="273" t="s">
        <v>8067</v>
      </c>
      <c r="J3496" s="89"/>
      <c r="K3496" s="89"/>
      <c r="L3496" s="89"/>
      <c r="M3496" s="89"/>
      <c r="N3496" s="274">
        <v>606556.31999999995</v>
      </c>
      <c r="O3496" s="274">
        <v>0</v>
      </c>
      <c r="P3496" s="89" t="s">
        <v>670</v>
      </c>
    </row>
    <row r="3497" spans="1:16" ht="63.75">
      <c r="A3497" s="271" t="s">
        <v>557</v>
      </c>
      <c r="B3497" s="89"/>
      <c r="C3497" s="272" t="s">
        <v>783</v>
      </c>
      <c r="D3497" s="84">
        <v>43542</v>
      </c>
      <c r="E3497" s="85" t="s">
        <v>6649</v>
      </c>
      <c r="F3497" s="85" t="s">
        <v>6</v>
      </c>
      <c r="G3497" s="85">
        <v>989992</v>
      </c>
      <c r="H3497" s="89"/>
      <c r="I3497" s="273" t="s">
        <v>8068</v>
      </c>
      <c r="J3497" s="89"/>
      <c r="K3497" s="89"/>
      <c r="L3497" s="89"/>
      <c r="M3497" s="89"/>
      <c r="N3497" s="274">
        <v>0</v>
      </c>
      <c r="O3497" s="274">
        <v>6001.81</v>
      </c>
      <c r="P3497" s="89" t="s">
        <v>670</v>
      </c>
    </row>
    <row r="3498" spans="1:16" ht="63.75">
      <c r="A3498" s="271" t="s">
        <v>557</v>
      </c>
      <c r="B3498" s="89"/>
      <c r="C3498" s="272" t="s">
        <v>783</v>
      </c>
      <c r="D3498" s="84">
        <v>43542</v>
      </c>
      <c r="E3498" s="85" t="s">
        <v>6650</v>
      </c>
      <c r="F3498" s="85" t="s">
        <v>6</v>
      </c>
      <c r="G3498" s="85">
        <v>989994</v>
      </c>
      <c r="H3498" s="89"/>
      <c r="I3498" s="273" t="s">
        <v>8069</v>
      </c>
      <c r="J3498" s="89"/>
      <c r="K3498" s="89"/>
      <c r="L3498" s="89"/>
      <c r="M3498" s="89"/>
      <c r="N3498" s="274">
        <v>0</v>
      </c>
      <c r="O3498" s="274">
        <v>5888.14</v>
      </c>
      <c r="P3498" s="89" t="s">
        <v>670</v>
      </c>
    </row>
    <row r="3499" spans="1:16" ht="51">
      <c r="A3499" s="271">
        <v>10</v>
      </c>
      <c r="B3499" s="89"/>
      <c r="C3499" s="272" t="s">
        <v>41</v>
      </c>
      <c r="D3499" s="84">
        <v>43542</v>
      </c>
      <c r="E3499" s="85" t="s">
        <v>6651</v>
      </c>
      <c r="F3499" s="85" t="s">
        <v>6</v>
      </c>
      <c r="G3499" s="85">
        <v>989996</v>
      </c>
      <c r="H3499" s="89"/>
      <c r="I3499" s="273" t="s">
        <v>8070</v>
      </c>
      <c r="J3499" s="89"/>
      <c r="K3499" s="89"/>
      <c r="L3499" s="89"/>
      <c r="M3499" s="89"/>
      <c r="N3499" s="274">
        <v>0</v>
      </c>
      <c r="O3499" s="274">
        <v>4365.57</v>
      </c>
      <c r="P3499" s="89" t="s">
        <v>670</v>
      </c>
    </row>
    <row r="3500" spans="1:16" ht="63.75">
      <c r="A3500" s="271">
        <v>340</v>
      </c>
      <c r="B3500" s="89"/>
      <c r="C3500" s="272" t="s">
        <v>147</v>
      </c>
      <c r="D3500" s="84">
        <v>43542</v>
      </c>
      <c r="E3500" s="85" t="s">
        <v>6652</v>
      </c>
      <c r="F3500" s="85" t="s">
        <v>6</v>
      </c>
      <c r="G3500" s="85">
        <v>990006</v>
      </c>
      <c r="H3500" s="89"/>
      <c r="I3500" s="273" t="s">
        <v>8071</v>
      </c>
      <c r="J3500" s="89"/>
      <c r="K3500" s="89"/>
      <c r="L3500" s="89"/>
      <c r="M3500" s="89"/>
      <c r="N3500" s="274">
        <v>0</v>
      </c>
      <c r="O3500" s="274">
        <v>64305.64</v>
      </c>
      <c r="P3500" s="89" t="s">
        <v>670</v>
      </c>
    </row>
    <row r="3501" spans="1:16" ht="51">
      <c r="A3501" s="271">
        <v>10</v>
      </c>
      <c r="B3501" s="89"/>
      <c r="C3501" s="272" t="s">
        <v>41</v>
      </c>
      <c r="D3501" s="84">
        <v>43542</v>
      </c>
      <c r="E3501" s="85" t="s">
        <v>6653</v>
      </c>
      <c r="F3501" s="85" t="s">
        <v>6</v>
      </c>
      <c r="G3501" s="85">
        <v>990008</v>
      </c>
      <c r="H3501" s="89"/>
      <c r="I3501" s="273" t="s">
        <v>8072</v>
      </c>
      <c r="J3501" s="89"/>
      <c r="K3501" s="89"/>
      <c r="L3501" s="89"/>
      <c r="M3501" s="89"/>
      <c r="N3501" s="274">
        <v>0</v>
      </c>
      <c r="O3501" s="274">
        <v>7971.32</v>
      </c>
      <c r="P3501" s="89" t="s">
        <v>670</v>
      </c>
    </row>
    <row r="3502" spans="1:16" ht="63.75">
      <c r="A3502" s="271">
        <v>340</v>
      </c>
      <c r="B3502" s="89"/>
      <c r="C3502" s="272" t="s">
        <v>147</v>
      </c>
      <c r="D3502" s="84">
        <v>43542</v>
      </c>
      <c r="E3502" s="85" t="s">
        <v>6654</v>
      </c>
      <c r="F3502" s="85" t="s">
        <v>6</v>
      </c>
      <c r="G3502" s="85">
        <v>990010</v>
      </c>
      <c r="H3502" s="89"/>
      <c r="I3502" s="273" t="s">
        <v>8073</v>
      </c>
      <c r="J3502" s="89"/>
      <c r="K3502" s="89"/>
      <c r="L3502" s="89"/>
      <c r="M3502" s="89"/>
      <c r="N3502" s="274">
        <v>0</v>
      </c>
      <c r="O3502" s="274">
        <v>18144.7</v>
      </c>
      <c r="P3502" s="89" t="s">
        <v>670</v>
      </c>
    </row>
    <row r="3503" spans="1:16" ht="63.75">
      <c r="A3503" s="271" t="s">
        <v>557</v>
      </c>
      <c r="B3503" s="89"/>
      <c r="C3503" s="272" t="s">
        <v>783</v>
      </c>
      <c r="D3503" s="84">
        <v>43542</v>
      </c>
      <c r="E3503" s="85" t="s">
        <v>6655</v>
      </c>
      <c r="F3503" s="85" t="s">
        <v>6</v>
      </c>
      <c r="G3503" s="85">
        <v>990013</v>
      </c>
      <c r="H3503" s="89"/>
      <c r="I3503" s="273" t="s">
        <v>8074</v>
      </c>
      <c r="J3503" s="89"/>
      <c r="K3503" s="89"/>
      <c r="L3503" s="89"/>
      <c r="M3503" s="89"/>
      <c r="N3503" s="274">
        <v>0</v>
      </c>
      <c r="O3503" s="274">
        <v>432087.93</v>
      </c>
      <c r="P3503" s="89" t="s">
        <v>670</v>
      </c>
    </row>
    <row r="3504" spans="1:16" ht="63.75">
      <c r="A3504" s="271">
        <v>10</v>
      </c>
      <c r="B3504" s="89"/>
      <c r="C3504" s="272" t="s">
        <v>41</v>
      </c>
      <c r="D3504" s="84">
        <v>43542</v>
      </c>
      <c r="E3504" s="85" t="s">
        <v>6656</v>
      </c>
      <c r="F3504" s="85" t="s">
        <v>6</v>
      </c>
      <c r="G3504" s="85">
        <v>990274</v>
      </c>
      <c r="H3504" s="89"/>
      <c r="I3504" s="273" t="s">
        <v>8075</v>
      </c>
      <c r="J3504" s="89"/>
      <c r="K3504" s="89"/>
      <c r="L3504" s="89"/>
      <c r="M3504" s="89"/>
      <c r="N3504" s="274">
        <v>0</v>
      </c>
      <c r="O3504" s="274">
        <v>8387.52</v>
      </c>
      <c r="P3504" s="89" t="s">
        <v>670</v>
      </c>
    </row>
    <row r="3505" spans="1:16" ht="76.5">
      <c r="A3505" s="271" t="s">
        <v>557</v>
      </c>
      <c r="B3505" s="89"/>
      <c r="C3505" s="272" t="s">
        <v>783</v>
      </c>
      <c r="D3505" s="84">
        <v>43542</v>
      </c>
      <c r="E3505" s="85" t="s">
        <v>6657</v>
      </c>
      <c r="F3505" s="85" t="s">
        <v>6</v>
      </c>
      <c r="G3505" s="85">
        <v>949388</v>
      </c>
      <c r="H3505" s="89"/>
      <c r="I3505" s="273" t="s">
        <v>8076</v>
      </c>
      <c r="J3505" s="89"/>
      <c r="K3505" s="89"/>
      <c r="L3505" s="89"/>
      <c r="M3505" s="89"/>
      <c r="N3505" s="274">
        <v>0</v>
      </c>
      <c r="O3505" s="274">
        <v>23493.02</v>
      </c>
      <c r="P3505" s="89" t="s">
        <v>670</v>
      </c>
    </row>
    <row r="3506" spans="1:16" ht="76.5">
      <c r="A3506" s="271" t="s">
        <v>557</v>
      </c>
      <c r="B3506" s="89"/>
      <c r="C3506" s="272" t="s">
        <v>783</v>
      </c>
      <c r="D3506" s="84">
        <v>43542</v>
      </c>
      <c r="E3506" s="85" t="s">
        <v>6658</v>
      </c>
      <c r="F3506" s="85" t="s">
        <v>11</v>
      </c>
      <c r="G3506" s="85">
        <v>949389</v>
      </c>
      <c r="H3506" s="89"/>
      <c r="I3506" s="273" t="s">
        <v>8077</v>
      </c>
      <c r="J3506" s="89"/>
      <c r="K3506" s="89"/>
      <c r="L3506" s="89"/>
      <c r="M3506" s="89"/>
      <c r="N3506" s="274">
        <v>50</v>
      </c>
      <c r="O3506" s="274">
        <v>0</v>
      </c>
      <c r="P3506" s="89" t="s">
        <v>670</v>
      </c>
    </row>
    <row r="3507" spans="1:16" ht="51">
      <c r="A3507" s="271">
        <v>117</v>
      </c>
      <c r="B3507" s="89"/>
      <c r="C3507" s="272" t="s">
        <v>62</v>
      </c>
      <c r="D3507" s="84">
        <v>43542</v>
      </c>
      <c r="E3507" s="85" t="s">
        <v>6659</v>
      </c>
      <c r="F3507" s="85" t="s">
        <v>11</v>
      </c>
      <c r="G3507" s="85">
        <v>949390</v>
      </c>
      <c r="H3507" s="89"/>
      <c r="I3507" s="273" t="s">
        <v>8078</v>
      </c>
      <c r="J3507" s="89"/>
      <c r="K3507" s="89"/>
      <c r="L3507" s="89"/>
      <c r="M3507" s="89"/>
      <c r="N3507" s="274">
        <v>50</v>
      </c>
      <c r="O3507" s="274">
        <v>0</v>
      </c>
      <c r="P3507" s="89" t="s">
        <v>670</v>
      </c>
    </row>
    <row r="3508" spans="1:16" ht="89.25">
      <c r="A3508" s="271">
        <v>25</v>
      </c>
      <c r="B3508" s="89"/>
      <c r="C3508" s="272" t="s">
        <v>45</v>
      </c>
      <c r="D3508" s="84">
        <v>43542</v>
      </c>
      <c r="E3508" s="85" t="s">
        <v>6660</v>
      </c>
      <c r="F3508" s="85" t="s">
        <v>15</v>
      </c>
      <c r="G3508" s="85">
        <v>7460</v>
      </c>
      <c r="H3508" s="89"/>
      <c r="I3508" s="273" t="s">
        <v>8079</v>
      </c>
      <c r="J3508" s="89"/>
      <c r="K3508" s="89"/>
      <c r="L3508" s="89"/>
      <c r="M3508" s="89"/>
      <c r="N3508" s="274">
        <v>270.75</v>
      </c>
      <c r="O3508" s="274">
        <v>0</v>
      </c>
      <c r="P3508" s="89" t="s">
        <v>670</v>
      </c>
    </row>
    <row r="3509" spans="1:16" ht="102">
      <c r="A3509" s="271">
        <v>25</v>
      </c>
      <c r="B3509" s="89"/>
      <c r="C3509" s="272" t="s">
        <v>45</v>
      </c>
      <c r="D3509" s="84">
        <v>43542</v>
      </c>
      <c r="E3509" s="85" t="s">
        <v>6661</v>
      </c>
      <c r="F3509" s="85" t="s">
        <v>15</v>
      </c>
      <c r="G3509" s="85">
        <v>7459</v>
      </c>
      <c r="H3509" s="89"/>
      <c r="I3509" s="273" t="s">
        <v>8080</v>
      </c>
      <c r="J3509" s="89"/>
      <c r="K3509" s="89"/>
      <c r="L3509" s="89"/>
      <c r="M3509" s="89"/>
      <c r="N3509" s="274">
        <v>326.25</v>
      </c>
      <c r="O3509" s="274">
        <v>0</v>
      </c>
      <c r="P3509" s="89" t="s">
        <v>670</v>
      </c>
    </row>
    <row r="3510" spans="1:16" ht="89.25">
      <c r="A3510" s="271">
        <v>513</v>
      </c>
      <c r="B3510" s="89"/>
      <c r="C3510" s="272" t="s">
        <v>171</v>
      </c>
      <c r="D3510" s="84">
        <v>43542</v>
      </c>
      <c r="E3510" s="85" t="s">
        <v>6662</v>
      </c>
      <c r="F3510" s="85" t="s">
        <v>15</v>
      </c>
      <c r="G3510" s="85">
        <v>7448</v>
      </c>
      <c r="H3510" s="89"/>
      <c r="I3510" s="273" t="s">
        <v>8081</v>
      </c>
      <c r="J3510" s="89"/>
      <c r="K3510" s="89"/>
      <c r="L3510" s="89"/>
      <c r="M3510" s="89"/>
      <c r="N3510" s="274">
        <v>11731</v>
      </c>
      <c r="O3510" s="274">
        <v>0</v>
      </c>
      <c r="P3510" s="89" t="s">
        <v>670</v>
      </c>
    </row>
    <row r="3511" spans="1:16" ht="102">
      <c r="A3511" s="271">
        <v>513</v>
      </c>
      <c r="B3511" s="89"/>
      <c r="C3511" s="272" t="s">
        <v>171</v>
      </c>
      <c r="D3511" s="84">
        <v>43542</v>
      </c>
      <c r="E3511" s="85" t="s">
        <v>6663</v>
      </c>
      <c r="F3511" s="85" t="s">
        <v>15</v>
      </c>
      <c r="G3511" s="85">
        <v>7449</v>
      </c>
      <c r="H3511" s="89"/>
      <c r="I3511" s="273" t="s">
        <v>8082</v>
      </c>
      <c r="J3511" s="89"/>
      <c r="K3511" s="89"/>
      <c r="L3511" s="89"/>
      <c r="M3511" s="89"/>
      <c r="N3511" s="274">
        <v>39202.49</v>
      </c>
      <c r="O3511" s="274">
        <v>0</v>
      </c>
      <c r="P3511" s="89" t="s">
        <v>670</v>
      </c>
    </row>
    <row r="3512" spans="1:16" ht="63.75">
      <c r="A3512" s="271">
        <v>10</v>
      </c>
      <c r="B3512" s="89"/>
      <c r="C3512" s="272" t="s">
        <v>41</v>
      </c>
      <c r="D3512" s="84">
        <v>43542</v>
      </c>
      <c r="E3512" s="85" t="s">
        <v>6664</v>
      </c>
      <c r="F3512" s="85" t="s">
        <v>15</v>
      </c>
      <c r="G3512" s="85">
        <v>989993</v>
      </c>
      <c r="H3512" s="89"/>
      <c r="I3512" s="273" t="s">
        <v>8083</v>
      </c>
      <c r="J3512" s="89"/>
      <c r="K3512" s="89"/>
      <c r="L3512" s="89"/>
      <c r="M3512" s="89"/>
      <c r="N3512" s="274">
        <v>50</v>
      </c>
      <c r="O3512" s="274">
        <v>0</v>
      </c>
      <c r="P3512" s="89" t="s">
        <v>670</v>
      </c>
    </row>
    <row r="3513" spans="1:16" ht="63.75">
      <c r="A3513" s="271">
        <v>10</v>
      </c>
      <c r="B3513" s="89"/>
      <c r="C3513" s="272" t="s">
        <v>41</v>
      </c>
      <c r="D3513" s="84">
        <v>43542</v>
      </c>
      <c r="E3513" s="85" t="s">
        <v>6665</v>
      </c>
      <c r="F3513" s="85" t="s">
        <v>15</v>
      </c>
      <c r="G3513" s="85">
        <v>989995</v>
      </c>
      <c r="H3513" s="89"/>
      <c r="I3513" s="273" t="s">
        <v>8084</v>
      </c>
      <c r="J3513" s="89"/>
      <c r="K3513" s="89"/>
      <c r="L3513" s="89"/>
      <c r="M3513" s="89"/>
      <c r="N3513" s="274">
        <v>50</v>
      </c>
      <c r="O3513" s="274">
        <v>0</v>
      </c>
      <c r="P3513" s="89" t="s">
        <v>670</v>
      </c>
    </row>
    <row r="3514" spans="1:16" ht="63.75">
      <c r="A3514" s="271">
        <v>513</v>
      </c>
      <c r="B3514" s="89"/>
      <c r="C3514" s="272" t="s">
        <v>171</v>
      </c>
      <c r="D3514" s="84">
        <v>43542</v>
      </c>
      <c r="E3514" s="85" t="s">
        <v>6666</v>
      </c>
      <c r="F3514" s="85" t="s">
        <v>15</v>
      </c>
      <c r="G3514" s="85">
        <v>989999</v>
      </c>
      <c r="H3514" s="89"/>
      <c r="I3514" s="273" t="s">
        <v>8085</v>
      </c>
      <c r="J3514" s="89"/>
      <c r="K3514" s="89"/>
      <c r="L3514" s="89"/>
      <c r="M3514" s="89"/>
      <c r="N3514" s="274">
        <v>50</v>
      </c>
      <c r="O3514" s="274">
        <v>0</v>
      </c>
      <c r="P3514" s="89" t="s">
        <v>670</v>
      </c>
    </row>
    <row r="3515" spans="1:16" ht="51">
      <c r="A3515" s="271">
        <v>340</v>
      </c>
      <c r="B3515" s="89"/>
      <c r="C3515" s="272" t="s">
        <v>147</v>
      </c>
      <c r="D3515" s="84">
        <v>43542</v>
      </c>
      <c r="E3515" s="85" t="s">
        <v>6667</v>
      </c>
      <c r="F3515" s="85" t="s">
        <v>15</v>
      </c>
      <c r="G3515" s="85">
        <v>990007</v>
      </c>
      <c r="H3515" s="89"/>
      <c r="I3515" s="273" t="s">
        <v>8086</v>
      </c>
      <c r="J3515" s="89"/>
      <c r="K3515" s="89"/>
      <c r="L3515" s="89"/>
      <c r="M3515" s="89"/>
      <c r="N3515" s="274">
        <v>50</v>
      </c>
      <c r="O3515" s="274">
        <v>0</v>
      </c>
      <c r="P3515" s="89" t="s">
        <v>670</v>
      </c>
    </row>
    <row r="3516" spans="1:16" ht="51">
      <c r="A3516" s="271">
        <v>340</v>
      </c>
      <c r="B3516" s="89"/>
      <c r="C3516" s="272" t="s">
        <v>147</v>
      </c>
      <c r="D3516" s="84">
        <v>43542</v>
      </c>
      <c r="E3516" s="85" t="s">
        <v>6668</v>
      </c>
      <c r="F3516" s="85" t="s">
        <v>15</v>
      </c>
      <c r="G3516" s="85">
        <v>990011</v>
      </c>
      <c r="H3516" s="89"/>
      <c r="I3516" s="273" t="s">
        <v>8087</v>
      </c>
      <c r="J3516" s="89"/>
      <c r="K3516" s="89"/>
      <c r="L3516" s="89"/>
      <c r="M3516" s="89"/>
      <c r="N3516" s="274">
        <v>50</v>
      </c>
      <c r="O3516" s="274">
        <v>0</v>
      </c>
      <c r="P3516" s="89" t="s">
        <v>670</v>
      </c>
    </row>
    <row r="3517" spans="1:16" ht="89.25">
      <c r="A3517" s="271">
        <v>25</v>
      </c>
      <c r="B3517" s="89"/>
      <c r="C3517" s="272" t="s">
        <v>45</v>
      </c>
      <c r="D3517" s="84">
        <v>43542</v>
      </c>
      <c r="E3517" s="85" t="s">
        <v>6669</v>
      </c>
      <c r="F3517" s="85" t="s">
        <v>671</v>
      </c>
      <c r="G3517" s="85">
        <v>247822</v>
      </c>
      <c r="H3517" s="89"/>
      <c r="I3517" s="273" t="s">
        <v>8088</v>
      </c>
      <c r="J3517" s="89"/>
      <c r="K3517" s="89"/>
      <c r="L3517" s="89"/>
      <c r="M3517" s="89"/>
      <c r="N3517" s="274">
        <v>94279.69</v>
      </c>
      <c r="O3517" s="274">
        <v>0</v>
      </c>
      <c r="P3517" s="89" t="s">
        <v>670</v>
      </c>
    </row>
    <row r="3518" spans="1:16" ht="89.25">
      <c r="A3518" s="271">
        <v>25</v>
      </c>
      <c r="B3518" s="89"/>
      <c r="C3518" s="272" t="s">
        <v>45</v>
      </c>
      <c r="D3518" s="84">
        <v>43542</v>
      </c>
      <c r="E3518" s="85" t="s">
        <v>6669</v>
      </c>
      <c r="F3518" s="85" t="s">
        <v>671</v>
      </c>
      <c r="G3518" s="85">
        <v>247823</v>
      </c>
      <c r="H3518" s="89"/>
      <c r="I3518" s="273" t="s">
        <v>8089</v>
      </c>
      <c r="J3518" s="89"/>
      <c r="K3518" s="89"/>
      <c r="L3518" s="89"/>
      <c r="M3518" s="89"/>
      <c r="N3518" s="274">
        <v>1639271.19</v>
      </c>
      <c r="O3518" s="274">
        <v>0</v>
      </c>
      <c r="P3518" s="89" t="s">
        <v>670</v>
      </c>
    </row>
    <row r="3519" spans="1:16" ht="89.25">
      <c r="A3519" s="271">
        <v>25</v>
      </c>
      <c r="B3519" s="89"/>
      <c r="C3519" s="272" t="s">
        <v>45</v>
      </c>
      <c r="D3519" s="84">
        <v>43542</v>
      </c>
      <c r="E3519" s="85" t="s">
        <v>6669</v>
      </c>
      <c r="F3519" s="85" t="s">
        <v>671</v>
      </c>
      <c r="G3519" s="85">
        <v>247817</v>
      </c>
      <c r="H3519" s="89"/>
      <c r="I3519" s="273" t="s">
        <v>8090</v>
      </c>
      <c r="J3519" s="89"/>
      <c r="K3519" s="89"/>
      <c r="L3519" s="89"/>
      <c r="M3519" s="89"/>
      <c r="N3519" s="274">
        <v>428955.6</v>
      </c>
      <c r="O3519" s="274">
        <v>0</v>
      </c>
      <c r="P3519" s="89" t="s">
        <v>670</v>
      </c>
    </row>
    <row r="3520" spans="1:16" ht="76.5">
      <c r="A3520" s="271">
        <v>25</v>
      </c>
      <c r="B3520" s="89"/>
      <c r="C3520" s="272" t="s">
        <v>45</v>
      </c>
      <c r="D3520" s="84">
        <v>43542</v>
      </c>
      <c r="E3520" s="85" t="s">
        <v>6669</v>
      </c>
      <c r="F3520" s="85" t="s">
        <v>671</v>
      </c>
      <c r="G3520" s="85">
        <v>247821</v>
      </c>
      <c r="H3520" s="89"/>
      <c r="I3520" s="273" t="s">
        <v>8091</v>
      </c>
      <c r="J3520" s="89"/>
      <c r="K3520" s="89"/>
      <c r="L3520" s="89"/>
      <c r="M3520" s="89"/>
      <c r="N3520" s="274">
        <v>183178.52</v>
      </c>
      <c r="O3520" s="274">
        <v>0</v>
      </c>
      <c r="P3520" s="89" t="s">
        <v>670</v>
      </c>
    </row>
    <row r="3521" spans="1:16" ht="76.5">
      <c r="A3521" s="271">
        <v>25</v>
      </c>
      <c r="B3521" s="89"/>
      <c r="C3521" s="272" t="s">
        <v>45</v>
      </c>
      <c r="D3521" s="84">
        <v>43542</v>
      </c>
      <c r="E3521" s="85" t="s">
        <v>6669</v>
      </c>
      <c r="F3521" s="85" t="s">
        <v>671</v>
      </c>
      <c r="G3521" s="85">
        <v>247814</v>
      </c>
      <c r="H3521" s="89"/>
      <c r="I3521" s="273" t="s">
        <v>8092</v>
      </c>
      <c r="J3521" s="89"/>
      <c r="K3521" s="89"/>
      <c r="L3521" s="89"/>
      <c r="M3521" s="89"/>
      <c r="N3521" s="274">
        <v>187115.95</v>
      </c>
      <c r="O3521" s="274">
        <v>0</v>
      </c>
      <c r="P3521" s="89" t="s">
        <v>670</v>
      </c>
    </row>
    <row r="3522" spans="1:16" ht="76.5">
      <c r="A3522" s="271">
        <v>25</v>
      </c>
      <c r="B3522" s="89"/>
      <c r="C3522" s="272" t="s">
        <v>45</v>
      </c>
      <c r="D3522" s="84">
        <v>43542</v>
      </c>
      <c r="E3522" s="85" t="s">
        <v>6669</v>
      </c>
      <c r="F3522" s="85" t="s">
        <v>671</v>
      </c>
      <c r="G3522" s="85">
        <v>247816</v>
      </c>
      <c r="H3522" s="89"/>
      <c r="I3522" s="273" t="s">
        <v>8093</v>
      </c>
      <c r="J3522" s="89"/>
      <c r="K3522" s="89"/>
      <c r="L3522" s="89"/>
      <c r="M3522" s="89"/>
      <c r="N3522" s="274">
        <v>65447.93</v>
      </c>
      <c r="O3522" s="274">
        <v>0</v>
      </c>
      <c r="P3522" s="89" t="s">
        <v>670</v>
      </c>
    </row>
    <row r="3523" spans="1:16" ht="76.5">
      <c r="A3523" s="271">
        <v>25</v>
      </c>
      <c r="B3523" s="89"/>
      <c r="C3523" s="272" t="s">
        <v>45</v>
      </c>
      <c r="D3523" s="84">
        <v>43542</v>
      </c>
      <c r="E3523" s="85" t="s">
        <v>6669</v>
      </c>
      <c r="F3523" s="85" t="s">
        <v>671</v>
      </c>
      <c r="G3523" s="85">
        <v>247819</v>
      </c>
      <c r="H3523" s="89"/>
      <c r="I3523" s="273" t="s">
        <v>8094</v>
      </c>
      <c r="J3523" s="89"/>
      <c r="K3523" s="89"/>
      <c r="L3523" s="89"/>
      <c r="M3523" s="89"/>
      <c r="N3523" s="274">
        <v>1411.73</v>
      </c>
      <c r="O3523" s="274">
        <v>0</v>
      </c>
      <c r="P3523" s="89" t="s">
        <v>670</v>
      </c>
    </row>
    <row r="3524" spans="1:16" ht="76.5">
      <c r="A3524" s="271">
        <v>25</v>
      </c>
      <c r="B3524" s="89"/>
      <c r="C3524" s="272" t="s">
        <v>45</v>
      </c>
      <c r="D3524" s="84">
        <v>43542</v>
      </c>
      <c r="E3524" s="85" t="s">
        <v>6669</v>
      </c>
      <c r="F3524" s="85" t="s">
        <v>671</v>
      </c>
      <c r="G3524" s="85">
        <v>247812</v>
      </c>
      <c r="H3524" s="89"/>
      <c r="I3524" s="273" t="s">
        <v>8095</v>
      </c>
      <c r="J3524" s="89"/>
      <c r="K3524" s="89"/>
      <c r="L3524" s="89"/>
      <c r="M3524" s="89"/>
      <c r="N3524" s="274">
        <v>401325.79</v>
      </c>
      <c r="O3524" s="274">
        <v>0</v>
      </c>
      <c r="P3524" s="89" t="s">
        <v>670</v>
      </c>
    </row>
    <row r="3525" spans="1:16" ht="76.5">
      <c r="A3525" s="271">
        <v>25</v>
      </c>
      <c r="B3525" s="89"/>
      <c r="C3525" s="272" t="s">
        <v>45</v>
      </c>
      <c r="D3525" s="84">
        <v>43542</v>
      </c>
      <c r="E3525" s="85" t="s">
        <v>6669</v>
      </c>
      <c r="F3525" s="85" t="s">
        <v>671</v>
      </c>
      <c r="G3525" s="85">
        <v>244980</v>
      </c>
      <c r="H3525" s="89"/>
      <c r="I3525" s="273" t="s">
        <v>8096</v>
      </c>
      <c r="J3525" s="89"/>
      <c r="K3525" s="89"/>
      <c r="L3525" s="89"/>
      <c r="M3525" s="89"/>
      <c r="N3525" s="274">
        <v>406700.55</v>
      </c>
      <c r="O3525" s="274">
        <v>0</v>
      </c>
      <c r="P3525" s="89" t="s">
        <v>670</v>
      </c>
    </row>
    <row r="3526" spans="1:16" ht="76.5">
      <c r="A3526" s="271">
        <v>25</v>
      </c>
      <c r="B3526" s="89"/>
      <c r="C3526" s="272" t="s">
        <v>45</v>
      </c>
      <c r="D3526" s="84">
        <v>43542</v>
      </c>
      <c r="E3526" s="85" t="s">
        <v>6669</v>
      </c>
      <c r="F3526" s="85" t="s">
        <v>671</v>
      </c>
      <c r="G3526" s="85">
        <v>244981</v>
      </c>
      <c r="H3526" s="89"/>
      <c r="I3526" s="273" t="s">
        <v>8097</v>
      </c>
      <c r="J3526" s="89"/>
      <c r="K3526" s="89"/>
      <c r="L3526" s="89"/>
      <c r="M3526" s="89"/>
      <c r="N3526" s="274">
        <v>181961.48</v>
      </c>
      <c r="O3526" s="274">
        <v>0</v>
      </c>
      <c r="P3526" s="89" t="s">
        <v>670</v>
      </c>
    </row>
    <row r="3527" spans="1:16" ht="76.5">
      <c r="A3527" s="271">
        <v>25</v>
      </c>
      <c r="B3527" s="89"/>
      <c r="C3527" s="272" t="s">
        <v>45</v>
      </c>
      <c r="D3527" s="84">
        <v>43542</v>
      </c>
      <c r="E3527" s="85" t="s">
        <v>6669</v>
      </c>
      <c r="F3527" s="85" t="s">
        <v>671</v>
      </c>
      <c r="G3527" s="85">
        <v>247824</v>
      </c>
      <c r="H3527" s="89"/>
      <c r="I3527" s="273" t="s">
        <v>8098</v>
      </c>
      <c r="J3527" s="89"/>
      <c r="K3527" s="89"/>
      <c r="L3527" s="89"/>
      <c r="M3527" s="89"/>
      <c r="N3527" s="274">
        <v>701486.7</v>
      </c>
      <c r="O3527" s="274">
        <v>0</v>
      </c>
      <c r="P3527" s="89" t="s">
        <v>670</v>
      </c>
    </row>
    <row r="3528" spans="1:16" ht="89.25">
      <c r="A3528" s="271">
        <v>25</v>
      </c>
      <c r="B3528" s="89"/>
      <c r="C3528" s="272" t="s">
        <v>45</v>
      </c>
      <c r="D3528" s="84">
        <v>43542</v>
      </c>
      <c r="E3528" s="85" t="s">
        <v>6669</v>
      </c>
      <c r="F3528" s="85" t="s">
        <v>671</v>
      </c>
      <c r="G3528" s="85">
        <v>248143</v>
      </c>
      <c r="H3528" s="89"/>
      <c r="I3528" s="273" t="s">
        <v>8099</v>
      </c>
      <c r="J3528" s="89"/>
      <c r="K3528" s="89"/>
      <c r="L3528" s="89"/>
      <c r="M3528" s="89"/>
      <c r="N3528" s="274">
        <v>1071057.2</v>
      </c>
      <c r="O3528" s="274">
        <v>0</v>
      </c>
      <c r="P3528" s="89" t="s">
        <v>670</v>
      </c>
    </row>
    <row r="3529" spans="1:16" ht="51">
      <c r="A3529" s="271" t="s">
        <v>557</v>
      </c>
      <c r="B3529" s="89"/>
      <c r="C3529" s="272" t="s">
        <v>783</v>
      </c>
      <c r="D3529" s="84">
        <v>43542</v>
      </c>
      <c r="E3529" s="85" t="s">
        <v>6670</v>
      </c>
      <c r="F3529" s="85" t="s">
        <v>11</v>
      </c>
      <c r="G3529" s="85">
        <v>11982</v>
      </c>
      <c r="H3529" s="89"/>
      <c r="I3529" s="273" t="s">
        <v>8100</v>
      </c>
      <c r="J3529" s="89"/>
      <c r="K3529" s="89"/>
      <c r="L3529" s="89"/>
      <c r="M3529" s="89"/>
      <c r="N3529" s="274">
        <v>2901.98</v>
      </c>
      <c r="O3529" s="274">
        <v>0</v>
      </c>
      <c r="P3529" s="89" t="s">
        <v>670</v>
      </c>
    </row>
    <row r="3530" spans="1:16" ht="51">
      <c r="A3530" s="271" t="s">
        <v>557</v>
      </c>
      <c r="B3530" s="89"/>
      <c r="C3530" s="272" t="s">
        <v>783</v>
      </c>
      <c r="D3530" s="84">
        <v>43542</v>
      </c>
      <c r="E3530" s="85" t="s">
        <v>6671</v>
      </c>
      <c r="F3530" s="85" t="s">
        <v>11</v>
      </c>
      <c r="G3530" s="85">
        <v>11981</v>
      </c>
      <c r="H3530" s="89"/>
      <c r="I3530" s="273" t="s">
        <v>8101</v>
      </c>
      <c r="J3530" s="89"/>
      <c r="K3530" s="89"/>
      <c r="L3530" s="89"/>
      <c r="M3530" s="89"/>
      <c r="N3530" s="274">
        <v>305.74</v>
      </c>
      <c r="O3530" s="274">
        <v>0</v>
      </c>
      <c r="P3530" s="89" t="s">
        <v>670</v>
      </c>
    </row>
    <row r="3531" spans="1:16" ht="63.75">
      <c r="A3531" s="271">
        <v>513</v>
      </c>
      <c r="B3531" s="89"/>
      <c r="C3531" s="272" t="s">
        <v>171</v>
      </c>
      <c r="D3531" s="84">
        <v>43542</v>
      </c>
      <c r="E3531" s="85" t="s">
        <v>6672</v>
      </c>
      <c r="F3531" s="85" t="s">
        <v>15</v>
      </c>
      <c r="G3531" s="85">
        <v>990401</v>
      </c>
      <c r="H3531" s="89"/>
      <c r="I3531" s="273" t="s">
        <v>8102</v>
      </c>
      <c r="J3531" s="89"/>
      <c r="K3531" s="89"/>
      <c r="L3531" s="89"/>
      <c r="M3531" s="89"/>
      <c r="N3531" s="274">
        <v>50</v>
      </c>
      <c r="O3531" s="274">
        <v>0</v>
      </c>
      <c r="P3531" s="89" t="s">
        <v>670</v>
      </c>
    </row>
    <row r="3532" spans="1:16" ht="51">
      <c r="A3532" s="271">
        <v>117</v>
      </c>
      <c r="B3532" s="89"/>
      <c r="C3532" s="272" t="s">
        <v>62</v>
      </c>
      <c r="D3532" s="84">
        <v>43542</v>
      </c>
      <c r="E3532" s="85" t="s">
        <v>6673</v>
      </c>
      <c r="F3532" s="85" t="s">
        <v>11</v>
      </c>
      <c r="G3532" s="85">
        <v>949391</v>
      </c>
      <c r="H3532" s="89"/>
      <c r="I3532" s="273" t="s">
        <v>8103</v>
      </c>
      <c r="J3532" s="89"/>
      <c r="K3532" s="89"/>
      <c r="L3532" s="89"/>
      <c r="M3532" s="89"/>
      <c r="N3532" s="274">
        <v>50</v>
      </c>
      <c r="O3532" s="274">
        <v>0</v>
      </c>
      <c r="P3532" s="89" t="s">
        <v>670</v>
      </c>
    </row>
    <row r="3533" spans="1:16" ht="76.5">
      <c r="A3533" s="271" t="s">
        <v>557</v>
      </c>
      <c r="B3533" s="89"/>
      <c r="C3533" s="272" t="s">
        <v>783</v>
      </c>
      <c r="D3533" s="84">
        <v>43542</v>
      </c>
      <c r="E3533" s="85" t="s">
        <v>6674</v>
      </c>
      <c r="F3533" s="85" t="s">
        <v>13</v>
      </c>
      <c r="G3533" s="85">
        <v>949401</v>
      </c>
      <c r="H3533" s="89"/>
      <c r="I3533" s="273" t="s">
        <v>8104</v>
      </c>
      <c r="J3533" s="89"/>
      <c r="K3533" s="89"/>
      <c r="L3533" s="89"/>
      <c r="M3533" s="89"/>
      <c r="N3533" s="274">
        <v>768</v>
      </c>
      <c r="O3533" s="274">
        <v>0</v>
      </c>
      <c r="P3533" s="89" t="s">
        <v>670</v>
      </c>
    </row>
    <row r="3534" spans="1:16" ht="76.5">
      <c r="A3534" s="271" t="s">
        <v>557</v>
      </c>
      <c r="B3534" s="89"/>
      <c r="C3534" s="272" t="s">
        <v>783</v>
      </c>
      <c r="D3534" s="84">
        <v>43542</v>
      </c>
      <c r="E3534" s="85" t="s">
        <v>6675</v>
      </c>
      <c r="F3534" s="85" t="s">
        <v>11</v>
      </c>
      <c r="G3534" s="85">
        <v>949401</v>
      </c>
      <c r="H3534" s="89"/>
      <c r="I3534" s="273" t="s">
        <v>8105</v>
      </c>
      <c r="J3534" s="89"/>
      <c r="K3534" s="89"/>
      <c r="L3534" s="89"/>
      <c r="M3534" s="89"/>
      <c r="N3534" s="274">
        <v>50</v>
      </c>
      <c r="O3534" s="274">
        <v>0</v>
      </c>
      <c r="P3534" s="89" t="s">
        <v>670</v>
      </c>
    </row>
    <row r="3535" spans="1:16" ht="51">
      <c r="A3535" s="271">
        <v>599</v>
      </c>
      <c r="B3535" s="89"/>
      <c r="C3535" s="272" t="s">
        <v>1372</v>
      </c>
      <c r="D3535" s="84">
        <v>43543</v>
      </c>
      <c r="E3535" s="85" t="s">
        <v>6676</v>
      </c>
      <c r="F3535" s="85" t="s">
        <v>3</v>
      </c>
      <c r="G3535" s="85">
        <v>1721223</v>
      </c>
      <c r="H3535" s="89"/>
      <c r="I3535" s="273" t="s">
        <v>3007</v>
      </c>
      <c r="J3535" s="89"/>
      <c r="K3535" s="89"/>
      <c r="L3535" s="89"/>
      <c r="M3535" s="89"/>
      <c r="N3535" s="274">
        <v>0</v>
      </c>
      <c r="O3535" s="274">
        <v>1033.5</v>
      </c>
      <c r="P3535" s="89" t="s">
        <v>670</v>
      </c>
    </row>
    <row r="3536" spans="1:16" ht="51">
      <c r="A3536" s="271">
        <v>599</v>
      </c>
      <c r="B3536" s="89"/>
      <c r="C3536" s="272" t="s">
        <v>1372</v>
      </c>
      <c r="D3536" s="84">
        <v>43543</v>
      </c>
      <c r="E3536" s="85" t="s">
        <v>6677</v>
      </c>
      <c r="F3536" s="85" t="s">
        <v>3</v>
      </c>
      <c r="G3536" s="85">
        <v>1721220</v>
      </c>
      <c r="H3536" s="89"/>
      <c r="I3536" s="273" t="s">
        <v>3007</v>
      </c>
      <c r="J3536" s="89"/>
      <c r="K3536" s="89"/>
      <c r="L3536" s="89"/>
      <c r="M3536" s="89"/>
      <c r="N3536" s="274">
        <v>0</v>
      </c>
      <c r="O3536" s="274">
        <v>440.99</v>
      </c>
      <c r="P3536" s="89" t="s">
        <v>670</v>
      </c>
    </row>
    <row r="3537" spans="1:16" ht="51">
      <c r="A3537" s="271">
        <v>20</v>
      </c>
      <c r="B3537" s="89"/>
      <c r="C3537" s="272" t="s">
        <v>44</v>
      </c>
      <c r="D3537" s="84">
        <v>43543</v>
      </c>
      <c r="E3537" s="85" t="s">
        <v>6678</v>
      </c>
      <c r="F3537" s="85" t="s">
        <v>3</v>
      </c>
      <c r="G3537" s="85">
        <v>1721177</v>
      </c>
      <c r="H3537" s="89"/>
      <c r="I3537" s="273" t="s">
        <v>8107</v>
      </c>
      <c r="J3537" s="89"/>
      <c r="K3537" s="89"/>
      <c r="L3537" s="89"/>
      <c r="M3537" s="89"/>
      <c r="N3537" s="274">
        <v>0</v>
      </c>
      <c r="O3537" s="274">
        <v>425.90000000000003</v>
      </c>
      <c r="P3537" s="89" t="s">
        <v>670</v>
      </c>
    </row>
    <row r="3538" spans="1:16" ht="38.25">
      <c r="A3538" s="271">
        <v>212</v>
      </c>
      <c r="B3538" s="89"/>
      <c r="C3538" s="272" t="s">
        <v>100</v>
      </c>
      <c r="D3538" s="84">
        <v>43543</v>
      </c>
      <c r="E3538" s="85" t="s">
        <v>6679</v>
      </c>
      <c r="F3538" s="85" t="s">
        <v>3</v>
      </c>
      <c r="G3538" s="85">
        <v>1721117</v>
      </c>
      <c r="H3538" s="89"/>
      <c r="I3538" s="273" t="s">
        <v>8108</v>
      </c>
      <c r="J3538" s="89"/>
      <c r="K3538" s="89"/>
      <c r="L3538" s="89"/>
      <c r="M3538" s="89"/>
      <c r="N3538" s="274">
        <v>0</v>
      </c>
      <c r="O3538" s="274">
        <v>298.74</v>
      </c>
      <c r="P3538" s="89" t="s">
        <v>670</v>
      </c>
    </row>
    <row r="3539" spans="1:16" ht="63.75">
      <c r="A3539" s="271" t="s">
        <v>565</v>
      </c>
      <c r="B3539" s="89"/>
      <c r="C3539" s="272" t="s">
        <v>615</v>
      </c>
      <c r="D3539" s="84">
        <v>43543</v>
      </c>
      <c r="E3539" s="85" t="s">
        <v>6680</v>
      </c>
      <c r="F3539" s="85" t="s">
        <v>3</v>
      </c>
      <c r="G3539" s="85">
        <v>1721116</v>
      </c>
      <c r="H3539" s="89"/>
      <c r="I3539" s="273" t="s">
        <v>8109</v>
      </c>
      <c r="J3539" s="89"/>
      <c r="K3539" s="89"/>
      <c r="L3539" s="89"/>
      <c r="M3539" s="89"/>
      <c r="N3539" s="274">
        <v>0</v>
      </c>
      <c r="O3539" s="274">
        <v>381.73</v>
      </c>
      <c r="P3539" s="89" t="s">
        <v>670</v>
      </c>
    </row>
    <row r="3540" spans="1:16" ht="51">
      <c r="A3540" s="271">
        <v>526</v>
      </c>
      <c r="B3540" s="89"/>
      <c r="C3540" s="272" t="s">
        <v>610</v>
      </c>
      <c r="D3540" s="84">
        <v>43543</v>
      </c>
      <c r="E3540" s="85" t="s">
        <v>6681</v>
      </c>
      <c r="F3540" s="85" t="s">
        <v>3</v>
      </c>
      <c r="G3540" s="85">
        <v>1721089</v>
      </c>
      <c r="H3540" s="89"/>
      <c r="I3540" s="273" t="s">
        <v>8110</v>
      </c>
      <c r="J3540" s="89"/>
      <c r="K3540" s="89"/>
      <c r="L3540" s="89"/>
      <c r="M3540" s="89"/>
      <c r="N3540" s="274">
        <v>0</v>
      </c>
      <c r="O3540" s="274">
        <v>1</v>
      </c>
      <c r="P3540" s="89" t="s">
        <v>670</v>
      </c>
    </row>
    <row r="3541" spans="1:16" ht="38.25">
      <c r="A3541" s="271">
        <v>526</v>
      </c>
      <c r="B3541" s="89"/>
      <c r="C3541" s="272" t="s">
        <v>610</v>
      </c>
      <c r="D3541" s="84">
        <v>43543</v>
      </c>
      <c r="E3541" s="85" t="s">
        <v>6682</v>
      </c>
      <c r="F3541" s="85" t="s">
        <v>3</v>
      </c>
      <c r="G3541" s="85">
        <v>1721088</v>
      </c>
      <c r="H3541" s="89"/>
      <c r="I3541" s="273" t="s">
        <v>8111</v>
      </c>
      <c r="J3541" s="89"/>
      <c r="K3541" s="89"/>
      <c r="L3541" s="89"/>
      <c r="M3541" s="89"/>
      <c r="N3541" s="274">
        <v>0</v>
      </c>
      <c r="O3541" s="274">
        <v>1</v>
      </c>
      <c r="P3541" s="89" t="s">
        <v>670</v>
      </c>
    </row>
    <row r="3542" spans="1:16" ht="38.25">
      <c r="A3542" s="271" t="s">
        <v>565</v>
      </c>
      <c r="B3542" s="89"/>
      <c r="C3542" s="272" t="s">
        <v>615</v>
      </c>
      <c r="D3542" s="84">
        <v>43543</v>
      </c>
      <c r="E3542" s="85" t="s">
        <v>6683</v>
      </c>
      <c r="F3542" s="85" t="s">
        <v>3</v>
      </c>
      <c r="G3542" s="85">
        <v>1721072</v>
      </c>
      <c r="H3542" s="89"/>
      <c r="I3542" s="273" t="s">
        <v>5176</v>
      </c>
      <c r="J3542" s="89"/>
      <c r="K3542" s="89"/>
      <c r="L3542" s="89"/>
      <c r="M3542" s="89"/>
      <c r="N3542" s="274">
        <v>0</v>
      </c>
      <c r="O3542" s="274">
        <v>500</v>
      </c>
      <c r="P3542" s="89" t="s">
        <v>670</v>
      </c>
    </row>
    <row r="3543" spans="1:16" ht="63.75">
      <c r="A3543" s="271">
        <v>253</v>
      </c>
      <c r="B3543" s="89"/>
      <c r="C3543" s="272" t="s">
        <v>114</v>
      </c>
      <c r="D3543" s="84">
        <v>43543</v>
      </c>
      <c r="E3543" s="85" t="s">
        <v>6684</v>
      </c>
      <c r="F3543" s="85" t="s">
        <v>3</v>
      </c>
      <c r="G3543" s="85">
        <v>1721102</v>
      </c>
      <c r="H3543" s="89"/>
      <c r="I3543" s="273" t="s">
        <v>8112</v>
      </c>
      <c r="J3543" s="89"/>
      <c r="K3543" s="89"/>
      <c r="L3543" s="89"/>
      <c r="M3543" s="89"/>
      <c r="N3543" s="274">
        <v>0</v>
      </c>
      <c r="O3543" s="274">
        <v>5816454.2199999997</v>
      </c>
      <c r="P3543" s="89" t="s">
        <v>670</v>
      </c>
    </row>
    <row r="3544" spans="1:16" ht="63.75">
      <c r="A3544" s="271" t="s">
        <v>556</v>
      </c>
      <c r="B3544" s="89"/>
      <c r="C3544" s="272" t="s">
        <v>616</v>
      </c>
      <c r="D3544" s="84">
        <v>43543</v>
      </c>
      <c r="E3544" s="85" t="s">
        <v>6685</v>
      </c>
      <c r="F3544" s="85" t="s">
        <v>3</v>
      </c>
      <c r="G3544" s="85">
        <v>1721096</v>
      </c>
      <c r="H3544" s="89"/>
      <c r="I3544" s="273" t="s">
        <v>8113</v>
      </c>
      <c r="J3544" s="89"/>
      <c r="K3544" s="89"/>
      <c r="L3544" s="89"/>
      <c r="M3544" s="89"/>
      <c r="N3544" s="274">
        <v>0</v>
      </c>
      <c r="O3544" s="274">
        <v>564.82000000000005</v>
      </c>
      <c r="P3544" s="89" t="s">
        <v>670</v>
      </c>
    </row>
    <row r="3545" spans="1:16" ht="63.75">
      <c r="A3545" s="271">
        <v>253</v>
      </c>
      <c r="B3545" s="89"/>
      <c r="C3545" s="272" t="s">
        <v>114</v>
      </c>
      <c r="D3545" s="84">
        <v>43543</v>
      </c>
      <c r="E3545" s="85" t="s">
        <v>6686</v>
      </c>
      <c r="F3545" s="85" t="s">
        <v>3</v>
      </c>
      <c r="G3545" s="85">
        <v>1721091</v>
      </c>
      <c r="H3545" s="89"/>
      <c r="I3545" s="273" t="s">
        <v>8114</v>
      </c>
      <c r="J3545" s="89"/>
      <c r="K3545" s="89"/>
      <c r="L3545" s="89"/>
      <c r="M3545" s="89"/>
      <c r="N3545" s="274">
        <v>0</v>
      </c>
      <c r="O3545" s="274">
        <v>363662.22000000003</v>
      </c>
      <c r="P3545" s="89" t="s">
        <v>670</v>
      </c>
    </row>
    <row r="3546" spans="1:16" ht="63.75">
      <c r="A3546" s="271">
        <v>253</v>
      </c>
      <c r="B3546" s="89"/>
      <c r="C3546" s="272" t="s">
        <v>114</v>
      </c>
      <c r="D3546" s="84">
        <v>43543</v>
      </c>
      <c r="E3546" s="85" t="s">
        <v>6687</v>
      </c>
      <c r="F3546" s="85" t="s">
        <v>3</v>
      </c>
      <c r="G3546" s="85">
        <v>1721090</v>
      </c>
      <c r="H3546" s="89"/>
      <c r="I3546" s="273" t="s">
        <v>8115</v>
      </c>
      <c r="J3546" s="89"/>
      <c r="K3546" s="89"/>
      <c r="L3546" s="89"/>
      <c r="M3546" s="89"/>
      <c r="N3546" s="274">
        <v>0</v>
      </c>
      <c r="O3546" s="274">
        <v>378301.91000000003</v>
      </c>
      <c r="P3546" s="89" t="s">
        <v>670</v>
      </c>
    </row>
    <row r="3547" spans="1:16" ht="63.75">
      <c r="A3547" s="271">
        <v>670</v>
      </c>
      <c r="B3547" s="89"/>
      <c r="C3547" s="272" t="s">
        <v>190</v>
      </c>
      <c r="D3547" s="84">
        <v>43543</v>
      </c>
      <c r="E3547" s="85" t="s">
        <v>6688</v>
      </c>
      <c r="F3547" s="85" t="s">
        <v>3</v>
      </c>
      <c r="G3547" s="85">
        <v>1721064</v>
      </c>
      <c r="H3547" s="89"/>
      <c r="I3547" s="273" t="s">
        <v>8116</v>
      </c>
      <c r="J3547" s="89"/>
      <c r="K3547" s="89"/>
      <c r="L3547" s="89"/>
      <c r="M3547" s="89"/>
      <c r="N3547" s="274">
        <v>0</v>
      </c>
      <c r="O3547" s="274">
        <v>11361</v>
      </c>
      <c r="P3547" s="89" t="s">
        <v>670</v>
      </c>
    </row>
    <row r="3548" spans="1:16" ht="89.25">
      <c r="A3548" s="271">
        <v>587</v>
      </c>
      <c r="B3548" s="89"/>
      <c r="C3548" s="272" t="s">
        <v>730</v>
      </c>
      <c r="D3548" s="84">
        <v>43543</v>
      </c>
      <c r="E3548" s="85" t="s">
        <v>6689</v>
      </c>
      <c r="F3548" s="85" t="s">
        <v>3</v>
      </c>
      <c r="G3548" s="85">
        <v>1721063</v>
      </c>
      <c r="H3548" s="89"/>
      <c r="I3548" s="273" t="s">
        <v>8117</v>
      </c>
      <c r="J3548" s="89"/>
      <c r="K3548" s="89"/>
      <c r="L3548" s="89"/>
      <c r="M3548" s="89"/>
      <c r="N3548" s="274">
        <v>0</v>
      </c>
      <c r="O3548" s="274">
        <v>10575</v>
      </c>
      <c r="P3548" s="89" t="s">
        <v>670</v>
      </c>
    </row>
    <row r="3549" spans="1:16" ht="51">
      <c r="A3549" s="271">
        <v>670</v>
      </c>
      <c r="B3549" s="89"/>
      <c r="C3549" s="272" t="s">
        <v>190</v>
      </c>
      <c r="D3549" s="84">
        <v>43543</v>
      </c>
      <c r="E3549" s="85" t="s">
        <v>6690</v>
      </c>
      <c r="F3549" s="85" t="s">
        <v>3</v>
      </c>
      <c r="G3549" s="85">
        <v>1721061</v>
      </c>
      <c r="H3549" s="89"/>
      <c r="I3549" s="273" t="s">
        <v>8118</v>
      </c>
      <c r="J3549" s="89"/>
      <c r="K3549" s="89"/>
      <c r="L3549" s="89"/>
      <c r="M3549" s="89"/>
      <c r="N3549" s="274">
        <v>0</v>
      </c>
      <c r="O3549" s="274">
        <v>2470</v>
      </c>
      <c r="P3549" s="89" t="s">
        <v>670</v>
      </c>
    </row>
    <row r="3550" spans="1:16" ht="63.75">
      <c r="A3550" s="271">
        <v>590</v>
      </c>
      <c r="B3550" s="89"/>
      <c r="C3550" s="272" t="s">
        <v>611</v>
      </c>
      <c r="D3550" s="84">
        <v>43543</v>
      </c>
      <c r="E3550" s="85" t="s">
        <v>6691</v>
      </c>
      <c r="F3550" s="85" t="s">
        <v>3</v>
      </c>
      <c r="G3550" s="85">
        <v>1721060</v>
      </c>
      <c r="H3550" s="89"/>
      <c r="I3550" s="273" t="s">
        <v>8119</v>
      </c>
      <c r="J3550" s="89"/>
      <c r="K3550" s="89"/>
      <c r="L3550" s="89"/>
      <c r="M3550" s="89"/>
      <c r="N3550" s="274">
        <v>0</v>
      </c>
      <c r="O3550" s="274">
        <v>39118.370000000003</v>
      </c>
      <c r="P3550" s="89" t="s">
        <v>670</v>
      </c>
    </row>
    <row r="3551" spans="1:16" ht="63.75">
      <c r="A3551" s="271" t="s">
        <v>565</v>
      </c>
      <c r="B3551" s="89"/>
      <c r="C3551" s="272" t="s">
        <v>615</v>
      </c>
      <c r="D3551" s="84">
        <v>43543</v>
      </c>
      <c r="E3551" s="85" t="s">
        <v>6692</v>
      </c>
      <c r="F3551" s="85" t="s">
        <v>3</v>
      </c>
      <c r="G3551" s="85">
        <v>1721045</v>
      </c>
      <c r="H3551" s="89"/>
      <c r="I3551" s="273" t="s">
        <v>8120</v>
      </c>
      <c r="J3551" s="89"/>
      <c r="K3551" s="89"/>
      <c r="L3551" s="89"/>
      <c r="M3551" s="89"/>
      <c r="N3551" s="274">
        <v>0</v>
      </c>
      <c r="O3551" s="274">
        <v>8019.8</v>
      </c>
      <c r="P3551" s="89" t="s">
        <v>670</v>
      </c>
    </row>
    <row r="3552" spans="1:16" ht="51">
      <c r="A3552" s="271">
        <v>16</v>
      </c>
      <c r="B3552" s="89"/>
      <c r="C3552" s="272" t="s">
        <v>43</v>
      </c>
      <c r="D3552" s="84">
        <v>43543</v>
      </c>
      <c r="E3552" s="85" t="s">
        <v>6693</v>
      </c>
      <c r="F3552" s="85" t="s">
        <v>3</v>
      </c>
      <c r="G3552" s="85">
        <v>1721037</v>
      </c>
      <c r="H3552" s="89"/>
      <c r="I3552" s="273" t="s">
        <v>8121</v>
      </c>
      <c r="J3552" s="89"/>
      <c r="K3552" s="89"/>
      <c r="L3552" s="89"/>
      <c r="M3552" s="89"/>
      <c r="N3552" s="274">
        <v>0</v>
      </c>
      <c r="O3552" s="274">
        <v>547000</v>
      </c>
      <c r="P3552" s="89" t="s">
        <v>670</v>
      </c>
    </row>
    <row r="3553" spans="1:16" ht="51">
      <c r="A3553" s="271">
        <v>16</v>
      </c>
      <c r="B3553" s="89"/>
      <c r="C3553" s="272" t="s">
        <v>43</v>
      </c>
      <c r="D3553" s="84">
        <v>43543</v>
      </c>
      <c r="E3553" s="85" t="s">
        <v>6694</v>
      </c>
      <c r="F3553" s="85" t="s">
        <v>3</v>
      </c>
      <c r="G3553" s="85">
        <v>1721033</v>
      </c>
      <c r="H3553" s="89"/>
      <c r="I3553" s="273" t="s">
        <v>8122</v>
      </c>
      <c r="J3553" s="89"/>
      <c r="K3553" s="89"/>
      <c r="L3553" s="89"/>
      <c r="M3553" s="89"/>
      <c r="N3553" s="274">
        <v>0</v>
      </c>
      <c r="O3553" s="274">
        <v>788400</v>
      </c>
      <c r="P3553" s="89" t="s">
        <v>670</v>
      </c>
    </row>
    <row r="3554" spans="1:16" ht="63.75">
      <c r="A3554" s="271">
        <v>10</v>
      </c>
      <c r="B3554" s="89"/>
      <c r="C3554" s="272" t="s">
        <v>41</v>
      </c>
      <c r="D3554" s="84">
        <v>43543</v>
      </c>
      <c r="E3554" s="85" t="s">
        <v>6695</v>
      </c>
      <c r="F3554" s="85" t="s">
        <v>3</v>
      </c>
      <c r="G3554" s="85">
        <v>1721030</v>
      </c>
      <c r="H3554" s="89"/>
      <c r="I3554" s="273" t="s">
        <v>8123</v>
      </c>
      <c r="J3554" s="89"/>
      <c r="K3554" s="89"/>
      <c r="L3554" s="89"/>
      <c r="M3554" s="89"/>
      <c r="N3554" s="274">
        <v>0</v>
      </c>
      <c r="O3554" s="274">
        <v>7381.92</v>
      </c>
      <c r="P3554" s="89" t="s">
        <v>670</v>
      </c>
    </row>
    <row r="3555" spans="1:16" ht="63.75">
      <c r="A3555" s="271" t="s">
        <v>565</v>
      </c>
      <c r="B3555" s="89"/>
      <c r="C3555" s="272" t="s">
        <v>615</v>
      </c>
      <c r="D3555" s="84">
        <v>43543</v>
      </c>
      <c r="E3555" s="85" t="s">
        <v>6696</v>
      </c>
      <c r="F3555" s="85" t="s">
        <v>3</v>
      </c>
      <c r="G3555" s="85">
        <v>1721029</v>
      </c>
      <c r="H3555" s="89"/>
      <c r="I3555" s="273" t="s">
        <v>8124</v>
      </c>
      <c r="J3555" s="89"/>
      <c r="K3555" s="89"/>
      <c r="L3555" s="89"/>
      <c r="M3555" s="89"/>
      <c r="N3555" s="274">
        <v>0</v>
      </c>
      <c r="O3555" s="274">
        <v>20076.420000000002</v>
      </c>
      <c r="P3555" s="89" t="s">
        <v>670</v>
      </c>
    </row>
    <row r="3556" spans="1:16" ht="51">
      <c r="A3556" s="271" t="s">
        <v>563</v>
      </c>
      <c r="B3556" s="89"/>
      <c r="C3556" s="272" t="s">
        <v>614</v>
      </c>
      <c r="D3556" s="84">
        <v>43543</v>
      </c>
      <c r="E3556" s="85" t="s">
        <v>6697</v>
      </c>
      <c r="F3556" s="85" t="s">
        <v>3</v>
      </c>
      <c r="G3556" s="85">
        <v>1721007</v>
      </c>
      <c r="H3556" s="89"/>
      <c r="I3556" s="273" t="s">
        <v>8125</v>
      </c>
      <c r="J3556" s="89"/>
      <c r="K3556" s="89"/>
      <c r="L3556" s="89"/>
      <c r="M3556" s="89"/>
      <c r="N3556" s="274">
        <v>0</v>
      </c>
      <c r="O3556" s="274">
        <v>7636.2</v>
      </c>
      <c r="P3556" s="89" t="s">
        <v>670</v>
      </c>
    </row>
    <row r="3557" spans="1:16" ht="51">
      <c r="A3557" s="271" t="s">
        <v>563</v>
      </c>
      <c r="B3557" s="89"/>
      <c r="C3557" s="272" t="s">
        <v>614</v>
      </c>
      <c r="D3557" s="84">
        <v>43543</v>
      </c>
      <c r="E3557" s="85" t="s">
        <v>6698</v>
      </c>
      <c r="F3557" s="85" t="s">
        <v>3</v>
      </c>
      <c r="G3557" s="85">
        <v>1721006</v>
      </c>
      <c r="H3557" s="89"/>
      <c r="I3557" s="273" t="s">
        <v>8126</v>
      </c>
      <c r="J3557" s="89"/>
      <c r="K3557" s="89"/>
      <c r="L3557" s="89"/>
      <c r="M3557" s="89"/>
      <c r="N3557" s="274">
        <v>0</v>
      </c>
      <c r="O3557" s="274">
        <v>355778.05</v>
      </c>
      <c r="P3557" s="89" t="s">
        <v>670</v>
      </c>
    </row>
    <row r="3558" spans="1:16" ht="76.5">
      <c r="A3558" s="271">
        <v>212</v>
      </c>
      <c r="B3558" s="89"/>
      <c r="C3558" s="272" t="s">
        <v>100</v>
      </c>
      <c r="D3558" s="84">
        <v>43543</v>
      </c>
      <c r="E3558" s="85" t="s">
        <v>6699</v>
      </c>
      <c r="F3558" s="85" t="s">
        <v>3</v>
      </c>
      <c r="G3558" s="85">
        <v>1720998</v>
      </c>
      <c r="H3558" s="89"/>
      <c r="I3558" s="273" t="s">
        <v>10677</v>
      </c>
      <c r="J3558" s="89"/>
      <c r="K3558" s="89"/>
      <c r="L3558" s="89"/>
      <c r="M3558" s="89"/>
      <c r="N3558" s="274">
        <v>0</v>
      </c>
      <c r="O3558" s="274">
        <v>2713.62</v>
      </c>
      <c r="P3558" s="89" t="s">
        <v>670</v>
      </c>
    </row>
    <row r="3559" spans="1:16" ht="76.5">
      <c r="A3559" s="271">
        <v>212</v>
      </c>
      <c r="B3559" s="89"/>
      <c r="C3559" s="272" t="s">
        <v>100</v>
      </c>
      <c r="D3559" s="84">
        <v>43543</v>
      </c>
      <c r="E3559" s="85" t="s">
        <v>6699</v>
      </c>
      <c r="F3559" s="85" t="s">
        <v>3</v>
      </c>
      <c r="G3559" s="85">
        <v>1720998</v>
      </c>
      <c r="H3559" s="89"/>
      <c r="I3559" s="273" t="s">
        <v>10677</v>
      </c>
      <c r="J3559" s="89"/>
      <c r="K3559" s="89"/>
      <c r="L3559" s="89"/>
      <c r="M3559" s="89"/>
      <c r="N3559" s="274">
        <v>0</v>
      </c>
      <c r="O3559" s="274">
        <v>4174.8</v>
      </c>
      <c r="P3559" s="89" t="s">
        <v>670</v>
      </c>
    </row>
    <row r="3560" spans="1:16" ht="76.5">
      <c r="A3560" s="271">
        <v>212</v>
      </c>
      <c r="B3560" s="89"/>
      <c r="C3560" s="272" t="s">
        <v>100</v>
      </c>
      <c r="D3560" s="84">
        <v>43543</v>
      </c>
      <c r="E3560" s="85" t="s">
        <v>6699</v>
      </c>
      <c r="F3560" s="85" t="s">
        <v>3</v>
      </c>
      <c r="G3560" s="85">
        <v>1720998</v>
      </c>
      <c r="H3560" s="89"/>
      <c r="I3560" s="273" t="s">
        <v>10677</v>
      </c>
      <c r="J3560" s="89"/>
      <c r="K3560" s="89"/>
      <c r="L3560" s="89"/>
      <c r="M3560" s="89"/>
      <c r="N3560" s="274">
        <v>0</v>
      </c>
      <c r="O3560" s="274">
        <v>3117.44</v>
      </c>
      <c r="P3560" s="89" t="s">
        <v>670</v>
      </c>
    </row>
    <row r="3561" spans="1:16" ht="76.5">
      <c r="A3561" s="271">
        <v>212</v>
      </c>
      <c r="B3561" s="89"/>
      <c r="C3561" s="272" t="s">
        <v>100</v>
      </c>
      <c r="D3561" s="84">
        <v>43543</v>
      </c>
      <c r="E3561" s="85" t="s">
        <v>6699</v>
      </c>
      <c r="F3561" s="85" t="s">
        <v>3</v>
      </c>
      <c r="G3561" s="85">
        <v>1720998</v>
      </c>
      <c r="H3561" s="89"/>
      <c r="I3561" s="273" t="s">
        <v>10677</v>
      </c>
      <c r="J3561" s="89"/>
      <c r="K3561" s="89"/>
      <c r="L3561" s="89"/>
      <c r="M3561" s="89"/>
      <c r="N3561" s="274">
        <v>0</v>
      </c>
      <c r="O3561" s="274">
        <v>2191.77</v>
      </c>
      <c r="P3561" s="89" t="s">
        <v>670</v>
      </c>
    </row>
    <row r="3562" spans="1:16" ht="76.5">
      <c r="A3562" s="271">
        <v>20</v>
      </c>
      <c r="B3562" s="89"/>
      <c r="C3562" s="272" t="s">
        <v>44</v>
      </c>
      <c r="D3562" s="84">
        <v>43543</v>
      </c>
      <c r="E3562" s="85" t="s">
        <v>6699</v>
      </c>
      <c r="F3562" s="85" t="s">
        <v>3</v>
      </c>
      <c r="G3562" s="85">
        <v>1720998</v>
      </c>
      <c r="H3562" s="89"/>
      <c r="I3562" s="273" t="s">
        <v>10677</v>
      </c>
      <c r="J3562" s="89"/>
      <c r="K3562" s="89"/>
      <c r="L3562" s="89"/>
      <c r="M3562" s="89"/>
      <c r="N3562" s="274">
        <v>0</v>
      </c>
      <c r="O3562" s="274">
        <v>1152.8</v>
      </c>
      <c r="P3562" s="89" t="s">
        <v>670</v>
      </c>
    </row>
    <row r="3563" spans="1:16" ht="76.5">
      <c r="A3563" s="271">
        <v>283</v>
      </c>
      <c r="B3563" s="89"/>
      <c r="C3563" s="272" t="s">
        <v>125</v>
      </c>
      <c r="D3563" s="84">
        <v>43543</v>
      </c>
      <c r="E3563" s="85" t="s">
        <v>6699</v>
      </c>
      <c r="F3563" s="85" t="s">
        <v>3</v>
      </c>
      <c r="G3563" s="85">
        <v>1720998</v>
      </c>
      <c r="H3563" s="89"/>
      <c r="I3563" s="273" t="s">
        <v>10677</v>
      </c>
      <c r="J3563" s="89"/>
      <c r="K3563" s="89"/>
      <c r="L3563" s="89"/>
      <c r="M3563" s="89"/>
      <c r="N3563" s="274">
        <v>0</v>
      </c>
      <c r="O3563" s="274">
        <v>8732.44</v>
      </c>
      <c r="P3563" s="89" t="s">
        <v>670</v>
      </c>
    </row>
    <row r="3564" spans="1:16" ht="76.5">
      <c r="A3564" s="271">
        <v>206</v>
      </c>
      <c r="B3564" s="89"/>
      <c r="C3564" s="272" t="s">
        <v>97</v>
      </c>
      <c r="D3564" s="84">
        <v>43543</v>
      </c>
      <c r="E3564" s="85" t="s">
        <v>6699</v>
      </c>
      <c r="F3564" s="85" t="s">
        <v>3</v>
      </c>
      <c r="G3564" s="85">
        <v>1720998</v>
      </c>
      <c r="H3564" s="89"/>
      <c r="I3564" s="273" t="s">
        <v>10677</v>
      </c>
      <c r="J3564" s="89"/>
      <c r="K3564" s="89"/>
      <c r="L3564" s="89"/>
      <c r="M3564" s="89"/>
      <c r="N3564" s="274">
        <v>0</v>
      </c>
      <c r="O3564" s="274">
        <v>4454.08</v>
      </c>
      <c r="P3564" s="89" t="s">
        <v>670</v>
      </c>
    </row>
    <row r="3565" spans="1:16" ht="76.5">
      <c r="A3565" s="271">
        <v>283</v>
      </c>
      <c r="B3565" s="89"/>
      <c r="C3565" s="272" t="s">
        <v>125</v>
      </c>
      <c r="D3565" s="84">
        <v>43543</v>
      </c>
      <c r="E3565" s="85" t="s">
        <v>6699</v>
      </c>
      <c r="F3565" s="85" t="s">
        <v>3</v>
      </c>
      <c r="G3565" s="85">
        <v>1720998</v>
      </c>
      <c r="H3565" s="89"/>
      <c r="I3565" s="273" t="s">
        <v>10677</v>
      </c>
      <c r="J3565" s="89"/>
      <c r="K3565" s="89"/>
      <c r="L3565" s="89"/>
      <c r="M3565" s="89"/>
      <c r="N3565" s="274">
        <v>0</v>
      </c>
      <c r="O3565" s="274">
        <v>9337.9599999999991</v>
      </c>
      <c r="P3565" s="89" t="s">
        <v>670</v>
      </c>
    </row>
    <row r="3566" spans="1:16" ht="76.5">
      <c r="A3566" s="271">
        <v>15</v>
      </c>
      <c r="B3566" s="89"/>
      <c r="C3566" s="272" t="s">
        <v>42</v>
      </c>
      <c r="D3566" s="84">
        <v>43543</v>
      </c>
      <c r="E3566" s="85" t="s">
        <v>6699</v>
      </c>
      <c r="F3566" s="85" t="s">
        <v>3</v>
      </c>
      <c r="G3566" s="85">
        <v>1720998</v>
      </c>
      <c r="H3566" s="89"/>
      <c r="I3566" s="273" t="s">
        <v>10677</v>
      </c>
      <c r="J3566" s="89"/>
      <c r="K3566" s="89"/>
      <c r="L3566" s="89"/>
      <c r="M3566" s="89"/>
      <c r="N3566" s="274">
        <v>0</v>
      </c>
      <c r="O3566" s="274">
        <v>11766.91</v>
      </c>
      <c r="P3566" s="89" t="s">
        <v>670</v>
      </c>
    </row>
    <row r="3567" spans="1:16" ht="76.5">
      <c r="A3567" s="271">
        <v>15</v>
      </c>
      <c r="B3567" s="89"/>
      <c r="C3567" s="272" t="s">
        <v>42</v>
      </c>
      <c r="D3567" s="84">
        <v>43543</v>
      </c>
      <c r="E3567" s="85" t="s">
        <v>6699</v>
      </c>
      <c r="F3567" s="85" t="s">
        <v>3</v>
      </c>
      <c r="G3567" s="85">
        <v>1720998</v>
      </c>
      <c r="H3567" s="89"/>
      <c r="I3567" s="273" t="s">
        <v>10677</v>
      </c>
      <c r="J3567" s="89"/>
      <c r="K3567" s="89"/>
      <c r="L3567" s="89"/>
      <c r="M3567" s="89"/>
      <c r="N3567" s="274">
        <v>0</v>
      </c>
      <c r="O3567" s="274">
        <v>35736.6</v>
      </c>
      <c r="P3567" s="89" t="s">
        <v>670</v>
      </c>
    </row>
    <row r="3568" spans="1:16" ht="76.5">
      <c r="A3568" s="271">
        <v>15</v>
      </c>
      <c r="B3568" s="89"/>
      <c r="C3568" s="272" t="s">
        <v>42</v>
      </c>
      <c r="D3568" s="84">
        <v>43543</v>
      </c>
      <c r="E3568" s="85" t="s">
        <v>6699</v>
      </c>
      <c r="F3568" s="85" t="s">
        <v>3</v>
      </c>
      <c r="G3568" s="85">
        <v>1720998</v>
      </c>
      <c r="H3568" s="89"/>
      <c r="I3568" s="273" t="s">
        <v>10677</v>
      </c>
      <c r="J3568" s="89"/>
      <c r="K3568" s="89"/>
      <c r="L3568" s="89"/>
      <c r="M3568" s="89"/>
      <c r="N3568" s="274">
        <v>0</v>
      </c>
      <c r="O3568" s="274">
        <v>2489.48</v>
      </c>
      <c r="P3568" s="89" t="s">
        <v>670</v>
      </c>
    </row>
    <row r="3569" spans="1:16" ht="76.5">
      <c r="A3569" s="271">
        <v>271</v>
      </c>
      <c r="B3569" s="89"/>
      <c r="C3569" s="272" t="s">
        <v>121</v>
      </c>
      <c r="D3569" s="84">
        <v>43543</v>
      </c>
      <c r="E3569" s="85" t="s">
        <v>6699</v>
      </c>
      <c r="F3569" s="85" t="s">
        <v>3</v>
      </c>
      <c r="G3569" s="85">
        <v>1720998</v>
      </c>
      <c r="H3569" s="89"/>
      <c r="I3569" s="273" t="s">
        <v>10677</v>
      </c>
      <c r="J3569" s="89"/>
      <c r="K3569" s="89"/>
      <c r="L3569" s="89"/>
      <c r="M3569" s="89"/>
      <c r="N3569" s="274">
        <v>0</v>
      </c>
      <c r="O3569" s="274">
        <v>22193.98</v>
      </c>
      <c r="P3569" s="89" t="s">
        <v>670</v>
      </c>
    </row>
    <row r="3570" spans="1:16" ht="76.5">
      <c r="A3570" s="271">
        <v>271</v>
      </c>
      <c r="B3570" s="89"/>
      <c r="C3570" s="272" t="s">
        <v>121</v>
      </c>
      <c r="D3570" s="84">
        <v>43543</v>
      </c>
      <c r="E3570" s="85" t="s">
        <v>6699</v>
      </c>
      <c r="F3570" s="85" t="s">
        <v>3</v>
      </c>
      <c r="G3570" s="85">
        <v>1720998</v>
      </c>
      <c r="H3570" s="89"/>
      <c r="I3570" s="273" t="s">
        <v>10677</v>
      </c>
      <c r="J3570" s="89"/>
      <c r="K3570" s="89"/>
      <c r="L3570" s="89"/>
      <c r="M3570" s="89"/>
      <c r="N3570" s="274">
        <v>0</v>
      </c>
      <c r="O3570" s="274">
        <v>12190.46</v>
      </c>
      <c r="P3570" s="89" t="s">
        <v>670</v>
      </c>
    </row>
    <row r="3571" spans="1:16" ht="76.5">
      <c r="A3571" s="271">
        <v>271</v>
      </c>
      <c r="B3571" s="89"/>
      <c r="C3571" s="272" t="s">
        <v>121</v>
      </c>
      <c r="D3571" s="84">
        <v>43543</v>
      </c>
      <c r="E3571" s="85" t="s">
        <v>6699</v>
      </c>
      <c r="F3571" s="85" t="s">
        <v>3</v>
      </c>
      <c r="G3571" s="85">
        <v>1720998</v>
      </c>
      <c r="H3571" s="89"/>
      <c r="I3571" s="273" t="s">
        <v>10677</v>
      </c>
      <c r="J3571" s="89"/>
      <c r="K3571" s="89"/>
      <c r="L3571" s="89"/>
      <c r="M3571" s="89"/>
      <c r="N3571" s="274">
        <v>0</v>
      </c>
      <c r="O3571" s="274">
        <v>10522.15</v>
      </c>
      <c r="P3571" s="89" t="s">
        <v>670</v>
      </c>
    </row>
    <row r="3572" spans="1:16" ht="76.5">
      <c r="A3572" s="271">
        <v>271</v>
      </c>
      <c r="B3572" s="89"/>
      <c r="C3572" s="272" t="s">
        <v>121</v>
      </c>
      <c r="D3572" s="84">
        <v>43543</v>
      </c>
      <c r="E3572" s="85" t="s">
        <v>6699</v>
      </c>
      <c r="F3572" s="85" t="s">
        <v>3</v>
      </c>
      <c r="G3572" s="85">
        <v>1720998</v>
      </c>
      <c r="H3572" s="89"/>
      <c r="I3572" s="273" t="s">
        <v>10677</v>
      </c>
      <c r="J3572" s="89"/>
      <c r="K3572" s="89"/>
      <c r="L3572" s="89"/>
      <c r="M3572" s="89"/>
      <c r="N3572" s="274">
        <v>0</v>
      </c>
      <c r="O3572" s="274">
        <v>7743.44</v>
      </c>
      <c r="P3572" s="89" t="s">
        <v>670</v>
      </c>
    </row>
    <row r="3573" spans="1:16" ht="76.5">
      <c r="A3573" s="271">
        <v>271</v>
      </c>
      <c r="B3573" s="89"/>
      <c r="C3573" s="272" t="s">
        <v>121</v>
      </c>
      <c r="D3573" s="84">
        <v>43543</v>
      </c>
      <c r="E3573" s="85" t="s">
        <v>6699</v>
      </c>
      <c r="F3573" s="85" t="s">
        <v>3</v>
      </c>
      <c r="G3573" s="85">
        <v>1720998</v>
      </c>
      <c r="H3573" s="89"/>
      <c r="I3573" s="273" t="s">
        <v>10677</v>
      </c>
      <c r="J3573" s="89"/>
      <c r="K3573" s="89"/>
      <c r="L3573" s="89"/>
      <c r="M3573" s="89"/>
      <c r="N3573" s="274">
        <v>0</v>
      </c>
      <c r="O3573" s="274">
        <v>7138.56</v>
      </c>
      <c r="P3573" s="89" t="s">
        <v>670</v>
      </c>
    </row>
    <row r="3574" spans="1:16" ht="76.5">
      <c r="A3574" s="271">
        <v>15</v>
      </c>
      <c r="B3574" s="89"/>
      <c r="C3574" s="272" t="s">
        <v>42</v>
      </c>
      <c r="D3574" s="84">
        <v>43543</v>
      </c>
      <c r="E3574" s="85" t="s">
        <v>6700</v>
      </c>
      <c r="F3574" s="85" t="s">
        <v>3</v>
      </c>
      <c r="G3574" s="85">
        <v>1720994</v>
      </c>
      <c r="H3574" s="89"/>
      <c r="I3574" s="273" t="s">
        <v>10678</v>
      </c>
      <c r="J3574" s="89"/>
      <c r="K3574" s="89"/>
      <c r="L3574" s="89"/>
      <c r="M3574" s="89"/>
      <c r="N3574" s="274">
        <v>0</v>
      </c>
      <c r="O3574" s="274">
        <v>24599.82</v>
      </c>
      <c r="P3574" s="89" t="s">
        <v>670</v>
      </c>
    </row>
    <row r="3575" spans="1:16" ht="76.5">
      <c r="A3575" s="271">
        <v>269</v>
      </c>
      <c r="B3575" s="89"/>
      <c r="C3575" s="272" t="s">
        <v>119</v>
      </c>
      <c r="D3575" s="84">
        <v>43543</v>
      </c>
      <c r="E3575" s="85" t="s">
        <v>6700</v>
      </c>
      <c r="F3575" s="85" t="s">
        <v>3</v>
      </c>
      <c r="G3575" s="85">
        <v>1720994</v>
      </c>
      <c r="H3575" s="89"/>
      <c r="I3575" s="273" t="s">
        <v>10678</v>
      </c>
      <c r="J3575" s="89"/>
      <c r="K3575" s="89"/>
      <c r="L3575" s="89"/>
      <c r="M3575" s="89"/>
      <c r="N3575" s="274">
        <v>0</v>
      </c>
      <c r="O3575" s="274">
        <v>11326.04</v>
      </c>
      <c r="P3575" s="89" t="s">
        <v>670</v>
      </c>
    </row>
    <row r="3576" spans="1:16" ht="76.5">
      <c r="A3576" s="271">
        <v>269</v>
      </c>
      <c r="B3576" s="89"/>
      <c r="C3576" s="272" t="s">
        <v>119</v>
      </c>
      <c r="D3576" s="84">
        <v>43543</v>
      </c>
      <c r="E3576" s="85" t="s">
        <v>6700</v>
      </c>
      <c r="F3576" s="85" t="s">
        <v>3</v>
      </c>
      <c r="G3576" s="85">
        <v>1720994</v>
      </c>
      <c r="H3576" s="89"/>
      <c r="I3576" s="273" t="s">
        <v>10678</v>
      </c>
      <c r="J3576" s="89"/>
      <c r="K3576" s="89"/>
      <c r="L3576" s="89"/>
      <c r="M3576" s="89"/>
      <c r="N3576" s="274">
        <v>0</v>
      </c>
      <c r="O3576" s="274">
        <v>32185.55</v>
      </c>
      <c r="P3576" s="89" t="s">
        <v>670</v>
      </c>
    </row>
    <row r="3577" spans="1:16" ht="76.5">
      <c r="A3577" s="271">
        <v>269</v>
      </c>
      <c r="B3577" s="89"/>
      <c r="C3577" s="272" t="s">
        <v>119</v>
      </c>
      <c r="D3577" s="84">
        <v>43543</v>
      </c>
      <c r="E3577" s="85" t="s">
        <v>6700</v>
      </c>
      <c r="F3577" s="85" t="s">
        <v>3</v>
      </c>
      <c r="G3577" s="85">
        <v>1720994</v>
      </c>
      <c r="H3577" s="89"/>
      <c r="I3577" s="273" t="s">
        <v>10678</v>
      </c>
      <c r="J3577" s="89"/>
      <c r="K3577" s="89"/>
      <c r="L3577" s="89"/>
      <c r="M3577" s="89"/>
      <c r="N3577" s="274">
        <v>0</v>
      </c>
      <c r="O3577" s="274">
        <v>10965.24</v>
      </c>
      <c r="P3577" s="89" t="s">
        <v>670</v>
      </c>
    </row>
    <row r="3578" spans="1:16" ht="76.5">
      <c r="A3578" s="271">
        <v>269</v>
      </c>
      <c r="B3578" s="89"/>
      <c r="C3578" s="272" t="s">
        <v>119</v>
      </c>
      <c r="D3578" s="84">
        <v>43543</v>
      </c>
      <c r="E3578" s="85" t="s">
        <v>6700</v>
      </c>
      <c r="F3578" s="85" t="s">
        <v>3</v>
      </c>
      <c r="G3578" s="85">
        <v>1720994</v>
      </c>
      <c r="H3578" s="89"/>
      <c r="I3578" s="273" t="s">
        <v>10678</v>
      </c>
      <c r="J3578" s="89"/>
      <c r="K3578" s="89"/>
      <c r="L3578" s="89"/>
      <c r="M3578" s="89"/>
      <c r="N3578" s="274">
        <v>0</v>
      </c>
      <c r="O3578" s="274">
        <v>11316.48</v>
      </c>
      <c r="P3578" s="89" t="s">
        <v>670</v>
      </c>
    </row>
    <row r="3579" spans="1:16" ht="76.5">
      <c r="A3579" s="271">
        <v>572</v>
      </c>
      <c r="B3579" s="89"/>
      <c r="C3579" s="272" t="s">
        <v>177</v>
      </c>
      <c r="D3579" s="84">
        <v>43543</v>
      </c>
      <c r="E3579" s="85" t="s">
        <v>6700</v>
      </c>
      <c r="F3579" s="85" t="s">
        <v>3</v>
      </c>
      <c r="G3579" s="85">
        <v>1720994</v>
      </c>
      <c r="H3579" s="89"/>
      <c r="I3579" s="273" t="s">
        <v>10678</v>
      </c>
      <c r="J3579" s="89"/>
      <c r="K3579" s="89"/>
      <c r="L3579" s="89"/>
      <c r="M3579" s="89"/>
      <c r="N3579" s="274">
        <v>0</v>
      </c>
      <c r="O3579" s="274">
        <v>1153.3800000000001</v>
      </c>
      <c r="P3579" s="89" t="s">
        <v>670</v>
      </c>
    </row>
    <row r="3580" spans="1:16" ht="76.5">
      <c r="A3580" s="271">
        <v>287</v>
      </c>
      <c r="B3580" s="89"/>
      <c r="C3580" s="272" t="s">
        <v>126</v>
      </c>
      <c r="D3580" s="84">
        <v>43543</v>
      </c>
      <c r="E3580" s="85" t="s">
        <v>6700</v>
      </c>
      <c r="F3580" s="85" t="s">
        <v>3</v>
      </c>
      <c r="G3580" s="85">
        <v>1720994</v>
      </c>
      <c r="H3580" s="89"/>
      <c r="I3580" s="273" t="s">
        <v>10678</v>
      </c>
      <c r="J3580" s="89"/>
      <c r="K3580" s="89"/>
      <c r="L3580" s="89"/>
      <c r="M3580" s="89"/>
      <c r="N3580" s="274">
        <v>0</v>
      </c>
      <c r="O3580" s="274">
        <v>657.25</v>
      </c>
      <c r="P3580" s="89" t="s">
        <v>670</v>
      </c>
    </row>
    <row r="3581" spans="1:16" ht="76.5">
      <c r="A3581" s="271">
        <v>512</v>
      </c>
      <c r="B3581" s="89"/>
      <c r="C3581" s="272" t="s">
        <v>785</v>
      </c>
      <c r="D3581" s="84">
        <v>43543</v>
      </c>
      <c r="E3581" s="85" t="s">
        <v>6701</v>
      </c>
      <c r="F3581" s="85" t="s">
        <v>3</v>
      </c>
      <c r="G3581" s="85">
        <v>1720993</v>
      </c>
      <c r="H3581" s="89"/>
      <c r="I3581" s="273" t="s">
        <v>10679</v>
      </c>
      <c r="J3581" s="89"/>
      <c r="K3581" s="89"/>
      <c r="L3581" s="89"/>
      <c r="M3581" s="89"/>
      <c r="N3581" s="274">
        <v>0</v>
      </c>
      <c r="O3581" s="274">
        <v>1667.97</v>
      </c>
      <c r="P3581" s="89" t="s">
        <v>670</v>
      </c>
    </row>
    <row r="3582" spans="1:16" ht="76.5">
      <c r="A3582" s="271">
        <v>512</v>
      </c>
      <c r="B3582" s="89"/>
      <c r="C3582" s="272" t="s">
        <v>785</v>
      </c>
      <c r="D3582" s="84">
        <v>43543</v>
      </c>
      <c r="E3582" s="85" t="s">
        <v>6701</v>
      </c>
      <c r="F3582" s="85" t="s">
        <v>3</v>
      </c>
      <c r="G3582" s="85">
        <v>1720993</v>
      </c>
      <c r="H3582" s="89"/>
      <c r="I3582" s="273" t="s">
        <v>10679</v>
      </c>
      <c r="J3582" s="89"/>
      <c r="K3582" s="89"/>
      <c r="L3582" s="89"/>
      <c r="M3582" s="89"/>
      <c r="N3582" s="274">
        <v>0</v>
      </c>
      <c r="O3582" s="274">
        <v>6416.2</v>
      </c>
      <c r="P3582" s="89" t="s">
        <v>670</v>
      </c>
    </row>
    <row r="3583" spans="1:16" ht="76.5">
      <c r="A3583" s="271">
        <v>283</v>
      </c>
      <c r="B3583" s="89"/>
      <c r="C3583" s="272" t="s">
        <v>125</v>
      </c>
      <c r="D3583" s="84">
        <v>43543</v>
      </c>
      <c r="E3583" s="85" t="s">
        <v>6701</v>
      </c>
      <c r="F3583" s="85" t="s">
        <v>3</v>
      </c>
      <c r="G3583" s="85">
        <v>1720993</v>
      </c>
      <c r="H3583" s="89"/>
      <c r="I3583" s="273" t="s">
        <v>10679</v>
      </c>
      <c r="J3583" s="89"/>
      <c r="K3583" s="89"/>
      <c r="L3583" s="89"/>
      <c r="M3583" s="89"/>
      <c r="N3583" s="274">
        <v>0</v>
      </c>
      <c r="O3583" s="274">
        <v>59694.36</v>
      </c>
      <c r="P3583" s="89" t="s">
        <v>670</v>
      </c>
    </row>
    <row r="3584" spans="1:16" ht="76.5">
      <c r="A3584" s="271">
        <v>594</v>
      </c>
      <c r="B3584" s="89"/>
      <c r="C3584" s="272" t="s">
        <v>98</v>
      </c>
      <c r="D3584" s="84">
        <v>43543</v>
      </c>
      <c r="E3584" s="85" t="s">
        <v>6701</v>
      </c>
      <c r="F3584" s="85" t="s">
        <v>3</v>
      </c>
      <c r="G3584" s="85">
        <v>1720993</v>
      </c>
      <c r="H3584" s="89"/>
      <c r="I3584" s="273" t="s">
        <v>10679</v>
      </c>
      <c r="J3584" s="89"/>
      <c r="K3584" s="89"/>
      <c r="L3584" s="89"/>
      <c r="M3584" s="89"/>
      <c r="N3584" s="274">
        <v>0</v>
      </c>
      <c r="O3584" s="274">
        <v>406.16</v>
      </c>
      <c r="P3584" s="89" t="s">
        <v>670</v>
      </c>
    </row>
    <row r="3585" spans="1:16" ht="76.5">
      <c r="A3585" s="271">
        <v>650</v>
      </c>
      <c r="B3585" s="89"/>
      <c r="C3585" s="272" t="s">
        <v>187</v>
      </c>
      <c r="D3585" s="84">
        <v>43543</v>
      </c>
      <c r="E3585" s="85" t="s">
        <v>6701</v>
      </c>
      <c r="F3585" s="85" t="s">
        <v>3</v>
      </c>
      <c r="G3585" s="85">
        <v>1720993</v>
      </c>
      <c r="H3585" s="89"/>
      <c r="I3585" s="273" t="s">
        <v>10679</v>
      </c>
      <c r="J3585" s="89"/>
      <c r="K3585" s="89"/>
      <c r="L3585" s="89"/>
      <c r="M3585" s="89"/>
      <c r="N3585" s="274">
        <v>0</v>
      </c>
      <c r="O3585" s="274">
        <v>23985.55</v>
      </c>
      <c r="P3585" s="89" t="s">
        <v>670</v>
      </c>
    </row>
    <row r="3586" spans="1:16" ht="76.5">
      <c r="A3586" s="271">
        <v>572</v>
      </c>
      <c r="B3586" s="89"/>
      <c r="C3586" s="272" t="s">
        <v>177</v>
      </c>
      <c r="D3586" s="84">
        <v>43543</v>
      </c>
      <c r="E3586" s="85" t="s">
        <v>6701</v>
      </c>
      <c r="F3586" s="85" t="s">
        <v>3</v>
      </c>
      <c r="G3586" s="85">
        <v>1720993</v>
      </c>
      <c r="H3586" s="89"/>
      <c r="I3586" s="273" t="s">
        <v>10679</v>
      </c>
      <c r="J3586" s="89"/>
      <c r="K3586" s="89"/>
      <c r="L3586" s="89"/>
      <c r="M3586" s="89"/>
      <c r="N3586" s="274">
        <v>0</v>
      </c>
      <c r="O3586" s="274">
        <v>6982.82</v>
      </c>
      <c r="P3586" s="89" t="s">
        <v>670</v>
      </c>
    </row>
    <row r="3587" spans="1:16" ht="76.5">
      <c r="A3587" s="271">
        <v>580</v>
      </c>
      <c r="B3587" s="89"/>
      <c r="C3587" s="272" t="s">
        <v>180</v>
      </c>
      <c r="D3587" s="84">
        <v>43543</v>
      </c>
      <c r="E3587" s="85" t="s">
        <v>6701</v>
      </c>
      <c r="F3587" s="85" t="s">
        <v>3</v>
      </c>
      <c r="G3587" s="85">
        <v>1720993</v>
      </c>
      <c r="H3587" s="89"/>
      <c r="I3587" s="273" t="s">
        <v>10679</v>
      </c>
      <c r="J3587" s="89"/>
      <c r="K3587" s="89"/>
      <c r="L3587" s="89"/>
      <c r="M3587" s="89"/>
      <c r="N3587" s="274">
        <v>0</v>
      </c>
      <c r="O3587" s="274">
        <v>421.02</v>
      </c>
      <c r="P3587" s="89" t="s">
        <v>670</v>
      </c>
    </row>
    <row r="3588" spans="1:16" ht="76.5">
      <c r="A3588" s="271">
        <v>681</v>
      </c>
      <c r="B3588" s="89"/>
      <c r="C3588" s="272" t="s">
        <v>192</v>
      </c>
      <c r="D3588" s="84">
        <v>43543</v>
      </c>
      <c r="E3588" s="85" t="s">
        <v>6701</v>
      </c>
      <c r="F3588" s="85" t="s">
        <v>3</v>
      </c>
      <c r="G3588" s="85">
        <v>1720993</v>
      </c>
      <c r="H3588" s="89"/>
      <c r="I3588" s="273" t="s">
        <v>10679</v>
      </c>
      <c r="J3588" s="89"/>
      <c r="K3588" s="89"/>
      <c r="L3588" s="89"/>
      <c r="M3588" s="89"/>
      <c r="N3588" s="274">
        <v>0</v>
      </c>
      <c r="O3588" s="274">
        <v>18376.61</v>
      </c>
      <c r="P3588" s="89" t="s">
        <v>670</v>
      </c>
    </row>
    <row r="3589" spans="1:16" ht="76.5">
      <c r="A3589" s="271">
        <v>287</v>
      </c>
      <c r="B3589" s="89"/>
      <c r="C3589" s="272" t="s">
        <v>126</v>
      </c>
      <c r="D3589" s="84">
        <v>43543</v>
      </c>
      <c r="E3589" s="85" t="s">
        <v>6701</v>
      </c>
      <c r="F3589" s="85" t="s">
        <v>3</v>
      </c>
      <c r="G3589" s="85">
        <v>1720993</v>
      </c>
      <c r="H3589" s="89"/>
      <c r="I3589" s="273" t="s">
        <v>10679</v>
      </c>
      <c r="J3589" s="89"/>
      <c r="K3589" s="89"/>
      <c r="L3589" s="89"/>
      <c r="M3589" s="89"/>
      <c r="N3589" s="274">
        <v>0</v>
      </c>
      <c r="O3589" s="274">
        <v>443.6</v>
      </c>
      <c r="P3589" s="89" t="s">
        <v>670</v>
      </c>
    </row>
    <row r="3590" spans="1:16" ht="76.5">
      <c r="A3590" s="271">
        <v>52</v>
      </c>
      <c r="B3590" s="89"/>
      <c r="C3590" s="272" t="s">
        <v>51</v>
      </c>
      <c r="D3590" s="84">
        <v>43543</v>
      </c>
      <c r="E3590" s="85" t="s">
        <v>6701</v>
      </c>
      <c r="F3590" s="85" t="s">
        <v>3</v>
      </c>
      <c r="G3590" s="85">
        <v>1720993</v>
      </c>
      <c r="H3590" s="89"/>
      <c r="I3590" s="273" t="s">
        <v>10679</v>
      </c>
      <c r="J3590" s="89"/>
      <c r="K3590" s="89"/>
      <c r="L3590" s="89"/>
      <c r="M3590" s="89"/>
      <c r="N3590" s="274">
        <v>0</v>
      </c>
      <c r="O3590" s="274">
        <v>5938.65</v>
      </c>
      <c r="P3590" s="89" t="s">
        <v>670</v>
      </c>
    </row>
    <row r="3591" spans="1:16" ht="76.5">
      <c r="A3591" s="271">
        <v>16</v>
      </c>
      <c r="B3591" s="89"/>
      <c r="C3591" s="272" t="s">
        <v>43</v>
      </c>
      <c r="D3591" s="84">
        <v>43543</v>
      </c>
      <c r="E3591" s="85" t="s">
        <v>6701</v>
      </c>
      <c r="F3591" s="85" t="s">
        <v>3</v>
      </c>
      <c r="G3591" s="85">
        <v>1720993</v>
      </c>
      <c r="H3591" s="89"/>
      <c r="I3591" s="273" t="s">
        <v>10679</v>
      </c>
      <c r="J3591" s="89"/>
      <c r="K3591" s="89"/>
      <c r="L3591" s="89"/>
      <c r="M3591" s="89"/>
      <c r="N3591" s="274">
        <v>0</v>
      </c>
      <c r="O3591" s="274">
        <v>5495.39</v>
      </c>
      <c r="P3591" s="89" t="s">
        <v>670</v>
      </c>
    </row>
    <row r="3592" spans="1:16" ht="76.5">
      <c r="A3592" s="271">
        <v>266</v>
      </c>
      <c r="B3592" s="89"/>
      <c r="C3592" s="272" t="s">
        <v>1356</v>
      </c>
      <c r="D3592" s="84">
        <v>43543</v>
      </c>
      <c r="E3592" s="85" t="s">
        <v>6701</v>
      </c>
      <c r="F3592" s="283" t="s">
        <v>3</v>
      </c>
      <c r="G3592" s="284">
        <v>1720993</v>
      </c>
      <c r="H3592" s="89"/>
      <c r="I3592" s="273" t="s">
        <v>10679</v>
      </c>
      <c r="J3592" s="89"/>
      <c r="K3592" s="89"/>
      <c r="L3592" s="89"/>
      <c r="M3592" s="89"/>
      <c r="N3592" s="274">
        <v>0</v>
      </c>
      <c r="O3592" s="274">
        <v>479008.91</v>
      </c>
      <c r="P3592" s="89" t="s">
        <v>670</v>
      </c>
    </row>
    <row r="3593" spans="1:16" ht="76.5">
      <c r="A3593" s="271">
        <v>20</v>
      </c>
      <c r="B3593" s="89"/>
      <c r="C3593" s="272" t="s">
        <v>44</v>
      </c>
      <c r="D3593" s="84">
        <v>43543</v>
      </c>
      <c r="E3593" s="85" t="s">
        <v>6701</v>
      </c>
      <c r="F3593" s="85" t="s">
        <v>3</v>
      </c>
      <c r="G3593" s="85">
        <v>1720993</v>
      </c>
      <c r="H3593" s="89"/>
      <c r="I3593" s="273" t="s">
        <v>10679</v>
      </c>
      <c r="J3593" s="89"/>
      <c r="K3593" s="89"/>
      <c r="L3593" s="89"/>
      <c r="M3593" s="89"/>
      <c r="N3593" s="274">
        <v>0</v>
      </c>
      <c r="O3593" s="274">
        <v>3831.3</v>
      </c>
      <c r="P3593" s="89" t="s">
        <v>670</v>
      </c>
    </row>
    <row r="3594" spans="1:16" ht="76.5">
      <c r="A3594" s="271">
        <v>20</v>
      </c>
      <c r="B3594" s="89"/>
      <c r="C3594" s="272" t="s">
        <v>44</v>
      </c>
      <c r="D3594" s="84">
        <v>43543</v>
      </c>
      <c r="E3594" s="85" t="s">
        <v>6701</v>
      </c>
      <c r="F3594" s="85" t="s">
        <v>3</v>
      </c>
      <c r="G3594" s="85">
        <v>1720993</v>
      </c>
      <c r="H3594" s="89"/>
      <c r="I3594" s="273" t="s">
        <v>10679</v>
      </c>
      <c r="J3594" s="89"/>
      <c r="K3594" s="89"/>
      <c r="L3594" s="89"/>
      <c r="M3594" s="89"/>
      <c r="N3594" s="274">
        <v>0</v>
      </c>
      <c r="O3594" s="274">
        <v>14481.6</v>
      </c>
      <c r="P3594" s="89" t="s">
        <v>670</v>
      </c>
    </row>
    <row r="3595" spans="1:16" ht="76.5">
      <c r="A3595" s="271">
        <v>20</v>
      </c>
      <c r="B3595" s="89"/>
      <c r="C3595" s="272" t="s">
        <v>44</v>
      </c>
      <c r="D3595" s="84">
        <v>43543</v>
      </c>
      <c r="E3595" s="85" t="s">
        <v>6701</v>
      </c>
      <c r="F3595" s="85" t="s">
        <v>3</v>
      </c>
      <c r="G3595" s="85">
        <v>1720993</v>
      </c>
      <c r="H3595" s="89"/>
      <c r="I3595" s="273" t="s">
        <v>10679</v>
      </c>
      <c r="J3595" s="89"/>
      <c r="K3595" s="89"/>
      <c r="L3595" s="89"/>
      <c r="M3595" s="89"/>
      <c r="N3595" s="274">
        <v>0</v>
      </c>
      <c r="O3595" s="274">
        <v>1912.4</v>
      </c>
      <c r="P3595" s="89" t="s">
        <v>670</v>
      </c>
    </row>
    <row r="3596" spans="1:16" ht="76.5">
      <c r="A3596" s="271">
        <v>41</v>
      </c>
      <c r="B3596" s="89"/>
      <c r="C3596" s="272" t="s">
        <v>47</v>
      </c>
      <c r="D3596" s="84">
        <v>43543</v>
      </c>
      <c r="E3596" s="85" t="s">
        <v>6701</v>
      </c>
      <c r="F3596" s="85" t="s">
        <v>3</v>
      </c>
      <c r="G3596" s="85">
        <v>1720993</v>
      </c>
      <c r="H3596" s="89"/>
      <c r="I3596" s="273" t="s">
        <v>10679</v>
      </c>
      <c r="J3596" s="89"/>
      <c r="K3596" s="89"/>
      <c r="L3596" s="89"/>
      <c r="M3596" s="89"/>
      <c r="N3596" s="274">
        <v>0</v>
      </c>
      <c r="O3596" s="274">
        <v>15858.73</v>
      </c>
      <c r="P3596" s="89" t="s">
        <v>670</v>
      </c>
    </row>
    <row r="3597" spans="1:16" ht="76.5">
      <c r="A3597" s="271">
        <v>15</v>
      </c>
      <c r="B3597" s="89"/>
      <c r="C3597" s="272" t="s">
        <v>42</v>
      </c>
      <c r="D3597" s="84">
        <v>43543</v>
      </c>
      <c r="E3597" s="85" t="s">
        <v>6701</v>
      </c>
      <c r="F3597" s="85" t="s">
        <v>3</v>
      </c>
      <c r="G3597" s="85">
        <v>1720993</v>
      </c>
      <c r="H3597" s="89"/>
      <c r="I3597" s="273" t="s">
        <v>10679</v>
      </c>
      <c r="J3597" s="89"/>
      <c r="K3597" s="89"/>
      <c r="L3597" s="89"/>
      <c r="M3597" s="89"/>
      <c r="N3597" s="274">
        <v>0</v>
      </c>
      <c r="O3597" s="274">
        <v>21714.18</v>
      </c>
      <c r="P3597" s="89" t="s">
        <v>670</v>
      </c>
    </row>
    <row r="3598" spans="1:16" ht="76.5">
      <c r="A3598" s="271">
        <v>30</v>
      </c>
      <c r="B3598" s="89"/>
      <c r="C3598" s="272" t="s">
        <v>675</v>
      </c>
      <c r="D3598" s="84">
        <v>43543</v>
      </c>
      <c r="E3598" s="85" t="s">
        <v>6701</v>
      </c>
      <c r="F3598" s="85" t="s">
        <v>3</v>
      </c>
      <c r="G3598" s="85">
        <v>1720993</v>
      </c>
      <c r="H3598" s="89"/>
      <c r="I3598" s="273" t="s">
        <v>10679</v>
      </c>
      <c r="J3598" s="89"/>
      <c r="K3598" s="89"/>
      <c r="L3598" s="89"/>
      <c r="M3598" s="89"/>
      <c r="N3598" s="274">
        <v>0</v>
      </c>
      <c r="O3598" s="274">
        <v>14026.85</v>
      </c>
      <c r="P3598" s="89" t="s">
        <v>670</v>
      </c>
    </row>
    <row r="3599" spans="1:16" ht="76.5">
      <c r="A3599" s="271">
        <v>76</v>
      </c>
      <c r="B3599" s="89"/>
      <c r="C3599" s="272" t="s">
        <v>54</v>
      </c>
      <c r="D3599" s="84">
        <v>43543</v>
      </c>
      <c r="E3599" s="85" t="s">
        <v>6701</v>
      </c>
      <c r="F3599" s="85" t="s">
        <v>3</v>
      </c>
      <c r="G3599" s="85">
        <v>1720993</v>
      </c>
      <c r="H3599" s="89"/>
      <c r="I3599" s="273" t="s">
        <v>10679</v>
      </c>
      <c r="J3599" s="89"/>
      <c r="K3599" s="89"/>
      <c r="L3599" s="89"/>
      <c r="M3599" s="89"/>
      <c r="N3599" s="274">
        <v>0</v>
      </c>
      <c r="O3599" s="274">
        <v>12155.82</v>
      </c>
      <c r="P3599" s="89" t="s">
        <v>670</v>
      </c>
    </row>
    <row r="3600" spans="1:16" ht="76.5">
      <c r="A3600" s="271">
        <v>10</v>
      </c>
      <c r="B3600" s="89"/>
      <c r="C3600" s="272" t="s">
        <v>41</v>
      </c>
      <c r="D3600" s="84">
        <v>43543</v>
      </c>
      <c r="E3600" s="85" t="s">
        <v>6701</v>
      </c>
      <c r="F3600" s="85" t="s">
        <v>3</v>
      </c>
      <c r="G3600" s="85">
        <v>1720993</v>
      </c>
      <c r="H3600" s="89"/>
      <c r="I3600" s="273" t="s">
        <v>10679</v>
      </c>
      <c r="J3600" s="89"/>
      <c r="K3600" s="89"/>
      <c r="L3600" s="89"/>
      <c r="M3600" s="89"/>
      <c r="N3600" s="274">
        <v>0</v>
      </c>
      <c r="O3600" s="274">
        <v>29265</v>
      </c>
      <c r="P3600" s="89" t="s">
        <v>670</v>
      </c>
    </row>
    <row r="3601" spans="1:16" ht="76.5">
      <c r="A3601" s="271">
        <v>70</v>
      </c>
      <c r="B3601" s="89"/>
      <c r="C3601" s="272" t="s">
        <v>53</v>
      </c>
      <c r="D3601" s="84">
        <v>43543</v>
      </c>
      <c r="E3601" s="85" t="s">
        <v>6701</v>
      </c>
      <c r="F3601" s="85" t="s">
        <v>3</v>
      </c>
      <c r="G3601" s="85">
        <v>1720993</v>
      </c>
      <c r="H3601" s="89"/>
      <c r="I3601" s="273" t="s">
        <v>10679</v>
      </c>
      <c r="J3601" s="89"/>
      <c r="K3601" s="89"/>
      <c r="L3601" s="89"/>
      <c r="M3601" s="89"/>
      <c r="N3601" s="274">
        <v>0</v>
      </c>
      <c r="O3601" s="274">
        <v>3150.83</v>
      </c>
      <c r="P3601" s="89" t="s">
        <v>670</v>
      </c>
    </row>
    <row r="3602" spans="1:16" ht="76.5">
      <c r="A3602" s="271">
        <v>200</v>
      </c>
      <c r="B3602" s="89"/>
      <c r="C3602" s="272" t="s">
        <v>94</v>
      </c>
      <c r="D3602" s="84">
        <v>43543</v>
      </c>
      <c r="E3602" s="85" t="s">
        <v>6701</v>
      </c>
      <c r="F3602" s="85" t="s">
        <v>3</v>
      </c>
      <c r="G3602" s="85">
        <v>1720993</v>
      </c>
      <c r="H3602" s="89"/>
      <c r="I3602" s="273" t="s">
        <v>10679</v>
      </c>
      <c r="J3602" s="89"/>
      <c r="K3602" s="89"/>
      <c r="L3602" s="89"/>
      <c r="M3602" s="89"/>
      <c r="N3602" s="274">
        <v>0</v>
      </c>
      <c r="O3602" s="274">
        <v>3550.03</v>
      </c>
      <c r="P3602" s="89" t="s">
        <v>670</v>
      </c>
    </row>
    <row r="3603" spans="1:16" ht="76.5">
      <c r="A3603" s="271">
        <v>670</v>
      </c>
      <c r="B3603" s="89"/>
      <c r="C3603" s="272" t="s">
        <v>190</v>
      </c>
      <c r="D3603" s="84">
        <v>43543</v>
      </c>
      <c r="E3603" s="85" t="s">
        <v>6701</v>
      </c>
      <c r="F3603" s="85" t="s">
        <v>3</v>
      </c>
      <c r="G3603" s="85">
        <v>1720993</v>
      </c>
      <c r="H3603" s="89"/>
      <c r="I3603" s="273" t="s">
        <v>10679</v>
      </c>
      <c r="J3603" s="89"/>
      <c r="K3603" s="89"/>
      <c r="L3603" s="89"/>
      <c r="M3603" s="89"/>
      <c r="N3603" s="274">
        <v>0</v>
      </c>
      <c r="O3603" s="274">
        <v>10909.45</v>
      </c>
      <c r="P3603" s="89" t="s">
        <v>670</v>
      </c>
    </row>
    <row r="3604" spans="1:16" ht="76.5">
      <c r="A3604" s="271">
        <v>15</v>
      </c>
      <c r="B3604" s="89"/>
      <c r="C3604" s="272" t="s">
        <v>42</v>
      </c>
      <c r="D3604" s="84">
        <v>43543</v>
      </c>
      <c r="E3604" s="85" t="s">
        <v>6701</v>
      </c>
      <c r="F3604" s="85" t="s">
        <v>3</v>
      </c>
      <c r="G3604" s="85">
        <v>1720993</v>
      </c>
      <c r="H3604" s="89"/>
      <c r="I3604" s="273" t="s">
        <v>10679</v>
      </c>
      <c r="J3604" s="89"/>
      <c r="K3604" s="89"/>
      <c r="L3604" s="89"/>
      <c r="M3604" s="89"/>
      <c r="N3604" s="274">
        <v>0</v>
      </c>
      <c r="O3604" s="274">
        <v>245845.65</v>
      </c>
      <c r="P3604" s="89" t="s">
        <v>670</v>
      </c>
    </row>
    <row r="3605" spans="1:16" ht="76.5">
      <c r="A3605" s="271">
        <v>902</v>
      </c>
      <c r="B3605" s="89"/>
      <c r="C3605" s="272" t="s">
        <v>203</v>
      </c>
      <c r="D3605" s="84">
        <v>43543</v>
      </c>
      <c r="E3605" s="85" t="s">
        <v>6701</v>
      </c>
      <c r="F3605" s="85" t="s">
        <v>3</v>
      </c>
      <c r="G3605" s="85">
        <v>1720993</v>
      </c>
      <c r="H3605" s="89"/>
      <c r="I3605" s="273" t="s">
        <v>10679</v>
      </c>
      <c r="J3605" s="89"/>
      <c r="K3605" s="89"/>
      <c r="L3605" s="89"/>
      <c r="M3605" s="89"/>
      <c r="N3605" s="274">
        <v>0</v>
      </c>
      <c r="O3605" s="274">
        <v>20197.8</v>
      </c>
      <c r="P3605" s="89" t="s">
        <v>670</v>
      </c>
    </row>
    <row r="3606" spans="1:16" ht="76.5">
      <c r="A3606" s="271">
        <v>902</v>
      </c>
      <c r="B3606" s="89"/>
      <c r="C3606" s="272" t="s">
        <v>203</v>
      </c>
      <c r="D3606" s="84">
        <v>43543</v>
      </c>
      <c r="E3606" s="85" t="s">
        <v>6701</v>
      </c>
      <c r="F3606" s="85" t="s">
        <v>3</v>
      </c>
      <c r="G3606" s="85">
        <v>1720993</v>
      </c>
      <c r="H3606" s="89"/>
      <c r="I3606" s="273" t="s">
        <v>10679</v>
      </c>
      <c r="J3606" s="89"/>
      <c r="K3606" s="89"/>
      <c r="L3606" s="89"/>
      <c r="M3606" s="89"/>
      <c r="N3606" s="274">
        <v>0</v>
      </c>
      <c r="O3606" s="274">
        <v>308177.87</v>
      </c>
      <c r="P3606" s="89" t="s">
        <v>670</v>
      </c>
    </row>
    <row r="3607" spans="1:16" ht="76.5">
      <c r="A3607" s="271">
        <v>35</v>
      </c>
      <c r="B3607" s="89"/>
      <c r="C3607" s="272" t="s">
        <v>46</v>
      </c>
      <c r="D3607" s="84">
        <v>43543</v>
      </c>
      <c r="E3607" s="85" t="s">
        <v>6701</v>
      </c>
      <c r="F3607" s="85" t="s">
        <v>3</v>
      </c>
      <c r="G3607" s="85">
        <v>1720993</v>
      </c>
      <c r="H3607" s="89"/>
      <c r="I3607" s="273" t="s">
        <v>10679</v>
      </c>
      <c r="J3607" s="89"/>
      <c r="K3607" s="89"/>
      <c r="L3607" s="89"/>
      <c r="M3607" s="89"/>
      <c r="N3607" s="274">
        <v>0</v>
      </c>
      <c r="O3607" s="274">
        <v>10513.35</v>
      </c>
      <c r="P3607" s="89" t="s">
        <v>670</v>
      </c>
    </row>
    <row r="3608" spans="1:16" ht="76.5">
      <c r="A3608" s="271">
        <v>35</v>
      </c>
      <c r="B3608" s="89"/>
      <c r="C3608" s="272" t="s">
        <v>46</v>
      </c>
      <c r="D3608" s="84">
        <v>43543</v>
      </c>
      <c r="E3608" s="85" t="s">
        <v>6701</v>
      </c>
      <c r="F3608" s="85" t="s">
        <v>3</v>
      </c>
      <c r="G3608" s="85">
        <v>1720993</v>
      </c>
      <c r="H3608" s="89"/>
      <c r="I3608" s="273" t="s">
        <v>10679</v>
      </c>
      <c r="J3608" s="89"/>
      <c r="K3608" s="89"/>
      <c r="L3608" s="89"/>
      <c r="M3608" s="89"/>
      <c r="N3608" s="274">
        <v>0</v>
      </c>
      <c r="O3608" s="274">
        <v>26210.68</v>
      </c>
      <c r="P3608" s="89" t="s">
        <v>670</v>
      </c>
    </row>
    <row r="3609" spans="1:16" ht="76.5">
      <c r="A3609" s="271">
        <v>660</v>
      </c>
      <c r="B3609" s="89"/>
      <c r="C3609" s="272" t="s">
        <v>188</v>
      </c>
      <c r="D3609" s="84">
        <v>43543</v>
      </c>
      <c r="E3609" s="85" t="s">
        <v>6701</v>
      </c>
      <c r="F3609" s="85" t="s">
        <v>3</v>
      </c>
      <c r="G3609" s="85">
        <v>1720993</v>
      </c>
      <c r="H3609" s="89"/>
      <c r="I3609" s="273" t="s">
        <v>10679</v>
      </c>
      <c r="J3609" s="89"/>
      <c r="K3609" s="89"/>
      <c r="L3609" s="89"/>
      <c r="M3609" s="89"/>
      <c r="N3609" s="274">
        <v>0</v>
      </c>
      <c r="O3609" s="274">
        <v>10770.75</v>
      </c>
      <c r="P3609" s="89" t="s">
        <v>670</v>
      </c>
    </row>
    <row r="3610" spans="1:16" ht="76.5">
      <c r="A3610" s="271">
        <v>15</v>
      </c>
      <c r="B3610" s="89"/>
      <c r="C3610" s="272" t="s">
        <v>42</v>
      </c>
      <c r="D3610" s="84">
        <v>43543</v>
      </c>
      <c r="E3610" s="85" t="s">
        <v>6701</v>
      </c>
      <c r="F3610" s="85" t="s">
        <v>3</v>
      </c>
      <c r="G3610" s="85">
        <v>1720993</v>
      </c>
      <c r="H3610" s="89"/>
      <c r="I3610" s="273" t="s">
        <v>10679</v>
      </c>
      <c r="J3610" s="89"/>
      <c r="K3610" s="89"/>
      <c r="L3610" s="89"/>
      <c r="M3610" s="89"/>
      <c r="N3610" s="274">
        <v>0</v>
      </c>
      <c r="O3610" s="274">
        <v>1170.2</v>
      </c>
      <c r="P3610" s="89" t="s">
        <v>670</v>
      </c>
    </row>
    <row r="3611" spans="1:16" ht="76.5">
      <c r="A3611" s="271">
        <v>15</v>
      </c>
      <c r="B3611" s="89"/>
      <c r="C3611" s="272" t="s">
        <v>42</v>
      </c>
      <c r="D3611" s="84">
        <v>43543</v>
      </c>
      <c r="E3611" s="85" t="s">
        <v>6701</v>
      </c>
      <c r="F3611" s="85" t="s">
        <v>3</v>
      </c>
      <c r="G3611" s="85">
        <v>1720993</v>
      </c>
      <c r="H3611" s="89"/>
      <c r="I3611" s="273" t="s">
        <v>10679</v>
      </c>
      <c r="J3611" s="89"/>
      <c r="K3611" s="89"/>
      <c r="L3611" s="89"/>
      <c r="M3611" s="89"/>
      <c r="N3611" s="274">
        <v>0</v>
      </c>
      <c r="O3611" s="274">
        <v>3130</v>
      </c>
      <c r="P3611" s="89" t="s">
        <v>670</v>
      </c>
    </row>
    <row r="3612" spans="1:16" ht="89.25">
      <c r="A3612" s="271" t="s">
        <v>557</v>
      </c>
      <c r="B3612" s="89"/>
      <c r="C3612" s="272" t="s">
        <v>783</v>
      </c>
      <c r="D3612" s="84">
        <v>43543</v>
      </c>
      <c r="E3612" s="85" t="s">
        <v>6702</v>
      </c>
      <c r="F3612" s="85" t="s">
        <v>15</v>
      </c>
      <c r="G3612" s="85">
        <v>7465</v>
      </c>
      <c r="H3612" s="89"/>
      <c r="I3612" s="273" t="s">
        <v>8127</v>
      </c>
      <c r="J3612" s="89"/>
      <c r="K3612" s="89"/>
      <c r="L3612" s="89"/>
      <c r="M3612" s="89"/>
      <c r="N3612" s="274">
        <v>189833.75</v>
      </c>
      <c r="O3612" s="274">
        <v>0</v>
      </c>
      <c r="P3612" s="89" t="s">
        <v>670</v>
      </c>
    </row>
    <row r="3613" spans="1:16" ht="89.25">
      <c r="A3613" s="271">
        <v>576</v>
      </c>
      <c r="B3613" s="89"/>
      <c r="C3613" s="272" t="s">
        <v>1369</v>
      </c>
      <c r="D3613" s="84">
        <v>43543</v>
      </c>
      <c r="E3613" s="85" t="s">
        <v>6703</v>
      </c>
      <c r="F3613" s="85" t="s">
        <v>15</v>
      </c>
      <c r="G3613" s="85">
        <v>7464</v>
      </c>
      <c r="H3613" s="89"/>
      <c r="I3613" s="273" t="s">
        <v>8128</v>
      </c>
      <c r="J3613" s="89"/>
      <c r="K3613" s="89"/>
      <c r="L3613" s="89"/>
      <c r="M3613" s="89"/>
      <c r="N3613" s="274">
        <v>550.78</v>
      </c>
      <c r="O3613" s="274">
        <v>0</v>
      </c>
      <c r="P3613" s="89" t="s">
        <v>670</v>
      </c>
    </row>
    <row r="3614" spans="1:16" ht="76.5">
      <c r="A3614" s="271">
        <v>25</v>
      </c>
      <c r="B3614" s="89"/>
      <c r="C3614" s="272" t="s">
        <v>45</v>
      </c>
      <c r="D3614" s="84">
        <v>43543</v>
      </c>
      <c r="E3614" s="85" t="s">
        <v>6704</v>
      </c>
      <c r="F3614" s="85" t="s">
        <v>671</v>
      </c>
      <c r="G3614" s="85">
        <v>248722</v>
      </c>
      <c r="H3614" s="89"/>
      <c r="I3614" s="273" t="s">
        <v>8129</v>
      </c>
      <c r="J3614" s="89"/>
      <c r="K3614" s="89"/>
      <c r="L3614" s="89"/>
      <c r="M3614" s="89"/>
      <c r="N3614" s="274">
        <v>598645.43000000005</v>
      </c>
      <c r="O3614" s="274">
        <v>0</v>
      </c>
      <c r="P3614" s="89" t="s">
        <v>670</v>
      </c>
    </row>
    <row r="3615" spans="1:16" ht="102">
      <c r="A3615" s="271">
        <v>15</v>
      </c>
      <c r="B3615" s="89"/>
      <c r="C3615" s="272" t="s">
        <v>42</v>
      </c>
      <c r="D3615" s="84">
        <v>43543</v>
      </c>
      <c r="E3615" s="85" t="s">
        <v>6705</v>
      </c>
      <c r="F3615" s="85" t="s">
        <v>629</v>
      </c>
      <c r="G3615" s="85">
        <v>7444</v>
      </c>
      <c r="H3615" s="89"/>
      <c r="I3615" s="273" t="s">
        <v>8130</v>
      </c>
      <c r="J3615" s="89"/>
      <c r="K3615" s="89"/>
      <c r="L3615" s="89"/>
      <c r="M3615" s="89"/>
      <c r="N3615" s="274">
        <v>34665.519999999997</v>
      </c>
      <c r="O3615" s="274">
        <v>0</v>
      </c>
      <c r="P3615" s="89" t="s">
        <v>670</v>
      </c>
    </row>
    <row r="3616" spans="1:16" ht="89.25">
      <c r="A3616" s="271">
        <v>15</v>
      </c>
      <c r="B3616" s="89"/>
      <c r="C3616" s="272" t="s">
        <v>42</v>
      </c>
      <c r="D3616" s="84">
        <v>43543</v>
      </c>
      <c r="E3616" s="85" t="s">
        <v>6706</v>
      </c>
      <c r="F3616" s="85" t="s">
        <v>15</v>
      </c>
      <c r="G3616" s="85">
        <v>7444</v>
      </c>
      <c r="H3616" s="89"/>
      <c r="I3616" s="273" t="s">
        <v>8131</v>
      </c>
      <c r="J3616" s="89"/>
      <c r="K3616" s="89"/>
      <c r="L3616" s="89"/>
      <c r="M3616" s="89"/>
      <c r="N3616" s="274">
        <v>2175.4299999999998</v>
      </c>
      <c r="O3616" s="274">
        <v>0</v>
      </c>
      <c r="P3616" s="89" t="s">
        <v>670</v>
      </c>
    </row>
    <row r="3617" spans="1:16" ht="63.75">
      <c r="A3617" s="271">
        <v>340</v>
      </c>
      <c r="B3617" s="89"/>
      <c r="C3617" s="272" t="s">
        <v>147</v>
      </c>
      <c r="D3617" s="84">
        <v>43543</v>
      </c>
      <c r="E3617" s="85" t="s">
        <v>6707</v>
      </c>
      <c r="F3617" s="85" t="s">
        <v>6</v>
      </c>
      <c r="G3617" s="85">
        <v>990970</v>
      </c>
      <c r="H3617" s="89"/>
      <c r="I3617" s="273" t="s">
        <v>8132</v>
      </c>
      <c r="J3617" s="89"/>
      <c r="K3617" s="89"/>
      <c r="L3617" s="89"/>
      <c r="M3617" s="89"/>
      <c r="N3617" s="274">
        <v>0</v>
      </c>
      <c r="O3617" s="274">
        <v>36217.03</v>
      </c>
      <c r="P3617" s="89" t="s">
        <v>670</v>
      </c>
    </row>
    <row r="3618" spans="1:16" ht="51">
      <c r="A3618" s="271">
        <v>10</v>
      </c>
      <c r="B3618" s="89"/>
      <c r="C3618" s="272" t="s">
        <v>41</v>
      </c>
      <c r="D3618" s="84">
        <v>43543</v>
      </c>
      <c r="E3618" s="85" t="s">
        <v>6708</v>
      </c>
      <c r="F3618" s="85" t="s">
        <v>6</v>
      </c>
      <c r="G3618" s="85">
        <v>990968</v>
      </c>
      <c r="H3618" s="89"/>
      <c r="I3618" s="273" t="s">
        <v>8133</v>
      </c>
      <c r="J3618" s="89"/>
      <c r="K3618" s="89"/>
      <c r="L3618" s="89"/>
      <c r="M3618" s="89"/>
      <c r="N3618" s="274">
        <v>0</v>
      </c>
      <c r="O3618" s="274">
        <v>10281.91</v>
      </c>
      <c r="P3618" s="89" t="s">
        <v>670</v>
      </c>
    </row>
    <row r="3619" spans="1:16" ht="51">
      <c r="A3619" s="271">
        <v>340</v>
      </c>
      <c r="B3619" s="89"/>
      <c r="C3619" s="272" t="s">
        <v>147</v>
      </c>
      <c r="D3619" s="84">
        <v>43543</v>
      </c>
      <c r="E3619" s="85" t="s">
        <v>6709</v>
      </c>
      <c r="F3619" s="85" t="s">
        <v>15</v>
      </c>
      <c r="G3619" s="85">
        <v>990971</v>
      </c>
      <c r="H3619" s="89"/>
      <c r="I3619" s="273" t="s">
        <v>8134</v>
      </c>
      <c r="J3619" s="89"/>
      <c r="K3619" s="89"/>
      <c r="L3619" s="89"/>
      <c r="M3619" s="89"/>
      <c r="N3619" s="274">
        <v>50</v>
      </c>
      <c r="O3619" s="274">
        <v>0</v>
      </c>
      <c r="P3619" s="89" t="s">
        <v>670</v>
      </c>
    </row>
    <row r="3620" spans="1:16" ht="89.25">
      <c r="A3620" s="271">
        <v>513</v>
      </c>
      <c r="B3620" s="89"/>
      <c r="C3620" s="272" t="s">
        <v>171</v>
      </c>
      <c r="D3620" s="84">
        <v>43543</v>
      </c>
      <c r="E3620" s="85" t="s">
        <v>6710</v>
      </c>
      <c r="F3620" s="85" t="s">
        <v>15</v>
      </c>
      <c r="G3620" s="85">
        <v>7476</v>
      </c>
      <c r="H3620" s="89"/>
      <c r="I3620" s="273" t="s">
        <v>8135</v>
      </c>
      <c r="J3620" s="89"/>
      <c r="K3620" s="89"/>
      <c r="L3620" s="89"/>
      <c r="M3620" s="89"/>
      <c r="N3620" s="274">
        <v>622557.19999999995</v>
      </c>
      <c r="O3620" s="274">
        <v>0</v>
      </c>
      <c r="P3620" s="89" t="s">
        <v>670</v>
      </c>
    </row>
    <row r="3621" spans="1:16" ht="76.5">
      <c r="A3621" s="271">
        <v>20</v>
      </c>
      <c r="B3621" s="89"/>
      <c r="C3621" s="272" t="s">
        <v>44</v>
      </c>
      <c r="D3621" s="84">
        <v>43543</v>
      </c>
      <c r="E3621" s="85" t="s">
        <v>6711</v>
      </c>
      <c r="F3621" s="85" t="s">
        <v>11</v>
      </c>
      <c r="G3621" s="85">
        <v>949449</v>
      </c>
      <c r="H3621" s="89"/>
      <c r="I3621" s="273" t="s">
        <v>8136</v>
      </c>
      <c r="J3621" s="89"/>
      <c r="K3621" s="89"/>
      <c r="L3621" s="89"/>
      <c r="M3621" s="89"/>
      <c r="N3621" s="274">
        <v>2709.42</v>
      </c>
      <c r="O3621" s="274">
        <v>0</v>
      </c>
      <c r="P3621" s="89" t="s">
        <v>670</v>
      </c>
    </row>
    <row r="3622" spans="1:16" ht="76.5">
      <c r="A3622" s="271">
        <v>25</v>
      </c>
      <c r="B3622" s="89"/>
      <c r="C3622" s="272" t="s">
        <v>45</v>
      </c>
      <c r="D3622" s="84">
        <v>43543</v>
      </c>
      <c r="E3622" s="85" t="s">
        <v>6712</v>
      </c>
      <c r="F3622" s="85" t="s">
        <v>671</v>
      </c>
      <c r="G3622" s="85">
        <v>248835</v>
      </c>
      <c r="H3622" s="89"/>
      <c r="I3622" s="273" t="s">
        <v>8137</v>
      </c>
      <c r="J3622" s="89"/>
      <c r="K3622" s="89"/>
      <c r="L3622" s="89"/>
      <c r="M3622" s="89"/>
      <c r="N3622" s="274">
        <v>320446.98</v>
      </c>
      <c r="O3622" s="274">
        <v>0</v>
      </c>
      <c r="P3622" s="89" t="s">
        <v>670</v>
      </c>
    </row>
    <row r="3623" spans="1:16" ht="76.5">
      <c r="A3623" s="271">
        <v>25</v>
      </c>
      <c r="B3623" s="89"/>
      <c r="C3623" s="272" t="s">
        <v>45</v>
      </c>
      <c r="D3623" s="84">
        <v>43543</v>
      </c>
      <c r="E3623" s="85" t="s">
        <v>6712</v>
      </c>
      <c r="F3623" s="85" t="s">
        <v>671</v>
      </c>
      <c r="G3623" s="85">
        <v>248836</v>
      </c>
      <c r="H3623" s="89"/>
      <c r="I3623" s="273" t="s">
        <v>8138</v>
      </c>
      <c r="J3623" s="89"/>
      <c r="K3623" s="89"/>
      <c r="L3623" s="89"/>
      <c r="M3623" s="89"/>
      <c r="N3623" s="274">
        <v>781995.96</v>
      </c>
      <c r="O3623" s="274">
        <v>0</v>
      </c>
      <c r="P3623" s="89" t="s">
        <v>670</v>
      </c>
    </row>
    <row r="3624" spans="1:16" ht="76.5">
      <c r="A3624" s="271">
        <v>25</v>
      </c>
      <c r="B3624" s="89"/>
      <c r="C3624" s="272" t="s">
        <v>45</v>
      </c>
      <c r="D3624" s="84">
        <v>43543</v>
      </c>
      <c r="E3624" s="85" t="s">
        <v>6712</v>
      </c>
      <c r="F3624" s="85" t="s">
        <v>671</v>
      </c>
      <c r="G3624" s="85">
        <v>248837</v>
      </c>
      <c r="H3624" s="89"/>
      <c r="I3624" s="273" t="s">
        <v>8139</v>
      </c>
      <c r="J3624" s="89"/>
      <c r="K3624" s="89"/>
      <c r="L3624" s="89"/>
      <c r="M3624" s="89"/>
      <c r="N3624" s="274">
        <v>553610.63</v>
      </c>
      <c r="O3624" s="274">
        <v>0</v>
      </c>
      <c r="P3624" s="89" t="s">
        <v>670</v>
      </c>
    </row>
    <row r="3625" spans="1:16" ht="76.5">
      <c r="A3625" s="271">
        <v>25</v>
      </c>
      <c r="B3625" s="89"/>
      <c r="C3625" s="272" t="s">
        <v>45</v>
      </c>
      <c r="D3625" s="84">
        <v>43543</v>
      </c>
      <c r="E3625" s="85" t="s">
        <v>6712</v>
      </c>
      <c r="F3625" s="85" t="s">
        <v>671</v>
      </c>
      <c r="G3625" s="85">
        <v>248911</v>
      </c>
      <c r="H3625" s="89"/>
      <c r="I3625" s="273" t="s">
        <v>8140</v>
      </c>
      <c r="J3625" s="89"/>
      <c r="K3625" s="89"/>
      <c r="L3625" s="89"/>
      <c r="M3625" s="89"/>
      <c r="N3625" s="274">
        <v>133431.54</v>
      </c>
      <c r="O3625" s="274">
        <v>0</v>
      </c>
      <c r="P3625" s="89" t="s">
        <v>670</v>
      </c>
    </row>
    <row r="3626" spans="1:16" ht="89.25">
      <c r="A3626" s="271">
        <v>41</v>
      </c>
      <c r="B3626" s="89"/>
      <c r="C3626" s="272" t="s">
        <v>47</v>
      </c>
      <c r="D3626" s="84">
        <v>43543</v>
      </c>
      <c r="E3626" s="85" t="s">
        <v>6713</v>
      </c>
      <c r="F3626" s="85" t="s">
        <v>671</v>
      </c>
      <c r="G3626" s="85">
        <v>252111</v>
      </c>
      <c r="H3626" s="89"/>
      <c r="I3626" s="273" t="s">
        <v>8141</v>
      </c>
      <c r="J3626" s="89"/>
      <c r="K3626" s="89"/>
      <c r="L3626" s="89"/>
      <c r="M3626" s="89"/>
      <c r="N3626" s="274">
        <v>0</v>
      </c>
      <c r="O3626" s="274">
        <v>40556.81</v>
      </c>
      <c r="P3626" s="89" t="s">
        <v>670</v>
      </c>
    </row>
    <row r="3627" spans="1:16" ht="76.5">
      <c r="A3627" s="271" t="s">
        <v>557</v>
      </c>
      <c r="B3627" s="89"/>
      <c r="C3627" s="272" t="s">
        <v>783</v>
      </c>
      <c r="D3627" s="84">
        <v>43543</v>
      </c>
      <c r="E3627" s="85" t="s">
        <v>6714</v>
      </c>
      <c r="F3627" s="85" t="s">
        <v>6</v>
      </c>
      <c r="G3627" s="85">
        <v>1094754</v>
      </c>
      <c r="H3627" s="89"/>
      <c r="I3627" s="273" t="s">
        <v>8142</v>
      </c>
      <c r="J3627" s="89"/>
      <c r="K3627" s="89"/>
      <c r="L3627" s="89"/>
      <c r="M3627" s="89"/>
      <c r="N3627" s="274">
        <v>0</v>
      </c>
      <c r="O3627" s="274">
        <v>140000</v>
      </c>
      <c r="P3627" s="89" t="s">
        <v>670</v>
      </c>
    </row>
    <row r="3628" spans="1:16" ht="76.5">
      <c r="A3628" s="271" t="s">
        <v>557</v>
      </c>
      <c r="B3628" s="89"/>
      <c r="C3628" s="272" t="s">
        <v>783</v>
      </c>
      <c r="D3628" s="84">
        <v>43543</v>
      </c>
      <c r="E3628" s="85" t="s">
        <v>6715</v>
      </c>
      <c r="F3628" s="85" t="s">
        <v>11</v>
      </c>
      <c r="G3628" s="85">
        <v>949466</v>
      </c>
      <c r="H3628" s="89"/>
      <c r="I3628" s="273" t="s">
        <v>8143</v>
      </c>
      <c r="J3628" s="89"/>
      <c r="K3628" s="89"/>
      <c r="L3628" s="89"/>
      <c r="M3628" s="89"/>
      <c r="N3628" s="274">
        <v>50</v>
      </c>
      <c r="O3628" s="274">
        <v>0</v>
      </c>
      <c r="P3628" s="89" t="s">
        <v>670</v>
      </c>
    </row>
    <row r="3629" spans="1:16" ht="51">
      <c r="A3629" s="271">
        <v>117</v>
      </c>
      <c r="B3629" s="89"/>
      <c r="C3629" s="272" t="s">
        <v>62</v>
      </c>
      <c r="D3629" s="84">
        <v>43543</v>
      </c>
      <c r="E3629" s="85" t="s">
        <v>6716</v>
      </c>
      <c r="F3629" s="85" t="s">
        <v>11</v>
      </c>
      <c r="G3629" s="85">
        <v>949446</v>
      </c>
      <c r="H3629" s="89"/>
      <c r="I3629" s="273" t="s">
        <v>8144</v>
      </c>
      <c r="J3629" s="89"/>
      <c r="K3629" s="89"/>
      <c r="L3629" s="89"/>
      <c r="M3629" s="89"/>
      <c r="N3629" s="274">
        <v>50</v>
      </c>
      <c r="O3629" s="274">
        <v>0</v>
      </c>
      <c r="P3629" s="89" t="s">
        <v>670</v>
      </c>
    </row>
    <row r="3630" spans="1:16" ht="51">
      <c r="A3630" s="271">
        <v>117</v>
      </c>
      <c r="B3630" s="89"/>
      <c r="C3630" s="272" t="s">
        <v>62</v>
      </c>
      <c r="D3630" s="84">
        <v>43543</v>
      </c>
      <c r="E3630" s="85" t="s">
        <v>6717</v>
      </c>
      <c r="F3630" s="85" t="s">
        <v>11</v>
      </c>
      <c r="G3630" s="85">
        <v>949447</v>
      </c>
      <c r="H3630" s="89"/>
      <c r="I3630" s="273" t="s">
        <v>8145</v>
      </c>
      <c r="J3630" s="89"/>
      <c r="K3630" s="89"/>
      <c r="L3630" s="89"/>
      <c r="M3630" s="89"/>
      <c r="N3630" s="274">
        <v>50</v>
      </c>
      <c r="O3630" s="274">
        <v>0</v>
      </c>
      <c r="P3630" s="89" t="s">
        <v>670</v>
      </c>
    </row>
    <row r="3631" spans="1:16" ht="76.5">
      <c r="A3631" s="271" t="s">
        <v>557</v>
      </c>
      <c r="B3631" s="89"/>
      <c r="C3631" s="272" t="s">
        <v>783</v>
      </c>
      <c r="D3631" s="84">
        <v>43543</v>
      </c>
      <c r="E3631" s="85" t="s">
        <v>6718</v>
      </c>
      <c r="F3631" s="85" t="s">
        <v>13</v>
      </c>
      <c r="G3631" s="85">
        <v>949466</v>
      </c>
      <c r="H3631" s="89"/>
      <c r="I3631" s="273" t="s">
        <v>8146</v>
      </c>
      <c r="J3631" s="89"/>
      <c r="K3631" s="89"/>
      <c r="L3631" s="89"/>
      <c r="M3631" s="89"/>
      <c r="N3631" s="274">
        <v>240</v>
      </c>
      <c r="O3631" s="274">
        <v>0</v>
      </c>
      <c r="P3631" s="89" t="s">
        <v>670</v>
      </c>
    </row>
    <row r="3632" spans="1:16" ht="51">
      <c r="A3632" s="271" t="s">
        <v>556</v>
      </c>
      <c r="B3632" s="89"/>
      <c r="C3632" s="272" t="s">
        <v>616</v>
      </c>
      <c r="D3632" s="84">
        <v>43544</v>
      </c>
      <c r="E3632" s="85" t="s">
        <v>6719</v>
      </c>
      <c r="F3632" s="85" t="s">
        <v>3</v>
      </c>
      <c r="G3632" s="85">
        <v>1721418</v>
      </c>
      <c r="H3632" s="89"/>
      <c r="I3632" s="273" t="s">
        <v>8147</v>
      </c>
      <c r="J3632" s="89"/>
      <c r="K3632" s="89"/>
      <c r="L3632" s="89"/>
      <c r="M3632" s="89"/>
      <c r="N3632" s="274">
        <v>0</v>
      </c>
      <c r="O3632" s="274">
        <v>324</v>
      </c>
      <c r="P3632" s="89" t="s">
        <v>670</v>
      </c>
    </row>
    <row r="3633" spans="1:16" ht="51">
      <c r="A3633" s="271" t="s">
        <v>565</v>
      </c>
      <c r="B3633" s="89"/>
      <c r="C3633" s="272" t="s">
        <v>615</v>
      </c>
      <c r="D3633" s="84">
        <v>43544</v>
      </c>
      <c r="E3633" s="85" t="s">
        <v>6720</v>
      </c>
      <c r="F3633" s="85" t="s">
        <v>3</v>
      </c>
      <c r="G3633" s="85">
        <v>1721424</v>
      </c>
      <c r="H3633" s="89"/>
      <c r="I3633" s="273" t="s">
        <v>738</v>
      </c>
      <c r="J3633" s="89"/>
      <c r="K3633" s="89"/>
      <c r="L3633" s="89"/>
      <c r="M3633" s="89"/>
      <c r="N3633" s="274">
        <v>0</v>
      </c>
      <c r="O3633" s="274">
        <v>700</v>
      </c>
      <c r="P3633" s="89" t="s">
        <v>670</v>
      </c>
    </row>
    <row r="3634" spans="1:16" ht="63.75">
      <c r="A3634" s="271" t="s">
        <v>565</v>
      </c>
      <c r="B3634" s="89"/>
      <c r="C3634" s="272" t="s">
        <v>615</v>
      </c>
      <c r="D3634" s="84">
        <v>43544</v>
      </c>
      <c r="E3634" s="85" t="s">
        <v>6721</v>
      </c>
      <c r="F3634" s="85" t="s">
        <v>3</v>
      </c>
      <c r="G3634" s="85">
        <v>1721445</v>
      </c>
      <c r="H3634" s="89"/>
      <c r="I3634" s="273" t="s">
        <v>8148</v>
      </c>
      <c r="J3634" s="89"/>
      <c r="K3634" s="89"/>
      <c r="L3634" s="89"/>
      <c r="M3634" s="89"/>
      <c r="N3634" s="274">
        <v>0</v>
      </c>
      <c r="O3634" s="274">
        <v>3600.48</v>
      </c>
      <c r="P3634" s="89" t="s">
        <v>670</v>
      </c>
    </row>
    <row r="3635" spans="1:16" ht="63.75">
      <c r="A3635" s="271" t="s">
        <v>565</v>
      </c>
      <c r="B3635" s="89"/>
      <c r="C3635" s="272" t="s">
        <v>615</v>
      </c>
      <c r="D3635" s="84">
        <v>43544</v>
      </c>
      <c r="E3635" s="85" t="s">
        <v>6722</v>
      </c>
      <c r="F3635" s="85" t="s">
        <v>3</v>
      </c>
      <c r="G3635" s="85">
        <v>1721452</v>
      </c>
      <c r="H3635" s="89"/>
      <c r="I3635" s="273" t="s">
        <v>8149</v>
      </c>
      <c r="J3635" s="89"/>
      <c r="K3635" s="89"/>
      <c r="L3635" s="89"/>
      <c r="M3635" s="89"/>
      <c r="N3635" s="274">
        <v>0</v>
      </c>
      <c r="O3635" s="274">
        <v>3600.48</v>
      </c>
      <c r="P3635" s="89" t="s">
        <v>670</v>
      </c>
    </row>
    <row r="3636" spans="1:16" ht="63.75">
      <c r="A3636" s="271" t="s">
        <v>565</v>
      </c>
      <c r="B3636" s="89"/>
      <c r="C3636" s="272" t="s">
        <v>615</v>
      </c>
      <c r="D3636" s="84">
        <v>43544</v>
      </c>
      <c r="E3636" s="85" t="s">
        <v>6723</v>
      </c>
      <c r="F3636" s="85" t="s">
        <v>3</v>
      </c>
      <c r="G3636" s="85">
        <v>1721456</v>
      </c>
      <c r="H3636" s="89"/>
      <c r="I3636" s="273" t="s">
        <v>8150</v>
      </c>
      <c r="J3636" s="89"/>
      <c r="K3636" s="89"/>
      <c r="L3636" s="89"/>
      <c r="M3636" s="89"/>
      <c r="N3636" s="274">
        <v>0</v>
      </c>
      <c r="O3636" s="274">
        <v>3600.48</v>
      </c>
      <c r="P3636" s="89" t="s">
        <v>670</v>
      </c>
    </row>
    <row r="3637" spans="1:16" ht="63.75">
      <c r="A3637" s="271" t="s">
        <v>565</v>
      </c>
      <c r="B3637" s="89"/>
      <c r="C3637" s="272" t="s">
        <v>615</v>
      </c>
      <c r="D3637" s="84">
        <v>43544</v>
      </c>
      <c r="E3637" s="85" t="s">
        <v>6724</v>
      </c>
      <c r="F3637" s="85" t="s">
        <v>3</v>
      </c>
      <c r="G3637" s="85">
        <v>1721460</v>
      </c>
      <c r="H3637" s="89"/>
      <c r="I3637" s="273" t="s">
        <v>8151</v>
      </c>
      <c r="J3637" s="89"/>
      <c r="K3637" s="89"/>
      <c r="L3637" s="89"/>
      <c r="M3637" s="89"/>
      <c r="N3637" s="274">
        <v>0</v>
      </c>
      <c r="O3637" s="274">
        <v>685.56000000000006</v>
      </c>
      <c r="P3637" s="89" t="s">
        <v>670</v>
      </c>
    </row>
    <row r="3638" spans="1:16" ht="51">
      <c r="A3638" s="271">
        <v>20</v>
      </c>
      <c r="B3638" s="89"/>
      <c r="C3638" s="272" t="s">
        <v>44</v>
      </c>
      <c r="D3638" s="84">
        <v>43544</v>
      </c>
      <c r="E3638" s="85" t="s">
        <v>6725</v>
      </c>
      <c r="F3638" s="85" t="s">
        <v>3</v>
      </c>
      <c r="G3638" s="85">
        <v>1721469</v>
      </c>
      <c r="H3638" s="89"/>
      <c r="I3638" s="273" t="s">
        <v>8152</v>
      </c>
      <c r="J3638" s="89"/>
      <c r="K3638" s="89"/>
      <c r="L3638" s="89"/>
      <c r="M3638" s="89"/>
      <c r="N3638" s="274">
        <v>0</v>
      </c>
      <c r="O3638" s="274">
        <v>468.02</v>
      </c>
      <c r="P3638" s="89" t="s">
        <v>670</v>
      </c>
    </row>
    <row r="3639" spans="1:16" ht="51">
      <c r="A3639" s="271">
        <v>20</v>
      </c>
      <c r="B3639" s="89"/>
      <c r="C3639" s="272" t="s">
        <v>44</v>
      </c>
      <c r="D3639" s="84">
        <v>43544</v>
      </c>
      <c r="E3639" s="85" t="s">
        <v>6726</v>
      </c>
      <c r="F3639" s="85" t="s">
        <v>3</v>
      </c>
      <c r="G3639" s="85">
        <v>1721470</v>
      </c>
      <c r="H3639" s="89"/>
      <c r="I3639" s="273" t="s">
        <v>8153</v>
      </c>
      <c r="J3639" s="89"/>
      <c r="K3639" s="89"/>
      <c r="L3639" s="89"/>
      <c r="M3639" s="89"/>
      <c r="N3639" s="274">
        <v>0</v>
      </c>
      <c r="O3639" s="274">
        <v>474.76</v>
      </c>
      <c r="P3639" s="89" t="s">
        <v>670</v>
      </c>
    </row>
    <row r="3640" spans="1:16" ht="38.25">
      <c r="A3640" s="271">
        <v>226</v>
      </c>
      <c r="B3640" s="89"/>
      <c r="C3640" s="272" t="s">
        <v>107</v>
      </c>
      <c r="D3640" s="84">
        <v>43544</v>
      </c>
      <c r="E3640" s="85" t="s">
        <v>6727</v>
      </c>
      <c r="F3640" s="85" t="s">
        <v>3</v>
      </c>
      <c r="G3640" s="85">
        <v>1721405</v>
      </c>
      <c r="H3640" s="89"/>
      <c r="I3640" s="273" t="s">
        <v>8154</v>
      </c>
      <c r="J3640" s="89"/>
      <c r="K3640" s="89"/>
      <c r="L3640" s="89"/>
      <c r="M3640" s="89"/>
      <c r="N3640" s="274">
        <v>0</v>
      </c>
      <c r="O3640" s="274">
        <v>223.20000000000002</v>
      </c>
      <c r="P3640" s="89" t="s">
        <v>670</v>
      </c>
    </row>
    <row r="3641" spans="1:16" ht="38.25">
      <c r="A3641" s="271">
        <v>378</v>
      </c>
      <c r="B3641" s="89"/>
      <c r="C3641" s="272" t="s">
        <v>639</v>
      </c>
      <c r="D3641" s="84">
        <v>43544</v>
      </c>
      <c r="E3641" s="85" t="s">
        <v>6728</v>
      </c>
      <c r="F3641" s="85" t="s">
        <v>3</v>
      </c>
      <c r="G3641" s="85">
        <v>1721590</v>
      </c>
      <c r="H3641" s="89"/>
      <c r="I3641" s="273" t="s">
        <v>8155</v>
      </c>
      <c r="J3641" s="89"/>
      <c r="K3641" s="89"/>
      <c r="L3641" s="89"/>
      <c r="M3641" s="89"/>
      <c r="N3641" s="274">
        <v>0</v>
      </c>
      <c r="O3641" s="274">
        <v>758.85</v>
      </c>
      <c r="P3641" s="89" t="s">
        <v>670</v>
      </c>
    </row>
    <row r="3642" spans="1:16" ht="38.25">
      <c r="A3642" s="271">
        <v>378</v>
      </c>
      <c r="B3642" s="89"/>
      <c r="C3642" s="272" t="s">
        <v>639</v>
      </c>
      <c r="D3642" s="84">
        <v>43544</v>
      </c>
      <c r="E3642" s="85" t="s">
        <v>6729</v>
      </c>
      <c r="F3642" s="85" t="s">
        <v>3</v>
      </c>
      <c r="G3642" s="85">
        <v>1721589</v>
      </c>
      <c r="H3642" s="89"/>
      <c r="I3642" s="273" t="s">
        <v>8156</v>
      </c>
      <c r="J3642" s="89"/>
      <c r="K3642" s="89"/>
      <c r="L3642" s="89"/>
      <c r="M3642" s="89"/>
      <c r="N3642" s="274">
        <v>0</v>
      </c>
      <c r="O3642" s="274">
        <v>350</v>
      </c>
      <c r="P3642" s="89" t="s">
        <v>670</v>
      </c>
    </row>
    <row r="3643" spans="1:16" ht="51">
      <c r="A3643" s="271">
        <v>378</v>
      </c>
      <c r="B3643" s="89"/>
      <c r="C3643" s="272" t="s">
        <v>639</v>
      </c>
      <c r="D3643" s="84">
        <v>43544</v>
      </c>
      <c r="E3643" s="85" t="s">
        <v>6730</v>
      </c>
      <c r="F3643" s="85" t="s">
        <v>3</v>
      </c>
      <c r="G3643" s="85">
        <v>1721588</v>
      </c>
      <c r="H3643" s="89"/>
      <c r="I3643" s="273" t="s">
        <v>8157</v>
      </c>
      <c r="J3643" s="89"/>
      <c r="K3643" s="89"/>
      <c r="L3643" s="89"/>
      <c r="M3643" s="89"/>
      <c r="N3643" s="274">
        <v>0</v>
      </c>
      <c r="O3643" s="274">
        <v>13.15</v>
      </c>
      <c r="P3643" s="89" t="s">
        <v>670</v>
      </c>
    </row>
    <row r="3644" spans="1:16" ht="51">
      <c r="A3644" s="271" t="s">
        <v>565</v>
      </c>
      <c r="B3644" s="89"/>
      <c r="C3644" s="272" t="s">
        <v>615</v>
      </c>
      <c r="D3644" s="84">
        <v>43544</v>
      </c>
      <c r="E3644" s="85" t="s">
        <v>6731</v>
      </c>
      <c r="F3644" s="85" t="s">
        <v>3</v>
      </c>
      <c r="G3644" s="85">
        <v>1721586</v>
      </c>
      <c r="H3644" s="89"/>
      <c r="I3644" s="273" t="s">
        <v>8158</v>
      </c>
      <c r="J3644" s="89"/>
      <c r="K3644" s="89"/>
      <c r="L3644" s="89"/>
      <c r="M3644" s="89"/>
      <c r="N3644" s="274">
        <v>0</v>
      </c>
      <c r="O3644" s="274">
        <v>15</v>
      </c>
      <c r="P3644" s="89" t="s">
        <v>670</v>
      </c>
    </row>
    <row r="3645" spans="1:16" ht="38.25">
      <c r="A3645" s="271">
        <v>670</v>
      </c>
      <c r="B3645" s="89"/>
      <c r="C3645" s="272" t="s">
        <v>190</v>
      </c>
      <c r="D3645" s="84">
        <v>43544</v>
      </c>
      <c r="E3645" s="85" t="s">
        <v>6732</v>
      </c>
      <c r="F3645" s="85" t="s">
        <v>3</v>
      </c>
      <c r="G3645" s="85">
        <v>1721540</v>
      </c>
      <c r="H3645" s="89"/>
      <c r="I3645" s="273" t="s">
        <v>8159</v>
      </c>
      <c r="J3645" s="89"/>
      <c r="K3645" s="89"/>
      <c r="L3645" s="89"/>
      <c r="M3645" s="89"/>
      <c r="N3645" s="274">
        <v>0</v>
      </c>
      <c r="O3645" s="274">
        <v>1835.7</v>
      </c>
      <c r="P3645" s="89" t="s">
        <v>670</v>
      </c>
    </row>
    <row r="3646" spans="1:16" ht="38.25">
      <c r="A3646" s="271">
        <v>526</v>
      </c>
      <c r="B3646" s="89"/>
      <c r="C3646" s="272" t="s">
        <v>610</v>
      </c>
      <c r="D3646" s="84">
        <v>43544</v>
      </c>
      <c r="E3646" s="85" t="s">
        <v>6733</v>
      </c>
      <c r="F3646" s="85" t="s">
        <v>3</v>
      </c>
      <c r="G3646" s="85">
        <v>1721538</v>
      </c>
      <c r="H3646" s="89"/>
      <c r="I3646" s="273" t="s">
        <v>8160</v>
      </c>
      <c r="J3646" s="89"/>
      <c r="K3646" s="89"/>
      <c r="L3646" s="89"/>
      <c r="M3646" s="89"/>
      <c r="N3646" s="274">
        <v>0</v>
      </c>
      <c r="O3646" s="274">
        <v>71</v>
      </c>
      <c r="P3646" s="89" t="s">
        <v>670</v>
      </c>
    </row>
    <row r="3647" spans="1:16" ht="51">
      <c r="A3647" s="271">
        <v>130</v>
      </c>
      <c r="B3647" s="89"/>
      <c r="C3647" s="272" t="s">
        <v>67</v>
      </c>
      <c r="D3647" s="84">
        <v>43544</v>
      </c>
      <c r="E3647" s="85" t="s">
        <v>6734</v>
      </c>
      <c r="F3647" s="85" t="s">
        <v>3</v>
      </c>
      <c r="G3647" s="85">
        <v>1721535</v>
      </c>
      <c r="H3647" s="89"/>
      <c r="I3647" s="273" t="s">
        <v>8161</v>
      </c>
      <c r="J3647" s="89"/>
      <c r="K3647" s="89"/>
      <c r="L3647" s="89"/>
      <c r="M3647" s="89"/>
      <c r="N3647" s="274">
        <v>0</v>
      </c>
      <c r="O3647" s="274">
        <v>82500</v>
      </c>
      <c r="P3647" s="89" t="s">
        <v>741</v>
      </c>
    </row>
    <row r="3648" spans="1:16" ht="51">
      <c r="A3648" s="271">
        <v>599</v>
      </c>
      <c r="B3648" s="89"/>
      <c r="C3648" s="272" t="s">
        <v>1372</v>
      </c>
      <c r="D3648" s="84">
        <v>43544</v>
      </c>
      <c r="E3648" s="85" t="s">
        <v>6735</v>
      </c>
      <c r="F3648" s="85" t="s">
        <v>3</v>
      </c>
      <c r="G3648" s="85">
        <v>1721516</v>
      </c>
      <c r="H3648" s="89"/>
      <c r="I3648" s="273" t="s">
        <v>8162</v>
      </c>
      <c r="J3648" s="89"/>
      <c r="K3648" s="89"/>
      <c r="L3648" s="89"/>
      <c r="M3648" s="89"/>
      <c r="N3648" s="274">
        <v>0</v>
      </c>
      <c r="O3648" s="274">
        <v>130</v>
      </c>
      <c r="P3648" s="89" t="s">
        <v>670</v>
      </c>
    </row>
    <row r="3649" spans="1:16" ht="51">
      <c r="A3649" s="271">
        <v>86</v>
      </c>
      <c r="B3649" s="89"/>
      <c r="C3649" s="272" t="s">
        <v>56</v>
      </c>
      <c r="D3649" s="84">
        <v>43544</v>
      </c>
      <c r="E3649" s="85" t="s">
        <v>6736</v>
      </c>
      <c r="F3649" s="85" t="s">
        <v>3</v>
      </c>
      <c r="G3649" s="85">
        <v>1721475</v>
      </c>
      <c r="H3649" s="89"/>
      <c r="I3649" s="273" t="s">
        <v>8163</v>
      </c>
      <c r="J3649" s="89"/>
      <c r="K3649" s="89"/>
      <c r="L3649" s="89"/>
      <c r="M3649" s="89"/>
      <c r="N3649" s="274">
        <v>0</v>
      </c>
      <c r="O3649" s="274">
        <v>1500</v>
      </c>
      <c r="P3649" s="89" t="s">
        <v>670</v>
      </c>
    </row>
    <row r="3650" spans="1:16" ht="51">
      <c r="A3650" s="271">
        <v>660</v>
      </c>
      <c r="B3650" s="89"/>
      <c r="C3650" s="272" t="s">
        <v>188</v>
      </c>
      <c r="D3650" s="84">
        <v>43544</v>
      </c>
      <c r="E3650" s="85" t="s">
        <v>6737</v>
      </c>
      <c r="F3650" s="85" t="s">
        <v>3</v>
      </c>
      <c r="G3650" s="85">
        <v>1721461</v>
      </c>
      <c r="H3650" s="89"/>
      <c r="I3650" s="273" t="s">
        <v>8164</v>
      </c>
      <c r="J3650" s="89"/>
      <c r="K3650" s="89"/>
      <c r="L3650" s="89"/>
      <c r="M3650" s="89"/>
      <c r="N3650" s="274">
        <v>0</v>
      </c>
      <c r="O3650" s="274">
        <v>48</v>
      </c>
      <c r="P3650" s="89" t="s">
        <v>741</v>
      </c>
    </row>
    <row r="3651" spans="1:16" ht="51">
      <c r="A3651" s="271" t="s">
        <v>556</v>
      </c>
      <c r="B3651" s="89"/>
      <c r="C3651" s="272" t="s">
        <v>616</v>
      </c>
      <c r="D3651" s="84">
        <v>43544</v>
      </c>
      <c r="E3651" s="85" t="s">
        <v>6738</v>
      </c>
      <c r="F3651" s="85" t="s">
        <v>3</v>
      </c>
      <c r="G3651" s="85">
        <v>1721434</v>
      </c>
      <c r="H3651" s="89"/>
      <c r="I3651" s="273" t="s">
        <v>8165</v>
      </c>
      <c r="J3651" s="89"/>
      <c r="K3651" s="89"/>
      <c r="L3651" s="89"/>
      <c r="M3651" s="89"/>
      <c r="N3651" s="274">
        <v>0</v>
      </c>
      <c r="O3651" s="274">
        <v>3163.17</v>
      </c>
      <c r="P3651" s="89" t="s">
        <v>670</v>
      </c>
    </row>
    <row r="3652" spans="1:16" ht="51">
      <c r="A3652" s="271" t="s">
        <v>556</v>
      </c>
      <c r="B3652" s="89"/>
      <c r="C3652" s="272" t="s">
        <v>616</v>
      </c>
      <c r="D3652" s="84">
        <v>43544</v>
      </c>
      <c r="E3652" s="85" t="s">
        <v>6739</v>
      </c>
      <c r="F3652" s="85" t="s">
        <v>3</v>
      </c>
      <c r="G3652" s="85">
        <v>1721431</v>
      </c>
      <c r="H3652" s="89"/>
      <c r="I3652" s="273" t="s">
        <v>8166</v>
      </c>
      <c r="J3652" s="89"/>
      <c r="K3652" s="89"/>
      <c r="L3652" s="89"/>
      <c r="M3652" s="89"/>
      <c r="N3652" s="274">
        <v>0</v>
      </c>
      <c r="O3652" s="274">
        <v>2532.21</v>
      </c>
      <c r="P3652" s="89" t="s">
        <v>670</v>
      </c>
    </row>
    <row r="3653" spans="1:16" ht="51">
      <c r="A3653" s="271">
        <v>41</v>
      </c>
      <c r="B3653" s="89"/>
      <c r="C3653" s="272" t="s">
        <v>47</v>
      </c>
      <c r="D3653" s="84">
        <v>43544</v>
      </c>
      <c r="E3653" s="85" t="s">
        <v>6740</v>
      </c>
      <c r="F3653" s="85" t="s">
        <v>3</v>
      </c>
      <c r="G3653" s="85">
        <v>1721413</v>
      </c>
      <c r="H3653" s="89"/>
      <c r="I3653" s="273" t="s">
        <v>8167</v>
      </c>
      <c r="J3653" s="89"/>
      <c r="K3653" s="89"/>
      <c r="L3653" s="89"/>
      <c r="M3653" s="89"/>
      <c r="N3653" s="274">
        <v>0</v>
      </c>
      <c r="O3653" s="274">
        <v>400</v>
      </c>
      <c r="P3653" s="89" t="s">
        <v>670</v>
      </c>
    </row>
    <row r="3654" spans="1:16" ht="63.75">
      <c r="A3654" s="271">
        <v>87</v>
      </c>
      <c r="B3654" s="89"/>
      <c r="C3654" s="272" t="s">
        <v>57</v>
      </c>
      <c r="D3654" s="84">
        <v>43544</v>
      </c>
      <c r="E3654" s="85" t="s">
        <v>6741</v>
      </c>
      <c r="F3654" s="85" t="s">
        <v>3</v>
      </c>
      <c r="G3654" s="85">
        <v>1721403</v>
      </c>
      <c r="H3654" s="89"/>
      <c r="I3654" s="273" t="s">
        <v>8168</v>
      </c>
      <c r="J3654" s="89"/>
      <c r="K3654" s="89"/>
      <c r="L3654" s="89"/>
      <c r="M3654" s="89"/>
      <c r="N3654" s="274">
        <v>0</v>
      </c>
      <c r="O3654" s="274">
        <v>2800</v>
      </c>
      <c r="P3654" s="89" t="s">
        <v>670</v>
      </c>
    </row>
    <row r="3655" spans="1:16" ht="51">
      <c r="A3655" s="271">
        <v>86</v>
      </c>
      <c r="B3655" s="89"/>
      <c r="C3655" s="272" t="s">
        <v>56</v>
      </c>
      <c r="D3655" s="84">
        <v>43544</v>
      </c>
      <c r="E3655" s="85" t="s">
        <v>6742</v>
      </c>
      <c r="F3655" s="85" t="s">
        <v>3</v>
      </c>
      <c r="G3655" s="85">
        <v>1721478</v>
      </c>
      <c r="H3655" s="89"/>
      <c r="I3655" s="273" t="s">
        <v>8169</v>
      </c>
      <c r="J3655" s="89"/>
      <c r="K3655" s="89"/>
      <c r="L3655" s="89"/>
      <c r="M3655" s="89"/>
      <c r="N3655" s="274">
        <v>0</v>
      </c>
      <c r="O3655" s="274">
        <v>6798</v>
      </c>
      <c r="P3655" s="89" t="s">
        <v>670</v>
      </c>
    </row>
    <row r="3656" spans="1:16" ht="51">
      <c r="A3656" s="271">
        <v>86</v>
      </c>
      <c r="B3656" s="89"/>
      <c r="C3656" s="272" t="s">
        <v>56</v>
      </c>
      <c r="D3656" s="84">
        <v>43544</v>
      </c>
      <c r="E3656" s="85" t="s">
        <v>6743</v>
      </c>
      <c r="F3656" s="85" t="s">
        <v>3</v>
      </c>
      <c r="G3656" s="85">
        <v>1721482</v>
      </c>
      <c r="H3656" s="89"/>
      <c r="I3656" s="273" t="s">
        <v>8170</v>
      </c>
      <c r="J3656" s="89"/>
      <c r="K3656" s="89"/>
      <c r="L3656" s="89"/>
      <c r="M3656" s="89"/>
      <c r="N3656" s="274">
        <v>0</v>
      </c>
      <c r="O3656" s="274">
        <v>5562</v>
      </c>
      <c r="P3656" s="89" t="s">
        <v>670</v>
      </c>
    </row>
    <row r="3657" spans="1:16" ht="102">
      <c r="A3657" s="271">
        <v>25</v>
      </c>
      <c r="B3657" s="89"/>
      <c r="C3657" s="272" t="s">
        <v>45</v>
      </c>
      <c r="D3657" s="84">
        <v>43544</v>
      </c>
      <c r="E3657" s="85" t="s">
        <v>6744</v>
      </c>
      <c r="F3657" s="85" t="s">
        <v>629</v>
      </c>
      <c r="G3657" s="85">
        <v>7475</v>
      </c>
      <c r="H3657" s="89"/>
      <c r="I3657" s="273" t="s">
        <v>8171</v>
      </c>
      <c r="J3657" s="89"/>
      <c r="K3657" s="89"/>
      <c r="L3657" s="89"/>
      <c r="M3657" s="89"/>
      <c r="N3657" s="274">
        <v>11413.97</v>
      </c>
      <c r="O3657" s="274">
        <v>0</v>
      </c>
      <c r="P3657" s="89" t="s">
        <v>670</v>
      </c>
    </row>
    <row r="3658" spans="1:16" ht="89.25">
      <c r="A3658" s="271">
        <v>25</v>
      </c>
      <c r="B3658" s="89"/>
      <c r="C3658" s="272" t="s">
        <v>45</v>
      </c>
      <c r="D3658" s="84">
        <v>43544</v>
      </c>
      <c r="E3658" s="85" t="s">
        <v>6745</v>
      </c>
      <c r="F3658" s="85" t="s">
        <v>15</v>
      </c>
      <c r="G3658" s="85">
        <v>7475</v>
      </c>
      <c r="H3658" s="89"/>
      <c r="I3658" s="273" t="s">
        <v>8172</v>
      </c>
      <c r="J3658" s="89"/>
      <c r="K3658" s="89"/>
      <c r="L3658" s="89"/>
      <c r="M3658" s="89"/>
      <c r="N3658" s="274">
        <v>987.69</v>
      </c>
      <c r="O3658" s="274">
        <v>0</v>
      </c>
      <c r="P3658" s="89" t="s">
        <v>670</v>
      </c>
    </row>
    <row r="3659" spans="1:16" ht="63.75">
      <c r="A3659" s="271" t="s">
        <v>556</v>
      </c>
      <c r="B3659" s="89"/>
      <c r="C3659" s="272" t="s">
        <v>616</v>
      </c>
      <c r="D3659" s="84">
        <v>43544</v>
      </c>
      <c r="E3659" s="85" t="s">
        <v>6746</v>
      </c>
      <c r="F3659" s="85" t="s">
        <v>11</v>
      </c>
      <c r="G3659" s="85">
        <v>949511</v>
      </c>
      <c r="H3659" s="89"/>
      <c r="I3659" s="273" t="s">
        <v>8173</v>
      </c>
      <c r="J3659" s="89"/>
      <c r="K3659" s="89"/>
      <c r="L3659" s="89"/>
      <c r="M3659" s="89"/>
      <c r="N3659" s="274">
        <v>50</v>
      </c>
      <c r="O3659" s="274">
        <v>0</v>
      </c>
      <c r="P3659" s="89" t="s">
        <v>670</v>
      </c>
    </row>
    <row r="3660" spans="1:16" ht="89.25">
      <c r="A3660" s="271" t="s">
        <v>557</v>
      </c>
      <c r="B3660" s="89"/>
      <c r="C3660" s="272" t="s">
        <v>783</v>
      </c>
      <c r="D3660" s="84">
        <v>43544</v>
      </c>
      <c r="E3660" s="85" t="s">
        <v>6747</v>
      </c>
      <c r="F3660" s="85" t="s">
        <v>13</v>
      </c>
      <c r="G3660" s="85">
        <v>949509</v>
      </c>
      <c r="H3660" s="89"/>
      <c r="I3660" s="273" t="s">
        <v>8174</v>
      </c>
      <c r="J3660" s="89"/>
      <c r="K3660" s="89"/>
      <c r="L3660" s="89"/>
      <c r="M3660" s="89"/>
      <c r="N3660" s="274">
        <v>5744625</v>
      </c>
      <c r="O3660" s="274">
        <v>0</v>
      </c>
      <c r="P3660" s="89" t="s">
        <v>670</v>
      </c>
    </row>
    <row r="3661" spans="1:16" ht="63.75">
      <c r="A3661" s="271">
        <v>10</v>
      </c>
      <c r="B3661" s="89"/>
      <c r="C3661" s="272" t="s">
        <v>41</v>
      </c>
      <c r="D3661" s="84">
        <v>43544</v>
      </c>
      <c r="E3661" s="85" t="s">
        <v>6748</v>
      </c>
      <c r="F3661" s="85" t="s">
        <v>6</v>
      </c>
      <c r="G3661" s="85">
        <v>992436</v>
      </c>
      <c r="H3661" s="89"/>
      <c r="I3661" s="273" t="s">
        <v>8175</v>
      </c>
      <c r="J3661" s="89"/>
      <c r="K3661" s="89"/>
      <c r="L3661" s="89"/>
      <c r="M3661" s="89"/>
      <c r="N3661" s="274">
        <v>0</v>
      </c>
      <c r="O3661" s="274">
        <v>286027.7</v>
      </c>
      <c r="P3661" s="89" t="s">
        <v>670</v>
      </c>
    </row>
    <row r="3662" spans="1:16" ht="63.75">
      <c r="A3662" s="271">
        <v>10</v>
      </c>
      <c r="B3662" s="89"/>
      <c r="C3662" s="272" t="s">
        <v>41</v>
      </c>
      <c r="D3662" s="84">
        <v>43544</v>
      </c>
      <c r="E3662" s="85" t="s">
        <v>6749</v>
      </c>
      <c r="F3662" s="85" t="s">
        <v>6</v>
      </c>
      <c r="G3662" s="85">
        <v>992440</v>
      </c>
      <c r="H3662" s="89"/>
      <c r="I3662" s="273" t="s">
        <v>8176</v>
      </c>
      <c r="J3662" s="89"/>
      <c r="K3662" s="89"/>
      <c r="L3662" s="89"/>
      <c r="M3662" s="89"/>
      <c r="N3662" s="274">
        <v>0</v>
      </c>
      <c r="O3662" s="274">
        <v>64312.5</v>
      </c>
      <c r="P3662" s="89" t="s">
        <v>670</v>
      </c>
    </row>
    <row r="3663" spans="1:16" ht="89.25">
      <c r="A3663" s="271">
        <v>378</v>
      </c>
      <c r="B3663" s="89"/>
      <c r="C3663" s="272" t="s">
        <v>639</v>
      </c>
      <c r="D3663" s="84">
        <v>43544</v>
      </c>
      <c r="E3663" s="85" t="s">
        <v>6750</v>
      </c>
      <c r="F3663" s="85" t="s">
        <v>15</v>
      </c>
      <c r="G3663" s="85">
        <v>7484</v>
      </c>
      <c r="H3663" s="89"/>
      <c r="I3663" s="273" t="s">
        <v>8177</v>
      </c>
      <c r="J3663" s="89"/>
      <c r="K3663" s="89"/>
      <c r="L3663" s="89"/>
      <c r="M3663" s="89"/>
      <c r="N3663" s="274">
        <v>305.19</v>
      </c>
      <c r="O3663" s="274">
        <v>0</v>
      </c>
      <c r="P3663" s="89" t="s">
        <v>670</v>
      </c>
    </row>
    <row r="3664" spans="1:16" ht="51">
      <c r="A3664" s="271">
        <v>513</v>
      </c>
      <c r="B3664" s="89"/>
      <c r="C3664" s="272" t="s">
        <v>171</v>
      </c>
      <c r="D3664" s="84">
        <v>43544</v>
      </c>
      <c r="E3664" s="85" t="s">
        <v>6751</v>
      </c>
      <c r="F3664" s="85" t="s">
        <v>15</v>
      </c>
      <c r="G3664" s="85">
        <v>992439</v>
      </c>
      <c r="H3664" s="89"/>
      <c r="I3664" s="273" t="s">
        <v>7335</v>
      </c>
      <c r="J3664" s="89"/>
      <c r="K3664" s="89"/>
      <c r="L3664" s="89"/>
      <c r="M3664" s="89"/>
      <c r="N3664" s="274">
        <v>50</v>
      </c>
      <c r="O3664" s="274">
        <v>0</v>
      </c>
      <c r="P3664" s="89" t="s">
        <v>670</v>
      </c>
    </row>
    <row r="3665" spans="1:16" ht="51">
      <c r="A3665" s="271">
        <v>513</v>
      </c>
      <c r="B3665" s="89"/>
      <c r="C3665" s="272" t="s">
        <v>171</v>
      </c>
      <c r="D3665" s="84">
        <v>43544</v>
      </c>
      <c r="E3665" s="85" t="s">
        <v>6752</v>
      </c>
      <c r="F3665" s="85" t="s">
        <v>15</v>
      </c>
      <c r="G3665" s="85">
        <v>992443</v>
      </c>
      <c r="H3665" s="89"/>
      <c r="I3665" s="273" t="s">
        <v>8178</v>
      </c>
      <c r="J3665" s="89"/>
      <c r="K3665" s="89"/>
      <c r="L3665" s="89"/>
      <c r="M3665" s="89"/>
      <c r="N3665" s="274">
        <v>50</v>
      </c>
      <c r="O3665" s="274">
        <v>0</v>
      </c>
      <c r="P3665" s="89" t="s">
        <v>670</v>
      </c>
    </row>
    <row r="3666" spans="1:16" ht="76.5">
      <c r="A3666" s="271" t="s">
        <v>557</v>
      </c>
      <c r="B3666" s="89"/>
      <c r="C3666" s="272" t="s">
        <v>783</v>
      </c>
      <c r="D3666" s="84">
        <v>43544</v>
      </c>
      <c r="E3666" s="85" t="s">
        <v>6753</v>
      </c>
      <c r="F3666" s="85" t="s">
        <v>6</v>
      </c>
      <c r="G3666" s="85">
        <v>1095262</v>
      </c>
      <c r="H3666" s="89"/>
      <c r="I3666" s="273" t="s">
        <v>8179</v>
      </c>
      <c r="J3666" s="89"/>
      <c r="K3666" s="89"/>
      <c r="L3666" s="89"/>
      <c r="M3666" s="89"/>
      <c r="N3666" s="274">
        <v>0</v>
      </c>
      <c r="O3666" s="274">
        <v>485000</v>
      </c>
      <c r="P3666" s="89" t="s">
        <v>670</v>
      </c>
    </row>
    <row r="3667" spans="1:16" ht="63.75">
      <c r="A3667" s="271">
        <v>20</v>
      </c>
      <c r="B3667" s="89"/>
      <c r="C3667" s="272" t="s">
        <v>44</v>
      </c>
      <c r="D3667" s="84">
        <v>43544</v>
      </c>
      <c r="E3667" s="85" t="s">
        <v>6754</v>
      </c>
      <c r="F3667" s="85" t="s">
        <v>6</v>
      </c>
      <c r="G3667" s="85">
        <v>1095310</v>
      </c>
      <c r="H3667" s="89"/>
      <c r="I3667" s="273" t="s">
        <v>8180</v>
      </c>
      <c r="J3667" s="89"/>
      <c r="K3667" s="89"/>
      <c r="L3667" s="89"/>
      <c r="M3667" s="89"/>
      <c r="N3667" s="274">
        <v>0</v>
      </c>
      <c r="O3667" s="274">
        <v>649525.73</v>
      </c>
      <c r="P3667" s="89" t="s">
        <v>670</v>
      </c>
    </row>
    <row r="3668" spans="1:16" ht="76.5">
      <c r="A3668" s="271" t="s">
        <v>557</v>
      </c>
      <c r="B3668" s="89"/>
      <c r="C3668" s="272" t="s">
        <v>783</v>
      </c>
      <c r="D3668" s="84">
        <v>43544</v>
      </c>
      <c r="E3668" s="85" t="s">
        <v>6755</v>
      </c>
      <c r="F3668" s="85" t="s">
        <v>13</v>
      </c>
      <c r="G3668" s="85">
        <v>949519</v>
      </c>
      <c r="H3668" s="89"/>
      <c r="I3668" s="273" t="s">
        <v>8181</v>
      </c>
      <c r="J3668" s="89"/>
      <c r="K3668" s="89"/>
      <c r="L3668" s="89"/>
      <c r="M3668" s="89"/>
      <c r="N3668" s="274">
        <v>32640</v>
      </c>
      <c r="O3668" s="274">
        <v>0</v>
      </c>
      <c r="P3668" s="89" t="s">
        <v>670</v>
      </c>
    </row>
    <row r="3669" spans="1:16" ht="76.5">
      <c r="A3669" s="271" t="s">
        <v>557</v>
      </c>
      <c r="B3669" s="89"/>
      <c r="C3669" s="272" t="s">
        <v>783</v>
      </c>
      <c r="D3669" s="84">
        <v>43544</v>
      </c>
      <c r="E3669" s="85" t="s">
        <v>6756</v>
      </c>
      <c r="F3669" s="85" t="s">
        <v>11</v>
      </c>
      <c r="G3669" s="85">
        <v>949519</v>
      </c>
      <c r="H3669" s="89"/>
      <c r="I3669" s="273" t="s">
        <v>8182</v>
      </c>
      <c r="J3669" s="89"/>
      <c r="K3669" s="89"/>
      <c r="L3669" s="89"/>
      <c r="M3669" s="89"/>
      <c r="N3669" s="274">
        <v>50</v>
      </c>
      <c r="O3669" s="274">
        <v>0</v>
      </c>
      <c r="P3669" s="89" t="s">
        <v>670</v>
      </c>
    </row>
    <row r="3670" spans="1:16" ht="89.25">
      <c r="A3670" s="271" t="s">
        <v>557</v>
      </c>
      <c r="B3670" s="89"/>
      <c r="C3670" s="272" t="s">
        <v>783</v>
      </c>
      <c r="D3670" s="84">
        <v>43544</v>
      </c>
      <c r="E3670" s="85" t="s">
        <v>6757</v>
      </c>
      <c r="F3670" s="85" t="s">
        <v>11</v>
      </c>
      <c r="G3670" s="85">
        <v>949522</v>
      </c>
      <c r="H3670" s="89"/>
      <c r="I3670" s="273" t="s">
        <v>8183</v>
      </c>
      <c r="J3670" s="89"/>
      <c r="K3670" s="89"/>
      <c r="L3670" s="89"/>
      <c r="M3670" s="89"/>
      <c r="N3670" s="274">
        <v>50</v>
      </c>
      <c r="O3670" s="274">
        <v>0</v>
      </c>
      <c r="P3670" s="89" t="s">
        <v>670</v>
      </c>
    </row>
    <row r="3671" spans="1:16" ht="89.25">
      <c r="A3671" s="271">
        <v>599</v>
      </c>
      <c r="B3671" s="89"/>
      <c r="C3671" s="272" t="s">
        <v>1372</v>
      </c>
      <c r="D3671" s="84">
        <v>43544</v>
      </c>
      <c r="E3671" s="85" t="s">
        <v>6758</v>
      </c>
      <c r="F3671" s="85" t="s">
        <v>13</v>
      </c>
      <c r="G3671" s="85">
        <v>949538</v>
      </c>
      <c r="H3671" s="89"/>
      <c r="I3671" s="273" t="s">
        <v>8184</v>
      </c>
      <c r="J3671" s="89"/>
      <c r="K3671" s="89"/>
      <c r="L3671" s="89"/>
      <c r="M3671" s="89"/>
      <c r="N3671" s="274">
        <v>274698.06</v>
      </c>
      <c r="O3671" s="274">
        <v>0</v>
      </c>
      <c r="P3671" s="89" t="s">
        <v>670</v>
      </c>
    </row>
    <row r="3672" spans="1:16" ht="63.75">
      <c r="A3672" s="271" t="s">
        <v>557</v>
      </c>
      <c r="B3672" s="89"/>
      <c r="C3672" s="272" t="s">
        <v>783</v>
      </c>
      <c r="D3672" s="84">
        <v>43544</v>
      </c>
      <c r="E3672" s="85" t="s">
        <v>6759</v>
      </c>
      <c r="F3672" s="85" t="s">
        <v>11</v>
      </c>
      <c r="G3672" s="85">
        <v>11900</v>
      </c>
      <c r="H3672" s="89"/>
      <c r="I3672" s="273" t="s">
        <v>8185</v>
      </c>
      <c r="J3672" s="89"/>
      <c r="K3672" s="89"/>
      <c r="L3672" s="89"/>
      <c r="M3672" s="89"/>
      <c r="N3672" s="274">
        <v>12283.85</v>
      </c>
      <c r="O3672" s="274">
        <v>0</v>
      </c>
      <c r="P3672" s="89" t="s">
        <v>670</v>
      </c>
    </row>
    <row r="3673" spans="1:16" ht="63.75">
      <c r="A3673" s="271" t="s">
        <v>557</v>
      </c>
      <c r="B3673" s="89"/>
      <c r="C3673" s="272" t="s">
        <v>783</v>
      </c>
      <c r="D3673" s="84">
        <v>43544</v>
      </c>
      <c r="E3673" s="85" t="s">
        <v>6760</v>
      </c>
      <c r="F3673" s="85" t="s">
        <v>11</v>
      </c>
      <c r="G3673" s="85">
        <v>11901</v>
      </c>
      <c r="H3673" s="89"/>
      <c r="I3673" s="273" t="s">
        <v>8186</v>
      </c>
      <c r="J3673" s="89"/>
      <c r="K3673" s="89"/>
      <c r="L3673" s="89"/>
      <c r="M3673" s="89"/>
      <c r="N3673" s="274">
        <v>362.88</v>
      </c>
      <c r="O3673" s="274">
        <v>0</v>
      </c>
      <c r="P3673" s="89" t="s">
        <v>670</v>
      </c>
    </row>
    <row r="3674" spans="1:16" ht="76.5">
      <c r="A3674" s="271" t="s">
        <v>557</v>
      </c>
      <c r="B3674" s="89"/>
      <c r="C3674" s="272" t="s">
        <v>783</v>
      </c>
      <c r="D3674" s="84">
        <v>43544</v>
      </c>
      <c r="E3674" s="85" t="s">
        <v>6761</v>
      </c>
      <c r="F3674" s="85" t="s">
        <v>11</v>
      </c>
      <c r="G3674" s="85">
        <v>12002</v>
      </c>
      <c r="H3674" s="89"/>
      <c r="I3674" s="273" t="s">
        <v>8187</v>
      </c>
      <c r="J3674" s="89"/>
      <c r="K3674" s="89"/>
      <c r="L3674" s="89"/>
      <c r="M3674" s="89"/>
      <c r="N3674" s="274">
        <v>3611.51</v>
      </c>
      <c r="O3674" s="274">
        <v>0</v>
      </c>
      <c r="P3674" s="89" t="s">
        <v>670</v>
      </c>
    </row>
    <row r="3675" spans="1:16" ht="51">
      <c r="A3675" s="271">
        <v>16</v>
      </c>
      <c r="B3675" s="89"/>
      <c r="C3675" s="272" t="s">
        <v>43</v>
      </c>
      <c r="D3675" s="84">
        <v>43545</v>
      </c>
      <c r="E3675" s="85" t="s">
        <v>6762</v>
      </c>
      <c r="F3675" s="85" t="s">
        <v>3</v>
      </c>
      <c r="G3675" s="85">
        <v>1721883</v>
      </c>
      <c r="H3675" s="89"/>
      <c r="I3675" s="273" t="s">
        <v>8188</v>
      </c>
      <c r="J3675" s="89"/>
      <c r="K3675" s="89"/>
      <c r="L3675" s="89"/>
      <c r="M3675" s="89"/>
      <c r="N3675" s="274">
        <v>0</v>
      </c>
      <c r="O3675" s="274">
        <v>4</v>
      </c>
      <c r="P3675" s="89" t="s">
        <v>670</v>
      </c>
    </row>
    <row r="3676" spans="1:16" ht="51">
      <c r="A3676" s="271">
        <v>16</v>
      </c>
      <c r="B3676" s="89"/>
      <c r="C3676" s="272" t="s">
        <v>43</v>
      </c>
      <c r="D3676" s="84">
        <v>43545</v>
      </c>
      <c r="E3676" s="85" t="s">
        <v>6763</v>
      </c>
      <c r="F3676" s="85" t="s">
        <v>3</v>
      </c>
      <c r="G3676" s="85">
        <v>1721887</v>
      </c>
      <c r="H3676" s="89"/>
      <c r="I3676" s="273" t="s">
        <v>8189</v>
      </c>
      <c r="J3676" s="89"/>
      <c r="K3676" s="89"/>
      <c r="L3676" s="89"/>
      <c r="M3676" s="89"/>
      <c r="N3676" s="274">
        <v>0</v>
      </c>
      <c r="O3676" s="274">
        <v>338.6</v>
      </c>
      <c r="P3676" s="89" t="s">
        <v>670</v>
      </c>
    </row>
    <row r="3677" spans="1:16" ht="51">
      <c r="A3677" s="271">
        <v>590</v>
      </c>
      <c r="B3677" s="89"/>
      <c r="C3677" s="272" t="s">
        <v>611</v>
      </c>
      <c r="D3677" s="84">
        <v>43545</v>
      </c>
      <c r="E3677" s="85" t="s">
        <v>6764</v>
      </c>
      <c r="F3677" s="85" t="s">
        <v>3</v>
      </c>
      <c r="G3677" s="85">
        <v>1721888</v>
      </c>
      <c r="H3677" s="89"/>
      <c r="I3677" s="273" t="s">
        <v>8190</v>
      </c>
      <c r="J3677" s="89"/>
      <c r="K3677" s="89"/>
      <c r="L3677" s="89"/>
      <c r="M3677" s="89"/>
      <c r="N3677" s="274">
        <v>0</v>
      </c>
      <c r="O3677" s="274">
        <v>160</v>
      </c>
      <c r="P3677" s="89" t="s">
        <v>670</v>
      </c>
    </row>
    <row r="3678" spans="1:16" ht="51">
      <c r="A3678" s="271" t="s">
        <v>565</v>
      </c>
      <c r="B3678" s="89"/>
      <c r="C3678" s="272" t="s">
        <v>615</v>
      </c>
      <c r="D3678" s="84">
        <v>43545</v>
      </c>
      <c r="E3678" s="85" t="s">
        <v>6765</v>
      </c>
      <c r="F3678" s="85" t="s">
        <v>3</v>
      </c>
      <c r="G3678" s="85">
        <v>1721890</v>
      </c>
      <c r="H3678" s="89"/>
      <c r="I3678" s="273" t="s">
        <v>8191</v>
      </c>
      <c r="J3678" s="89"/>
      <c r="K3678" s="89"/>
      <c r="L3678" s="89"/>
      <c r="M3678" s="89"/>
      <c r="N3678" s="274">
        <v>0</v>
      </c>
      <c r="O3678" s="274">
        <v>44</v>
      </c>
      <c r="P3678" s="89" t="s">
        <v>670</v>
      </c>
    </row>
    <row r="3679" spans="1:16" ht="38.25">
      <c r="A3679" s="271" t="s">
        <v>565</v>
      </c>
      <c r="B3679" s="89"/>
      <c r="C3679" s="272" t="s">
        <v>615</v>
      </c>
      <c r="D3679" s="84">
        <v>43545</v>
      </c>
      <c r="E3679" s="85" t="s">
        <v>6766</v>
      </c>
      <c r="F3679" s="85" t="s">
        <v>3</v>
      </c>
      <c r="G3679" s="85">
        <v>1721907</v>
      </c>
      <c r="H3679" s="89"/>
      <c r="I3679" s="273" t="s">
        <v>8192</v>
      </c>
      <c r="J3679" s="89"/>
      <c r="K3679" s="89"/>
      <c r="L3679" s="89"/>
      <c r="M3679" s="89"/>
      <c r="N3679" s="274">
        <v>0</v>
      </c>
      <c r="O3679" s="274">
        <v>500</v>
      </c>
      <c r="P3679" s="89" t="s">
        <v>670</v>
      </c>
    </row>
    <row r="3680" spans="1:16" ht="51">
      <c r="A3680" s="271" t="s">
        <v>565</v>
      </c>
      <c r="B3680" s="89"/>
      <c r="C3680" s="272" t="s">
        <v>615</v>
      </c>
      <c r="D3680" s="84">
        <v>43545</v>
      </c>
      <c r="E3680" s="85" t="s">
        <v>6767</v>
      </c>
      <c r="F3680" s="85" t="s">
        <v>3</v>
      </c>
      <c r="G3680" s="85">
        <v>1721910</v>
      </c>
      <c r="H3680" s="89"/>
      <c r="I3680" s="273" t="s">
        <v>8193</v>
      </c>
      <c r="J3680" s="89"/>
      <c r="K3680" s="89"/>
      <c r="L3680" s="89"/>
      <c r="M3680" s="89"/>
      <c r="N3680" s="274">
        <v>0</v>
      </c>
      <c r="O3680" s="274">
        <v>35000</v>
      </c>
      <c r="P3680" s="89" t="s">
        <v>670</v>
      </c>
    </row>
    <row r="3681" spans="1:16" ht="38.25">
      <c r="A3681" s="271" t="s">
        <v>565</v>
      </c>
      <c r="B3681" s="89"/>
      <c r="C3681" s="272" t="s">
        <v>615</v>
      </c>
      <c r="D3681" s="84">
        <v>43545</v>
      </c>
      <c r="E3681" s="85" t="s">
        <v>6768</v>
      </c>
      <c r="F3681" s="85" t="s">
        <v>3</v>
      </c>
      <c r="G3681" s="85">
        <v>1721916</v>
      </c>
      <c r="H3681" s="89"/>
      <c r="I3681" s="273" t="s">
        <v>8194</v>
      </c>
      <c r="J3681" s="89"/>
      <c r="K3681" s="89"/>
      <c r="L3681" s="89"/>
      <c r="M3681" s="89"/>
      <c r="N3681" s="274">
        <v>0</v>
      </c>
      <c r="O3681" s="274">
        <v>62</v>
      </c>
      <c r="P3681" s="89" t="s">
        <v>670</v>
      </c>
    </row>
    <row r="3682" spans="1:16" ht="38.25">
      <c r="A3682" s="271" t="s">
        <v>565</v>
      </c>
      <c r="B3682" s="89"/>
      <c r="C3682" s="272" t="s">
        <v>615</v>
      </c>
      <c r="D3682" s="84">
        <v>43545</v>
      </c>
      <c r="E3682" s="85" t="s">
        <v>6769</v>
      </c>
      <c r="F3682" s="85" t="s">
        <v>3</v>
      </c>
      <c r="G3682" s="85">
        <v>1721920</v>
      </c>
      <c r="H3682" s="89"/>
      <c r="I3682" s="273" t="s">
        <v>8195</v>
      </c>
      <c r="J3682" s="89"/>
      <c r="K3682" s="89"/>
      <c r="L3682" s="89"/>
      <c r="M3682" s="89"/>
      <c r="N3682" s="274">
        <v>0</v>
      </c>
      <c r="O3682" s="274">
        <v>36.28</v>
      </c>
      <c r="P3682" s="89" t="s">
        <v>670</v>
      </c>
    </row>
    <row r="3683" spans="1:16" ht="51">
      <c r="A3683" s="271">
        <v>78</v>
      </c>
      <c r="B3683" s="89"/>
      <c r="C3683" s="272" t="s">
        <v>674</v>
      </c>
      <c r="D3683" s="84">
        <v>43545</v>
      </c>
      <c r="E3683" s="85" t="s">
        <v>6770</v>
      </c>
      <c r="F3683" s="85" t="s">
        <v>3</v>
      </c>
      <c r="G3683" s="85">
        <v>1721922</v>
      </c>
      <c r="H3683" s="89"/>
      <c r="I3683" s="273" t="s">
        <v>8196</v>
      </c>
      <c r="J3683" s="89"/>
      <c r="K3683" s="89"/>
      <c r="L3683" s="89"/>
      <c r="M3683" s="89"/>
      <c r="N3683" s="274">
        <v>0</v>
      </c>
      <c r="O3683" s="274">
        <v>1076.8800000000001</v>
      </c>
      <c r="P3683" s="89" t="s">
        <v>670</v>
      </c>
    </row>
    <row r="3684" spans="1:16" ht="51">
      <c r="A3684" s="271">
        <v>78</v>
      </c>
      <c r="B3684" s="89"/>
      <c r="C3684" s="272" t="s">
        <v>674</v>
      </c>
      <c r="D3684" s="84">
        <v>43545</v>
      </c>
      <c r="E3684" s="85" t="s">
        <v>6771</v>
      </c>
      <c r="F3684" s="85" t="s">
        <v>3</v>
      </c>
      <c r="G3684" s="85">
        <v>1721923</v>
      </c>
      <c r="H3684" s="89"/>
      <c r="I3684" s="273" t="s">
        <v>8197</v>
      </c>
      <c r="J3684" s="89"/>
      <c r="K3684" s="89"/>
      <c r="L3684" s="89"/>
      <c r="M3684" s="89"/>
      <c r="N3684" s="274">
        <v>0</v>
      </c>
      <c r="O3684" s="274">
        <v>300</v>
      </c>
      <c r="P3684" s="89" t="s">
        <v>670</v>
      </c>
    </row>
    <row r="3685" spans="1:16" ht="63.75">
      <c r="A3685" s="271">
        <v>661</v>
      </c>
      <c r="B3685" s="89"/>
      <c r="C3685" s="272" t="s">
        <v>189</v>
      </c>
      <c r="D3685" s="84">
        <v>43545</v>
      </c>
      <c r="E3685" s="85" t="s">
        <v>6772</v>
      </c>
      <c r="F3685" s="85" t="s">
        <v>3</v>
      </c>
      <c r="G3685" s="85">
        <v>1721822</v>
      </c>
      <c r="H3685" s="89"/>
      <c r="I3685" s="273" t="s">
        <v>8198</v>
      </c>
      <c r="J3685" s="89"/>
      <c r="K3685" s="89"/>
      <c r="L3685" s="89"/>
      <c r="M3685" s="89"/>
      <c r="N3685" s="274">
        <v>0</v>
      </c>
      <c r="O3685" s="274">
        <v>6743.28</v>
      </c>
      <c r="P3685" s="89" t="s">
        <v>670</v>
      </c>
    </row>
    <row r="3686" spans="1:16" ht="51">
      <c r="A3686" s="271" t="s">
        <v>565</v>
      </c>
      <c r="B3686" s="89"/>
      <c r="C3686" s="272" t="s">
        <v>615</v>
      </c>
      <c r="D3686" s="84">
        <v>43545</v>
      </c>
      <c r="E3686" s="85" t="s">
        <v>6773</v>
      </c>
      <c r="F3686" s="85" t="s">
        <v>3</v>
      </c>
      <c r="G3686" s="85">
        <v>1721824</v>
      </c>
      <c r="H3686" s="89"/>
      <c r="I3686" s="273" t="s">
        <v>8199</v>
      </c>
      <c r="J3686" s="89"/>
      <c r="K3686" s="89"/>
      <c r="L3686" s="89"/>
      <c r="M3686" s="89"/>
      <c r="N3686" s="274">
        <v>0</v>
      </c>
      <c r="O3686" s="274">
        <v>7022.4000000000005</v>
      </c>
      <c r="P3686" s="89" t="s">
        <v>670</v>
      </c>
    </row>
    <row r="3687" spans="1:16" ht="51">
      <c r="A3687" s="271" t="s">
        <v>565</v>
      </c>
      <c r="B3687" s="89"/>
      <c r="C3687" s="272" t="s">
        <v>615</v>
      </c>
      <c r="D3687" s="84">
        <v>43545</v>
      </c>
      <c r="E3687" s="85" t="s">
        <v>6774</v>
      </c>
      <c r="F3687" s="85" t="s">
        <v>3</v>
      </c>
      <c r="G3687" s="85">
        <v>1721837</v>
      </c>
      <c r="H3687" s="89"/>
      <c r="I3687" s="273" t="s">
        <v>8200</v>
      </c>
      <c r="J3687" s="89"/>
      <c r="K3687" s="89"/>
      <c r="L3687" s="89"/>
      <c r="M3687" s="89"/>
      <c r="N3687" s="274">
        <v>0</v>
      </c>
      <c r="O3687" s="274">
        <v>525.25</v>
      </c>
      <c r="P3687" s="89" t="s">
        <v>670</v>
      </c>
    </row>
    <row r="3688" spans="1:16" ht="51">
      <c r="A3688" s="271" t="s">
        <v>565</v>
      </c>
      <c r="B3688" s="89"/>
      <c r="C3688" s="272" t="s">
        <v>615</v>
      </c>
      <c r="D3688" s="84">
        <v>43545</v>
      </c>
      <c r="E3688" s="85" t="s">
        <v>6775</v>
      </c>
      <c r="F3688" s="85" t="s">
        <v>3</v>
      </c>
      <c r="G3688" s="85">
        <v>1721863</v>
      </c>
      <c r="H3688" s="89"/>
      <c r="I3688" s="273" t="s">
        <v>8201</v>
      </c>
      <c r="J3688" s="89"/>
      <c r="K3688" s="89"/>
      <c r="L3688" s="89"/>
      <c r="M3688" s="89"/>
      <c r="N3688" s="274">
        <v>0</v>
      </c>
      <c r="O3688" s="274">
        <v>0.2</v>
      </c>
      <c r="P3688" s="89" t="s">
        <v>670</v>
      </c>
    </row>
    <row r="3689" spans="1:16" ht="63.75">
      <c r="A3689" s="271">
        <v>35</v>
      </c>
      <c r="B3689" s="89"/>
      <c r="C3689" s="272" t="s">
        <v>46</v>
      </c>
      <c r="D3689" s="84">
        <v>43545</v>
      </c>
      <c r="E3689" s="85" t="s">
        <v>6776</v>
      </c>
      <c r="F3689" s="85" t="s">
        <v>3</v>
      </c>
      <c r="G3689" s="85">
        <v>1721931</v>
      </c>
      <c r="H3689" s="89"/>
      <c r="I3689" s="273" t="s">
        <v>8202</v>
      </c>
      <c r="J3689" s="89"/>
      <c r="K3689" s="89"/>
      <c r="L3689" s="89"/>
      <c r="M3689" s="89"/>
      <c r="N3689" s="274">
        <v>0</v>
      </c>
      <c r="O3689" s="274">
        <v>150.4</v>
      </c>
      <c r="P3689" s="89" t="s">
        <v>670</v>
      </c>
    </row>
    <row r="3690" spans="1:16" ht="51">
      <c r="A3690" s="271">
        <v>592</v>
      </c>
      <c r="B3690" s="89"/>
      <c r="C3690" s="272" t="s">
        <v>645</v>
      </c>
      <c r="D3690" s="84">
        <v>43545</v>
      </c>
      <c r="E3690" s="85" t="s">
        <v>6777</v>
      </c>
      <c r="F3690" s="85" t="s">
        <v>3</v>
      </c>
      <c r="G3690" s="85">
        <v>1721967</v>
      </c>
      <c r="H3690" s="89"/>
      <c r="I3690" s="273" t="s">
        <v>8204</v>
      </c>
      <c r="J3690" s="89"/>
      <c r="K3690" s="89"/>
      <c r="L3690" s="89"/>
      <c r="M3690" s="89"/>
      <c r="N3690" s="274">
        <v>0</v>
      </c>
      <c r="O3690" s="274">
        <v>81</v>
      </c>
      <c r="P3690" s="89" t="s">
        <v>670</v>
      </c>
    </row>
    <row r="3691" spans="1:16" ht="63.75">
      <c r="A3691" s="271">
        <v>592</v>
      </c>
      <c r="B3691" s="89"/>
      <c r="C3691" s="272" t="s">
        <v>645</v>
      </c>
      <c r="D3691" s="84">
        <v>43545</v>
      </c>
      <c r="E3691" s="85" t="s">
        <v>6778</v>
      </c>
      <c r="F3691" s="85" t="s">
        <v>3</v>
      </c>
      <c r="G3691" s="85">
        <v>1721968</v>
      </c>
      <c r="H3691" s="89"/>
      <c r="I3691" s="273" t="s">
        <v>8205</v>
      </c>
      <c r="J3691" s="89"/>
      <c r="K3691" s="89"/>
      <c r="L3691" s="89"/>
      <c r="M3691" s="89"/>
      <c r="N3691" s="274">
        <v>0</v>
      </c>
      <c r="O3691" s="274">
        <v>30</v>
      </c>
      <c r="P3691" s="89" t="s">
        <v>670</v>
      </c>
    </row>
    <row r="3692" spans="1:16" ht="51">
      <c r="A3692" s="271">
        <v>592</v>
      </c>
      <c r="B3692" s="89"/>
      <c r="C3692" s="272" t="s">
        <v>645</v>
      </c>
      <c r="D3692" s="84">
        <v>43545</v>
      </c>
      <c r="E3692" s="85" t="s">
        <v>6779</v>
      </c>
      <c r="F3692" s="85" t="s">
        <v>3</v>
      </c>
      <c r="G3692" s="85">
        <v>1721969</v>
      </c>
      <c r="H3692" s="89"/>
      <c r="I3692" s="273" t="s">
        <v>8206</v>
      </c>
      <c r="J3692" s="89"/>
      <c r="K3692" s="89"/>
      <c r="L3692" s="89"/>
      <c r="M3692" s="89"/>
      <c r="N3692" s="274">
        <v>0</v>
      </c>
      <c r="O3692" s="274">
        <v>644</v>
      </c>
      <c r="P3692" s="89" t="s">
        <v>670</v>
      </c>
    </row>
    <row r="3693" spans="1:16" ht="51">
      <c r="A3693" s="271">
        <v>592</v>
      </c>
      <c r="B3693" s="89"/>
      <c r="C3693" s="272" t="s">
        <v>645</v>
      </c>
      <c r="D3693" s="84">
        <v>43545</v>
      </c>
      <c r="E3693" s="85" t="s">
        <v>6780</v>
      </c>
      <c r="F3693" s="85" t="s">
        <v>3</v>
      </c>
      <c r="G3693" s="85">
        <v>1721971</v>
      </c>
      <c r="H3693" s="89"/>
      <c r="I3693" s="273" t="s">
        <v>8207</v>
      </c>
      <c r="J3693" s="89"/>
      <c r="K3693" s="89"/>
      <c r="L3693" s="89"/>
      <c r="M3693" s="89"/>
      <c r="N3693" s="274">
        <v>0</v>
      </c>
      <c r="O3693" s="274">
        <v>160</v>
      </c>
      <c r="P3693" s="89" t="s">
        <v>670</v>
      </c>
    </row>
    <row r="3694" spans="1:16" ht="51">
      <c r="A3694" s="271">
        <v>592</v>
      </c>
      <c r="B3694" s="89"/>
      <c r="C3694" s="272" t="s">
        <v>645</v>
      </c>
      <c r="D3694" s="84">
        <v>43545</v>
      </c>
      <c r="E3694" s="85" t="s">
        <v>6781</v>
      </c>
      <c r="F3694" s="85" t="s">
        <v>3</v>
      </c>
      <c r="G3694" s="85">
        <v>1721973</v>
      </c>
      <c r="H3694" s="89"/>
      <c r="I3694" s="273" t="s">
        <v>8208</v>
      </c>
      <c r="J3694" s="89"/>
      <c r="K3694" s="89"/>
      <c r="L3694" s="89"/>
      <c r="M3694" s="89"/>
      <c r="N3694" s="274">
        <v>0</v>
      </c>
      <c r="O3694" s="274">
        <v>513</v>
      </c>
      <c r="P3694" s="89" t="s">
        <v>670</v>
      </c>
    </row>
    <row r="3695" spans="1:16" ht="51">
      <c r="A3695" s="271">
        <v>592</v>
      </c>
      <c r="B3695" s="89"/>
      <c r="C3695" s="272" t="s">
        <v>645</v>
      </c>
      <c r="D3695" s="84">
        <v>43545</v>
      </c>
      <c r="E3695" s="85" t="s">
        <v>6782</v>
      </c>
      <c r="F3695" s="85" t="s">
        <v>3</v>
      </c>
      <c r="G3695" s="85">
        <v>1721977</v>
      </c>
      <c r="H3695" s="89"/>
      <c r="I3695" s="273" t="s">
        <v>8209</v>
      </c>
      <c r="J3695" s="89"/>
      <c r="K3695" s="89"/>
      <c r="L3695" s="89"/>
      <c r="M3695" s="89"/>
      <c r="N3695" s="274">
        <v>0</v>
      </c>
      <c r="O3695" s="274">
        <v>34521.800000000003</v>
      </c>
      <c r="P3695" s="89" t="s">
        <v>670</v>
      </c>
    </row>
    <row r="3696" spans="1:16" ht="51">
      <c r="A3696" s="271">
        <v>592</v>
      </c>
      <c r="B3696" s="89"/>
      <c r="C3696" s="272" t="s">
        <v>645</v>
      </c>
      <c r="D3696" s="84">
        <v>43545</v>
      </c>
      <c r="E3696" s="85" t="s">
        <v>6783</v>
      </c>
      <c r="F3696" s="85" t="s">
        <v>3</v>
      </c>
      <c r="G3696" s="85">
        <v>1721980</v>
      </c>
      <c r="H3696" s="89"/>
      <c r="I3696" s="273" t="s">
        <v>2531</v>
      </c>
      <c r="J3696" s="89"/>
      <c r="K3696" s="89"/>
      <c r="L3696" s="89"/>
      <c r="M3696" s="89"/>
      <c r="N3696" s="274">
        <v>0</v>
      </c>
      <c r="O3696" s="274">
        <v>4240</v>
      </c>
      <c r="P3696" s="89" t="s">
        <v>670</v>
      </c>
    </row>
    <row r="3697" spans="1:16" ht="51">
      <c r="A3697" s="271">
        <v>592</v>
      </c>
      <c r="B3697" s="89"/>
      <c r="C3697" s="272" t="s">
        <v>645</v>
      </c>
      <c r="D3697" s="84">
        <v>43545</v>
      </c>
      <c r="E3697" s="85" t="s">
        <v>6784</v>
      </c>
      <c r="F3697" s="85" t="s">
        <v>3</v>
      </c>
      <c r="G3697" s="85">
        <v>1721981</v>
      </c>
      <c r="H3697" s="89"/>
      <c r="I3697" s="273" t="s">
        <v>2697</v>
      </c>
      <c r="J3697" s="89"/>
      <c r="K3697" s="89"/>
      <c r="L3697" s="89"/>
      <c r="M3697" s="89"/>
      <c r="N3697" s="274">
        <v>0</v>
      </c>
      <c r="O3697" s="274">
        <v>2816</v>
      </c>
      <c r="P3697" s="89" t="s">
        <v>670</v>
      </c>
    </row>
    <row r="3698" spans="1:16" ht="38.25">
      <c r="A3698" s="271">
        <v>86</v>
      </c>
      <c r="B3698" s="89"/>
      <c r="C3698" s="272" t="s">
        <v>56</v>
      </c>
      <c r="D3698" s="84">
        <v>43545</v>
      </c>
      <c r="E3698" s="85" t="s">
        <v>6785</v>
      </c>
      <c r="F3698" s="85" t="s">
        <v>3</v>
      </c>
      <c r="G3698" s="85">
        <v>1721820</v>
      </c>
      <c r="H3698" s="89"/>
      <c r="I3698" s="273" t="s">
        <v>8210</v>
      </c>
      <c r="J3698" s="89"/>
      <c r="K3698" s="89"/>
      <c r="L3698" s="89"/>
      <c r="M3698" s="89"/>
      <c r="N3698" s="274">
        <v>0</v>
      </c>
      <c r="O3698" s="274">
        <v>530</v>
      </c>
      <c r="P3698" s="89" t="s">
        <v>670</v>
      </c>
    </row>
    <row r="3699" spans="1:16" ht="51">
      <c r="A3699" s="271">
        <v>291</v>
      </c>
      <c r="B3699" s="89"/>
      <c r="C3699" s="272" t="s">
        <v>129</v>
      </c>
      <c r="D3699" s="84">
        <v>43545</v>
      </c>
      <c r="E3699" s="85" t="s">
        <v>6786</v>
      </c>
      <c r="F3699" s="85" t="s">
        <v>3</v>
      </c>
      <c r="G3699" s="85">
        <v>1721836</v>
      </c>
      <c r="H3699" s="89"/>
      <c r="I3699" s="273" t="s">
        <v>8211</v>
      </c>
      <c r="J3699" s="89"/>
      <c r="K3699" s="89"/>
      <c r="L3699" s="89"/>
      <c r="M3699" s="89"/>
      <c r="N3699" s="274">
        <v>0</v>
      </c>
      <c r="O3699" s="274">
        <v>276868.8</v>
      </c>
      <c r="P3699" s="89" t="s">
        <v>670</v>
      </c>
    </row>
    <row r="3700" spans="1:16" ht="51">
      <c r="A3700" s="271">
        <v>212</v>
      </c>
      <c r="B3700" s="89"/>
      <c r="C3700" s="272" t="s">
        <v>100</v>
      </c>
      <c r="D3700" s="84">
        <v>43545</v>
      </c>
      <c r="E3700" s="85" t="s">
        <v>6787</v>
      </c>
      <c r="F3700" s="85" t="s">
        <v>3</v>
      </c>
      <c r="G3700" s="85">
        <v>1721750</v>
      </c>
      <c r="H3700" s="89"/>
      <c r="I3700" s="273" t="s">
        <v>8212</v>
      </c>
      <c r="J3700" s="89"/>
      <c r="K3700" s="89"/>
      <c r="L3700" s="89"/>
      <c r="M3700" s="89"/>
      <c r="N3700" s="274">
        <v>0</v>
      </c>
      <c r="O3700" s="274">
        <v>315350</v>
      </c>
      <c r="P3700" s="89" t="s">
        <v>670</v>
      </c>
    </row>
    <row r="3701" spans="1:16" ht="51">
      <c r="A3701" s="271">
        <v>212</v>
      </c>
      <c r="B3701" s="89"/>
      <c r="C3701" s="272" t="s">
        <v>100</v>
      </c>
      <c r="D3701" s="84">
        <v>43545</v>
      </c>
      <c r="E3701" s="85" t="s">
        <v>6788</v>
      </c>
      <c r="F3701" s="85" t="s">
        <v>3</v>
      </c>
      <c r="G3701" s="85">
        <v>1721752</v>
      </c>
      <c r="H3701" s="89"/>
      <c r="I3701" s="273" t="s">
        <v>8213</v>
      </c>
      <c r="J3701" s="89"/>
      <c r="K3701" s="89"/>
      <c r="L3701" s="89"/>
      <c r="M3701" s="89"/>
      <c r="N3701" s="274">
        <v>0</v>
      </c>
      <c r="O3701" s="274">
        <v>176650</v>
      </c>
      <c r="P3701" s="89" t="s">
        <v>670</v>
      </c>
    </row>
    <row r="3702" spans="1:16" ht="51">
      <c r="A3702" s="271">
        <v>212</v>
      </c>
      <c r="B3702" s="89"/>
      <c r="C3702" s="272" t="s">
        <v>100</v>
      </c>
      <c r="D3702" s="84">
        <v>43545</v>
      </c>
      <c r="E3702" s="85" t="s">
        <v>6789</v>
      </c>
      <c r="F3702" s="85" t="s">
        <v>3</v>
      </c>
      <c r="G3702" s="85">
        <v>1721753</v>
      </c>
      <c r="H3702" s="89"/>
      <c r="I3702" s="273" t="s">
        <v>8214</v>
      </c>
      <c r="J3702" s="89"/>
      <c r="K3702" s="89"/>
      <c r="L3702" s="89"/>
      <c r="M3702" s="89"/>
      <c r="N3702" s="274">
        <v>0</v>
      </c>
      <c r="O3702" s="274">
        <v>313300</v>
      </c>
      <c r="P3702" s="89" t="s">
        <v>670</v>
      </c>
    </row>
    <row r="3703" spans="1:16" ht="51">
      <c r="A3703" s="271">
        <v>212</v>
      </c>
      <c r="B3703" s="89"/>
      <c r="C3703" s="272" t="s">
        <v>100</v>
      </c>
      <c r="D3703" s="84">
        <v>43545</v>
      </c>
      <c r="E3703" s="85" t="s">
        <v>6790</v>
      </c>
      <c r="F3703" s="85" t="s">
        <v>3</v>
      </c>
      <c r="G3703" s="85">
        <v>1721754</v>
      </c>
      <c r="H3703" s="89"/>
      <c r="I3703" s="273" t="s">
        <v>8215</v>
      </c>
      <c r="J3703" s="89"/>
      <c r="K3703" s="89"/>
      <c r="L3703" s="89"/>
      <c r="M3703" s="89"/>
      <c r="N3703" s="274">
        <v>0</v>
      </c>
      <c r="O3703" s="274">
        <v>191100</v>
      </c>
      <c r="P3703" s="89" t="s">
        <v>670</v>
      </c>
    </row>
    <row r="3704" spans="1:16" ht="51">
      <c r="A3704" s="271">
        <v>212</v>
      </c>
      <c r="B3704" s="89"/>
      <c r="C3704" s="272" t="s">
        <v>100</v>
      </c>
      <c r="D3704" s="84">
        <v>43545</v>
      </c>
      <c r="E3704" s="85" t="s">
        <v>6791</v>
      </c>
      <c r="F3704" s="85" t="s">
        <v>3</v>
      </c>
      <c r="G3704" s="85">
        <v>1721755</v>
      </c>
      <c r="H3704" s="89"/>
      <c r="I3704" s="273" t="s">
        <v>8216</v>
      </c>
      <c r="J3704" s="89"/>
      <c r="K3704" s="89"/>
      <c r="L3704" s="89"/>
      <c r="M3704" s="89"/>
      <c r="N3704" s="274">
        <v>0</v>
      </c>
      <c r="O3704" s="274">
        <v>107540</v>
      </c>
      <c r="P3704" s="89" t="s">
        <v>670</v>
      </c>
    </row>
    <row r="3705" spans="1:16" ht="63.75">
      <c r="A3705" s="271">
        <v>15</v>
      </c>
      <c r="B3705" s="89"/>
      <c r="C3705" s="272" t="s">
        <v>42</v>
      </c>
      <c r="D3705" s="84">
        <v>43545</v>
      </c>
      <c r="E3705" s="85" t="s">
        <v>6792</v>
      </c>
      <c r="F3705" s="85" t="s">
        <v>3</v>
      </c>
      <c r="G3705" s="85">
        <v>1721758</v>
      </c>
      <c r="H3705" s="89"/>
      <c r="I3705" s="273" t="s">
        <v>8217</v>
      </c>
      <c r="J3705" s="89"/>
      <c r="K3705" s="89"/>
      <c r="L3705" s="89"/>
      <c r="M3705" s="89"/>
      <c r="N3705" s="274">
        <v>0</v>
      </c>
      <c r="O3705" s="274">
        <v>152598.33000000002</v>
      </c>
      <c r="P3705" s="89" t="s">
        <v>670</v>
      </c>
    </row>
    <row r="3706" spans="1:16" ht="51">
      <c r="A3706" s="271">
        <v>35</v>
      </c>
      <c r="B3706" s="89"/>
      <c r="C3706" s="272" t="s">
        <v>46</v>
      </c>
      <c r="D3706" s="84">
        <v>43545</v>
      </c>
      <c r="E3706" s="85" t="s">
        <v>6793</v>
      </c>
      <c r="F3706" s="85" t="s">
        <v>3</v>
      </c>
      <c r="G3706" s="85">
        <v>1721771</v>
      </c>
      <c r="H3706" s="89"/>
      <c r="I3706" s="273" t="s">
        <v>8218</v>
      </c>
      <c r="J3706" s="89"/>
      <c r="K3706" s="89"/>
      <c r="L3706" s="89"/>
      <c r="M3706" s="89"/>
      <c r="N3706" s="274">
        <v>0</v>
      </c>
      <c r="O3706" s="274">
        <v>1027.3499999999999</v>
      </c>
      <c r="P3706" s="89" t="s">
        <v>670</v>
      </c>
    </row>
    <row r="3707" spans="1:16" ht="63.75">
      <c r="A3707" s="271">
        <v>660</v>
      </c>
      <c r="B3707" s="89"/>
      <c r="C3707" s="272" t="s">
        <v>188</v>
      </c>
      <c r="D3707" s="84">
        <v>43545</v>
      </c>
      <c r="E3707" s="85" t="s">
        <v>6794</v>
      </c>
      <c r="F3707" s="85" t="s">
        <v>3</v>
      </c>
      <c r="G3707" s="85">
        <v>1721787</v>
      </c>
      <c r="H3707" s="89"/>
      <c r="I3707" s="273" t="s">
        <v>8219</v>
      </c>
      <c r="J3707" s="89"/>
      <c r="K3707" s="89"/>
      <c r="L3707" s="89"/>
      <c r="M3707" s="89"/>
      <c r="N3707" s="274">
        <v>0</v>
      </c>
      <c r="O3707" s="274">
        <v>7756</v>
      </c>
      <c r="P3707" s="89" t="s">
        <v>670</v>
      </c>
    </row>
    <row r="3708" spans="1:16" ht="63.75">
      <c r="A3708" s="271">
        <v>660</v>
      </c>
      <c r="B3708" s="89"/>
      <c r="C3708" s="272" t="s">
        <v>188</v>
      </c>
      <c r="D3708" s="84">
        <v>43545</v>
      </c>
      <c r="E3708" s="85" t="s">
        <v>6795</v>
      </c>
      <c r="F3708" s="85" t="s">
        <v>3</v>
      </c>
      <c r="G3708" s="85">
        <v>1721807</v>
      </c>
      <c r="H3708" s="89"/>
      <c r="I3708" s="273" t="s">
        <v>8220</v>
      </c>
      <c r="J3708" s="89"/>
      <c r="K3708" s="89"/>
      <c r="L3708" s="89"/>
      <c r="M3708" s="89"/>
      <c r="N3708" s="274">
        <v>0</v>
      </c>
      <c r="O3708" s="274">
        <v>88587.95</v>
      </c>
      <c r="P3708" s="89" t="s">
        <v>670</v>
      </c>
    </row>
    <row r="3709" spans="1:16" ht="63.75">
      <c r="A3709" s="271">
        <v>287</v>
      </c>
      <c r="B3709" s="89"/>
      <c r="C3709" s="272" t="s">
        <v>126</v>
      </c>
      <c r="D3709" s="84">
        <v>43545</v>
      </c>
      <c r="E3709" s="85" t="s">
        <v>6796</v>
      </c>
      <c r="F3709" s="85" t="s">
        <v>11</v>
      </c>
      <c r="G3709" s="85">
        <v>992892</v>
      </c>
      <c r="H3709" s="89"/>
      <c r="I3709" s="273" t="s">
        <v>8221</v>
      </c>
      <c r="J3709" s="89"/>
      <c r="K3709" s="89"/>
      <c r="L3709" s="89"/>
      <c r="M3709" s="89"/>
      <c r="N3709" s="274">
        <v>50</v>
      </c>
      <c r="O3709" s="274">
        <v>0</v>
      </c>
      <c r="P3709" s="89" t="s">
        <v>670</v>
      </c>
    </row>
    <row r="3710" spans="1:16" ht="63.75">
      <c r="A3710" s="271">
        <v>81</v>
      </c>
      <c r="B3710" s="89"/>
      <c r="C3710" s="272" t="s">
        <v>55</v>
      </c>
      <c r="D3710" s="84">
        <v>43545</v>
      </c>
      <c r="E3710" s="85" t="s">
        <v>6797</v>
      </c>
      <c r="F3710" s="85" t="s">
        <v>6</v>
      </c>
      <c r="G3710" s="85">
        <v>1095477</v>
      </c>
      <c r="H3710" s="89"/>
      <c r="I3710" s="273" t="s">
        <v>8222</v>
      </c>
      <c r="J3710" s="89"/>
      <c r="K3710" s="89"/>
      <c r="L3710" s="89"/>
      <c r="M3710" s="89"/>
      <c r="N3710" s="274">
        <v>0</v>
      </c>
      <c r="O3710" s="274">
        <v>33510194.210000001</v>
      </c>
      <c r="P3710" s="89" t="s">
        <v>670</v>
      </c>
    </row>
    <row r="3711" spans="1:16" ht="63.75">
      <c r="A3711" s="271">
        <v>660</v>
      </c>
      <c r="B3711" s="89"/>
      <c r="C3711" s="272" t="s">
        <v>188</v>
      </c>
      <c r="D3711" s="84">
        <v>43545</v>
      </c>
      <c r="E3711" s="85" t="s">
        <v>6798</v>
      </c>
      <c r="F3711" s="85" t="s">
        <v>671</v>
      </c>
      <c r="G3711" s="85">
        <v>254037</v>
      </c>
      <c r="H3711" s="89"/>
      <c r="I3711" s="273" t="s">
        <v>8223</v>
      </c>
      <c r="J3711" s="89"/>
      <c r="K3711" s="89"/>
      <c r="L3711" s="89"/>
      <c r="M3711" s="89"/>
      <c r="N3711" s="274">
        <v>1785.93</v>
      </c>
      <c r="O3711" s="274">
        <v>0</v>
      </c>
      <c r="P3711" s="89" t="s">
        <v>670</v>
      </c>
    </row>
    <row r="3712" spans="1:16" ht="63.75">
      <c r="A3712" s="271">
        <v>660</v>
      </c>
      <c r="B3712" s="89"/>
      <c r="C3712" s="272" t="s">
        <v>188</v>
      </c>
      <c r="D3712" s="84">
        <v>43545</v>
      </c>
      <c r="E3712" s="85" t="s">
        <v>6798</v>
      </c>
      <c r="F3712" s="85" t="s">
        <v>671</v>
      </c>
      <c r="G3712" s="85">
        <v>254038</v>
      </c>
      <c r="H3712" s="89"/>
      <c r="I3712" s="273" t="s">
        <v>8224</v>
      </c>
      <c r="J3712" s="89"/>
      <c r="K3712" s="89"/>
      <c r="L3712" s="89"/>
      <c r="M3712" s="89"/>
      <c r="N3712" s="274">
        <v>38.96</v>
      </c>
      <c r="O3712" s="274">
        <v>0</v>
      </c>
      <c r="P3712" s="89" t="s">
        <v>670</v>
      </c>
    </row>
    <row r="3713" spans="1:16" ht="51">
      <c r="A3713" s="271">
        <v>513</v>
      </c>
      <c r="B3713" s="89"/>
      <c r="C3713" s="272" t="s">
        <v>171</v>
      </c>
      <c r="D3713" s="84">
        <v>43545</v>
      </c>
      <c r="E3713" s="85" t="s">
        <v>6799</v>
      </c>
      <c r="F3713" s="85" t="s">
        <v>15</v>
      </c>
      <c r="G3713" s="85">
        <v>993025</v>
      </c>
      <c r="H3713" s="89"/>
      <c r="I3713" s="273" t="s">
        <v>719</v>
      </c>
      <c r="J3713" s="89"/>
      <c r="K3713" s="89"/>
      <c r="L3713" s="89"/>
      <c r="M3713" s="89"/>
      <c r="N3713" s="274">
        <v>50</v>
      </c>
      <c r="O3713" s="274">
        <v>0</v>
      </c>
      <c r="P3713" s="89" t="s">
        <v>670</v>
      </c>
    </row>
    <row r="3714" spans="1:16" ht="63.75">
      <c r="A3714" s="271" t="s">
        <v>559</v>
      </c>
      <c r="B3714" s="89"/>
      <c r="C3714" s="272" t="s">
        <v>762</v>
      </c>
      <c r="D3714" s="84">
        <v>43545</v>
      </c>
      <c r="E3714" s="85" t="s">
        <v>6800</v>
      </c>
      <c r="F3714" s="85" t="s">
        <v>6</v>
      </c>
      <c r="G3714" s="85">
        <v>1095518</v>
      </c>
      <c r="H3714" s="89"/>
      <c r="I3714" s="273" t="s">
        <v>8225</v>
      </c>
      <c r="J3714" s="89"/>
      <c r="K3714" s="89"/>
      <c r="L3714" s="89"/>
      <c r="M3714" s="89"/>
      <c r="N3714" s="274">
        <v>0</v>
      </c>
      <c r="O3714" s="274">
        <v>3726.6</v>
      </c>
      <c r="P3714" s="89" t="s">
        <v>670</v>
      </c>
    </row>
    <row r="3715" spans="1:16" ht="51">
      <c r="A3715" s="271">
        <v>117</v>
      </c>
      <c r="B3715" s="89"/>
      <c r="C3715" s="272" t="s">
        <v>62</v>
      </c>
      <c r="D3715" s="84">
        <v>43545</v>
      </c>
      <c r="E3715" s="85" t="s">
        <v>6801</v>
      </c>
      <c r="F3715" s="85" t="s">
        <v>11</v>
      </c>
      <c r="G3715" s="85">
        <v>949567</v>
      </c>
      <c r="H3715" s="89"/>
      <c r="I3715" s="273" t="s">
        <v>8226</v>
      </c>
      <c r="J3715" s="89"/>
      <c r="K3715" s="89"/>
      <c r="L3715" s="89"/>
      <c r="M3715" s="89"/>
      <c r="N3715" s="274">
        <v>50</v>
      </c>
      <c r="O3715" s="274">
        <v>0</v>
      </c>
      <c r="P3715" s="89" t="s">
        <v>670</v>
      </c>
    </row>
    <row r="3716" spans="1:16" ht="89.25">
      <c r="A3716" s="271">
        <v>572</v>
      </c>
      <c r="B3716" s="89"/>
      <c r="C3716" s="272" t="s">
        <v>177</v>
      </c>
      <c r="D3716" s="84">
        <v>43545</v>
      </c>
      <c r="E3716" s="85" t="s">
        <v>6802</v>
      </c>
      <c r="F3716" s="85" t="s">
        <v>6</v>
      </c>
      <c r="G3716" s="85">
        <v>949581</v>
      </c>
      <c r="H3716" s="89"/>
      <c r="I3716" s="273" t="s">
        <v>8227</v>
      </c>
      <c r="J3716" s="89"/>
      <c r="K3716" s="89"/>
      <c r="L3716" s="89"/>
      <c r="M3716" s="89"/>
      <c r="N3716" s="274">
        <v>0</v>
      </c>
      <c r="O3716" s="274">
        <v>2303033.12</v>
      </c>
      <c r="P3716" s="89" t="s">
        <v>670</v>
      </c>
    </row>
    <row r="3717" spans="1:16" ht="76.5">
      <c r="A3717" s="271">
        <v>599</v>
      </c>
      <c r="B3717" s="89"/>
      <c r="C3717" s="272" t="s">
        <v>1372</v>
      </c>
      <c r="D3717" s="84">
        <v>43545</v>
      </c>
      <c r="E3717" s="85" t="s">
        <v>6803</v>
      </c>
      <c r="F3717" s="85" t="s">
        <v>6</v>
      </c>
      <c r="G3717" s="85">
        <v>993781</v>
      </c>
      <c r="H3717" s="89"/>
      <c r="I3717" s="273" t="s">
        <v>8228</v>
      </c>
      <c r="J3717" s="89"/>
      <c r="K3717" s="89"/>
      <c r="L3717" s="89"/>
      <c r="M3717" s="89"/>
      <c r="N3717" s="274">
        <v>0</v>
      </c>
      <c r="O3717" s="274">
        <v>840.97</v>
      </c>
      <c r="P3717" s="89" t="s">
        <v>670</v>
      </c>
    </row>
    <row r="3718" spans="1:16" ht="76.5">
      <c r="A3718" s="271" t="s">
        <v>557</v>
      </c>
      <c r="B3718" s="89"/>
      <c r="C3718" s="272" t="s">
        <v>783</v>
      </c>
      <c r="D3718" s="84">
        <v>43545</v>
      </c>
      <c r="E3718" s="85" t="s">
        <v>6804</v>
      </c>
      <c r="F3718" s="85" t="s">
        <v>6</v>
      </c>
      <c r="G3718" s="85">
        <v>1095742</v>
      </c>
      <c r="H3718" s="89"/>
      <c r="I3718" s="273" t="s">
        <v>8229</v>
      </c>
      <c r="J3718" s="89"/>
      <c r="K3718" s="89"/>
      <c r="L3718" s="89"/>
      <c r="M3718" s="89"/>
      <c r="N3718" s="274">
        <v>0</v>
      </c>
      <c r="O3718" s="274">
        <v>140000</v>
      </c>
      <c r="P3718" s="89" t="s">
        <v>670</v>
      </c>
    </row>
    <row r="3719" spans="1:16" ht="102">
      <c r="A3719" s="271">
        <v>599</v>
      </c>
      <c r="B3719" s="89"/>
      <c r="C3719" s="272" t="s">
        <v>1372</v>
      </c>
      <c r="D3719" s="84">
        <v>43545</v>
      </c>
      <c r="E3719" s="85" t="s">
        <v>6805</v>
      </c>
      <c r="F3719" s="85" t="s">
        <v>6</v>
      </c>
      <c r="G3719" s="85">
        <v>949577</v>
      </c>
      <c r="H3719" s="89"/>
      <c r="I3719" s="273" t="s">
        <v>8230</v>
      </c>
      <c r="J3719" s="89"/>
      <c r="K3719" s="89"/>
      <c r="L3719" s="89"/>
      <c r="M3719" s="89"/>
      <c r="N3719" s="274">
        <v>0</v>
      </c>
      <c r="O3719" s="274">
        <v>3885651</v>
      </c>
      <c r="P3719" s="89" t="s">
        <v>670</v>
      </c>
    </row>
    <row r="3720" spans="1:16" ht="89.25">
      <c r="A3720" s="271" t="s">
        <v>559</v>
      </c>
      <c r="B3720" s="89"/>
      <c r="C3720" s="272" t="s">
        <v>762</v>
      </c>
      <c r="D3720" s="84">
        <v>43545</v>
      </c>
      <c r="E3720" s="85" t="s">
        <v>6806</v>
      </c>
      <c r="F3720" s="85" t="s">
        <v>6</v>
      </c>
      <c r="G3720" s="85">
        <v>949611</v>
      </c>
      <c r="H3720" s="89"/>
      <c r="I3720" s="273" t="s">
        <v>8231</v>
      </c>
      <c r="J3720" s="89"/>
      <c r="K3720" s="89"/>
      <c r="L3720" s="89"/>
      <c r="M3720" s="89"/>
      <c r="N3720" s="274">
        <v>0</v>
      </c>
      <c r="O3720" s="274">
        <v>34091.68</v>
      </c>
      <c r="P3720" s="89" t="s">
        <v>670</v>
      </c>
    </row>
    <row r="3721" spans="1:16" ht="76.5">
      <c r="A3721" s="271" t="s">
        <v>557</v>
      </c>
      <c r="B3721" s="89"/>
      <c r="C3721" s="272" t="s">
        <v>783</v>
      </c>
      <c r="D3721" s="84">
        <v>43545</v>
      </c>
      <c r="E3721" s="85" t="s">
        <v>6807</v>
      </c>
      <c r="F3721" s="85" t="s">
        <v>11</v>
      </c>
      <c r="G3721" s="85">
        <v>11910</v>
      </c>
      <c r="H3721" s="89"/>
      <c r="I3721" s="273" t="s">
        <v>8232</v>
      </c>
      <c r="J3721" s="89"/>
      <c r="K3721" s="89"/>
      <c r="L3721" s="89"/>
      <c r="M3721" s="89"/>
      <c r="N3721" s="274">
        <v>8432.0300000000007</v>
      </c>
      <c r="O3721" s="274">
        <v>0</v>
      </c>
      <c r="P3721" s="89" t="s">
        <v>670</v>
      </c>
    </row>
    <row r="3722" spans="1:16" ht="76.5">
      <c r="A3722" s="271" t="s">
        <v>557</v>
      </c>
      <c r="B3722" s="89"/>
      <c r="C3722" s="272" t="s">
        <v>783</v>
      </c>
      <c r="D3722" s="84">
        <v>43545</v>
      </c>
      <c r="E3722" s="85" t="s">
        <v>6808</v>
      </c>
      <c r="F3722" s="85" t="s">
        <v>11</v>
      </c>
      <c r="G3722" s="85">
        <v>11914</v>
      </c>
      <c r="H3722" s="89"/>
      <c r="I3722" s="273" t="s">
        <v>8233</v>
      </c>
      <c r="J3722" s="89"/>
      <c r="K3722" s="89"/>
      <c r="L3722" s="89"/>
      <c r="M3722" s="89"/>
      <c r="N3722" s="274">
        <v>2617.84</v>
      </c>
      <c r="O3722" s="274">
        <v>0</v>
      </c>
      <c r="P3722" s="89" t="s">
        <v>670</v>
      </c>
    </row>
    <row r="3723" spans="1:16" ht="76.5">
      <c r="A3723" s="271" t="s">
        <v>557</v>
      </c>
      <c r="B3723" s="89"/>
      <c r="C3723" s="272" t="s">
        <v>783</v>
      </c>
      <c r="D3723" s="84">
        <v>43545</v>
      </c>
      <c r="E3723" s="85" t="s">
        <v>6809</v>
      </c>
      <c r="F3723" s="85" t="s">
        <v>11</v>
      </c>
      <c r="G3723" s="85">
        <v>11913</v>
      </c>
      <c r="H3723" s="89"/>
      <c r="I3723" s="273" t="s">
        <v>8234</v>
      </c>
      <c r="J3723" s="89"/>
      <c r="K3723" s="89"/>
      <c r="L3723" s="89"/>
      <c r="M3723" s="89"/>
      <c r="N3723" s="274">
        <v>21630.05</v>
      </c>
      <c r="O3723" s="274">
        <v>0</v>
      </c>
      <c r="P3723" s="89" t="s">
        <v>670</v>
      </c>
    </row>
    <row r="3724" spans="1:16" ht="76.5">
      <c r="A3724" s="271" t="s">
        <v>557</v>
      </c>
      <c r="B3724" s="89"/>
      <c r="C3724" s="272" t="s">
        <v>783</v>
      </c>
      <c r="D3724" s="84">
        <v>43545</v>
      </c>
      <c r="E3724" s="85" t="s">
        <v>6810</v>
      </c>
      <c r="F3724" s="85" t="s">
        <v>11</v>
      </c>
      <c r="G3724" s="85">
        <v>11915</v>
      </c>
      <c r="H3724" s="89"/>
      <c r="I3724" s="273" t="s">
        <v>8235</v>
      </c>
      <c r="J3724" s="89"/>
      <c r="K3724" s="89"/>
      <c r="L3724" s="89"/>
      <c r="M3724" s="89"/>
      <c r="N3724" s="274">
        <v>1021.31</v>
      </c>
      <c r="O3724" s="274">
        <v>0</v>
      </c>
      <c r="P3724" s="89" t="s">
        <v>670</v>
      </c>
    </row>
    <row r="3725" spans="1:16" ht="51">
      <c r="A3725" s="271">
        <v>117</v>
      </c>
      <c r="B3725" s="89"/>
      <c r="C3725" s="272" t="s">
        <v>62</v>
      </c>
      <c r="D3725" s="84">
        <v>43545</v>
      </c>
      <c r="E3725" s="85" t="s">
        <v>6811</v>
      </c>
      <c r="F3725" s="85" t="s">
        <v>11</v>
      </c>
      <c r="G3725" s="85">
        <v>949569</v>
      </c>
      <c r="H3725" s="89"/>
      <c r="I3725" s="273" t="s">
        <v>8236</v>
      </c>
      <c r="J3725" s="89"/>
      <c r="K3725" s="89"/>
      <c r="L3725" s="89"/>
      <c r="M3725" s="89"/>
      <c r="N3725" s="274">
        <v>50</v>
      </c>
      <c r="O3725" s="274">
        <v>0</v>
      </c>
      <c r="P3725" s="89" t="s">
        <v>670</v>
      </c>
    </row>
    <row r="3726" spans="1:16" ht="76.5">
      <c r="A3726" s="271" t="s">
        <v>557</v>
      </c>
      <c r="B3726" s="89"/>
      <c r="C3726" s="272" t="s">
        <v>783</v>
      </c>
      <c r="D3726" s="84">
        <v>43545</v>
      </c>
      <c r="E3726" s="85" t="s">
        <v>6812</v>
      </c>
      <c r="F3726" s="85" t="s">
        <v>13</v>
      </c>
      <c r="G3726" s="85">
        <v>949597</v>
      </c>
      <c r="H3726" s="89"/>
      <c r="I3726" s="273" t="s">
        <v>8237</v>
      </c>
      <c r="J3726" s="89"/>
      <c r="K3726" s="89"/>
      <c r="L3726" s="89"/>
      <c r="M3726" s="89"/>
      <c r="N3726" s="274">
        <v>2169</v>
      </c>
      <c r="O3726" s="274">
        <v>0</v>
      </c>
      <c r="P3726" s="89" t="s">
        <v>670</v>
      </c>
    </row>
    <row r="3727" spans="1:16" ht="76.5">
      <c r="A3727" s="271" t="s">
        <v>557</v>
      </c>
      <c r="B3727" s="89"/>
      <c r="C3727" s="272" t="s">
        <v>783</v>
      </c>
      <c r="D3727" s="84">
        <v>43545</v>
      </c>
      <c r="E3727" s="85" t="s">
        <v>6813</v>
      </c>
      <c r="F3727" s="85" t="s">
        <v>11</v>
      </c>
      <c r="G3727" s="85">
        <v>949597</v>
      </c>
      <c r="H3727" s="89"/>
      <c r="I3727" s="273" t="s">
        <v>8238</v>
      </c>
      <c r="J3727" s="89"/>
      <c r="K3727" s="89"/>
      <c r="L3727" s="89"/>
      <c r="M3727" s="89"/>
      <c r="N3727" s="274">
        <v>50</v>
      </c>
      <c r="O3727" s="274">
        <v>0</v>
      </c>
      <c r="P3727" s="89" t="s">
        <v>670</v>
      </c>
    </row>
    <row r="3728" spans="1:16" ht="102">
      <c r="A3728" s="271" t="s">
        <v>563</v>
      </c>
      <c r="B3728" s="89"/>
      <c r="C3728" s="272" t="s">
        <v>614</v>
      </c>
      <c r="D3728" s="84">
        <v>43545</v>
      </c>
      <c r="E3728" s="85" t="s">
        <v>6814</v>
      </c>
      <c r="F3728" s="85" t="s">
        <v>13</v>
      </c>
      <c r="G3728" s="85">
        <v>949614</v>
      </c>
      <c r="H3728" s="89"/>
      <c r="I3728" s="273" t="s">
        <v>8239</v>
      </c>
      <c r="J3728" s="89"/>
      <c r="K3728" s="89"/>
      <c r="L3728" s="89"/>
      <c r="M3728" s="89"/>
      <c r="N3728" s="274">
        <v>257726.24</v>
      </c>
      <c r="O3728" s="274">
        <v>0</v>
      </c>
      <c r="P3728" s="89" t="s">
        <v>670</v>
      </c>
    </row>
    <row r="3729" spans="1:16" ht="76.5">
      <c r="A3729" s="271">
        <v>513</v>
      </c>
      <c r="B3729" s="89"/>
      <c r="C3729" s="272" t="s">
        <v>171</v>
      </c>
      <c r="D3729" s="84">
        <v>43545</v>
      </c>
      <c r="E3729" s="85" t="s">
        <v>6815</v>
      </c>
      <c r="F3729" s="85" t="s">
        <v>11</v>
      </c>
      <c r="G3729" s="85">
        <v>949624</v>
      </c>
      <c r="H3729" s="89"/>
      <c r="I3729" s="273" t="s">
        <v>8240</v>
      </c>
      <c r="J3729" s="89"/>
      <c r="K3729" s="89"/>
      <c r="L3729" s="89"/>
      <c r="M3729" s="89"/>
      <c r="N3729" s="274">
        <v>47900.84</v>
      </c>
      <c r="O3729" s="274">
        <v>0</v>
      </c>
      <c r="P3729" s="89" t="s">
        <v>670</v>
      </c>
    </row>
    <row r="3730" spans="1:16" ht="63.75">
      <c r="A3730" s="271">
        <v>513</v>
      </c>
      <c r="B3730" s="89"/>
      <c r="C3730" s="272" t="s">
        <v>171</v>
      </c>
      <c r="D3730" s="84">
        <v>43545</v>
      </c>
      <c r="E3730" s="85" t="s">
        <v>6816</v>
      </c>
      <c r="F3730" s="85" t="s">
        <v>13</v>
      </c>
      <c r="G3730" s="85">
        <v>949629</v>
      </c>
      <c r="H3730" s="89"/>
      <c r="I3730" s="273" t="s">
        <v>8241</v>
      </c>
      <c r="J3730" s="89"/>
      <c r="K3730" s="89"/>
      <c r="L3730" s="89"/>
      <c r="M3730" s="89"/>
      <c r="N3730" s="274">
        <v>69.599999999999994</v>
      </c>
      <c r="O3730" s="274">
        <v>0</v>
      </c>
      <c r="P3730" s="89" t="s">
        <v>670</v>
      </c>
    </row>
    <row r="3731" spans="1:16" ht="63.75">
      <c r="A3731" s="271">
        <v>513</v>
      </c>
      <c r="B3731" s="89"/>
      <c r="C3731" s="272" t="s">
        <v>171</v>
      </c>
      <c r="D3731" s="84">
        <v>43545</v>
      </c>
      <c r="E3731" s="85" t="s">
        <v>6817</v>
      </c>
      <c r="F3731" s="85" t="s">
        <v>13</v>
      </c>
      <c r="G3731" s="85">
        <v>949630</v>
      </c>
      <c r="H3731" s="89"/>
      <c r="I3731" s="273" t="s">
        <v>8242</v>
      </c>
      <c r="J3731" s="89"/>
      <c r="K3731" s="89"/>
      <c r="L3731" s="89"/>
      <c r="M3731" s="89"/>
      <c r="N3731" s="274">
        <v>69.599999999999994</v>
      </c>
      <c r="O3731" s="274">
        <v>0</v>
      </c>
      <c r="P3731" s="89" t="s">
        <v>670</v>
      </c>
    </row>
    <row r="3732" spans="1:16" ht="89.25">
      <c r="A3732" s="271">
        <v>594</v>
      </c>
      <c r="B3732" s="89"/>
      <c r="C3732" s="272" t="s">
        <v>98</v>
      </c>
      <c r="D3732" s="84">
        <v>43545</v>
      </c>
      <c r="E3732" s="85" t="s">
        <v>6818</v>
      </c>
      <c r="F3732" s="85" t="s">
        <v>15</v>
      </c>
      <c r="G3732" s="85">
        <v>7488</v>
      </c>
      <c r="H3732" s="89"/>
      <c r="I3732" s="273" t="s">
        <v>8243</v>
      </c>
      <c r="J3732" s="89"/>
      <c r="K3732" s="89"/>
      <c r="L3732" s="89"/>
      <c r="M3732" s="89"/>
      <c r="N3732" s="274">
        <v>1371.03</v>
      </c>
      <c r="O3732" s="274">
        <v>0</v>
      </c>
      <c r="P3732" s="89" t="s">
        <v>670</v>
      </c>
    </row>
    <row r="3733" spans="1:16" ht="89.25">
      <c r="A3733" s="271">
        <v>594</v>
      </c>
      <c r="B3733" s="89"/>
      <c r="C3733" s="272" t="s">
        <v>98</v>
      </c>
      <c r="D3733" s="84">
        <v>43545</v>
      </c>
      <c r="E3733" s="85" t="s">
        <v>6819</v>
      </c>
      <c r="F3733" s="85" t="s">
        <v>15</v>
      </c>
      <c r="G3733" s="85">
        <v>7492</v>
      </c>
      <c r="H3733" s="89"/>
      <c r="I3733" s="273" t="s">
        <v>8244</v>
      </c>
      <c r="J3733" s="89"/>
      <c r="K3733" s="89"/>
      <c r="L3733" s="89"/>
      <c r="M3733" s="89"/>
      <c r="N3733" s="274">
        <v>271.02999999999997</v>
      </c>
      <c r="O3733" s="274">
        <v>0</v>
      </c>
      <c r="P3733" s="89" t="s">
        <v>670</v>
      </c>
    </row>
    <row r="3734" spans="1:16" ht="102">
      <c r="A3734" s="271">
        <v>594</v>
      </c>
      <c r="B3734" s="89"/>
      <c r="C3734" s="272" t="s">
        <v>98</v>
      </c>
      <c r="D3734" s="84">
        <v>43545</v>
      </c>
      <c r="E3734" s="85" t="s">
        <v>6820</v>
      </c>
      <c r="F3734" s="85" t="s">
        <v>15</v>
      </c>
      <c r="G3734" s="85">
        <v>7491</v>
      </c>
      <c r="H3734" s="89"/>
      <c r="I3734" s="273" t="s">
        <v>8245</v>
      </c>
      <c r="J3734" s="89"/>
      <c r="K3734" s="89"/>
      <c r="L3734" s="89"/>
      <c r="M3734" s="89"/>
      <c r="N3734" s="274">
        <v>293.87</v>
      </c>
      <c r="O3734" s="274">
        <v>0</v>
      </c>
      <c r="P3734" s="89" t="s">
        <v>670</v>
      </c>
    </row>
    <row r="3735" spans="1:16" ht="89.25">
      <c r="A3735" s="271">
        <v>594</v>
      </c>
      <c r="B3735" s="89"/>
      <c r="C3735" s="272" t="s">
        <v>98</v>
      </c>
      <c r="D3735" s="84">
        <v>43545</v>
      </c>
      <c r="E3735" s="85" t="s">
        <v>6821</v>
      </c>
      <c r="F3735" s="85" t="s">
        <v>15</v>
      </c>
      <c r="G3735" s="85">
        <v>7489</v>
      </c>
      <c r="H3735" s="89"/>
      <c r="I3735" s="273" t="s">
        <v>8246</v>
      </c>
      <c r="J3735" s="89"/>
      <c r="K3735" s="89"/>
      <c r="L3735" s="89"/>
      <c r="M3735" s="89"/>
      <c r="N3735" s="274">
        <v>280.08</v>
      </c>
      <c r="O3735" s="274">
        <v>0</v>
      </c>
      <c r="P3735" s="89" t="s">
        <v>670</v>
      </c>
    </row>
    <row r="3736" spans="1:16" ht="89.25">
      <c r="A3736" s="271">
        <v>594</v>
      </c>
      <c r="B3736" s="89"/>
      <c r="C3736" s="272" t="s">
        <v>98</v>
      </c>
      <c r="D3736" s="84">
        <v>43545</v>
      </c>
      <c r="E3736" s="85" t="s">
        <v>6822</v>
      </c>
      <c r="F3736" s="85" t="s">
        <v>15</v>
      </c>
      <c r="G3736" s="85">
        <v>7490</v>
      </c>
      <c r="H3736" s="89"/>
      <c r="I3736" s="273" t="s">
        <v>8247</v>
      </c>
      <c r="J3736" s="89"/>
      <c r="K3736" s="89"/>
      <c r="L3736" s="89"/>
      <c r="M3736" s="89"/>
      <c r="N3736" s="274">
        <v>272.2</v>
      </c>
      <c r="O3736" s="274">
        <v>0</v>
      </c>
      <c r="P3736" s="89" t="s">
        <v>670</v>
      </c>
    </row>
    <row r="3737" spans="1:16" ht="63.75">
      <c r="A3737" s="271">
        <v>513</v>
      </c>
      <c r="B3737" s="89"/>
      <c r="C3737" s="272" t="s">
        <v>171</v>
      </c>
      <c r="D3737" s="84">
        <v>43545</v>
      </c>
      <c r="E3737" s="85" t="s">
        <v>6823</v>
      </c>
      <c r="F3737" s="85" t="s">
        <v>13</v>
      </c>
      <c r="G3737" s="85">
        <v>11907</v>
      </c>
      <c r="H3737" s="89"/>
      <c r="I3737" s="273" t="s">
        <v>8248</v>
      </c>
      <c r="J3737" s="89"/>
      <c r="K3737" s="89"/>
      <c r="L3737" s="89"/>
      <c r="M3737" s="89"/>
      <c r="N3737" s="274">
        <v>7894765.6500000004</v>
      </c>
      <c r="O3737" s="274">
        <v>0</v>
      </c>
      <c r="P3737" s="89" t="s">
        <v>670</v>
      </c>
    </row>
    <row r="3738" spans="1:16" ht="76.5">
      <c r="A3738" s="271">
        <v>513</v>
      </c>
      <c r="B3738" s="89"/>
      <c r="C3738" s="272" t="s">
        <v>171</v>
      </c>
      <c r="D3738" s="84">
        <v>43545</v>
      </c>
      <c r="E3738" s="85" t="s">
        <v>6824</v>
      </c>
      <c r="F3738" s="85" t="s">
        <v>11</v>
      </c>
      <c r="G3738" s="85">
        <v>11907</v>
      </c>
      <c r="H3738" s="89"/>
      <c r="I3738" s="273" t="s">
        <v>8249</v>
      </c>
      <c r="J3738" s="89"/>
      <c r="K3738" s="89"/>
      <c r="L3738" s="89"/>
      <c r="M3738" s="89"/>
      <c r="N3738" s="274">
        <v>5716.91</v>
      </c>
      <c r="O3738" s="274">
        <v>0</v>
      </c>
      <c r="P3738" s="89" t="s">
        <v>670</v>
      </c>
    </row>
    <row r="3739" spans="1:16" ht="63.75">
      <c r="A3739" s="271">
        <v>513</v>
      </c>
      <c r="B3739" s="89"/>
      <c r="C3739" s="272" t="s">
        <v>171</v>
      </c>
      <c r="D3739" s="84">
        <v>43545</v>
      </c>
      <c r="E3739" s="85" t="s">
        <v>6825</v>
      </c>
      <c r="F3739" s="85" t="s">
        <v>13</v>
      </c>
      <c r="G3739" s="85">
        <v>11912</v>
      </c>
      <c r="H3739" s="89"/>
      <c r="I3739" s="273" t="s">
        <v>8250</v>
      </c>
      <c r="J3739" s="89"/>
      <c r="K3739" s="89"/>
      <c r="L3739" s="89"/>
      <c r="M3739" s="89"/>
      <c r="N3739" s="274">
        <v>16543535.529999999</v>
      </c>
      <c r="O3739" s="274">
        <v>0</v>
      </c>
      <c r="P3739" s="89" t="s">
        <v>670</v>
      </c>
    </row>
    <row r="3740" spans="1:16" ht="63.75">
      <c r="A3740" s="271">
        <v>513</v>
      </c>
      <c r="B3740" s="89"/>
      <c r="C3740" s="272" t="s">
        <v>171</v>
      </c>
      <c r="D3740" s="84">
        <v>43545</v>
      </c>
      <c r="E3740" s="85" t="s">
        <v>6826</v>
      </c>
      <c r="F3740" s="85" t="s">
        <v>11</v>
      </c>
      <c r="G3740" s="85">
        <v>11912</v>
      </c>
      <c r="H3740" s="89"/>
      <c r="I3740" s="273" t="s">
        <v>8251</v>
      </c>
      <c r="J3740" s="89"/>
      <c r="K3740" s="89"/>
      <c r="L3740" s="89"/>
      <c r="M3740" s="89"/>
      <c r="N3740" s="274">
        <v>11684.08</v>
      </c>
      <c r="O3740" s="274">
        <v>0</v>
      </c>
      <c r="P3740" s="89" t="s">
        <v>670</v>
      </c>
    </row>
    <row r="3741" spans="1:16" ht="63.75">
      <c r="A3741" s="271" t="s">
        <v>557</v>
      </c>
      <c r="B3741" s="89"/>
      <c r="C3741" s="272" t="s">
        <v>783</v>
      </c>
      <c r="D3741" s="84">
        <v>43545</v>
      </c>
      <c r="E3741" s="85" t="s">
        <v>6827</v>
      </c>
      <c r="F3741" s="85" t="s">
        <v>11</v>
      </c>
      <c r="G3741" s="85">
        <v>11952</v>
      </c>
      <c r="H3741" s="89"/>
      <c r="I3741" s="273" t="s">
        <v>8252</v>
      </c>
      <c r="J3741" s="89"/>
      <c r="K3741" s="89"/>
      <c r="L3741" s="89"/>
      <c r="M3741" s="89"/>
      <c r="N3741" s="274">
        <v>4803.16</v>
      </c>
      <c r="O3741" s="274">
        <v>0</v>
      </c>
      <c r="P3741" s="89" t="s">
        <v>670</v>
      </c>
    </row>
    <row r="3742" spans="1:16" ht="76.5">
      <c r="A3742" s="271" t="s">
        <v>557</v>
      </c>
      <c r="B3742" s="89"/>
      <c r="C3742" s="272" t="s">
        <v>783</v>
      </c>
      <c r="D3742" s="84">
        <v>43545</v>
      </c>
      <c r="E3742" s="85" t="s">
        <v>6828</v>
      </c>
      <c r="F3742" s="85" t="s">
        <v>11</v>
      </c>
      <c r="G3742" s="85">
        <v>11953</v>
      </c>
      <c r="H3742" s="89"/>
      <c r="I3742" s="273" t="s">
        <v>8253</v>
      </c>
      <c r="J3742" s="89"/>
      <c r="K3742" s="89"/>
      <c r="L3742" s="89"/>
      <c r="M3742" s="89"/>
      <c r="N3742" s="274">
        <v>13160.35</v>
      </c>
      <c r="O3742" s="274">
        <v>0</v>
      </c>
      <c r="P3742" s="89" t="s">
        <v>670</v>
      </c>
    </row>
    <row r="3743" spans="1:16" ht="63.75">
      <c r="A3743" s="271" t="s">
        <v>557</v>
      </c>
      <c r="B3743" s="89"/>
      <c r="C3743" s="272" t="s">
        <v>783</v>
      </c>
      <c r="D3743" s="84">
        <v>43545</v>
      </c>
      <c r="E3743" s="85" t="s">
        <v>6829</v>
      </c>
      <c r="F3743" s="85" t="s">
        <v>11</v>
      </c>
      <c r="G3743" s="85">
        <v>11955</v>
      </c>
      <c r="H3743" s="89"/>
      <c r="I3743" s="273" t="s">
        <v>8254</v>
      </c>
      <c r="J3743" s="89"/>
      <c r="K3743" s="89"/>
      <c r="L3743" s="89"/>
      <c r="M3743" s="89"/>
      <c r="N3743" s="274">
        <v>15575.35</v>
      </c>
      <c r="O3743" s="274">
        <v>0</v>
      </c>
      <c r="P3743" s="89" t="s">
        <v>670</v>
      </c>
    </row>
    <row r="3744" spans="1:16" ht="51">
      <c r="A3744" s="271" t="s">
        <v>557</v>
      </c>
      <c r="B3744" s="89"/>
      <c r="C3744" s="272" t="s">
        <v>783</v>
      </c>
      <c r="D3744" s="84">
        <v>43545</v>
      </c>
      <c r="E3744" s="85" t="s">
        <v>6830</v>
      </c>
      <c r="F3744" s="85" t="s">
        <v>11</v>
      </c>
      <c r="G3744" s="85">
        <v>11902</v>
      </c>
      <c r="H3744" s="89"/>
      <c r="I3744" s="273" t="s">
        <v>8255</v>
      </c>
      <c r="J3744" s="89"/>
      <c r="K3744" s="89"/>
      <c r="L3744" s="89"/>
      <c r="M3744" s="89"/>
      <c r="N3744" s="274">
        <v>293.05</v>
      </c>
      <c r="O3744" s="274">
        <v>0</v>
      </c>
      <c r="P3744" s="89" t="s">
        <v>670</v>
      </c>
    </row>
    <row r="3745" spans="1:16" ht="63.75">
      <c r="A3745" s="271" t="s">
        <v>557</v>
      </c>
      <c r="B3745" s="89"/>
      <c r="C3745" s="272" t="s">
        <v>783</v>
      </c>
      <c r="D3745" s="84">
        <v>43545</v>
      </c>
      <c r="E3745" s="85" t="s">
        <v>6831</v>
      </c>
      <c r="F3745" s="85" t="s">
        <v>11</v>
      </c>
      <c r="G3745" s="85">
        <v>11911</v>
      </c>
      <c r="H3745" s="89"/>
      <c r="I3745" s="273" t="s">
        <v>8256</v>
      </c>
      <c r="J3745" s="89"/>
      <c r="K3745" s="89"/>
      <c r="L3745" s="89"/>
      <c r="M3745" s="89"/>
      <c r="N3745" s="274">
        <v>3117.72</v>
      </c>
      <c r="O3745" s="274">
        <v>0</v>
      </c>
      <c r="P3745" s="89" t="s">
        <v>670</v>
      </c>
    </row>
    <row r="3746" spans="1:16" ht="51">
      <c r="A3746" s="271">
        <v>513</v>
      </c>
      <c r="B3746" s="89"/>
      <c r="C3746" s="272" t="s">
        <v>171</v>
      </c>
      <c r="D3746" s="84">
        <v>43545</v>
      </c>
      <c r="E3746" s="85" t="s">
        <v>6832</v>
      </c>
      <c r="F3746" s="85" t="s">
        <v>15</v>
      </c>
      <c r="G3746" s="85">
        <v>993784</v>
      </c>
      <c r="H3746" s="89"/>
      <c r="I3746" s="273" t="s">
        <v>8257</v>
      </c>
      <c r="J3746" s="89"/>
      <c r="K3746" s="89"/>
      <c r="L3746" s="89"/>
      <c r="M3746" s="89"/>
      <c r="N3746" s="274">
        <v>50</v>
      </c>
      <c r="O3746" s="274">
        <v>0</v>
      </c>
      <c r="P3746" s="89" t="s">
        <v>670</v>
      </c>
    </row>
    <row r="3747" spans="1:16" ht="51">
      <c r="A3747" s="271">
        <v>513</v>
      </c>
      <c r="B3747" s="89"/>
      <c r="C3747" s="272" t="s">
        <v>171</v>
      </c>
      <c r="D3747" s="84">
        <v>43545</v>
      </c>
      <c r="E3747" s="85" t="s">
        <v>6833</v>
      </c>
      <c r="F3747" s="85" t="s">
        <v>15</v>
      </c>
      <c r="G3747" s="85">
        <v>993786</v>
      </c>
      <c r="H3747" s="89"/>
      <c r="I3747" s="273" t="s">
        <v>8258</v>
      </c>
      <c r="J3747" s="89"/>
      <c r="K3747" s="89"/>
      <c r="L3747" s="89"/>
      <c r="M3747" s="89"/>
      <c r="N3747" s="274">
        <v>50</v>
      </c>
      <c r="O3747" s="274">
        <v>0</v>
      </c>
      <c r="P3747" s="89" t="s">
        <v>670</v>
      </c>
    </row>
    <row r="3748" spans="1:16" ht="76.5">
      <c r="A3748" s="271" t="s">
        <v>557</v>
      </c>
      <c r="B3748" s="89"/>
      <c r="C3748" s="272" t="s">
        <v>783</v>
      </c>
      <c r="D3748" s="84">
        <v>43545</v>
      </c>
      <c r="E3748" s="85" t="s">
        <v>6834</v>
      </c>
      <c r="F3748" s="85" t="s">
        <v>11</v>
      </c>
      <c r="G3748" s="85">
        <v>11903</v>
      </c>
      <c r="H3748" s="89"/>
      <c r="I3748" s="273" t="s">
        <v>8259</v>
      </c>
      <c r="J3748" s="89"/>
      <c r="K3748" s="89"/>
      <c r="L3748" s="89"/>
      <c r="M3748" s="89"/>
      <c r="N3748" s="274">
        <v>7438.97</v>
      </c>
      <c r="O3748" s="274">
        <v>0</v>
      </c>
      <c r="P3748" s="89" t="s">
        <v>670</v>
      </c>
    </row>
    <row r="3749" spans="1:16" ht="51">
      <c r="A3749" s="271" t="s">
        <v>557</v>
      </c>
      <c r="B3749" s="89"/>
      <c r="C3749" s="272" t="s">
        <v>783</v>
      </c>
      <c r="D3749" s="84">
        <v>43545</v>
      </c>
      <c r="E3749" s="85" t="s">
        <v>6835</v>
      </c>
      <c r="F3749" s="85" t="s">
        <v>11</v>
      </c>
      <c r="G3749" s="85">
        <v>11904</v>
      </c>
      <c r="H3749" s="89"/>
      <c r="I3749" s="273" t="s">
        <v>8260</v>
      </c>
      <c r="J3749" s="89"/>
      <c r="K3749" s="89"/>
      <c r="L3749" s="89"/>
      <c r="M3749" s="89"/>
      <c r="N3749" s="274">
        <v>319.19</v>
      </c>
      <c r="O3749" s="274">
        <v>0</v>
      </c>
      <c r="P3749" s="89" t="s">
        <v>670</v>
      </c>
    </row>
    <row r="3750" spans="1:16" ht="76.5">
      <c r="A3750" s="271" t="s">
        <v>557</v>
      </c>
      <c r="B3750" s="89"/>
      <c r="C3750" s="272" t="s">
        <v>783</v>
      </c>
      <c r="D3750" s="84">
        <v>43545</v>
      </c>
      <c r="E3750" s="85" t="s">
        <v>6836</v>
      </c>
      <c r="F3750" s="85" t="s">
        <v>11</v>
      </c>
      <c r="G3750" s="85">
        <v>11906</v>
      </c>
      <c r="H3750" s="89"/>
      <c r="I3750" s="273" t="s">
        <v>8261</v>
      </c>
      <c r="J3750" s="89"/>
      <c r="K3750" s="89"/>
      <c r="L3750" s="89"/>
      <c r="M3750" s="89"/>
      <c r="N3750" s="274">
        <v>1828.11</v>
      </c>
      <c r="O3750" s="274">
        <v>0</v>
      </c>
      <c r="P3750" s="89" t="s">
        <v>670</v>
      </c>
    </row>
    <row r="3751" spans="1:16" ht="76.5">
      <c r="A3751" s="271" t="s">
        <v>557</v>
      </c>
      <c r="B3751" s="89"/>
      <c r="C3751" s="272" t="s">
        <v>783</v>
      </c>
      <c r="D3751" s="84">
        <v>43545</v>
      </c>
      <c r="E3751" s="85" t="s">
        <v>6837</v>
      </c>
      <c r="F3751" s="85" t="s">
        <v>11</v>
      </c>
      <c r="G3751" s="85">
        <v>11909</v>
      </c>
      <c r="H3751" s="89"/>
      <c r="I3751" s="273" t="s">
        <v>8262</v>
      </c>
      <c r="J3751" s="89"/>
      <c r="K3751" s="89"/>
      <c r="L3751" s="89"/>
      <c r="M3751" s="89"/>
      <c r="N3751" s="274">
        <v>10722.58</v>
      </c>
      <c r="O3751" s="274">
        <v>0</v>
      </c>
      <c r="P3751" s="89" t="s">
        <v>670</v>
      </c>
    </row>
    <row r="3752" spans="1:16" ht="89.25">
      <c r="A3752" s="271">
        <v>25</v>
      </c>
      <c r="B3752" s="89"/>
      <c r="C3752" s="272" t="s">
        <v>45</v>
      </c>
      <c r="D3752" s="84">
        <v>43545</v>
      </c>
      <c r="E3752" s="85" t="s">
        <v>6838</v>
      </c>
      <c r="F3752" s="85" t="s">
        <v>671</v>
      </c>
      <c r="G3752" s="85">
        <v>254348</v>
      </c>
      <c r="H3752" s="89"/>
      <c r="I3752" s="273" t="s">
        <v>8263</v>
      </c>
      <c r="J3752" s="89"/>
      <c r="K3752" s="89"/>
      <c r="L3752" s="89"/>
      <c r="M3752" s="89"/>
      <c r="N3752" s="274">
        <v>1438919.55</v>
      </c>
      <c r="O3752" s="274">
        <v>0</v>
      </c>
      <c r="P3752" s="89" t="s">
        <v>670</v>
      </c>
    </row>
    <row r="3753" spans="1:16" ht="89.25">
      <c r="A3753" s="271">
        <v>25</v>
      </c>
      <c r="B3753" s="89"/>
      <c r="C3753" s="272" t="s">
        <v>45</v>
      </c>
      <c r="D3753" s="84">
        <v>43545</v>
      </c>
      <c r="E3753" s="85" t="s">
        <v>6838</v>
      </c>
      <c r="F3753" s="85" t="s">
        <v>671</v>
      </c>
      <c r="G3753" s="85">
        <v>255262</v>
      </c>
      <c r="H3753" s="89"/>
      <c r="I3753" s="273" t="s">
        <v>8264</v>
      </c>
      <c r="J3753" s="89"/>
      <c r="K3753" s="89"/>
      <c r="L3753" s="89"/>
      <c r="M3753" s="89"/>
      <c r="N3753" s="274">
        <v>189419.13</v>
      </c>
      <c r="O3753" s="274">
        <v>0</v>
      </c>
      <c r="P3753" s="89" t="s">
        <v>670</v>
      </c>
    </row>
    <row r="3754" spans="1:16" ht="76.5">
      <c r="A3754" s="271">
        <v>25</v>
      </c>
      <c r="B3754" s="89"/>
      <c r="C3754" s="272" t="s">
        <v>45</v>
      </c>
      <c r="D3754" s="84">
        <v>43545</v>
      </c>
      <c r="E3754" s="85" t="s">
        <v>6838</v>
      </c>
      <c r="F3754" s="85" t="s">
        <v>671</v>
      </c>
      <c r="G3754" s="85">
        <v>255364</v>
      </c>
      <c r="H3754" s="89"/>
      <c r="I3754" s="273" t="s">
        <v>8265</v>
      </c>
      <c r="J3754" s="89"/>
      <c r="K3754" s="89"/>
      <c r="L3754" s="89"/>
      <c r="M3754" s="89"/>
      <c r="N3754" s="274">
        <v>74379.61</v>
      </c>
      <c r="O3754" s="274">
        <v>0</v>
      </c>
      <c r="P3754" s="89" t="s">
        <v>670</v>
      </c>
    </row>
    <row r="3755" spans="1:16" ht="89.25">
      <c r="A3755" s="271">
        <v>25</v>
      </c>
      <c r="B3755" s="89"/>
      <c r="C3755" s="272" t="s">
        <v>45</v>
      </c>
      <c r="D3755" s="84">
        <v>43545</v>
      </c>
      <c r="E3755" s="85" t="s">
        <v>6838</v>
      </c>
      <c r="F3755" s="85" t="s">
        <v>671</v>
      </c>
      <c r="G3755" s="85">
        <v>254347</v>
      </c>
      <c r="H3755" s="89"/>
      <c r="I3755" s="273" t="s">
        <v>8266</v>
      </c>
      <c r="J3755" s="89"/>
      <c r="K3755" s="89"/>
      <c r="L3755" s="89"/>
      <c r="M3755" s="89"/>
      <c r="N3755" s="274">
        <v>1593158.18</v>
      </c>
      <c r="O3755" s="274">
        <v>0</v>
      </c>
      <c r="P3755" s="89" t="s">
        <v>670</v>
      </c>
    </row>
    <row r="3756" spans="1:16" ht="89.25">
      <c r="A3756" s="271">
        <v>25</v>
      </c>
      <c r="B3756" s="89"/>
      <c r="C3756" s="272" t="s">
        <v>45</v>
      </c>
      <c r="D3756" s="84">
        <v>43545</v>
      </c>
      <c r="E3756" s="85" t="s">
        <v>6838</v>
      </c>
      <c r="F3756" s="85" t="s">
        <v>671</v>
      </c>
      <c r="G3756" s="85">
        <v>254030</v>
      </c>
      <c r="H3756" s="89"/>
      <c r="I3756" s="273" t="s">
        <v>8267</v>
      </c>
      <c r="J3756" s="89"/>
      <c r="K3756" s="89"/>
      <c r="L3756" s="89"/>
      <c r="M3756" s="89"/>
      <c r="N3756" s="274">
        <v>349702.68</v>
      </c>
      <c r="O3756" s="274">
        <v>0</v>
      </c>
      <c r="P3756" s="89" t="s">
        <v>670</v>
      </c>
    </row>
    <row r="3757" spans="1:16" ht="89.25">
      <c r="A3757" s="271">
        <v>25</v>
      </c>
      <c r="B3757" s="89"/>
      <c r="C3757" s="272" t="s">
        <v>45</v>
      </c>
      <c r="D3757" s="84">
        <v>43545</v>
      </c>
      <c r="E3757" s="85" t="s">
        <v>6838</v>
      </c>
      <c r="F3757" s="85" t="s">
        <v>671</v>
      </c>
      <c r="G3757" s="85">
        <v>254346</v>
      </c>
      <c r="H3757" s="89"/>
      <c r="I3757" s="273" t="s">
        <v>8268</v>
      </c>
      <c r="J3757" s="89"/>
      <c r="K3757" s="89"/>
      <c r="L3757" s="89"/>
      <c r="M3757" s="89"/>
      <c r="N3757" s="274">
        <v>199420.94</v>
      </c>
      <c r="O3757" s="274">
        <v>0</v>
      </c>
      <c r="P3757" s="89" t="s">
        <v>670</v>
      </c>
    </row>
    <row r="3758" spans="1:16" ht="76.5">
      <c r="A3758" s="271">
        <v>25</v>
      </c>
      <c r="B3758" s="89"/>
      <c r="C3758" s="272" t="s">
        <v>45</v>
      </c>
      <c r="D3758" s="84">
        <v>43545</v>
      </c>
      <c r="E3758" s="85" t="s">
        <v>6838</v>
      </c>
      <c r="F3758" s="85" t="s">
        <v>671</v>
      </c>
      <c r="G3758" s="85">
        <v>254029</v>
      </c>
      <c r="H3758" s="89"/>
      <c r="I3758" s="273" t="s">
        <v>8269</v>
      </c>
      <c r="J3758" s="89"/>
      <c r="K3758" s="89"/>
      <c r="L3758" s="89"/>
      <c r="M3758" s="89"/>
      <c r="N3758" s="274">
        <v>749425.27</v>
      </c>
      <c r="O3758" s="274">
        <v>0</v>
      </c>
      <c r="P3758" s="89" t="s">
        <v>670</v>
      </c>
    </row>
    <row r="3759" spans="1:16" ht="76.5">
      <c r="A3759" s="271">
        <v>25</v>
      </c>
      <c r="B3759" s="89"/>
      <c r="C3759" s="272" t="s">
        <v>45</v>
      </c>
      <c r="D3759" s="84">
        <v>43545</v>
      </c>
      <c r="E3759" s="85" t="s">
        <v>6838</v>
      </c>
      <c r="F3759" s="85" t="s">
        <v>671</v>
      </c>
      <c r="G3759" s="85">
        <v>254032</v>
      </c>
      <c r="H3759" s="89"/>
      <c r="I3759" s="273" t="s">
        <v>8270</v>
      </c>
      <c r="J3759" s="89"/>
      <c r="K3759" s="89"/>
      <c r="L3759" s="89"/>
      <c r="M3759" s="89"/>
      <c r="N3759" s="274">
        <v>320371.11</v>
      </c>
      <c r="O3759" s="274">
        <v>0</v>
      </c>
      <c r="P3759" s="89" t="s">
        <v>670</v>
      </c>
    </row>
    <row r="3760" spans="1:16" ht="76.5">
      <c r="A3760" s="271">
        <v>25</v>
      </c>
      <c r="B3760" s="89"/>
      <c r="C3760" s="272" t="s">
        <v>45</v>
      </c>
      <c r="D3760" s="84">
        <v>43545</v>
      </c>
      <c r="E3760" s="85" t="s">
        <v>6838</v>
      </c>
      <c r="F3760" s="85" t="s">
        <v>671</v>
      </c>
      <c r="G3760" s="85">
        <v>254034</v>
      </c>
      <c r="H3760" s="89"/>
      <c r="I3760" s="273" t="s">
        <v>8271</v>
      </c>
      <c r="J3760" s="89"/>
      <c r="K3760" s="89"/>
      <c r="L3760" s="89"/>
      <c r="M3760" s="89"/>
      <c r="N3760" s="274">
        <v>780758.44</v>
      </c>
      <c r="O3760" s="274">
        <v>0</v>
      </c>
      <c r="P3760" s="89" t="s">
        <v>670</v>
      </c>
    </row>
    <row r="3761" spans="1:16" ht="76.5">
      <c r="A3761" s="271">
        <v>25</v>
      </c>
      <c r="B3761" s="89"/>
      <c r="C3761" s="272" t="s">
        <v>45</v>
      </c>
      <c r="D3761" s="84">
        <v>43545</v>
      </c>
      <c r="E3761" s="85" t="s">
        <v>6838</v>
      </c>
      <c r="F3761" s="85" t="s">
        <v>671</v>
      </c>
      <c r="G3761" s="85">
        <v>254033</v>
      </c>
      <c r="H3761" s="89"/>
      <c r="I3761" s="273" t="s">
        <v>8272</v>
      </c>
      <c r="J3761" s="89"/>
      <c r="K3761" s="89"/>
      <c r="L3761" s="89"/>
      <c r="M3761" s="89"/>
      <c r="N3761" s="274">
        <v>1076182.67</v>
      </c>
      <c r="O3761" s="274">
        <v>0</v>
      </c>
      <c r="P3761" s="89" t="s">
        <v>670</v>
      </c>
    </row>
    <row r="3762" spans="1:16" ht="89.25">
      <c r="A3762" s="271">
        <v>25</v>
      </c>
      <c r="B3762" s="89"/>
      <c r="C3762" s="272" t="s">
        <v>45</v>
      </c>
      <c r="D3762" s="84">
        <v>43545</v>
      </c>
      <c r="E3762" s="85" t="s">
        <v>6838</v>
      </c>
      <c r="F3762" s="85" t="s">
        <v>671</v>
      </c>
      <c r="G3762" s="85">
        <v>254341</v>
      </c>
      <c r="H3762" s="89"/>
      <c r="I3762" s="273" t="s">
        <v>8273</v>
      </c>
      <c r="J3762" s="89"/>
      <c r="K3762" s="89"/>
      <c r="L3762" s="89"/>
      <c r="M3762" s="89"/>
      <c r="N3762" s="274">
        <v>26472.6</v>
      </c>
      <c r="O3762" s="274">
        <v>0</v>
      </c>
      <c r="P3762" s="89" t="s">
        <v>670</v>
      </c>
    </row>
    <row r="3763" spans="1:16" ht="89.25">
      <c r="A3763" s="271">
        <v>25</v>
      </c>
      <c r="B3763" s="89"/>
      <c r="C3763" s="272" t="s">
        <v>45</v>
      </c>
      <c r="D3763" s="84">
        <v>43545</v>
      </c>
      <c r="E3763" s="85" t="s">
        <v>6838</v>
      </c>
      <c r="F3763" s="85" t="s">
        <v>671</v>
      </c>
      <c r="G3763" s="85">
        <v>254342</v>
      </c>
      <c r="H3763" s="89"/>
      <c r="I3763" s="273" t="s">
        <v>8274</v>
      </c>
      <c r="J3763" s="89"/>
      <c r="K3763" s="89"/>
      <c r="L3763" s="89"/>
      <c r="M3763" s="89"/>
      <c r="N3763" s="274">
        <v>394716.05</v>
      </c>
      <c r="O3763" s="274">
        <v>0</v>
      </c>
      <c r="P3763" s="89" t="s">
        <v>670</v>
      </c>
    </row>
    <row r="3764" spans="1:16" ht="89.25">
      <c r="A3764" s="271">
        <v>25</v>
      </c>
      <c r="B3764" s="89"/>
      <c r="C3764" s="272" t="s">
        <v>45</v>
      </c>
      <c r="D3764" s="84">
        <v>43545</v>
      </c>
      <c r="E3764" s="85" t="s">
        <v>6838</v>
      </c>
      <c r="F3764" s="85" t="s">
        <v>671</v>
      </c>
      <c r="G3764" s="85">
        <v>254343</v>
      </c>
      <c r="H3764" s="89"/>
      <c r="I3764" s="273" t="s">
        <v>8275</v>
      </c>
      <c r="J3764" s="89"/>
      <c r="K3764" s="89"/>
      <c r="L3764" s="89"/>
      <c r="M3764" s="89"/>
      <c r="N3764" s="274">
        <v>399221.41</v>
      </c>
      <c r="O3764" s="274">
        <v>0</v>
      </c>
      <c r="P3764" s="89" t="s">
        <v>670</v>
      </c>
    </row>
    <row r="3765" spans="1:16" ht="76.5">
      <c r="A3765" s="271">
        <v>25</v>
      </c>
      <c r="B3765" s="89"/>
      <c r="C3765" s="272" t="s">
        <v>45</v>
      </c>
      <c r="D3765" s="84">
        <v>43545</v>
      </c>
      <c r="E3765" s="85" t="s">
        <v>6838</v>
      </c>
      <c r="F3765" s="85" t="s">
        <v>671</v>
      </c>
      <c r="G3765" s="85">
        <v>255363</v>
      </c>
      <c r="H3765" s="89"/>
      <c r="I3765" s="273" t="s">
        <v>8276</v>
      </c>
      <c r="J3765" s="89"/>
      <c r="K3765" s="89"/>
      <c r="L3765" s="89"/>
      <c r="M3765" s="89"/>
      <c r="N3765" s="274">
        <v>137147.39000000001</v>
      </c>
      <c r="O3765" s="274">
        <v>0</v>
      </c>
      <c r="P3765" s="89" t="s">
        <v>670</v>
      </c>
    </row>
    <row r="3766" spans="1:16" ht="76.5">
      <c r="A3766" s="271">
        <v>25</v>
      </c>
      <c r="B3766" s="89"/>
      <c r="C3766" s="272" t="s">
        <v>45</v>
      </c>
      <c r="D3766" s="84">
        <v>43545</v>
      </c>
      <c r="E3766" s="85" t="s">
        <v>6838</v>
      </c>
      <c r="F3766" s="85" t="s">
        <v>671</v>
      </c>
      <c r="G3766" s="85">
        <v>255360</v>
      </c>
      <c r="H3766" s="89"/>
      <c r="I3766" s="273" t="s">
        <v>8277</v>
      </c>
      <c r="J3766" s="89"/>
      <c r="K3766" s="89"/>
      <c r="L3766" s="89"/>
      <c r="M3766" s="89"/>
      <c r="N3766" s="274">
        <v>167445.65</v>
      </c>
      <c r="O3766" s="274">
        <v>0</v>
      </c>
      <c r="P3766" s="89" t="s">
        <v>670</v>
      </c>
    </row>
    <row r="3767" spans="1:16" ht="76.5">
      <c r="A3767" s="271">
        <v>25</v>
      </c>
      <c r="B3767" s="89"/>
      <c r="C3767" s="272" t="s">
        <v>45</v>
      </c>
      <c r="D3767" s="84">
        <v>43545</v>
      </c>
      <c r="E3767" s="85" t="s">
        <v>6838</v>
      </c>
      <c r="F3767" s="85" t="s">
        <v>671</v>
      </c>
      <c r="G3767" s="85">
        <v>255361</v>
      </c>
      <c r="H3767" s="89"/>
      <c r="I3767" s="273" t="s">
        <v>8278</v>
      </c>
      <c r="J3767" s="89"/>
      <c r="K3767" s="89"/>
      <c r="L3767" s="89"/>
      <c r="M3767" s="89"/>
      <c r="N3767" s="274">
        <v>348147.20000000001</v>
      </c>
      <c r="O3767" s="274">
        <v>0</v>
      </c>
      <c r="P3767" s="89" t="s">
        <v>670</v>
      </c>
    </row>
    <row r="3768" spans="1:16" ht="76.5">
      <c r="A3768" s="271">
        <v>25</v>
      </c>
      <c r="B3768" s="89"/>
      <c r="C3768" s="272" t="s">
        <v>45</v>
      </c>
      <c r="D3768" s="84">
        <v>43545</v>
      </c>
      <c r="E3768" s="85" t="s">
        <v>6838</v>
      </c>
      <c r="F3768" s="85" t="s">
        <v>671</v>
      </c>
      <c r="G3768" s="85">
        <v>255264</v>
      </c>
      <c r="H3768" s="89"/>
      <c r="I3768" s="273" t="s">
        <v>8279</v>
      </c>
      <c r="J3768" s="89"/>
      <c r="K3768" s="89"/>
      <c r="L3768" s="89"/>
      <c r="M3768" s="89"/>
      <c r="N3768" s="274">
        <v>93490.65</v>
      </c>
      <c r="O3768" s="274">
        <v>0</v>
      </c>
      <c r="P3768" s="89" t="s">
        <v>670</v>
      </c>
    </row>
    <row r="3769" spans="1:16" ht="76.5">
      <c r="A3769" s="271">
        <v>25</v>
      </c>
      <c r="B3769" s="89"/>
      <c r="C3769" s="272" t="s">
        <v>45</v>
      </c>
      <c r="D3769" s="84">
        <v>43545</v>
      </c>
      <c r="E3769" s="85" t="s">
        <v>6838</v>
      </c>
      <c r="F3769" s="85" t="s">
        <v>671</v>
      </c>
      <c r="G3769" s="85">
        <v>255265</v>
      </c>
      <c r="H3769" s="89"/>
      <c r="I3769" s="273" t="s">
        <v>8280</v>
      </c>
      <c r="J3769" s="89"/>
      <c r="K3769" s="89"/>
      <c r="L3769" s="89"/>
      <c r="M3769" s="89"/>
      <c r="N3769" s="274">
        <v>991017.65</v>
      </c>
      <c r="O3769" s="274">
        <v>0</v>
      </c>
      <c r="P3769" s="89" t="s">
        <v>670</v>
      </c>
    </row>
    <row r="3770" spans="1:16" ht="76.5">
      <c r="A3770" s="271">
        <v>25</v>
      </c>
      <c r="B3770" s="89"/>
      <c r="C3770" s="272" t="s">
        <v>45</v>
      </c>
      <c r="D3770" s="84">
        <v>43545</v>
      </c>
      <c r="E3770" s="85" t="s">
        <v>6838</v>
      </c>
      <c r="F3770" s="85" t="s">
        <v>671</v>
      </c>
      <c r="G3770" s="85">
        <v>255356</v>
      </c>
      <c r="H3770" s="89"/>
      <c r="I3770" s="273" t="s">
        <v>8281</v>
      </c>
      <c r="J3770" s="89"/>
      <c r="K3770" s="89"/>
      <c r="L3770" s="89"/>
      <c r="M3770" s="89"/>
      <c r="N3770" s="274">
        <v>885229.55</v>
      </c>
      <c r="O3770" s="274">
        <v>0</v>
      </c>
      <c r="P3770" s="89" t="s">
        <v>670</v>
      </c>
    </row>
    <row r="3771" spans="1:16" ht="89.25">
      <c r="A3771" s="271">
        <v>25</v>
      </c>
      <c r="B3771" s="89"/>
      <c r="C3771" s="272" t="s">
        <v>45</v>
      </c>
      <c r="D3771" s="84">
        <v>43545</v>
      </c>
      <c r="E3771" s="85" t="s">
        <v>6838</v>
      </c>
      <c r="F3771" s="85" t="s">
        <v>671</v>
      </c>
      <c r="G3771" s="85">
        <v>255357</v>
      </c>
      <c r="H3771" s="89"/>
      <c r="I3771" s="273" t="s">
        <v>8282</v>
      </c>
      <c r="J3771" s="89"/>
      <c r="K3771" s="89"/>
      <c r="L3771" s="89"/>
      <c r="M3771" s="89"/>
      <c r="N3771" s="274">
        <v>135766.04999999999</v>
      </c>
      <c r="O3771" s="274">
        <v>0</v>
      </c>
      <c r="P3771" s="89" t="s">
        <v>670</v>
      </c>
    </row>
    <row r="3772" spans="1:16" ht="89.25">
      <c r="A3772" s="271">
        <v>587</v>
      </c>
      <c r="B3772" s="89"/>
      <c r="C3772" s="272" t="s">
        <v>730</v>
      </c>
      <c r="D3772" s="84">
        <v>43546</v>
      </c>
      <c r="E3772" s="85" t="s">
        <v>6839</v>
      </c>
      <c r="F3772" s="85" t="s">
        <v>3</v>
      </c>
      <c r="G3772" s="85">
        <v>1722236</v>
      </c>
      <c r="H3772" s="89"/>
      <c r="I3772" s="273" t="s">
        <v>8283</v>
      </c>
      <c r="J3772" s="89"/>
      <c r="K3772" s="89"/>
      <c r="L3772" s="89"/>
      <c r="M3772" s="89"/>
      <c r="N3772" s="274">
        <v>0</v>
      </c>
      <c r="O3772" s="274">
        <v>1785.8</v>
      </c>
      <c r="P3772" s="89" t="s">
        <v>670</v>
      </c>
    </row>
    <row r="3773" spans="1:16" ht="38.25">
      <c r="A3773" s="271" t="s">
        <v>565</v>
      </c>
      <c r="B3773" s="89"/>
      <c r="C3773" s="272" t="s">
        <v>615</v>
      </c>
      <c r="D3773" s="84">
        <v>43546</v>
      </c>
      <c r="E3773" s="85" t="s">
        <v>6840</v>
      </c>
      <c r="F3773" s="85" t="s">
        <v>3</v>
      </c>
      <c r="G3773" s="85">
        <v>1722247</v>
      </c>
      <c r="H3773" s="89"/>
      <c r="I3773" s="273" t="s">
        <v>8284</v>
      </c>
      <c r="J3773" s="89"/>
      <c r="K3773" s="89"/>
      <c r="L3773" s="89"/>
      <c r="M3773" s="89"/>
      <c r="N3773" s="274">
        <v>0</v>
      </c>
      <c r="O3773" s="274">
        <v>400</v>
      </c>
      <c r="P3773" s="89" t="s">
        <v>670</v>
      </c>
    </row>
    <row r="3774" spans="1:16" ht="51">
      <c r="A3774" s="271" t="s">
        <v>565</v>
      </c>
      <c r="B3774" s="89"/>
      <c r="C3774" s="272" t="s">
        <v>615</v>
      </c>
      <c r="D3774" s="84">
        <v>43546</v>
      </c>
      <c r="E3774" s="85" t="s">
        <v>6841</v>
      </c>
      <c r="F3774" s="85" t="s">
        <v>3</v>
      </c>
      <c r="G3774" s="85">
        <v>1722282</v>
      </c>
      <c r="H3774" s="89"/>
      <c r="I3774" s="273" t="s">
        <v>8285</v>
      </c>
      <c r="J3774" s="89"/>
      <c r="K3774" s="89"/>
      <c r="L3774" s="89"/>
      <c r="M3774" s="89"/>
      <c r="N3774" s="274">
        <v>0</v>
      </c>
      <c r="O3774" s="274">
        <v>1754</v>
      </c>
      <c r="P3774" s="89" t="s">
        <v>670</v>
      </c>
    </row>
    <row r="3775" spans="1:16" ht="51">
      <c r="A3775" s="271" t="s">
        <v>565</v>
      </c>
      <c r="B3775" s="89"/>
      <c r="C3775" s="272" t="s">
        <v>615</v>
      </c>
      <c r="D3775" s="84">
        <v>43546</v>
      </c>
      <c r="E3775" s="85" t="s">
        <v>6842</v>
      </c>
      <c r="F3775" s="85" t="s">
        <v>3</v>
      </c>
      <c r="G3775" s="85">
        <v>1722291</v>
      </c>
      <c r="H3775" s="89"/>
      <c r="I3775" s="273" t="s">
        <v>8286</v>
      </c>
      <c r="J3775" s="89"/>
      <c r="K3775" s="89"/>
      <c r="L3775" s="89"/>
      <c r="M3775" s="89"/>
      <c r="N3775" s="274">
        <v>0</v>
      </c>
      <c r="O3775" s="274">
        <v>2</v>
      </c>
      <c r="P3775" s="89" t="s">
        <v>670</v>
      </c>
    </row>
    <row r="3776" spans="1:16" ht="51">
      <c r="A3776" s="271">
        <v>513</v>
      </c>
      <c r="B3776" s="89"/>
      <c r="C3776" s="272" t="s">
        <v>171</v>
      </c>
      <c r="D3776" s="84">
        <v>43546</v>
      </c>
      <c r="E3776" s="85" t="s">
        <v>6843</v>
      </c>
      <c r="F3776" s="85" t="s">
        <v>3</v>
      </c>
      <c r="G3776" s="85">
        <v>1722296</v>
      </c>
      <c r="H3776" s="89"/>
      <c r="I3776" s="273" t="s">
        <v>8287</v>
      </c>
      <c r="J3776" s="89"/>
      <c r="K3776" s="89"/>
      <c r="L3776" s="89"/>
      <c r="M3776" s="89"/>
      <c r="N3776" s="274">
        <v>0</v>
      </c>
      <c r="O3776" s="274">
        <v>15330.51</v>
      </c>
      <c r="P3776" s="89" t="s">
        <v>670</v>
      </c>
    </row>
    <row r="3777" spans="1:16" ht="51">
      <c r="A3777" s="271">
        <v>591</v>
      </c>
      <c r="B3777" s="89"/>
      <c r="C3777" s="272" t="s">
        <v>1370</v>
      </c>
      <c r="D3777" s="84">
        <v>43546</v>
      </c>
      <c r="E3777" s="85" t="s">
        <v>6844</v>
      </c>
      <c r="F3777" s="85" t="s">
        <v>3</v>
      </c>
      <c r="G3777" s="85">
        <v>1722223</v>
      </c>
      <c r="H3777" s="89"/>
      <c r="I3777" s="273" t="s">
        <v>8288</v>
      </c>
      <c r="J3777" s="89"/>
      <c r="K3777" s="89"/>
      <c r="L3777" s="89"/>
      <c r="M3777" s="89"/>
      <c r="N3777" s="274">
        <v>0</v>
      </c>
      <c r="O3777" s="274">
        <v>36.910000000000004</v>
      </c>
      <c r="P3777" s="89" t="s">
        <v>670</v>
      </c>
    </row>
    <row r="3778" spans="1:16" ht="51">
      <c r="A3778" s="271">
        <v>591</v>
      </c>
      <c r="B3778" s="89"/>
      <c r="C3778" s="272" t="s">
        <v>1370</v>
      </c>
      <c r="D3778" s="84">
        <v>43546</v>
      </c>
      <c r="E3778" s="85" t="s">
        <v>6845</v>
      </c>
      <c r="F3778" s="85" t="s">
        <v>3</v>
      </c>
      <c r="G3778" s="85">
        <v>1722222</v>
      </c>
      <c r="H3778" s="89"/>
      <c r="I3778" s="273" t="s">
        <v>8289</v>
      </c>
      <c r="J3778" s="89"/>
      <c r="K3778" s="89"/>
      <c r="L3778" s="89"/>
      <c r="M3778" s="89"/>
      <c r="N3778" s="274">
        <v>0</v>
      </c>
      <c r="O3778" s="274">
        <v>36.910000000000004</v>
      </c>
      <c r="P3778" s="89" t="s">
        <v>670</v>
      </c>
    </row>
    <row r="3779" spans="1:16" ht="51">
      <c r="A3779" s="271" t="s">
        <v>565</v>
      </c>
      <c r="B3779" s="89"/>
      <c r="C3779" s="272" t="s">
        <v>615</v>
      </c>
      <c r="D3779" s="84">
        <v>43546</v>
      </c>
      <c r="E3779" s="85" t="s">
        <v>6846</v>
      </c>
      <c r="F3779" s="85" t="s">
        <v>3</v>
      </c>
      <c r="G3779" s="85">
        <v>1722218</v>
      </c>
      <c r="H3779" s="89"/>
      <c r="I3779" s="273" t="s">
        <v>8290</v>
      </c>
      <c r="J3779" s="89"/>
      <c r="K3779" s="89"/>
      <c r="L3779" s="89"/>
      <c r="M3779" s="89"/>
      <c r="N3779" s="274">
        <v>0</v>
      </c>
      <c r="O3779" s="274">
        <v>810</v>
      </c>
      <c r="P3779" s="89" t="s">
        <v>670</v>
      </c>
    </row>
    <row r="3780" spans="1:16" ht="51">
      <c r="A3780" s="271">
        <v>203</v>
      </c>
      <c r="B3780" s="89"/>
      <c r="C3780" s="272" t="s">
        <v>96</v>
      </c>
      <c r="D3780" s="84">
        <v>43546</v>
      </c>
      <c r="E3780" s="85" t="s">
        <v>6847</v>
      </c>
      <c r="F3780" s="85" t="s">
        <v>3</v>
      </c>
      <c r="G3780" s="85">
        <v>1722182</v>
      </c>
      <c r="H3780" s="89"/>
      <c r="I3780" s="273" t="s">
        <v>8291</v>
      </c>
      <c r="J3780" s="89"/>
      <c r="K3780" s="89"/>
      <c r="L3780" s="89"/>
      <c r="M3780" s="89"/>
      <c r="N3780" s="274">
        <v>0</v>
      </c>
      <c r="O3780" s="274">
        <v>15</v>
      </c>
      <c r="P3780" s="89" t="s">
        <v>670</v>
      </c>
    </row>
    <row r="3781" spans="1:16" ht="38.25">
      <c r="A3781" s="271" t="s">
        <v>565</v>
      </c>
      <c r="B3781" s="89"/>
      <c r="C3781" s="272" t="s">
        <v>615</v>
      </c>
      <c r="D3781" s="84">
        <v>43546</v>
      </c>
      <c r="E3781" s="85" t="s">
        <v>6848</v>
      </c>
      <c r="F3781" s="85" t="s">
        <v>3</v>
      </c>
      <c r="G3781" s="85">
        <v>1722177</v>
      </c>
      <c r="H3781" s="89"/>
      <c r="I3781" s="273" t="s">
        <v>8292</v>
      </c>
      <c r="J3781" s="89"/>
      <c r="K3781" s="89"/>
      <c r="L3781" s="89"/>
      <c r="M3781" s="89"/>
      <c r="N3781" s="274">
        <v>0</v>
      </c>
      <c r="O3781" s="274">
        <v>1413.6200000000001</v>
      </c>
      <c r="P3781" s="89" t="s">
        <v>670</v>
      </c>
    </row>
    <row r="3782" spans="1:16" ht="38.25">
      <c r="A3782" s="271" t="s">
        <v>565</v>
      </c>
      <c r="B3782" s="89"/>
      <c r="C3782" s="272" t="s">
        <v>615</v>
      </c>
      <c r="D3782" s="84">
        <v>43546</v>
      </c>
      <c r="E3782" s="85" t="s">
        <v>6849</v>
      </c>
      <c r="F3782" s="85" t="s">
        <v>3</v>
      </c>
      <c r="G3782" s="85">
        <v>1722176</v>
      </c>
      <c r="H3782" s="89"/>
      <c r="I3782" s="273" t="s">
        <v>8293</v>
      </c>
      <c r="J3782" s="89"/>
      <c r="K3782" s="89"/>
      <c r="L3782" s="89"/>
      <c r="M3782" s="89"/>
      <c r="N3782" s="274">
        <v>0</v>
      </c>
      <c r="O3782" s="274">
        <v>273.60000000000002</v>
      </c>
      <c r="P3782" s="89" t="s">
        <v>670</v>
      </c>
    </row>
    <row r="3783" spans="1:16" ht="38.25">
      <c r="A3783" s="271" t="s">
        <v>565</v>
      </c>
      <c r="B3783" s="89"/>
      <c r="C3783" s="272" t="s">
        <v>615</v>
      </c>
      <c r="D3783" s="84">
        <v>43546</v>
      </c>
      <c r="E3783" s="85" t="s">
        <v>6850</v>
      </c>
      <c r="F3783" s="85" t="s">
        <v>3</v>
      </c>
      <c r="G3783" s="85">
        <v>1722174</v>
      </c>
      <c r="H3783" s="89"/>
      <c r="I3783" s="273" t="s">
        <v>8294</v>
      </c>
      <c r="J3783" s="89"/>
      <c r="K3783" s="89"/>
      <c r="L3783" s="89"/>
      <c r="M3783" s="89"/>
      <c r="N3783" s="274">
        <v>0</v>
      </c>
      <c r="O3783" s="274">
        <v>4.5</v>
      </c>
      <c r="P3783" s="89" t="s">
        <v>670</v>
      </c>
    </row>
    <row r="3784" spans="1:16" ht="38.25">
      <c r="A3784" s="271" t="s">
        <v>565</v>
      </c>
      <c r="B3784" s="89"/>
      <c r="C3784" s="272" t="s">
        <v>615</v>
      </c>
      <c r="D3784" s="84">
        <v>43546</v>
      </c>
      <c r="E3784" s="85" t="s">
        <v>6851</v>
      </c>
      <c r="F3784" s="85" t="s">
        <v>3</v>
      </c>
      <c r="G3784" s="85">
        <v>1722172</v>
      </c>
      <c r="H3784" s="89"/>
      <c r="I3784" s="273" t="s">
        <v>8295</v>
      </c>
      <c r="J3784" s="89"/>
      <c r="K3784" s="89"/>
      <c r="L3784" s="89"/>
      <c r="M3784" s="89"/>
      <c r="N3784" s="274">
        <v>0</v>
      </c>
      <c r="O3784" s="274">
        <v>153</v>
      </c>
      <c r="P3784" s="89" t="s">
        <v>670</v>
      </c>
    </row>
    <row r="3785" spans="1:16" ht="38.25">
      <c r="A3785" s="271" t="s">
        <v>565</v>
      </c>
      <c r="B3785" s="89"/>
      <c r="C3785" s="272" t="s">
        <v>615</v>
      </c>
      <c r="D3785" s="84">
        <v>43546</v>
      </c>
      <c r="E3785" s="85" t="s">
        <v>6852</v>
      </c>
      <c r="F3785" s="85" t="s">
        <v>3</v>
      </c>
      <c r="G3785" s="85">
        <v>1722171</v>
      </c>
      <c r="H3785" s="89"/>
      <c r="I3785" s="273" t="s">
        <v>8296</v>
      </c>
      <c r="J3785" s="89"/>
      <c r="K3785" s="89"/>
      <c r="L3785" s="89"/>
      <c r="M3785" s="89"/>
      <c r="N3785" s="274">
        <v>0</v>
      </c>
      <c r="O3785" s="274">
        <v>61.4</v>
      </c>
      <c r="P3785" s="89" t="s">
        <v>670</v>
      </c>
    </row>
    <row r="3786" spans="1:16" ht="38.25">
      <c r="A3786" s="271" t="s">
        <v>565</v>
      </c>
      <c r="B3786" s="89"/>
      <c r="C3786" s="272" t="s">
        <v>615</v>
      </c>
      <c r="D3786" s="84">
        <v>43546</v>
      </c>
      <c r="E3786" s="85" t="s">
        <v>6853</v>
      </c>
      <c r="F3786" s="85" t="s">
        <v>3</v>
      </c>
      <c r="G3786" s="85">
        <v>1722170</v>
      </c>
      <c r="H3786" s="89"/>
      <c r="I3786" s="273" t="s">
        <v>8297</v>
      </c>
      <c r="J3786" s="89"/>
      <c r="K3786" s="89"/>
      <c r="L3786" s="89"/>
      <c r="M3786" s="89"/>
      <c r="N3786" s="274">
        <v>0</v>
      </c>
      <c r="O3786" s="274">
        <v>76.86</v>
      </c>
      <c r="P3786" s="89" t="s">
        <v>670</v>
      </c>
    </row>
    <row r="3787" spans="1:16" ht="38.25">
      <c r="A3787" s="271" t="s">
        <v>565</v>
      </c>
      <c r="B3787" s="89"/>
      <c r="C3787" s="272" t="s">
        <v>615</v>
      </c>
      <c r="D3787" s="84">
        <v>43546</v>
      </c>
      <c r="E3787" s="85" t="s">
        <v>6854</v>
      </c>
      <c r="F3787" s="85" t="s">
        <v>3</v>
      </c>
      <c r="G3787" s="85">
        <v>1722169</v>
      </c>
      <c r="H3787" s="89"/>
      <c r="I3787" s="273" t="s">
        <v>8298</v>
      </c>
      <c r="J3787" s="89"/>
      <c r="K3787" s="89"/>
      <c r="L3787" s="89"/>
      <c r="M3787" s="89"/>
      <c r="N3787" s="274">
        <v>0</v>
      </c>
      <c r="O3787" s="274">
        <v>553.75</v>
      </c>
      <c r="P3787" s="89" t="s">
        <v>670</v>
      </c>
    </row>
    <row r="3788" spans="1:16" ht="38.25">
      <c r="A3788" s="271">
        <v>35</v>
      </c>
      <c r="B3788" s="89"/>
      <c r="C3788" s="272" t="s">
        <v>46</v>
      </c>
      <c r="D3788" s="84">
        <v>43546</v>
      </c>
      <c r="E3788" s="85" t="s">
        <v>6855</v>
      </c>
      <c r="F3788" s="85" t="s">
        <v>3</v>
      </c>
      <c r="G3788" s="85">
        <v>1722341</v>
      </c>
      <c r="H3788" s="89"/>
      <c r="I3788" s="273" t="s">
        <v>2993</v>
      </c>
      <c r="J3788" s="89"/>
      <c r="K3788" s="89"/>
      <c r="L3788" s="89"/>
      <c r="M3788" s="89"/>
      <c r="N3788" s="274">
        <v>0</v>
      </c>
      <c r="O3788" s="274">
        <v>355</v>
      </c>
      <c r="P3788" s="89" t="s">
        <v>670</v>
      </c>
    </row>
    <row r="3789" spans="1:16" ht="38.25">
      <c r="A3789" s="271">
        <v>526</v>
      </c>
      <c r="B3789" s="89"/>
      <c r="C3789" s="272" t="s">
        <v>610</v>
      </c>
      <c r="D3789" s="84">
        <v>43546</v>
      </c>
      <c r="E3789" s="85" t="s">
        <v>6856</v>
      </c>
      <c r="F3789" s="85" t="s">
        <v>3</v>
      </c>
      <c r="G3789" s="85">
        <v>1722338</v>
      </c>
      <c r="H3789" s="89"/>
      <c r="I3789" s="273" t="s">
        <v>8299</v>
      </c>
      <c r="J3789" s="89"/>
      <c r="K3789" s="89"/>
      <c r="L3789" s="89"/>
      <c r="M3789" s="89"/>
      <c r="N3789" s="274">
        <v>0</v>
      </c>
      <c r="O3789" s="274">
        <v>20</v>
      </c>
      <c r="P3789" s="89" t="s">
        <v>670</v>
      </c>
    </row>
    <row r="3790" spans="1:16" ht="38.25">
      <c r="A3790" s="271">
        <v>526</v>
      </c>
      <c r="B3790" s="89"/>
      <c r="C3790" s="272" t="s">
        <v>610</v>
      </c>
      <c r="D3790" s="84">
        <v>43546</v>
      </c>
      <c r="E3790" s="85" t="s">
        <v>6857</v>
      </c>
      <c r="F3790" s="85" t="s">
        <v>3</v>
      </c>
      <c r="G3790" s="85">
        <v>1722329</v>
      </c>
      <c r="H3790" s="89"/>
      <c r="I3790" s="273" t="s">
        <v>8300</v>
      </c>
      <c r="J3790" s="89"/>
      <c r="K3790" s="89"/>
      <c r="L3790" s="89"/>
      <c r="M3790" s="89"/>
      <c r="N3790" s="274">
        <v>0</v>
      </c>
      <c r="O3790" s="274">
        <v>160</v>
      </c>
      <c r="P3790" s="89" t="s">
        <v>670</v>
      </c>
    </row>
    <row r="3791" spans="1:16" ht="38.25">
      <c r="A3791" s="271">
        <v>526</v>
      </c>
      <c r="B3791" s="89"/>
      <c r="C3791" s="272" t="s">
        <v>610</v>
      </c>
      <c r="D3791" s="84">
        <v>43546</v>
      </c>
      <c r="E3791" s="85" t="s">
        <v>6858</v>
      </c>
      <c r="F3791" s="85" t="s">
        <v>3</v>
      </c>
      <c r="G3791" s="85">
        <v>1722326</v>
      </c>
      <c r="H3791" s="89"/>
      <c r="I3791" s="273" t="s">
        <v>8301</v>
      </c>
      <c r="J3791" s="89"/>
      <c r="K3791" s="89"/>
      <c r="L3791" s="89"/>
      <c r="M3791" s="89"/>
      <c r="N3791" s="274">
        <v>0</v>
      </c>
      <c r="O3791" s="274">
        <v>160</v>
      </c>
      <c r="P3791" s="89" t="s">
        <v>670</v>
      </c>
    </row>
    <row r="3792" spans="1:16" ht="51">
      <c r="A3792" s="271">
        <v>283</v>
      </c>
      <c r="B3792" s="89"/>
      <c r="C3792" s="272" t="s">
        <v>125</v>
      </c>
      <c r="D3792" s="84">
        <v>43546</v>
      </c>
      <c r="E3792" s="85" t="s">
        <v>6859</v>
      </c>
      <c r="F3792" s="85" t="s">
        <v>3</v>
      </c>
      <c r="G3792" s="85">
        <v>1722323</v>
      </c>
      <c r="H3792" s="89"/>
      <c r="I3792" s="273" t="s">
        <v>8302</v>
      </c>
      <c r="J3792" s="89"/>
      <c r="K3792" s="89"/>
      <c r="L3792" s="89"/>
      <c r="M3792" s="89"/>
      <c r="N3792" s="274">
        <v>0</v>
      </c>
      <c r="O3792" s="274">
        <v>30</v>
      </c>
      <c r="P3792" s="89" t="s">
        <v>670</v>
      </c>
    </row>
    <row r="3793" spans="1:16" ht="63.75">
      <c r="A3793" s="271">
        <v>35</v>
      </c>
      <c r="B3793" s="89"/>
      <c r="C3793" s="272" t="s">
        <v>46</v>
      </c>
      <c r="D3793" s="84">
        <v>43546</v>
      </c>
      <c r="E3793" s="85" t="s">
        <v>6860</v>
      </c>
      <c r="F3793" s="85" t="s">
        <v>3</v>
      </c>
      <c r="G3793" s="85">
        <v>1722244</v>
      </c>
      <c r="H3793" s="89"/>
      <c r="I3793" s="273" t="s">
        <v>8303</v>
      </c>
      <c r="J3793" s="89"/>
      <c r="K3793" s="89"/>
      <c r="L3793" s="89"/>
      <c r="M3793" s="89"/>
      <c r="N3793" s="274">
        <v>0</v>
      </c>
      <c r="O3793" s="274">
        <v>13681.82</v>
      </c>
      <c r="P3793" s="89" t="s">
        <v>670</v>
      </c>
    </row>
    <row r="3794" spans="1:16" ht="51">
      <c r="A3794" s="271" t="s">
        <v>563</v>
      </c>
      <c r="B3794" s="89"/>
      <c r="C3794" s="272" t="s">
        <v>614</v>
      </c>
      <c r="D3794" s="84">
        <v>43546</v>
      </c>
      <c r="E3794" s="85" t="s">
        <v>6861</v>
      </c>
      <c r="F3794" s="85" t="s">
        <v>3</v>
      </c>
      <c r="G3794" s="85">
        <v>1722209</v>
      </c>
      <c r="H3794" s="89"/>
      <c r="I3794" s="273" t="s">
        <v>8304</v>
      </c>
      <c r="J3794" s="89"/>
      <c r="K3794" s="89"/>
      <c r="L3794" s="89"/>
      <c r="M3794" s="89"/>
      <c r="N3794" s="274">
        <v>0</v>
      </c>
      <c r="O3794" s="274">
        <v>3917.21</v>
      </c>
      <c r="P3794" s="89" t="s">
        <v>670</v>
      </c>
    </row>
    <row r="3795" spans="1:16" ht="51">
      <c r="A3795" s="271" t="s">
        <v>556</v>
      </c>
      <c r="B3795" s="89"/>
      <c r="C3795" s="272" t="s">
        <v>616</v>
      </c>
      <c r="D3795" s="84">
        <v>43546</v>
      </c>
      <c r="E3795" s="85" t="s">
        <v>6862</v>
      </c>
      <c r="F3795" s="85" t="s">
        <v>3</v>
      </c>
      <c r="G3795" s="85">
        <v>1722203</v>
      </c>
      <c r="H3795" s="89"/>
      <c r="I3795" s="273" t="s">
        <v>8305</v>
      </c>
      <c r="J3795" s="89"/>
      <c r="K3795" s="89"/>
      <c r="L3795" s="89"/>
      <c r="M3795" s="89"/>
      <c r="N3795" s="274">
        <v>0</v>
      </c>
      <c r="O3795" s="274">
        <v>3363.59</v>
      </c>
      <c r="P3795" s="89" t="s">
        <v>670</v>
      </c>
    </row>
    <row r="3796" spans="1:16" ht="51">
      <c r="A3796" s="271" t="s">
        <v>565</v>
      </c>
      <c r="B3796" s="89"/>
      <c r="C3796" s="272" t="s">
        <v>615</v>
      </c>
      <c r="D3796" s="84">
        <v>43546</v>
      </c>
      <c r="E3796" s="85" t="s">
        <v>6863</v>
      </c>
      <c r="F3796" s="85" t="s">
        <v>3</v>
      </c>
      <c r="G3796" s="85">
        <v>1722196</v>
      </c>
      <c r="H3796" s="89"/>
      <c r="I3796" s="273" t="s">
        <v>8306</v>
      </c>
      <c r="J3796" s="89"/>
      <c r="K3796" s="89"/>
      <c r="L3796" s="89"/>
      <c r="M3796" s="89"/>
      <c r="N3796" s="274">
        <v>0</v>
      </c>
      <c r="O3796" s="274">
        <v>1289</v>
      </c>
      <c r="P3796" s="89" t="s">
        <v>670</v>
      </c>
    </row>
    <row r="3797" spans="1:16" ht="51">
      <c r="A3797" s="271" t="s">
        <v>565</v>
      </c>
      <c r="B3797" s="89"/>
      <c r="C3797" s="272" t="s">
        <v>615</v>
      </c>
      <c r="D3797" s="84">
        <v>43546</v>
      </c>
      <c r="E3797" s="85" t="s">
        <v>6864</v>
      </c>
      <c r="F3797" s="85" t="s">
        <v>3</v>
      </c>
      <c r="G3797" s="85">
        <v>1722130</v>
      </c>
      <c r="H3797" s="89"/>
      <c r="I3797" s="273" t="s">
        <v>8307</v>
      </c>
      <c r="J3797" s="89"/>
      <c r="K3797" s="89"/>
      <c r="L3797" s="89"/>
      <c r="M3797" s="89"/>
      <c r="N3797" s="274">
        <v>0</v>
      </c>
      <c r="O3797" s="274">
        <v>7187</v>
      </c>
      <c r="P3797" s="89" t="s">
        <v>670</v>
      </c>
    </row>
    <row r="3798" spans="1:16" ht="63.75">
      <c r="A3798" s="271">
        <v>25</v>
      </c>
      <c r="B3798" s="89"/>
      <c r="C3798" s="272" t="s">
        <v>45</v>
      </c>
      <c r="D3798" s="84">
        <v>43546</v>
      </c>
      <c r="E3798" s="85" t="s">
        <v>6865</v>
      </c>
      <c r="F3798" s="85" t="s">
        <v>3</v>
      </c>
      <c r="G3798" s="85">
        <v>1722111</v>
      </c>
      <c r="H3798" s="89"/>
      <c r="I3798" s="273" t="s">
        <v>8308</v>
      </c>
      <c r="J3798" s="89"/>
      <c r="K3798" s="89"/>
      <c r="L3798" s="89"/>
      <c r="M3798" s="89"/>
      <c r="N3798" s="274">
        <v>0</v>
      </c>
      <c r="O3798" s="274">
        <v>75590.89</v>
      </c>
      <c r="P3798" s="89" t="s">
        <v>670</v>
      </c>
    </row>
    <row r="3799" spans="1:16" ht="38.25">
      <c r="A3799" s="271" t="s">
        <v>565</v>
      </c>
      <c r="B3799" s="89"/>
      <c r="C3799" s="272" t="s">
        <v>615</v>
      </c>
      <c r="D3799" s="84">
        <v>43546</v>
      </c>
      <c r="E3799" s="85" t="s">
        <v>6866</v>
      </c>
      <c r="F3799" s="85" t="s">
        <v>3</v>
      </c>
      <c r="G3799" s="85">
        <v>1722168</v>
      </c>
      <c r="H3799" s="89"/>
      <c r="I3799" s="273" t="s">
        <v>8309</v>
      </c>
      <c r="J3799" s="89"/>
      <c r="K3799" s="89"/>
      <c r="L3799" s="89"/>
      <c r="M3799" s="89"/>
      <c r="N3799" s="274">
        <v>0</v>
      </c>
      <c r="O3799" s="274">
        <v>150.94</v>
      </c>
      <c r="P3799" s="89" t="s">
        <v>670</v>
      </c>
    </row>
    <row r="3800" spans="1:16" ht="38.25">
      <c r="A3800" s="271" t="s">
        <v>565</v>
      </c>
      <c r="B3800" s="89"/>
      <c r="C3800" s="272" t="s">
        <v>615</v>
      </c>
      <c r="D3800" s="84">
        <v>43546</v>
      </c>
      <c r="E3800" s="85" t="s">
        <v>6867</v>
      </c>
      <c r="F3800" s="85" t="s">
        <v>3</v>
      </c>
      <c r="G3800" s="85">
        <v>1722167</v>
      </c>
      <c r="H3800" s="89"/>
      <c r="I3800" s="273" t="s">
        <v>8310</v>
      </c>
      <c r="J3800" s="89"/>
      <c r="K3800" s="89"/>
      <c r="L3800" s="89"/>
      <c r="M3800" s="89"/>
      <c r="N3800" s="274">
        <v>0</v>
      </c>
      <c r="O3800" s="274">
        <v>77.2</v>
      </c>
      <c r="P3800" s="89" t="s">
        <v>670</v>
      </c>
    </row>
    <row r="3801" spans="1:16" ht="38.25">
      <c r="A3801" s="271" t="s">
        <v>565</v>
      </c>
      <c r="B3801" s="89"/>
      <c r="C3801" s="272" t="s">
        <v>615</v>
      </c>
      <c r="D3801" s="84">
        <v>43546</v>
      </c>
      <c r="E3801" s="85" t="s">
        <v>6868</v>
      </c>
      <c r="F3801" s="85" t="s">
        <v>3</v>
      </c>
      <c r="G3801" s="85">
        <v>1722166</v>
      </c>
      <c r="H3801" s="89"/>
      <c r="I3801" s="273" t="s">
        <v>8311</v>
      </c>
      <c r="J3801" s="89"/>
      <c r="K3801" s="89"/>
      <c r="L3801" s="89"/>
      <c r="M3801" s="89"/>
      <c r="N3801" s="274">
        <v>0</v>
      </c>
      <c r="O3801" s="274">
        <v>150</v>
      </c>
      <c r="P3801" s="89" t="s">
        <v>670</v>
      </c>
    </row>
    <row r="3802" spans="1:16" ht="38.25">
      <c r="A3802" s="271" t="s">
        <v>565</v>
      </c>
      <c r="B3802" s="89"/>
      <c r="C3802" s="272" t="s">
        <v>615</v>
      </c>
      <c r="D3802" s="84">
        <v>43546</v>
      </c>
      <c r="E3802" s="85" t="s">
        <v>6869</v>
      </c>
      <c r="F3802" s="85" t="s">
        <v>3</v>
      </c>
      <c r="G3802" s="85">
        <v>1722163</v>
      </c>
      <c r="H3802" s="89"/>
      <c r="I3802" s="273" t="s">
        <v>8312</v>
      </c>
      <c r="J3802" s="89"/>
      <c r="K3802" s="89"/>
      <c r="L3802" s="89"/>
      <c r="M3802" s="89"/>
      <c r="N3802" s="274">
        <v>0</v>
      </c>
      <c r="O3802" s="274">
        <v>0.5</v>
      </c>
      <c r="P3802" s="89" t="s">
        <v>670</v>
      </c>
    </row>
    <row r="3803" spans="1:16" ht="38.25">
      <c r="A3803" s="271" t="s">
        <v>565</v>
      </c>
      <c r="B3803" s="89"/>
      <c r="C3803" s="272" t="s">
        <v>615</v>
      </c>
      <c r="D3803" s="84">
        <v>43546</v>
      </c>
      <c r="E3803" s="85" t="s">
        <v>6870</v>
      </c>
      <c r="F3803" s="85" t="s">
        <v>3</v>
      </c>
      <c r="G3803" s="85">
        <v>1722161</v>
      </c>
      <c r="H3803" s="89"/>
      <c r="I3803" s="273" t="s">
        <v>8313</v>
      </c>
      <c r="J3803" s="89"/>
      <c r="K3803" s="89"/>
      <c r="L3803" s="89"/>
      <c r="M3803" s="89"/>
      <c r="N3803" s="274">
        <v>0</v>
      </c>
      <c r="O3803" s="274">
        <v>614.6</v>
      </c>
      <c r="P3803" s="89" t="s">
        <v>670</v>
      </c>
    </row>
    <row r="3804" spans="1:16" ht="38.25">
      <c r="A3804" s="271" t="s">
        <v>565</v>
      </c>
      <c r="B3804" s="89"/>
      <c r="C3804" s="272" t="s">
        <v>615</v>
      </c>
      <c r="D3804" s="84">
        <v>43546</v>
      </c>
      <c r="E3804" s="85" t="s">
        <v>6871</v>
      </c>
      <c r="F3804" s="85" t="s">
        <v>3</v>
      </c>
      <c r="G3804" s="85">
        <v>1722160</v>
      </c>
      <c r="H3804" s="89"/>
      <c r="I3804" s="273" t="s">
        <v>8314</v>
      </c>
      <c r="J3804" s="89"/>
      <c r="K3804" s="89"/>
      <c r="L3804" s="89"/>
      <c r="M3804" s="89"/>
      <c r="N3804" s="274">
        <v>0</v>
      </c>
      <c r="O3804" s="274">
        <v>362.28000000000003</v>
      </c>
      <c r="P3804" s="89" t="s">
        <v>670</v>
      </c>
    </row>
    <row r="3805" spans="1:16" ht="51">
      <c r="A3805" s="271">
        <v>78</v>
      </c>
      <c r="B3805" s="89"/>
      <c r="C3805" s="272" t="s">
        <v>674</v>
      </c>
      <c r="D3805" s="84">
        <v>43546</v>
      </c>
      <c r="E3805" s="85" t="s">
        <v>6872</v>
      </c>
      <c r="F3805" s="85" t="s">
        <v>3</v>
      </c>
      <c r="G3805" s="85">
        <v>1722108</v>
      </c>
      <c r="H3805" s="89"/>
      <c r="I3805" s="273" t="s">
        <v>8315</v>
      </c>
      <c r="J3805" s="89"/>
      <c r="K3805" s="89"/>
      <c r="L3805" s="89"/>
      <c r="M3805" s="89"/>
      <c r="N3805" s="274">
        <v>0</v>
      </c>
      <c r="O3805" s="274">
        <v>868.44</v>
      </c>
      <c r="P3805" s="89" t="s">
        <v>670</v>
      </c>
    </row>
    <row r="3806" spans="1:16" ht="51">
      <c r="A3806" s="271" t="s">
        <v>565</v>
      </c>
      <c r="B3806" s="89"/>
      <c r="C3806" s="272" t="s">
        <v>615</v>
      </c>
      <c r="D3806" s="84">
        <v>43546</v>
      </c>
      <c r="E3806" s="85" t="s">
        <v>6873</v>
      </c>
      <c r="F3806" s="85" t="s">
        <v>3</v>
      </c>
      <c r="G3806" s="85">
        <v>1722094</v>
      </c>
      <c r="H3806" s="89"/>
      <c r="I3806" s="273" t="s">
        <v>8316</v>
      </c>
      <c r="J3806" s="89"/>
      <c r="K3806" s="89"/>
      <c r="L3806" s="89"/>
      <c r="M3806" s="89"/>
      <c r="N3806" s="274">
        <v>0</v>
      </c>
      <c r="O3806" s="274">
        <v>15</v>
      </c>
      <c r="P3806" s="89" t="s">
        <v>670</v>
      </c>
    </row>
    <row r="3807" spans="1:16" ht="102">
      <c r="A3807" s="271">
        <v>222</v>
      </c>
      <c r="B3807" s="89"/>
      <c r="C3807" s="272" t="s">
        <v>103</v>
      </c>
      <c r="D3807" s="84">
        <v>43546</v>
      </c>
      <c r="E3807" s="85" t="s">
        <v>6874</v>
      </c>
      <c r="F3807" s="85" t="s">
        <v>629</v>
      </c>
      <c r="G3807" s="85">
        <v>7472</v>
      </c>
      <c r="H3807" s="89"/>
      <c r="I3807" s="273" t="s">
        <v>8317</v>
      </c>
      <c r="J3807" s="89"/>
      <c r="K3807" s="89"/>
      <c r="L3807" s="89"/>
      <c r="M3807" s="89"/>
      <c r="N3807" s="274">
        <v>3143.41</v>
      </c>
      <c r="O3807" s="274">
        <v>0</v>
      </c>
      <c r="P3807" s="89" t="s">
        <v>670</v>
      </c>
    </row>
    <row r="3808" spans="1:16" ht="89.25">
      <c r="A3808" s="271">
        <v>222</v>
      </c>
      <c r="B3808" s="89"/>
      <c r="C3808" s="272" t="s">
        <v>103</v>
      </c>
      <c r="D3808" s="84">
        <v>43546</v>
      </c>
      <c r="E3808" s="85" t="s">
        <v>6875</v>
      </c>
      <c r="F3808" s="85" t="s">
        <v>15</v>
      </c>
      <c r="G3808" s="85">
        <v>7472</v>
      </c>
      <c r="H3808" s="89"/>
      <c r="I3808" s="273" t="s">
        <v>8318</v>
      </c>
      <c r="J3808" s="89"/>
      <c r="K3808" s="89"/>
      <c r="L3808" s="89"/>
      <c r="M3808" s="89"/>
      <c r="N3808" s="274">
        <v>360.76</v>
      </c>
      <c r="O3808" s="274">
        <v>0</v>
      </c>
      <c r="P3808" s="89" t="s">
        <v>670</v>
      </c>
    </row>
    <row r="3809" spans="1:16" ht="51">
      <c r="A3809" s="271">
        <v>513</v>
      </c>
      <c r="B3809" s="89"/>
      <c r="C3809" s="272" t="s">
        <v>171</v>
      </c>
      <c r="D3809" s="84">
        <v>43546</v>
      </c>
      <c r="E3809" s="85" t="s">
        <v>6876</v>
      </c>
      <c r="F3809" s="85" t="s">
        <v>15</v>
      </c>
      <c r="G3809" s="85">
        <v>994062</v>
      </c>
      <c r="H3809" s="89"/>
      <c r="I3809" s="273" t="s">
        <v>743</v>
      </c>
      <c r="J3809" s="89"/>
      <c r="K3809" s="89"/>
      <c r="L3809" s="89"/>
      <c r="M3809" s="89"/>
      <c r="N3809" s="274">
        <v>50</v>
      </c>
      <c r="O3809" s="274">
        <v>0</v>
      </c>
      <c r="P3809" s="89" t="s">
        <v>670</v>
      </c>
    </row>
    <row r="3810" spans="1:16" ht="63.75">
      <c r="A3810" s="271" t="s">
        <v>557</v>
      </c>
      <c r="B3810" s="89"/>
      <c r="C3810" s="272" t="s">
        <v>783</v>
      </c>
      <c r="D3810" s="84">
        <v>43546</v>
      </c>
      <c r="E3810" s="85" t="s">
        <v>6877</v>
      </c>
      <c r="F3810" s="85" t="s">
        <v>21</v>
      </c>
      <c r="G3810" s="85">
        <v>949704</v>
      </c>
      <c r="H3810" s="89"/>
      <c r="I3810" s="273" t="s">
        <v>8319</v>
      </c>
      <c r="J3810" s="89"/>
      <c r="K3810" s="89"/>
      <c r="L3810" s="89"/>
      <c r="M3810" s="89"/>
      <c r="N3810" s="274">
        <v>22304200</v>
      </c>
      <c r="O3810" s="274">
        <v>0</v>
      </c>
      <c r="P3810" s="89" t="s">
        <v>670</v>
      </c>
    </row>
    <row r="3811" spans="1:16" ht="63.75">
      <c r="A3811" s="271">
        <v>514</v>
      </c>
      <c r="B3811" s="89"/>
      <c r="C3811" s="272" t="s">
        <v>172</v>
      </c>
      <c r="D3811" s="84">
        <v>43546</v>
      </c>
      <c r="E3811" s="85" t="s">
        <v>6878</v>
      </c>
      <c r="F3811" s="85" t="s">
        <v>6</v>
      </c>
      <c r="G3811" s="85">
        <v>1096182</v>
      </c>
      <c r="H3811" s="89"/>
      <c r="I3811" s="273" t="s">
        <v>8320</v>
      </c>
      <c r="J3811" s="89"/>
      <c r="K3811" s="89"/>
      <c r="L3811" s="89"/>
      <c r="M3811" s="89"/>
      <c r="N3811" s="274">
        <v>0</v>
      </c>
      <c r="O3811" s="274">
        <v>2291532.56</v>
      </c>
      <c r="P3811" s="89" t="s">
        <v>670</v>
      </c>
    </row>
    <row r="3812" spans="1:16" ht="63.75">
      <c r="A3812" s="271">
        <v>514</v>
      </c>
      <c r="B3812" s="89"/>
      <c r="C3812" s="272" t="s">
        <v>172</v>
      </c>
      <c r="D3812" s="84">
        <v>43546</v>
      </c>
      <c r="E3812" s="85" t="s">
        <v>6879</v>
      </c>
      <c r="F3812" s="85" t="s">
        <v>6</v>
      </c>
      <c r="G3812" s="85">
        <v>1096184</v>
      </c>
      <c r="H3812" s="89"/>
      <c r="I3812" s="273" t="s">
        <v>8320</v>
      </c>
      <c r="J3812" s="89"/>
      <c r="K3812" s="89"/>
      <c r="L3812" s="89"/>
      <c r="M3812" s="89"/>
      <c r="N3812" s="274">
        <v>0</v>
      </c>
      <c r="O3812" s="274">
        <v>13920000</v>
      </c>
      <c r="P3812" s="89" t="s">
        <v>670</v>
      </c>
    </row>
    <row r="3813" spans="1:16" ht="63.75">
      <c r="A3813" s="271">
        <v>514</v>
      </c>
      <c r="B3813" s="89"/>
      <c r="C3813" s="272" t="s">
        <v>172</v>
      </c>
      <c r="D3813" s="84">
        <v>43546</v>
      </c>
      <c r="E3813" s="85" t="s">
        <v>6880</v>
      </c>
      <c r="F3813" s="85" t="s">
        <v>6</v>
      </c>
      <c r="G3813" s="85">
        <v>1096185</v>
      </c>
      <c r="H3813" s="89"/>
      <c r="I3813" s="273" t="s">
        <v>8320</v>
      </c>
      <c r="J3813" s="89"/>
      <c r="K3813" s="89"/>
      <c r="L3813" s="89"/>
      <c r="M3813" s="89"/>
      <c r="N3813" s="274">
        <v>0</v>
      </c>
      <c r="O3813" s="274">
        <v>13920000</v>
      </c>
      <c r="P3813" s="89" t="s">
        <v>670</v>
      </c>
    </row>
    <row r="3814" spans="1:16" ht="76.5">
      <c r="A3814" s="271" t="s">
        <v>557</v>
      </c>
      <c r="B3814" s="89"/>
      <c r="C3814" s="272" t="s">
        <v>783</v>
      </c>
      <c r="D3814" s="84">
        <v>43546</v>
      </c>
      <c r="E3814" s="85" t="s">
        <v>6881</v>
      </c>
      <c r="F3814" s="85" t="s">
        <v>6</v>
      </c>
      <c r="G3814" s="85">
        <v>1096272</v>
      </c>
      <c r="H3814" s="89"/>
      <c r="I3814" s="273" t="s">
        <v>8321</v>
      </c>
      <c r="J3814" s="89"/>
      <c r="K3814" s="89"/>
      <c r="L3814" s="89"/>
      <c r="M3814" s="89"/>
      <c r="N3814" s="274">
        <v>0</v>
      </c>
      <c r="O3814" s="274">
        <v>50000</v>
      </c>
      <c r="P3814" s="89" t="s">
        <v>670</v>
      </c>
    </row>
    <row r="3815" spans="1:16" ht="51">
      <c r="A3815" s="271">
        <v>222</v>
      </c>
      <c r="B3815" s="89"/>
      <c r="C3815" s="272" t="s">
        <v>103</v>
      </c>
      <c r="D3815" s="84">
        <v>43546</v>
      </c>
      <c r="E3815" s="85" t="s">
        <v>6882</v>
      </c>
      <c r="F3815" s="85" t="s">
        <v>6</v>
      </c>
      <c r="G3815" s="85">
        <v>949701</v>
      </c>
      <c r="H3815" s="89"/>
      <c r="I3815" s="273" t="s">
        <v>8322</v>
      </c>
      <c r="J3815" s="89"/>
      <c r="K3815" s="89"/>
      <c r="L3815" s="89"/>
      <c r="M3815" s="89"/>
      <c r="N3815" s="274">
        <v>0</v>
      </c>
      <c r="O3815" s="274">
        <v>25382</v>
      </c>
      <c r="P3815" s="89" t="s">
        <v>670</v>
      </c>
    </row>
    <row r="3816" spans="1:16" ht="63.75">
      <c r="A3816" s="271">
        <v>10</v>
      </c>
      <c r="B3816" s="89"/>
      <c r="C3816" s="272" t="s">
        <v>41</v>
      </c>
      <c r="D3816" s="84">
        <v>43546</v>
      </c>
      <c r="E3816" s="85" t="s">
        <v>6883</v>
      </c>
      <c r="F3816" s="85" t="s">
        <v>6</v>
      </c>
      <c r="G3816" s="85">
        <v>994747</v>
      </c>
      <c r="H3816" s="89"/>
      <c r="I3816" s="273" t="s">
        <v>8323</v>
      </c>
      <c r="J3816" s="89"/>
      <c r="K3816" s="89"/>
      <c r="L3816" s="89"/>
      <c r="M3816" s="89"/>
      <c r="N3816" s="274">
        <v>0</v>
      </c>
      <c r="O3816" s="274">
        <v>229903.35999999999</v>
      </c>
      <c r="P3816" s="89" t="s">
        <v>670</v>
      </c>
    </row>
    <row r="3817" spans="1:16" ht="76.5">
      <c r="A3817" s="271">
        <v>25</v>
      </c>
      <c r="B3817" s="89"/>
      <c r="C3817" s="272" t="s">
        <v>45</v>
      </c>
      <c r="D3817" s="84">
        <v>43546</v>
      </c>
      <c r="E3817" s="85" t="s">
        <v>6884</v>
      </c>
      <c r="F3817" s="85" t="s">
        <v>671</v>
      </c>
      <c r="G3817" s="85">
        <v>259223</v>
      </c>
      <c r="H3817" s="89"/>
      <c r="I3817" s="273" t="s">
        <v>8324</v>
      </c>
      <c r="J3817" s="89"/>
      <c r="K3817" s="89"/>
      <c r="L3817" s="89"/>
      <c r="M3817" s="89"/>
      <c r="N3817" s="274">
        <v>186525.16</v>
      </c>
      <c r="O3817" s="274">
        <v>0</v>
      </c>
      <c r="P3817" s="89" t="s">
        <v>670</v>
      </c>
    </row>
    <row r="3818" spans="1:16" ht="102">
      <c r="A3818" s="271">
        <v>513</v>
      </c>
      <c r="B3818" s="89"/>
      <c r="C3818" s="272" t="s">
        <v>171</v>
      </c>
      <c r="D3818" s="84">
        <v>43546</v>
      </c>
      <c r="E3818" s="85" t="s">
        <v>6885</v>
      </c>
      <c r="F3818" s="85" t="s">
        <v>15</v>
      </c>
      <c r="G3818" s="85">
        <v>7526</v>
      </c>
      <c r="H3818" s="89"/>
      <c r="I3818" s="273" t="s">
        <v>8325</v>
      </c>
      <c r="J3818" s="89"/>
      <c r="K3818" s="89"/>
      <c r="L3818" s="89"/>
      <c r="M3818" s="89"/>
      <c r="N3818" s="274">
        <v>55599.67</v>
      </c>
      <c r="O3818" s="274">
        <v>0</v>
      </c>
      <c r="P3818" s="89" t="s">
        <v>670</v>
      </c>
    </row>
    <row r="3819" spans="1:16" ht="51">
      <c r="A3819" s="271">
        <v>513</v>
      </c>
      <c r="B3819" s="89"/>
      <c r="C3819" s="272" t="s">
        <v>171</v>
      </c>
      <c r="D3819" s="84">
        <v>43546</v>
      </c>
      <c r="E3819" s="85" t="s">
        <v>6886</v>
      </c>
      <c r="F3819" s="85" t="s">
        <v>11</v>
      </c>
      <c r="G3819" s="85">
        <v>949666</v>
      </c>
      <c r="H3819" s="89"/>
      <c r="I3819" s="273" t="s">
        <v>8326</v>
      </c>
      <c r="J3819" s="89"/>
      <c r="K3819" s="89"/>
      <c r="L3819" s="89"/>
      <c r="M3819" s="89"/>
      <c r="N3819" s="274">
        <v>50</v>
      </c>
      <c r="O3819" s="274">
        <v>0</v>
      </c>
      <c r="P3819" s="89" t="s">
        <v>670</v>
      </c>
    </row>
    <row r="3820" spans="1:16" ht="51">
      <c r="A3820" s="271">
        <v>117</v>
      </c>
      <c r="B3820" s="89"/>
      <c r="C3820" s="272" t="s">
        <v>62</v>
      </c>
      <c r="D3820" s="84">
        <v>43546</v>
      </c>
      <c r="E3820" s="85" t="s">
        <v>6887</v>
      </c>
      <c r="F3820" s="85" t="s">
        <v>11</v>
      </c>
      <c r="G3820" s="85">
        <v>949699</v>
      </c>
      <c r="H3820" s="89"/>
      <c r="I3820" s="273" t="s">
        <v>8327</v>
      </c>
      <c r="J3820" s="89"/>
      <c r="K3820" s="89"/>
      <c r="L3820" s="89"/>
      <c r="M3820" s="89"/>
      <c r="N3820" s="274">
        <v>50</v>
      </c>
      <c r="O3820" s="274">
        <v>0</v>
      </c>
      <c r="P3820" s="89" t="s">
        <v>670</v>
      </c>
    </row>
    <row r="3821" spans="1:16" ht="51">
      <c r="A3821" s="271">
        <v>222</v>
      </c>
      <c r="B3821" s="89"/>
      <c r="C3821" s="272" t="s">
        <v>103</v>
      </c>
      <c r="D3821" s="84">
        <v>43546</v>
      </c>
      <c r="E3821" s="85" t="s">
        <v>6888</v>
      </c>
      <c r="F3821" s="85" t="s">
        <v>11</v>
      </c>
      <c r="G3821" s="85">
        <v>949701</v>
      </c>
      <c r="H3821" s="89"/>
      <c r="I3821" s="273" t="s">
        <v>8328</v>
      </c>
      <c r="J3821" s="89"/>
      <c r="K3821" s="89"/>
      <c r="L3821" s="89"/>
      <c r="M3821" s="89"/>
      <c r="N3821" s="274">
        <v>50</v>
      </c>
      <c r="O3821" s="274">
        <v>0</v>
      </c>
      <c r="P3821" s="89" t="s">
        <v>670</v>
      </c>
    </row>
    <row r="3822" spans="1:16" ht="76.5">
      <c r="A3822" s="271">
        <v>25</v>
      </c>
      <c r="B3822" s="89"/>
      <c r="C3822" s="272" t="s">
        <v>45</v>
      </c>
      <c r="D3822" s="84">
        <v>43546</v>
      </c>
      <c r="E3822" s="85" t="s">
        <v>6884</v>
      </c>
      <c r="F3822" s="85" t="s">
        <v>671</v>
      </c>
      <c r="G3822" s="85">
        <v>258962</v>
      </c>
      <c r="H3822" s="89"/>
      <c r="I3822" s="273" t="s">
        <v>8329</v>
      </c>
      <c r="J3822" s="89"/>
      <c r="K3822" s="89"/>
      <c r="L3822" s="89"/>
      <c r="M3822" s="89"/>
      <c r="N3822" s="274">
        <v>1978805.95</v>
      </c>
      <c r="O3822" s="274">
        <v>0</v>
      </c>
      <c r="P3822" s="89" t="s">
        <v>670</v>
      </c>
    </row>
    <row r="3823" spans="1:16" ht="76.5">
      <c r="A3823" s="271">
        <v>25</v>
      </c>
      <c r="B3823" s="89"/>
      <c r="C3823" s="272" t="s">
        <v>45</v>
      </c>
      <c r="D3823" s="84">
        <v>43546</v>
      </c>
      <c r="E3823" s="85" t="s">
        <v>6884</v>
      </c>
      <c r="F3823" s="85" t="s">
        <v>671</v>
      </c>
      <c r="G3823" s="85">
        <v>258963</v>
      </c>
      <c r="H3823" s="89"/>
      <c r="I3823" s="273" t="s">
        <v>8330</v>
      </c>
      <c r="J3823" s="89"/>
      <c r="K3823" s="89"/>
      <c r="L3823" s="89"/>
      <c r="M3823" s="89"/>
      <c r="N3823" s="274">
        <v>378297.44</v>
      </c>
      <c r="O3823" s="274">
        <v>0</v>
      </c>
      <c r="P3823" s="89" t="s">
        <v>670</v>
      </c>
    </row>
    <row r="3824" spans="1:16" ht="89.25">
      <c r="A3824" s="271">
        <v>25</v>
      </c>
      <c r="B3824" s="89"/>
      <c r="C3824" s="272" t="s">
        <v>45</v>
      </c>
      <c r="D3824" s="84">
        <v>43546</v>
      </c>
      <c r="E3824" s="85" t="s">
        <v>6884</v>
      </c>
      <c r="F3824" s="85" t="s">
        <v>671</v>
      </c>
      <c r="G3824" s="85">
        <v>258961</v>
      </c>
      <c r="H3824" s="89"/>
      <c r="I3824" s="273" t="s">
        <v>8331</v>
      </c>
      <c r="J3824" s="89"/>
      <c r="K3824" s="89"/>
      <c r="L3824" s="89"/>
      <c r="M3824" s="89"/>
      <c r="N3824" s="274">
        <v>630000.06000000006</v>
      </c>
      <c r="O3824" s="274">
        <v>0</v>
      </c>
      <c r="P3824" s="89" t="s">
        <v>670</v>
      </c>
    </row>
    <row r="3825" spans="1:16" ht="89.25">
      <c r="A3825" s="271">
        <v>25</v>
      </c>
      <c r="B3825" s="89"/>
      <c r="C3825" s="272" t="s">
        <v>45</v>
      </c>
      <c r="D3825" s="84">
        <v>43546</v>
      </c>
      <c r="E3825" s="85" t="s">
        <v>6884</v>
      </c>
      <c r="F3825" s="85" t="s">
        <v>671</v>
      </c>
      <c r="G3825" s="85">
        <v>258960</v>
      </c>
      <c r="H3825" s="89"/>
      <c r="I3825" s="273" t="s">
        <v>8332</v>
      </c>
      <c r="J3825" s="89"/>
      <c r="K3825" s="89"/>
      <c r="L3825" s="89"/>
      <c r="M3825" s="89"/>
      <c r="N3825" s="274">
        <v>519980</v>
      </c>
      <c r="O3825" s="274">
        <v>0</v>
      </c>
      <c r="P3825" s="89" t="s">
        <v>670</v>
      </c>
    </row>
    <row r="3826" spans="1:16" ht="89.25">
      <c r="A3826" s="271">
        <v>25</v>
      </c>
      <c r="B3826" s="89"/>
      <c r="C3826" s="272" t="s">
        <v>45</v>
      </c>
      <c r="D3826" s="84">
        <v>43546</v>
      </c>
      <c r="E3826" s="85" t="s">
        <v>6884</v>
      </c>
      <c r="F3826" s="85" t="s">
        <v>671</v>
      </c>
      <c r="G3826" s="85">
        <v>259178</v>
      </c>
      <c r="H3826" s="89"/>
      <c r="I3826" s="273" t="s">
        <v>8333</v>
      </c>
      <c r="J3826" s="89"/>
      <c r="K3826" s="89"/>
      <c r="L3826" s="89"/>
      <c r="M3826" s="89"/>
      <c r="N3826" s="274">
        <v>139476.53</v>
      </c>
      <c r="O3826" s="274">
        <v>0</v>
      </c>
      <c r="P3826" s="89" t="s">
        <v>670</v>
      </c>
    </row>
    <row r="3827" spans="1:16" ht="89.25">
      <c r="A3827" s="271">
        <v>25</v>
      </c>
      <c r="B3827" s="89"/>
      <c r="C3827" s="272" t="s">
        <v>45</v>
      </c>
      <c r="D3827" s="84">
        <v>43546</v>
      </c>
      <c r="E3827" s="85" t="s">
        <v>6884</v>
      </c>
      <c r="F3827" s="85" t="s">
        <v>671</v>
      </c>
      <c r="G3827" s="85">
        <v>259179</v>
      </c>
      <c r="H3827" s="89"/>
      <c r="I3827" s="273" t="s">
        <v>8334</v>
      </c>
      <c r="J3827" s="89"/>
      <c r="K3827" s="89"/>
      <c r="L3827" s="89"/>
      <c r="M3827" s="89"/>
      <c r="N3827" s="274">
        <v>137790.15</v>
      </c>
      <c r="O3827" s="274">
        <v>0</v>
      </c>
      <c r="P3827" s="89" t="s">
        <v>670</v>
      </c>
    </row>
    <row r="3828" spans="1:16" ht="89.25">
      <c r="A3828" s="271">
        <v>25</v>
      </c>
      <c r="B3828" s="89"/>
      <c r="C3828" s="272" t="s">
        <v>45</v>
      </c>
      <c r="D3828" s="84">
        <v>43546</v>
      </c>
      <c r="E3828" s="85" t="s">
        <v>6884</v>
      </c>
      <c r="F3828" s="85" t="s">
        <v>671</v>
      </c>
      <c r="G3828" s="85">
        <v>255358</v>
      </c>
      <c r="H3828" s="89"/>
      <c r="I3828" s="273" t="s">
        <v>8335</v>
      </c>
      <c r="J3828" s="89"/>
      <c r="K3828" s="89"/>
      <c r="L3828" s="89"/>
      <c r="M3828" s="89"/>
      <c r="N3828" s="274">
        <v>45496.86</v>
      </c>
      <c r="O3828" s="274">
        <v>0</v>
      </c>
      <c r="P3828" s="89" t="s">
        <v>670</v>
      </c>
    </row>
    <row r="3829" spans="1:16" ht="89.25">
      <c r="A3829" s="271">
        <v>25</v>
      </c>
      <c r="B3829" s="89"/>
      <c r="C3829" s="272" t="s">
        <v>45</v>
      </c>
      <c r="D3829" s="84">
        <v>43546</v>
      </c>
      <c r="E3829" s="85" t="s">
        <v>6884</v>
      </c>
      <c r="F3829" s="85" t="s">
        <v>671</v>
      </c>
      <c r="G3829" s="85">
        <v>258455</v>
      </c>
      <c r="H3829" s="89"/>
      <c r="I3829" s="273" t="s">
        <v>8336</v>
      </c>
      <c r="J3829" s="89"/>
      <c r="K3829" s="89"/>
      <c r="L3829" s="89"/>
      <c r="M3829" s="89"/>
      <c r="N3829" s="274">
        <v>1453377.33</v>
      </c>
      <c r="O3829" s="274">
        <v>0</v>
      </c>
      <c r="P3829" s="89" t="s">
        <v>670</v>
      </c>
    </row>
    <row r="3830" spans="1:16" ht="89.25">
      <c r="A3830" s="271">
        <v>25</v>
      </c>
      <c r="B3830" s="89"/>
      <c r="C3830" s="272" t="s">
        <v>45</v>
      </c>
      <c r="D3830" s="84">
        <v>43546</v>
      </c>
      <c r="E3830" s="85" t="s">
        <v>6884</v>
      </c>
      <c r="F3830" s="85" t="s">
        <v>671</v>
      </c>
      <c r="G3830" s="85">
        <v>259317</v>
      </c>
      <c r="H3830" s="89"/>
      <c r="I3830" s="273" t="s">
        <v>8337</v>
      </c>
      <c r="J3830" s="89"/>
      <c r="K3830" s="89"/>
      <c r="L3830" s="89"/>
      <c r="M3830" s="89"/>
      <c r="N3830" s="274">
        <v>137790.15</v>
      </c>
      <c r="O3830" s="274">
        <v>0</v>
      </c>
      <c r="P3830" s="89" t="s">
        <v>670</v>
      </c>
    </row>
    <row r="3831" spans="1:16" ht="89.25">
      <c r="A3831" s="271">
        <v>25</v>
      </c>
      <c r="B3831" s="89"/>
      <c r="C3831" s="272" t="s">
        <v>45</v>
      </c>
      <c r="D3831" s="84">
        <v>43546</v>
      </c>
      <c r="E3831" s="85" t="s">
        <v>6884</v>
      </c>
      <c r="F3831" s="85" t="s">
        <v>671</v>
      </c>
      <c r="G3831" s="85">
        <v>259318</v>
      </c>
      <c r="H3831" s="89"/>
      <c r="I3831" s="273" t="s">
        <v>8338</v>
      </c>
      <c r="J3831" s="89"/>
      <c r="K3831" s="89"/>
      <c r="L3831" s="89"/>
      <c r="M3831" s="89"/>
      <c r="N3831" s="274">
        <v>137790.15</v>
      </c>
      <c r="O3831" s="274">
        <v>0</v>
      </c>
      <c r="P3831" s="89" t="s">
        <v>670</v>
      </c>
    </row>
    <row r="3832" spans="1:16" ht="89.25">
      <c r="A3832" s="271">
        <v>25</v>
      </c>
      <c r="B3832" s="89"/>
      <c r="C3832" s="272" t="s">
        <v>45</v>
      </c>
      <c r="D3832" s="84">
        <v>43546</v>
      </c>
      <c r="E3832" s="85" t="s">
        <v>6884</v>
      </c>
      <c r="F3832" s="85" t="s">
        <v>671</v>
      </c>
      <c r="G3832" s="85">
        <v>259176</v>
      </c>
      <c r="H3832" s="89"/>
      <c r="I3832" s="273" t="s">
        <v>8339</v>
      </c>
      <c r="J3832" s="89"/>
      <c r="K3832" s="89"/>
      <c r="L3832" s="89"/>
      <c r="M3832" s="89"/>
      <c r="N3832" s="274">
        <v>139476.53</v>
      </c>
      <c r="O3832" s="274">
        <v>0</v>
      </c>
      <c r="P3832" s="89" t="s">
        <v>670</v>
      </c>
    </row>
    <row r="3833" spans="1:16" ht="89.25">
      <c r="A3833" s="271">
        <v>25</v>
      </c>
      <c r="B3833" s="89"/>
      <c r="C3833" s="272" t="s">
        <v>45</v>
      </c>
      <c r="D3833" s="84">
        <v>43546</v>
      </c>
      <c r="E3833" s="85" t="s">
        <v>6884</v>
      </c>
      <c r="F3833" s="85" t="s">
        <v>671</v>
      </c>
      <c r="G3833" s="85">
        <v>259177</v>
      </c>
      <c r="H3833" s="89"/>
      <c r="I3833" s="273" t="s">
        <v>8340</v>
      </c>
      <c r="J3833" s="89"/>
      <c r="K3833" s="89"/>
      <c r="L3833" s="89"/>
      <c r="M3833" s="89"/>
      <c r="N3833" s="274">
        <v>115050.49</v>
      </c>
      <c r="O3833" s="274">
        <v>0</v>
      </c>
      <c r="P3833" s="89" t="s">
        <v>670</v>
      </c>
    </row>
    <row r="3834" spans="1:16" ht="89.25">
      <c r="A3834" s="271">
        <v>25</v>
      </c>
      <c r="B3834" s="89"/>
      <c r="C3834" s="272" t="s">
        <v>45</v>
      </c>
      <c r="D3834" s="84">
        <v>43546</v>
      </c>
      <c r="E3834" s="85" t="s">
        <v>6884</v>
      </c>
      <c r="F3834" s="85" t="s">
        <v>671</v>
      </c>
      <c r="G3834" s="85">
        <v>258454</v>
      </c>
      <c r="H3834" s="89"/>
      <c r="I3834" s="273" t="s">
        <v>8341</v>
      </c>
      <c r="J3834" s="89"/>
      <c r="K3834" s="89"/>
      <c r="L3834" s="89"/>
      <c r="M3834" s="89"/>
      <c r="N3834" s="274">
        <v>383988.08</v>
      </c>
      <c r="O3834" s="274">
        <v>0</v>
      </c>
      <c r="P3834" s="89" t="s">
        <v>670</v>
      </c>
    </row>
    <row r="3835" spans="1:16" ht="76.5">
      <c r="A3835" s="271" t="s">
        <v>557</v>
      </c>
      <c r="B3835" s="89"/>
      <c r="C3835" s="272" t="s">
        <v>783</v>
      </c>
      <c r="D3835" s="84">
        <v>43546</v>
      </c>
      <c r="E3835" s="85" t="s">
        <v>6889</v>
      </c>
      <c r="F3835" s="85" t="s">
        <v>11</v>
      </c>
      <c r="G3835" s="85">
        <v>12093</v>
      </c>
      <c r="H3835" s="89"/>
      <c r="I3835" s="273" t="s">
        <v>8342</v>
      </c>
      <c r="J3835" s="89"/>
      <c r="K3835" s="89"/>
      <c r="L3835" s="89"/>
      <c r="M3835" s="89"/>
      <c r="N3835" s="274">
        <v>15286.06</v>
      </c>
      <c r="O3835" s="274">
        <v>0</v>
      </c>
      <c r="P3835" s="89" t="s">
        <v>670</v>
      </c>
    </row>
    <row r="3836" spans="1:16" ht="63.75">
      <c r="A3836" s="271" t="s">
        <v>557</v>
      </c>
      <c r="B3836" s="89"/>
      <c r="C3836" s="272" t="s">
        <v>783</v>
      </c>
      <c r="D3836" s="84">
        <v>43546</v>
      </c>
      <c r="E3836" s="85" t="s">
        <v>6890</v>
      </c>
      <c r="F3836" s="85" t="s">
        <v>11</v>
      </c>
      <c r="G3836" s="85">
        <v>12092</v>
      </c>
      <c r="H3836" s="89"/>
      <c r="I3836" s="273" t="s">
        <v>8343</v>
      </c>
      <c r="J3836" s="89"/>
      <c r="K3836" s="89"/>
      <c r="L3836" s="89"/>
      <c r="M3836" s="89"/>
      <c r="N3836" s="274">
        <v>374.55</v>
      </c>
      <c r="O3836" s="274">
        <v>0</v>
      </c>
      <c r="P3836" s="89" t="s">
        <v>670</v>
      </c>
    </row>
    <row r="3837" spans="1:16" ht="76.5">
      <c r="A3837" s="271" t="s">
        <v>557</v>
      </c>
      <c r="B3837" s="89"/>
      <c r="C3837" s="272" t="s">
        <v>783</v>
      </c>
      <c r="D3837" s="84">
        <v>43546</v>
      </c>
      <c r="E3837" s="85" t="s">
        <v>6891</v>
      </c>
      <c r="F3837" s="85" t="s">
        <v>13</v>
      </c>
      <c r="G3837" s="85">
        <v>949710</v>
      </c>
      <c r="H3837" s="89"/>
      <c r="I3837" s="273" t="s">
        <v>8344</v>
      </c>
      <c r="J3837" s="89"/>
      <c r="K3837" s="89"/>
      <c r="L3837" s="89"/>
      <c r="M3837" s="89"/>
      <c r="N3837" s="274">
        <v>159050</v>
      </c>
      <c r="O3837" s="274">
        <v>0</v>
      </c>
      <c r="P3837" s="89" t="s">
        <v>670</v>
      </c>
    </row>
    <row r="3838" spans="1:16" ht="76.5">
      <c r="A3838" s="271" t="s">
        <v>557</v>
      </c>
      <c r="B3838" s="89"/>
      <c r="C3838" s="272" t="s">
        <v>783</v>
      </c>
      <c r="D3838" s="84">
        <v>43546</v>
      </c>
      <c r="E3838" s="85" t="s">
        <v>6892</v>
      </c>
      <c r="F3838" s="85" t="s">
        <v>11</v>
      </c>
      <c r="G3838" s="85">
        <v>949710</v>
      </c>
      <c r="H3838" s="89"/>
      <c r="I3838" s="273" t="s">
        <v>8345</v>
      </c>
      <c r="J3838" s="89"/>
      <c r="K3838" s="89"/>
      <c r="L3838" s="89"/>
      <c r="M3838" s="89"/>
      <c r="N3838" s="274">
        <v>50</v>
      </c>
      <c r="O3838" s="274">
        <v>0</v>
      </c>
      <c r="P3838" s="89" t="s">
        <v>670</v>
      </c>
    </row>
    <row r="3839" spans="1:16" ht="63.75">
      <c r="A3839" s="271" t="s">
        <v>559</v>
      </c>
      <c r="B3839" s="89"/>
      <c r="C3839" s="272" t="s">
        <v>762</v>
      </c>
      <c r="D3839" s="84">
        <v>43546</v>
      </c>
      <c r="E3839" s="85" t="s">
        <v>6893</v>
      </c>
      <c r="F3839" s="85" t="s">
        <v>6</v>
      </c>
      <c r="G3839" s="85">
        <v>1096351</v>
      </c>
      <c r="H3839" s="89"/>
      <c r="I3839" s="273" t="s">
        <v>8346</v>
      </c>
      <c r="J3839" s="89"/>
      <c r="K3839" s="89"/>
      <c r="L3839" s="89"/>
      <c r="M3839" s="89"/>
      <c r="N3839" s="274">
        <v>0</v>
      </c>
      <c r="O3839" s="274">
        <v>495490.18</v>
      </c>
      <c r="P3839" s="89" t="s">
        <v>670</v>
      </c>
    </row>
    <row r="3840" spans="1:16" ht="89.25">
      <c r="A3840" s="271">
        <v>86</v>
      </c>
      <c r="B3840" s="89"/>
      <c r="C3840" s="272" t="s">
        <v>56</v>
      </c>
      <c r="D3840" s="84">
        <v>43546</v>
      </c>
      <c r="E3840" s="85" t="s">
        <v>6894</v>
      </c>
      <c r="F3840" s="85" t="s">
        <v>6</v>
      </c>
      <c r="G3840" s="85">
        <v>949749</v>
      </c>
      <c r="H3840" s="89"/>
      <c r="I3840" s="273" t="s">
        <v>8347</v>
      </c>
      <c r="J3840" s="89"/>
      <c r="K3840" s="89"/>
      <c r="L3840" s="89"/>
      <c r="M3840" s="89"/>
      <c r="N3840" s="274">
        <v>0</v>
      </c>
      <c r="O3840" s="274">
        <v>17470.98</v>
      </c>
      <c r="P3840" s="89" t="s">
        <v>670</v>
      </c>
    </row>
    <row r="3841" spans="1:16" ht="51">
      <c r="A3841" s="271">
        <v>117</v>
      </c>
      <c r="B3841" s="89"/>
      <c r="C3841" s="272" t="s">
        <v>62</v>
      </c>
      <c r="D3841" s="84">
        <v>43546</v>
      </c>
      <c r="E3841" s="85" t="s">
        <v>6895</v>
      </c>
      <c r="F3841" s="85" t="s">
        <v>11</v>
      </c>
      <c r="G3841" s="85">
        <v>949742</v>
      </c>
      <c r="H3841" s="89"/>
      <c r="I3841" s="273" t="s">
        <v>8348</v>
      </c>
      <c r="J3841" s="89"/>
      <c r="K3841" s="89"/>
      <c r="L3841" s="89"/>
      <c r="M3841" s="89"/>
      <c r="N3841" s="274">
        <v>50</v>
      </c>
      <c r="O3841" s="274">
        <v>0</v>
      </c>
      <c r="P3841" s="89" t="s">
        <v>670</v>
      </c>
    </row>
    <row r="3842" spans="1:16" ht="51">
      <c r="A3842" s="271">
        <v>117</v>
      </c>
      <c r="B3842" s="89"/>
      <c r="C3842" s="272" t="s">
        <v>62</v>
      </c>
      <c r="D3842" s="84">
        <v>43546</v>
      </c>
      <c r="E3842" s="85" t="s">
        <v>6896</v>
      </c>
      <c r="F3842" s="85" t="s">
        <v>11</v>
      </c>
      <c r="G3842" s="85">
        <v>949743</v>
      </c>
      <c r="H3842" s="89"/>
      <c r="I3842" s="273" t="s">
        <v>8349</v>
      </c>
      <c r="J3842" s="89"/>
      <c r="K3842" s="89"/>
      <c r="L3842" s="89"/>
      <c r="M3842" s="89"/>
      <c r="N3842" s="274">
        <v>50</v>
      </c>
      <c r="O3842" s="274">
        <v>0</v>
      </c>
      <c r="P3842" s="89" t="s">
        <v>670</v>
      </c>
    </row>
    <row r="3843" spans="1:16" ht="51">
      <c r="A3843" s="271">
        <v>117</v>
      </c>
      <c r="B3843" s="89"/>
      <c r="C3843" s="272" t="s">
        <v>62</v>
      </c>
      <c r="D3843" s="84">
        <v>43546</v>
      </c>
      <c r="E3843" s="85" t="s">
        <v>6897</v>
      </c>
      <c r="F3843" s="85" t="s">
        <v>11</v>
      </c>
      <c r="G3843" s="85">
        <v>949744</v>
      </c>
      <c r="H3843" s="89"/>
      <c r="I3843" s="273" t="s">
        <v>8350</v>
      </c>
      <c r="J3843" s="89"/>
      <c r="K3843" s="89"/>
      <c r="L3843" s="89"/>
      <c r="M3843" s="89"/>
      <c r="N3843" s="274">
        <v>50</v>
      </c>
      <c r="O3843" s="274">
        <v>0</v>
      </c>
      <c r="P3843" s="89" t="s">
        <v>670</v>
      </c>
    </row>
    <row r="3844" spans="1:16" ht="51">
      <c r="A3844" s="271">
        <v>117</v>
      </c>
      <c r="B3844" s="89"/>
      <c r="C3844" s="272" t="s">
        <v>62</v>
      </c>
      <c r="D3844" s="84">
        <v>43546</v>
      </c>
      <c r="E3844" s="85" t="s">
        <v>6898</v>
      </c>
      <c r="F3844" s="85" t="s">
        <v>11</v>
      </c>
      <c r="G3844" s="85">
        <v>949746</v>
      </c>
      <c r="H3844" s="89"/>
      <c r="I3844" s="273" t="s">
        <v>8351</v>
      </c>
      <c r="J3844" s="89"/>
      <c r="K3844" s="89"/>
      <c r="L3844" s="89"/>
      <c r="M3844" s="89"/>
      <c r="N3844" s="274">
        <v>50</v>
      </c>
      <c r="O3844" s="274">
        <v>0</v>
      </c>
      <c r="P3844" s="89" t="s">
        <v>670</v>
      </c>
    </row>
    <row r="3845" spans="1:16" ht="63.75">
      <c r="A3845" s="271">
        <v>245</v>
      </c>
      <c r="B3845" s="89"/>
      <c r="C3845" s="272" t="s">
        <v>111</v>
      </c>
      <c r="D3845" s="84">
        <v>43549</v>
      </c>
      <c r="E3845" s="85" t="s">
        <v>6899</v>
      </c>
      <c r="F3845" s="85" t="s">
        <v>3</v>
      </c>
      <c r="G3845" s="85">
        <v>1722549</v>
      </c>
      <c r="H3845" s="89"/>
      <c r="I3845" s="273" t="s">
        <v>8352</v>
      </c>
      <c r="J3845" s="89"/>
      <c r="K3845" s="89"/>
      <c r="L3845" s="89"/>
      <c r="M3845" s="89"/>
      <c r="N3845" s="274">
        <v>0</v>
      </c>
      <c r="O3845" s="274">
        <v>3135</v>
      </c>
      <c r="P3845" s="89" t="s">
        <v>670</v>
      </c>
    </row>
    <row r="3846" spans="1:16" ht="51">
      <c r="A3846" s="271" t="s">
        <v>556</v>
      </c>
      <c r="B3846" s="89"/>
      <c r="C3846" s="272" t="s">
        <v>616</v>
      </c>
      <c r="D3846" s="84">
        <v>43549</v>
      </c>
      <c r="E3846" s="85" t="s">
        <v>6900</v>
      </c>
      <c r="F3846" s="85" t="s">
        <v>3</v>
      </c>
      <c r="G3846" s="85">
        <v>1722551</v>
      </c>
      <c r="H3846" s="89"/>
      <c r="I3846" s="273" t="s">
        <v>8353</v>
      </c>
      <c r="J3846" s="89"/>
      <c r="K3846" s="89"/>
      <c r="L3846" s="89"/>
      <c r="M3846" s="89"/>
      <c r="N3846" s="274">
        <v>0</v>
      </c>
      <c r="O3846" s="274">
        <v>100</v>
      </c>
      <c r="P3846" s="89" t="s">
        <v>670</v>
      </c>
    </row>
    <row r="3847" spans="1:16" ht="38.25">
      <c r="A3847" s="271" t="s">
        <v>565</v>
      </c>
      <c r="B3847" s="89"/>
      <c r="C3847" s="272" t="s">
        <v>615</v>
      </c>
      <c r="D3847" s="84">
        <v>43549</v>
      </c>
      <c r="E3847" s="85" t="s">
        <v>6901</v>
      </c>
      <c r="F3847" s="85" t="s">
        <v>3</v>
      </c>
      <c r="G3847" s="85">
        <v>1722558</v>
      </c>
      <c r="H3847" s="89"/>
      <c r="I3847" s="273" t="s">
        <v>8354</v>
      </c>
      <c r="J3847" s="89"/>
      <c r="K3847" s="89"/>
      <c r="L3847" s="89"/>
      <c r="M3847" s="89"/>
      <c r="N3847" s="274">
        <v>0</v>
      </c>
      <c r="O3847" s="274">
        <v>8108</v>
      </c>
      <c r="P3847" s="89" t="s">
        <v>670</v>
      </c>
    </row>
    <row r="3848" spans="1:16" ht="38.25">
      <c r="A3848" s="271" t="s">
        <v>565</v>
      </c>
      <c r="B3848" s="89"/>
      <c r="C3848" s="272" t="s">
        <v>615</v>
      </c>
      <c r="D3848" s="84">
        <v>43549</v>
      </c>
      <c r="E3848" s="85" t="s">
        <v>6902</v>
      </c>
      <c r="F3848" s="85" t="s">
        <v>3</v>
      </c>
      <c r="G3848" s="85">
        <v>1722594</v>
      </c>
      <c r="H3848" s="89"/>
      <c r="I3848" s="273" t="s">
        <v>8355</v>
      </c>
      <c r="J3848" s="89"/>
      <c r="K3848" s="89"/>
      <c r="L3848" s="89"/>
      <c r="M3848" s="89"/>
      <c r="N3848" s="274">
        <v>0</v>
      </c>
      <c r="O3848" s="274">
        <v>968.31000000000006</v>
      </c>
      <c r="P3848" s="89" t="s">
        <v>670</v>
      </c>
    </row>
    <row r="3849" spans="1:16" ht="51">
      <c r="A3849" s="271">
        <v>35</v>
      </c>
      <c r="B3849" s="89"/>
      <c r="C3849" s="272" t="s">
        <v>46</v>
      </c>
      <c r="D3849" s="84">
        <v>43549</v>
      </c>
      <c r="E3849" s="85" t="s">
        <v>6903</v>
      </c>
      <c r="F3849" s="85" t="s">
        <v>3</v>
      </c>
      <c r="G3849" s="85">
        <v>1722595</v>
      </c>
      <c r="H3849" s="89"/>
      <c r="I3849" s="273" t="s">
        <v>8356</v>
      </c>
      <c r="J3849" s="89"/>
      <c r="K3849" s="89"/>
      <c r="L3849" s="89"/>
      <c r="M3849" s="89"/>
      <c r="N3849" s="274">
        <v>0</v>
      </c>
      <c r="O3849" s="274">
        <v>2000</v>
      </c>
      <c r="P3849" s="89" t="s">
        <v>670</v>
      </c>
    </row>
    <row r="3850" spans="1:16" ht="51">
      <c r="A3850" s="271">
        <v>16</v>
      </c>
      <c r="B3850" s="89"/>
      <c r="C3850" s="272" t="s">
        <v>43</v>
      </c>
      <c r="D3850" s="84">
        <v>43549</v>
      </c>
      <c r="E3850" s="85" t="s">
        <v>6904</v>
      </c>
      <c r="F3850" s="85" t="s">
        <v>3</v>
      </c>
      <c r="G3850" s="85">
        <v>1722786</v>
      </c>
      <c r="H3850" s="89"/>
      <c r="I3850" s="273" t="s">
        <v>8357</v>
      </c>
      <c r="J3850" s="89"/>
      <c r="K3850" s="89"/>
      <c r="L3850" s="89"/>
      <c r="M3850" s="89"/>
      <c r="N3850" s="274">
        <v>0</v>
      </c>
      <c r="O3850" s="274">
        <v>4350</v>
      </c>
      <c r="P3850" s="89" t="s">
        <v>670</v>
      </c>
    </row>
    <row r="3851" spans="1:16" ht="51">
      <c r="A3851" s="271" t="s">
        <v>565</v>
      </c>
      <c r="B3851" s="89"/>
      <c r="C3851" s="272" t="s">
        <v>615</v>
      </c>
      <c r="D3851" s="84">
        <v>43549</v>
      </c>
      <c r="E3851" s="85" t="s">
        <v>6905</v>
      </c>
      <c r="F3851" s="85" t="s">
        <v>3</v>
      </c>
      <c r="G3851" s="85">
        <v>1722679</v>
      </c>
      <c r="H3851" s="89"/>
      <c r="I3851" s="273" t="s">
        <v>8358</v>
      </c>
      <c r="J3851" s="89"/>
      <c r="K3851" s="89"/>
      <c r="L3851" s="89"/>
      <c r="M3851" s="89"/>
      <c r="N3851" s="274">
        <v>0</v>
      </c>
      <c r="O3851" s="274">
        <v>0.5</v>
      </c>
      <c r="P3851" s="89" t="s">
        <v>670</v>
      </c>
    </row>
    <row r="3852" spans="1:16" ht="51">
      <c r="A3852" s="271">
        <v>20</v>
      </c>
      <c r="B3852" s="89"/>
      <c r="C3852" s="272" t="s">
        <v>44</v>
      </c>
      <c r="D3852" s="84">
        <v>43549</v>
      </c>
      <c r="E3852" s="85" t="s">
        <v>6906</v>
      </c>
      <c r="F3852" s="85" t="s">
        <v>3</v>
      </c>
      <c r="G3852" s="85">
        <v>1722689</v>
      </c>
      <c r="H3852" s="89"/>
      <c r="I3852" s="273" t="s">
        <v>8359</v>
      </c>
      <c r="J3852" s="89"/>
      <c r="K3852" s="89"/>
      <c r="L3852" s="89"/>
      <c r="M3852" s="89"/>
      <c r="N3852" s="274">
        <v>0</v>
      </c>
      <c r="O3852" s="274">
        <v>65</v>
      </c>
      <c r="P3852" s="89" t="s">
        <v>670</v>
      </c>
    </row>
    <row r="3853" spans="1:16" ht="38.25">
      <c r="A3853" s="271">
        <v>526</v>
      </c>
      <c r="B3853" s="89"/>
      <c r="C3853" s="272" t="s">
        <v>610</v>
      </c>
      <c r="D3853" s="84">
        <v>43549</v>
      </c>
      <c r="E3853" s="85" t="s">
        <v>6907</v>
      </c>
      <c r="F3853" s="85" t="s">
        <v>3</v>
      </c>
      <c r="G3853" s="85">
        <v>1722694</v>
      </c>
      <c r="H3853" s="89"/>
      <c r="I3853" s="273" t="s">
        <v>8360</v>
      </c>
      <c r="J3853" s="89"/>
      <c r="K3853" s="89"/>
      <c r="L3853" s="89"/>
      <c r="M3853" s="89"/>
      <c r="N3853" s="274">
        <v>0</v>
      </c>
      <c r="O3853" s="274">
        <v>160</v>
      </c>
      <c r="P3853" s="89" t="s">
        <v>670</v>
      </c>
    </row>
    <row r="3854" spans="1:16" ht="63.75">
      <c r="A3854" s="271">
        <v>48</v>
      </c>
      <c r="B3854" s="89"/>
      <c r="C3854" s="272" t="s">
        <v>50</v>
      </c>
      <c r="D3854" s="84">
        <v>43549</v>
      </c>
      <c r="E3854" s="85" t="s">
        <v>6908</v>
      </c>
      <c r="F3854" s="85" t="s">
        <v>3</v>
      </c>
      <c r="G3854" s="85">
        <v>1722721</v>
      </c>
      <c r="H3854" s="89"/>
      <c r="I3854" s="273" t="s">
        <v>8361</v>
      </c>
      <c r="J3854" s="89"/>
      <c r="K3854" s="89"/>
      <c r="L3854" s="89"/>
      <c r="M3854" s="89"/>
      <c r="N3854" s="274">
        <v>0</v>
      </c>
      <c r="O3854" s="274">
        <v>15014.4</v>
      </c>
      <c r="P3854" s="89" t="s">
        <v>670</v>
      </c>
    </row>
    <row r="3855" spans="1:16" ht="63.75">
      <c r="A3855" s="271" t="s">
        <v>565</v>
      </c>
      <c r="B3855" s="89"/>
      <c r="C3855" s="272" t="s">
        <v>615</v>
      </c>
      <c r="D3855" s="84">
        <v>43549</v>
      </c>
      <c r="E3855" s="85" t="s">
        <v>6909</v>
      </c>
      <c r="F3855" s="85" t="s">
        <v>3</v>
      </c>
      <c r="G3855" s="85">
        <v>1722735</v>
      </c>
      <c r="H3855" s="89"/>
      <c r="I3855" s="273" t="s">
        <v>8362</v>
      </c>
      <c r="J3855" s="89"/>
      <c r="K3855" s="89"/>
      <c r="L3855" s="89"/>
      <c r="M3855" s="89"/>
      <c r="N3855" s="274">
        <v>0</v>
      </c>
      <c r="O3855" s="274">
        <v>50</v>
      </c>
      <c r="P3855" s="89" t="s">
        <v>670</v>
      </c>
    </row>
    <row r="3856" spans="1:16" ht="51">
      <c r="A3856" s="271">
        <v>16</v>
      </c>
      <c r="B3856" s="89"/>
      <c r="C3856" s="272" t="s">
        <v>43</v>
      </c>
      <c r="D3856" s="84">
        <v>43549</v>
      </c>
      <c r="E3856" s="85" t="s">
        <v>6910</v>
      </c>
      <c r="F3856" s="85" t="s">
        <v>3</v>
      </c>
      <c r="G3856" s="85">
        <v>1722781</v>
      </c>
      <c r="H3856" s="89"/>
      <c r="I3856" s="273" t="s">
        <v>8363</v>
      </c>
      <c r="J3856" s="89"/>
      <c r="K3856" s="89"/>
      <c r="L3856" s="89"/>
      <c r="M3856" s="89"/>
      <c r="N3856" s="274">
        <v>0</v>
      </c>
      <c r="O3856" s="274">
        <v>5780</v>
      </c>
      <c r="P3856" s="89" t="s">
        <v>670</v>
      </c>
    </row>
    <row r="3857" spans="1:16" ht="63.75">
      <c r="A3857" s="271">
        <v>660</v>
      </c>
      <c r="B3857" s="89"/>
      <c r="C3857" s="272" t="s">
        <v>188</v>
      </c>
      <c r="D3857" s="84">
        <v>43549</v>
      </c>
      <c r="E3857" s="85" t="s">
        <v>6911</v>
      </c>
      <c r="F3857" s="85" t="s">
        <v>3</v>
      </c>
      <c r="G3857" s="85">
        <v>1722586</v>
      </c>
      <c r="H3857" s="89"/>
      <c r="I3857" s="273" t="s">
        <v>8364</v>
      </c>
      <c r="J3857" s="89"/>
      <c r="K3857" s="89"/>
      <c r="L3857" s="89"/>
      <c r="M3857" s="89"/>
      <c r="N3857" s="274">
        <v>0</v>
      </c>
      <c r="O3857" s="274">
        <v>288</v>
      </c>
      <c r="P3857" s="89" t="s">
        <v>670</v>
      </c>
    </row>
    <row r="3858" spans="1:16" ht="63.75">
      <c r="A3858" s="271">
        <v>660</v>
      </c>
      <c r="B3858" s="89"/>
      <c r="C3858" s="272" t="s">
        <v>188</v>
      </c>
      <c r="D3858" s="84">
        <v>43549</v>
      </c>
      <c r="E3858" s="85" t="s">
        <v>6912</v>
      </c>
      <c r="F3858" s="85" t="s">
        <v>3</v>
      </c>
      <c r="G3858" s="85">
        <v>1722590</v>
      </c>
      <c r="H3858" s="89"/>
      <c r="I3858" s="273" t="s">
        <v>8365</v>
      </c>
      <c r="J3858" s="89"/>
      <c r="K3858" s="89"/>
      <c r="L3858" s="89"/>
      <c r="M3858" s="89"/>
      <c r="N3858" s="274">
        <v>0</v>
      </c>
      <c r="O3858" s="274">
        <v>635.20000000000005</v>
      </c>
      <c r="P3858" s="89" t="s">
        <v>670</v>
      </c>
    </row>
    <row r="3859" spans="1:16" ht="51">
      <c r="A3859" s="271">
        <v>291</v>
      </c>
      <c r="B3859" s="89"/>
      <c r="C3859" s="272" t="s">
        <v>129</v>
      </c>
      <c r="D3859" s="84">
        <v>43549</v>
      </c>
      <c r="E3859" s="85" t="s">
        <v>6913</v>
      </c>
      <c r="F3859" s="85" t="s">
        <v>3</v>
      </c>
      <c r="G3859" s="85">
        <v>1722597</v>
      </c>
      <c r="H3859" s="89"/>
      <c r="I3859" s="273" t="s">
        <v>8366</v>
      </c>
      <c r="J3859" s="89"/>
      <c r="K3859" s="89"/>
      <c r="L3859" s="89"/>
      <c r="M3859" s="89"/>
      <c r="N3859" s="274">
        <v>0</v>
      </c>
      <c r="O3859" s="274">
        <v>3800.84</v>
      </c>
      <c r="P3859" s="89" t="s">
        <v>670</v>
      </c>
    </row>
    <row r="3860" spans="1:16" ht="63.75">
      <c r="A3860" s="271">
        <v>212</v>
      </c>
      <c r="B3860" s="89"/>
      <c r="C3860" s="272" t="s">
        <v>100</v>
      </c>
      <c r="D3860" s="84">
        <v>43549</v>
      </c>
      <c r="E3860" s="85" t="s">
        <v>6914</v>
      </c>
      <c r="F3860" s="85" t="s">
        <v>3</v>
      </c>
      <c r="G3860" s="85">
        <v>1722603</v>
      </c>
      <c r="H3860" s="89"/>
      <c r="I3860" s="273" t="s">
        <v>8367</v>
      </c>
      <c r="J3860" s="89"/>
      <c r="K3860" s="89"/>
      <c r="L3860" s="89"/>
      <c r="M3860" s="89"/>
      <c r="N3860" s="274">
        <v>0</v>
      </c>
      <c r="O3860" s="274">
        <v>76167</v>
      </c>
      <c r="P3860" s="89" t="s">
        <v>670</v>
      </c>
    </row>
    <row r="3861" spans="1:16" ht="89.25">
      <c r="A3861" s="271" t="s">
        <v>557</v>
      </c>
      <c r="B3861" s="89"/>
      <c r="C3861" s="272" t="s">
        <v>783</v>
      </c>
      <c r="D3861" s="84">
        <v>43549</v>
      </c>
      <c r="E3861" s="85" t="s">
        <v>6915</v>
      </c>
      <c r="F3861" s="85" t="s">
        <v>13</v>
      </c>
      <c r="G3861" s="85">
        <v>949785</v>
      </c>
      <c r="H3861" s="89"/>
      <c r="I3861" s="273" t="s">
        <v>8368</v>
      </c>
      <c r="J3861" s="89"/>
      <c r="K3861" s="89"/>
      <c r="L3861" s="89"/>
      <c r="M3861" s="89"/>
      <c r="N3861" s="274">
        <v>5745375</v>
      </c>
      <c r="O3861" s="274">
        <v>0</v>
      </c>
      <c r="P3861" s="89" t="s">
        <v>670</v>
      </c>
    </row>
    <row r="3862" spans="1:16" ht="63.75">
      <c r="A3862" s="271" t="s">
        <v>556</v>
      </c>
      <c r="B3862" s="89"/>
      <c r="C3862" s="272" t="s">
        <v>616</v>
      </c>
      <c r="D3862" s="84">
        <v>43549</v>
      </c>
      <c r="E3862" s="85" t="s">
        <v>6916</v>
      </c>
      <c r="F3862" s="85" t="s">
        <v>11</v>
      </c>
      <c r="G3862" s="85">
        <v>949787</v>
      </c>
      <c r="H3862" s="89"/>
      <c r="I3862" s="273" t="s">
        <v>8369</v>
      </c>
      <c r="J3862" s="89"/>
      <c r="K3862" s="89"/>
      <c r="L3862" s="89"/>
      <c r="M3862" s="89"/>
      <c r="N3862" s="274">
        <v>50</v>
      </c>
      <c r="O3862" s="274">
        <v>0</v>
      </c>
      <c r="P3862" s="89" t="s">
        <v>670</v>
      </c>
    </row>
    <row r="3863" spans="1:16" ht="51">
      <c r="A3863" s="271">
        <v>163</v>
      </c>
      <c r="B3863" s="89"/>
      <c r="C3863" s="272" t="s">
        <v>88</v>
      </c>
      <c r="D3863" s="84">
        <v>43549</v>
      </c>
      <c r="E3863" s="85" t="s">
        <v>6917</v>
      </c>
      <c r="F3863" s="85" t="s">
        <v>671</v>
      </c>
      <c r="G3863" s="85">
        <v>264629</v>
      </c>
      <c r="H3863" s="89"/>
      <c r="I3863" s="273" t="s">
        <v>7973</v>
      </c>
      <c r="J3863" s="89"/>
      <c r="K3863" s="89"/>
      <c r="L3863" s="89"/>
      <c r="M3863" s="89"/>
      <c r="N3863" s="274">
        <v>252444.02</v>
      </c>
      <c r="O3863" s="274">
        <v>0</v>
      </c>
      <c r="P3863" s="89" t="s">
        <v>670</v>
      </c>
    </row>
    <row r="3864" spans="1:16" ht="76.5">
      <c r="A3864" s="271">
        <v>25</v>
      </c>
      <c r="B3864" s="89"/>
      <c r="C3864" s="272" t="s">
        <v>45</v>
      </c>
      <c r="D3864" s="84">
        <v>43549</v>
      </c>
      <c r="E3864" s="85" t="s">
        <v>6918</v>
      </c>
      <c r="F3864" s="85" t="s">
        <v>671</v>
      </c>
      <c r="G3864" s="85">
        <v>258457</v>
      </c>
      <c r="H3864" s="89"/>
      <c r="I3864" s="273" t="s">
        <v>8370</v>
      </c>
      <c r="J3864" s="89"/>
      <c r="K3864" s="89"/>
      <c r="L3864" s="89"/>
      <c r="M3864" s="89"/>
      <c r="N3864" s="274">
        <v>1547889.22</v>
      </c>
      <c r="O3864" s="274">
        <v>0</v>
      </c>
      <c r="P3864" s="89" t="s">
        <v>670</v>
      </c>
    </row>
    <row r="3865" spans="1:16" ht="76.5">
      <c r="A3865" s="271">
        <v>25</v>
      </c>
      <c r="B3865" s="89"/>
      <c r="C3865" s="272" t="s">
        <v>45</v>
      </c>
      <c r="D3865" s="84">
        <v>43549</v>
      </c>
      <c r="E3865" s="85" t="s">
        <v>6918</v>
      </c>
      <c r="F3865" s="85" t="s">
        <v>671</v>
      </c>
      <c r="G3865" s="85">
        <v>258458</v>
      </c>
      <c r="H3865" s="89"/>
      <c r="I3865" s="273" t="s">
        <v>8371</v>
      </c>
      <c r="J3865" s="89"/>
      <c r="K3865" s="89"/>
      <c r="L3865" s="89"/>
      <c r="M3865" s="89"/>
      <c r="N3865" s="274">
        <v>1889276.61</v>
      </c>
      <c r="O3865" s="274">
        <v>0</v>
      </c>
      <c r="P3865" s="89" t="s">
        <v>670</v>
      </c>
    </row>
    <row r="3866" spans="1:16" ht="89.25">
      <c r="A3866" s="271">
        <v>25</v>
      </c>
      <c r="B3866" s="89"/>
      <c r="C3866" s="272" t="s">
        <v>45</v>
      </c>
      <c r="D3866" s="84">
        <v>43549</v>
      </c>
      <c r="E3866" s="85" t="s">
        <v>6918</v>
      </c>
      <c r="F3866" s="85" t="s">
        <v>671</v>
      </c>
      <c r="G3866" s="85">
        <v>259175</v>
      </c>
      <c r="H3866" s="89"/>
      <c r="I3866" s="273" t="s">
        <v>8372</v>
      </c>
      <c r="J3866" s="89"/>
      <c r="K3866" s="89"/>
      <c r="L3866" s="89"/>
      <c r="M3866" s="89"/>
      <c r="N3866" s="274">
        <v>114434.07</v>
      </c>
      <c r="O3866" s="274">
        <v>0</v>
      </c>
      <c r="P3866" s="89" t="s">
        <v>670</v>
      </c>
    </row>
    <row r="3867" spans="1:16" ht="76.5">
      <c r="A3867" s="271" t="s">
        <v>557</v>
      </c>
      <c r="B3867" s="89"/>
      <c r="C3867" s="272" t="s">
        <v>783</v>
      </c>
      <c r="D3867" s="84">
        <v>43549</v>
      </c>
      <c r="E3867" s="85" t="s">
        <v>6919</v>
      </c>
      <c r="F3867" s="85" t="s">
        <v>6</v>
      </c>
      <c r="G3867" s="85">
        <v>995817</v>
      </c>
      <c r="H3867" s="89"/>
      <c r="I3867" s="273" t="s">
        <v>8373</v>
      </c>
      <c r="J3867" s="89"/>
      <c r="K3867" s="89"/>
      <c r="L3867" s="89"/>
      <c r="M3867" s="89"/>
      <c r="N3867" s="274">
        <v>0</v>
      </c>
      <c r="O3867" s="274">
        <v>77897.02</v>
      </c>
      <c r="P3867" s="89" t="s">
        <v>670</v>
      </c>
    </row>
    <row r="3868" spans="1:16" ht="63.75">
      <c r="A3868" s="271">
        <v>10</v>
      </c>
      <c r="B3868" s="89"/>
      <c r="C3868" s="272" t="s">
        <v>41</v>
      </c>
      <c r="D3868" s="84">
        <v>43549</v>
      </c>
      <c r="E3868" s="85" t="s">
        <v>6920</v>
      </c>
      <c r="F3868" s="85" t="s">
        <v>6</v>
      </c>
      <c r="G3868" s="85">
        <v>996122</v>
      </c>
      <c r="H3868" s="89"/>
      <c r="I3868" s="273" t="s">
        <v>8374</v>
      </c>
      <c r="J3868" s="89"/>
      <c r="K3868" s="89"/>
      <c r="L3868" s="89"/>
      <c r="M3868" s="89"/>
      <c r="N3868" s="274">
        <v>0</v>
      </c>
      <c r="O3868" s="274">
        <v>4411.87</v>
      </c>
      <c r="P3868" s="89" t="s">
        <v>670</v>
      </c>
    </row>
    <row r="3869" spans="1:16" ht="51">
      <c r="A3869" s="271">
        <v>10</v>
      </c>
      <c r="B3869" s="89"/>
      <c r="C3869" s="272" t="s">
        <v>41</v>
      </c>
      <c r="D3869" s="84">
        <v>43549</v>
      </c>
      <c r="E3869" s="85" t="s">
        <v>6921</v>
      </c>
      <c r="F3869" s="85" t="s">
        <v>6</v>
      </c>
      <c r="G3869" s="85">
        <v>996124</v>
      </c>
      <c r="H3869" s="89"/>
      <c r="I3869" s="273" t="s">
        <v>8375</v>
      </c>
      <c r="J3869" s="89"/>
      <c r="K3869" s="89"/>
      <c r="L3869" s="89"/>
      <c r="M3869" s="89"/>
      <c r="N3869" s="274">
        <v>0</v>
      </c>
      <c r="O3869" s="274">
        <v>8575</v>
      </c>
      <c r="P3869" s="89" t="s">
        <v>670</v>
      </c>
    </row>
    <row r="3870" spans="1:16" ht="76.5">
      <c r="A3870" s="271" t="s">
        <v>557</v>
      </c>
      <c r="B3870" s="89"/>
      <c r="C3870" s="272" t="s">
        <v>783</v>
      </c>
      <c r="D3870" s="84">
        <v>43549</v>
      </c>
      <c r="E3870" s="85" t="s">
        <v>6922</v>
      </c>
      <c r="F3870" s="85" t="s">
        <v>6</v>
      </c>
      <c r="G3870" s="85">
        <v>1096955</v>
      </c>
      <c r="H3870" s="89"/>
      <c r="I3870" s="273" t="s">
        <v>8376</v>
      </c>
      <c r="J3870" s="89"/>
      <c r="K3870" s="89"/>
      <c r="L3870" s="89"/>
      <c r="M3870" s="89"/>
      <c r="N3870" s="274">
        <v>0</v>
      </c>
      <c r="O3870" s="274">
        <v>98000</v>
      </c>
      <c r="P3870" s="89" t="s">
        <v>670</v>
      </c>
    </row>
    <row r="3871" spans="1:16" ht="51">
      <c r="A3871" s="271">
        <v>86</v>
      </c>
      <c r="B3871" s="89"/>
      <c r="C3871" s="272" t="s">
        <v>56</v>
      </c>
      <c r="D3871" s="84">
        <v>43549</v>
      </c>
      <c r="E3871" s="85" t="s">
        <v>6923</v>
      </c>
      <c r="F3871" s="85" t="s">
        <v>6</v>
      </c>
      <c r="G3871" s="85">
        <v>949844</v>
      </c>
      <c r="H3871" s="89"/>
      <c r="I3871" s="273" t="s">
        <v>8377</v>
      </c>
      <c r="J3871" s="89"/>
      <c r="K3871" s="89"/>
      <c r="L3871" s="89"/>
      <c r="M3871" s="89"/>
      <c r="N3871" s="274">
        <v>0</v>
      </c>
      <c r="O3871" s="274">
        <v>2204.54</v>
      </c>
      <c r="P3871" s="89" t="s">
        <v>670</v>
      </c>
    </row>
    <row r="3872" spans="1:16" ht="89.25">
      <c r="A3872" s="271">
        <v>20</v>
      </c>
      <c r="B3872" s="89"/>
      <c r="C3872" s="272" t="s">
        <v>44</v>
      </c>
      <c r="D3872" s="84">
        <v>43549</v>
      </c>
      <c r="E3872" s="85" t="s">
        <v>6924</v>
      </c>
      <c r="F3872" s="85" t="s">
        <v>11</v>
      </c>
      <c r="G3872" s="85">
        <v>949806</v>
      </c>
      <c r="H3872" s="89"/>
      <c r="I3872" s="273" t="s">
        <v>8378</v>
      </c>
      <c r="J3872" s="89"/>
      <c r="K3872" s="89"/>
      <c r="L3872" s="89"/>
      <c r="M3872" s="89"/>
      <c r="N3872" s="274">
        <v>332.84</v>
      </c>
      <c r="O3872" s="274">
        <v>0</v>
      </c>
      <c r="P3872" s="89" t="s">
        <v>670</v>
      </c>
    </row>
    <row r="3873" spans="1:16" ht="76.5">
      <c r="A3873" s="271" t="s">
        <v>557</v>
      </c>
      <c r="B3873" s="89"/>
      <c r="C3873" s="272" t="s">
        <v>783</v>
      </c>
      <c r="D3873" s="84">
        <v>43549</v>
      </c>
      <c r="E3873" s="85" t="s">
        <v>6925</v>
      </c>
      <c r="F3873" s="85" t="s">
        <v>13</v>
      </c>
      <c r="G3873" s="85">
        <v>949843</v>
      </c>
      <c r="H3873" s="89"/>
      <c r="I3873" s="273" t="s">
        <v>8379</v>
      </c>
      <c r="J3873" s="89"/>
      <c r="K3873" s="89"/>
      <c r="L3873" s="89"/>
      <c r="M3873" s="89"/>
      <c r="N3873" s="274">
        <v>800</v>
      </c>
      <c r="O3873" s="274">
        <v>0</v>
      </c>
      <c r="P3873" s="89" t="s">
        <v>670</v>
      </c>
    </row>
    <row r="3874" spans="1:16" ht="76.5">
      <c r="A3874" s="271" t="s">
        <v>557</v>
      </c>
      <c r="B3874" s="89"/>
      <c r="C3874" s="272" t="s">
        <v>783</v>
      </c>
      <c r="D3874" s="84">
        <v>43549</v>
      </c>
      <c r="E3874" s="85" t="s">
        <v>6926</v>
      </c>
      <c r="F3874" s="85" t="s">
        <v>11</v>
      </c>
      <c r="G3874" s="85">
        <v>949843</v>
      </c>
      <c r="H3874" s="89"/>
      <c r="I3874" s="273" t="s">
        <v>8380</v>
      </c>
      <c r="J3874" s="89"/>
      <c r="K3874" s="89"/>
      <c r="L3874" s="89"/>
      <c r="M3874" s="89"/>
      <c r="N3874" s="274">
        <v>50</v>
      </c>
      <c r="O3874" s="274">
        <v>0</v>
      </c>
      <c r="P3874" s="89" t="s">
        <v>670</v>
      </c>
    </row>
    <row r="3875" spans="1:16" ht="51">
      <c r="A3875" s="271">
        <v>513</v>
      </c>
      <c r="B3875" s="89"/>
      <c r="C3875" s="272" t="s">
        <v>171</v>
      </c>
      <c r="D3875" s="84">
        <v>43549</v>
      </c>
      <c r="E3875" s="85" t="s">
        <v>6927</v>
      </c>
      <c r="F3875" s="85" t="s">
        <v>11</v>
      </c>
      <c r="G3875" s="85">
        <v>949856</v>
      </c>
      <c r="H3875" s="89"/>
      <c r="I3875" s="273" t="s">
        <v>8381</v>
      </c>
      <c r="J3875" s="89"/>
      <c r="K3875" s="89"/>
      <c r="L3875" s="89"/>
      <c r="M3875" s="89"/>
      <c r="N3875" s="274">
        <v>50</v>
      </c>
      <c r="O3875" s="274">
        <v>0</v>
      </c>
      <c r="P3875" s="89" t="s">
        <v>670</v>
      </c>
    </row>
    <row r="3876" spans="1:16" ht="76.5">
      <c r="A3876" s="271" t="s">
        <v>557</v>
      </c>
      <c r="B3876" s="89"/>
      <c r="C3876" s="272" t="s">
        <v>783</v>
      </c>
      <c r="D3876" s="84">
        <v>43549</v>
      </c>
      <c r="E3876" s="85" t="s">
        <v>6928</v>
      </c>
      <c r="F3876" s="85" t="s">
        <v>11</v>
      </c>
      <c r="G3876" s="85">
        <v>949860</v>
      </c>
      <c r="H3876" s="89"/>
      <c r="I3876" s="273" t="s">
        <v>8382</v>
      </c>
      <c r="J3876" s="89"/>
      <c r="K3876" s="89"/>
      <c r="L3876" s="89"/>
      <c r="M3876" s="89"/>
      <c r="N3876" s="274">
        <v>50</v>
      </c>
      <c r="O3876" s="274">
        <v>0</v>
      </c>
      <c r="P3876" s="89" t="s">
        <v>670</v>
      </c>
    </row>
    <row r="3877" spans="1:16" ht="51">
      <c r="A3877" s="271">
        <v>513</v>
      </c>
      <c r="B3877" s="89"/>
      <c r="C3877" s="272" t="s">
        <v>171</v>
      </c>
      <c r="D3877" s="84">
        <v>43549</v>
      </c>
      <c r="E3877" s="85" t="s">
        <v>6929</v>
      </c>
      <c r="F3877" s="85" t="s">
        <v>11</v>
      </c>
      <c r="G3877" s="85">
        <v>949862</v>
      </c>
      <c r="H3877" s="89"/>
      <c r="I3877" s="273" t="s">
        <v>8383</v>
      </c>
      <c r="J3877" s="89"/>
      <c r="K3877" s="89"/>
      <c r="L3877" s="89"/>
      <c r="M3877" s="89"/>
      <c r="N3877" s="274">
        <v>50</v>
      </c>
      <c r="O3877" s="274">
        <v>0</v>
      </c>
      <c r="P3877" s="89" t="s">
        <v>670</v>
      </c>
    </row>
    <row r="3878" spans="1:16" ht="51">
      <c r="A3878" s="271">
        <v>513</v>
      </c>
      <c r="B3878" s="89"/>
      <c r="C3878" s="272" t="s">
        <v>171</v>
      </c>
      <c r="D3878" s="84">
        <v>43549</v>
      </c>
      <c r="E3878" s="85" t="s">
        <v>6930</v>
      </c>
      <c r="F3878" s="85" t="s">
        <v>15</v>
      </c>
      <c r="G3878" s="85">
        <v>996129</v>
      </c>
      <c r="H3878" s="89"/>
      <c r="I3878" s="273" t="s">
        <v>719</v>
      </c>
      <c r="J3878" s="89"/>
      <c r="K3878" s="89"/>
      <c r="L3878" s="89"/>
      <c r="M3878" s="89"/>
      <c r="N3878" s="274">
        <v>50</v>
      </c>
      <c r="O3878" s="274">
        <v>0</v>
      </c>
      <c r="P3878" s="89" t="s">
        <v>670</v>
      </c>
    </row>
    <row r="3879" spans="1:16" ht="51">
      <c r="A3879" s="271">
        <v>513</v>
      </c>
      <c r="B3879" s="89"/>
      <c r="C3879" s="272" t="s">
        <v>171</v>
      </c>
      <c r="D3879" s="84">
        <v>43549</v>
      </c>
      <c r="E3879" s="85" t="s">
        <v>6931</v>
      </c>
      <c r="F3879" s="85" t="s">
        <v>15</v>
      </c>
      <c r="G3879" s="85">
        <v>996131</v>
      </c>
      <c r="H3879" s="89"/>
      <c r="I3879" s="273" t="s">
        <v>8384</v>
      </c>
      <c r="J3879" s="89"/>
      <c r="K3879" s="89"/>
      <c r="L3879" s="89"/>
      <c r="M3879" s="89"/>
      <c r="N3879" s="274">
        <v>50</v>
      </c>
      <c r="O3879" s="274">
        <v>0</v>
      </c>
      <c r="P3879" s="89" t="s">
        <v>670</v>
      </c>
    </row>
    <row r="3880" spans="1:16" ht="51">
      <c r="A3880" s="271">
        <v>513</v>
      </c>
      <c r="B3880" s="89"/>
      <c r="C3880" s="272" t="s">
        <v>171</v>
      </c>
      <c r="D3880" s="84">
        <v>43549</v>
      </c>
      <c r="E3880" s="85" t="s">
        <v>6932</v>
      </c>
      <c r="F3880" s="85" t="s">
        <v>15</v>
      </c>
      <c r="G3880" s="85">
        <v>996133</v>
      </c>
      <c r="H3880" s="89"/>
      <c r="I3880" s="273" t="s">
        <v>743</v>
      </c>
      <c r="J3880" s="89"/>
      <c r="K3880" s="89"/>
      <c r="L3880" s="89"/>
      <c r="M3880" s="89"/>
      <c r="N3880" s="274">
        <v>50</v>
      </c>
      <c r="O3880" s="274">
        <v>0</v>
      </c>
      <c r="P3880" s="89" t="s">
        <v>670</v>
      </c>
    </row>
    <row r="3881" spans="1:16" ht="51">
      <c r="A3881" s="271">
        <v>513</v>
      </c>
      <c r="B3881" s="89"/>
      <c r="C3881" s="272" t="s">
        <v>171</v>
      </c>
      <c r="D3881" s="84">
        <v>43549</v>
      </c>
      <c r="E3881" s="85" t="s">
        <v>6933</v>
      </c>
      <c r="F3881" s="85" t="s">
        <v>15</v>
      </c>
      <c r="G3881" s="85">
        <v>996135</v>
      </c>
      <c r="H3881" s="89"/>
      <c r="I3881" s="273" t="s">
        <v>744</v>
      </c>
      <c r="J3881" s="89"/>
      <c r="K3881" s="89"/>
      <c r="L3881" s="89"/>
      <c r="M3881" s="89"/>
      <c r="N3881" s="274">
        <v>50</v>
      </c>
      <c r="O3881" s="274">
        <v>0</v>
      </c>
      <c r="P3881" s="89" t="s">
        <v>670</v>
      </c>
    </row>
    <row r="3882" spans="1:16" ht="63.75">
      <c r="A3882" s="271" t="s">
        <v>557</v>
      </c>
      <c r="B3882" s="89"/>
      <c r="C3882" s="272" t="s">
        <v>783</v>
      </c>
      <c r="D3882" s="84">
        <v>43549</v>
      </c>
      <c r="E3882" s="85" t="s">
        <v>6934</v>
      </c>
      <c r="F3882" s="85" t="s">
        <v>11</v>
      </c>
      <c r="G3882" s="85">
        <v>11986</v>
      </c>
      <c r="H3882" s="89"/>
      <c r="I3882" s="273" t="s">
        <v>8385</v>
      </c>
      <c r="J3882" s="89"/>
      <c r="K3882" s="89"/>
      <c r="L3882" s="89"/>
      <c r="M3882" s="89"/>
      <c r="N3882" s="274">
        <v>570.13</v>
      </c>
      <c r="O3882" s="274">
        <v>0</v>
      </c>
      <c r="P3882" s="89" t="s">
        <v>670</v>
      </c>
    </row>
    <row r="3883" spans="1:16" ht="63.75">
      <c r="A3883" s="271" t="s">
        <v>557</v>
      </c>
      <c r="B3883" s="89"/>
      <c r="C3883" s="272" t="s">
        <v>783</v>
      </c>
      <c r="D3883" s="84">
        <v>43549</v>
      </c>
      <c r="E3883" s="85" t="s">
        <v>6935</v>
      </c>
      <c r="F3883" s="85" t="s">
        <v>11</v>
      </c>
      <c r="G3883" s="85">
        <v>11990</v>
      </c>
      <c r="H3883" s="89"/>
      <c r="I3883" s="273" t="s">
        <v>8386</v>
      </c>
      <c r="J3883" s="89"/>
      <c r="K3883" s="89"/>
      <c r="L3883" s="89"/>
      <c r="M3883" s="89"/>
      <c r="N3883" s="274">
        <v>385.52</v>
      </c>
      <c r="O3883" s="274">
        <v>0</v>
      </c>
      <c r="P3883" s="89" t="s">
        <v>670</v>
      </c>
    </row>
    <row r="3884" spans="1:16" ht="63.75">
      <c r="A3884" s="271" t="s">
        <v>557</v>
      </c>
      <c r="B3884" s="89"/>
      <c r="C3884" s="272" t="s">
        <v>783</v>
      </c>
      <c r="D3884" s="84">
        <v>43549</v>
      </c>
      <c r="E3884" s="85" t="s">
        <v>6936</v>
      </c>
      <c r="F3884" s="85" t="s">
        <v>11</v>
      </c>
      <c r="G3884" s="85">
        <v>11989</v>
      </c>
      <c r="H3884" s="89"/>
      <c r="I3884" s="273" t="s">
        <v>8387</v>
      </c>
      <c r="J3884" s="89"/>
      <c r="K3884" s="89"/>
      <c r="L3884" s="89"/>
      <c r="M3884" s="89"/>
      <c r="N3884" s="274">
        <v>364.81</v>
      </c>
      <c r="O3884" s="274">
        <v>0</v>
      </c>
      <c r="P3884" s="89" t="s">
        <v>670</v>
      </c>
    </row>
    <row r="3885" spans="1:16" ht="89.25">
      <c r="A3885" s="271">
        <v>35</v>
      </c>
      <c r="B3885" s="89"/>
      <c r="C3885" s="272" t="s">
        <v>46</v>
      </c>
      <c r="D3885" s="84">
        <v>43549</v>
      </c>
      <c r="E3885" s="85" t="s">
        <v>6937</v>
      </c>
      <c r="F3885" s="85" t="s">
        <v>15</v>
      </c>
      <c r="G3885" s="85">
        <v>7531</v>
      </c>
      <c r="H3885" s="89"/>
      <c r="I3885" s="273" t="s">
        <v>8388</v>
      </c>
      <c r="J3885" s="89"/>
      <c r="K3885" s="89"/>
      <c r="L3885" s="89"/>
      <c r="M3885" s="89"/>
      <c r="N3885" s="274">
        <v>295.73</v>
      </c>
      <c r="O3885" s="274">
        <v>0</v>
      </c>
      <c r="P3885" s="89" t="s">
        <v>670</v>
      </c>
    </row>
    <row r="3886" spans="1:16" ht="89.25">
      <c r="A3886" s="271">
        <v>340</v>
      </c>
      <c r="B3886" s="89"/>
      <c r="C3886" s="272" t="s">
        <v>147</v>
      </c>
      <c r="D3886" s="84">
        <v>43549</v>
      </c>
      <c r="E3886" s="85" t="s">
        <v>6938</v>
      </c>
      <c r="F3886" s="85" t="s">
        <v>15</v>
      </c>
      <c r="G3886" s="85">
        <v>7541</v>
      </c>
      <c r="H3886" s="89"/>
      <c r="I3886" s="273" t="s">
        <v>8389</v>
      </c>
      <c r="J3886" s="89"/>
      <c r="K3886" s="89"/>
      <c r="L3886" s="89"/>
      <c r="M3886" s="89"/>
      <c r="N3886" s="274">
        <v>271.51</v>
      </c>
      <c r="O3886" s="274">
        <v>0</v>
      </c>
      <c r="P3886" s="89" t="s">
        <v>670</v>
      </c>
    </row>
    <row r="3887" spans="1:16" ht="63.75">
      <c r="A3887" s="271" t="s">
        <v>557</v>
      </c>
      <c r="B3887" s="89"/>
      <c r="C3887" s="272" t="s">
        <v>783</v>
      </c>
      <c r="D3887" s="84">
        <v>43549</v>
      </c>
      <c r="E3887" s="85" t="s">
        <v>6939</v>
      </c>
      <c r="F3887" s="85" t="s">
        <v>11</v>
      </c>
      <c r="G3887" s="85">
        <v>11998</v>
      </c>
      <c r="H3887" s="89"/>
      <c r="I3887" s="273" t="s">
        <v>8390</v>
      </c>
      <c r="J3887" s="89"/>
      <c r="K3887" s="89"/>
      <c r="L3887" s="89"/>
      <c r="M3887" s="89"/>
      <c r="N3887" s="274">
        <v>7684.63</v>
      </c>
      <c r="O3887" s="274">
        <v>0</v>
      </c>
      <c r="P3887" s="89" t="s">
        <v>670</v>
      </c>
    </row>
    <row r="3888" spans="1:16" ht="89.25">
      <c r="A3888" s="271">
        <v>340</v>
      </c>
      <c r="B3888" s="89"/>
      <c r="C3888" s="272" t="s">
        <v>147</v>
      </c>
      <c r="D3888" s="84">
        <v>43549</v>
      </c>
      <c r="E3888" s="85" t="s">
        <v>6940</v>
      </c>
      <c r="F3888" s="85" t="s">
        <v>15</v>
      </c>
      <c r="G3888" s="85">
        <v>7542</v>
      </c>
      <c r="H3888" s="89"/>
      <c r="I3888" s="273" t="s">
        <v>8391</v>
      </c>
      <c r="J3888" s="89"/>
      <c r="K3888" s="89"/>
      <c r="L3888" s="89"/>
      <c r="M3888" s="89"/>
      <c r="N3888" s="274">
        <v>297.10000000000002</v>
      </c>
      <c r="O3888" s="274">
        <v>0</v>
      </c>
      <c r="P3888" s="89" t="s">
        <v>670</v>
      </c>
    </row>
    <row r="3889" spans="1:16" ht="89.25">
      <c r="A3889" s="271">
        <v>513</v>
      </c>
      <c r="B3889" s="89"/>
      <c r="C3889" s="272" t="s">
        <v>171</v>
      </c>
      <c r="D3889" s="84">
        <v>43549</v>
      </c>
      <c r="E3889" s="85" t="s">
        <v>6941</v>
      </c>
      <c r="F3889" s="85" t="s">
        <v>629</v>
      </c>
      <c r="G3889" s="85">
        <v>7523</v>
      </c>
      <c r="H3889" s="89"/>
      <c r="I3889" s="273" t="s">
        <v>8392</v>
      </c>
      <c r="J3889" s="89"/>
      <c r="K3889" s="89"/>
      <c r="L3889" s="89"/>
      <c r="M3889" s="89"/>
      <c r="N3889" s="274">
        <v>821.05</v>
      </c>
      <c r="O3889" s="274">
        <v>0</v>
      </c>
      <c r="P3889" s="89" t="s">
        <v>670</v>
      </c>
    </row>
    <row r="3890" spans="1:16" ht="89.25">
      <c r="A3890" s="271">
        <v>513</v>
      </c>
      <c r="B3890" s="89"/>
      <c r="C3890" s="272" t="s">
        <v>171</v>
      </c>
      <c r="D3890" s="84">
        <v>43549</v>
      </c>
      <c r="E3890" s="85" t="s">
        <v>6942</v>
      </c>
      <c r="F3890" s="85" t="s">
        <v>15</v>
      </c>
      <c r="G3890" s="85">
        <v>7523</v>
      </c>
      <c r="H3890" s="89"/>
      <c r="I3890" s="273" t="s">
        <v>8393</v>
      </c>
      <c r="J3890" s="89"/>
      <c r="K3890" s="89"/>
      <c r="L3890" s="89"/>
      <c r="M3890" s="89"/>
      <c r="N3890" s="274">
        <v>363.02</v>
      </c>
      <c r="O3890" s="274">
        <v>0</v>
      </c>
      <c r="P3890" s="89" t="s">
        <v>670</v>
      </c>
    </row>
    <row r="3891" spans="1:16" ht="51">
      <c r="A3891" s="271" t="s">
        <v>565</v>
      </c>
      <c r="B3891" s="89"/>
      <c r="C3891" s="272" t="s">
        <v>615</v>
      </c>
      <c r="D3891" s="84">
        <v>43550</v>
      </c>
      <c r="E3891" s="85" t="s">
        <v>6943</v>
      </c>
      <c r="F3891" s="85" t="s">
        <v>3</v>
      </c>
      <c r="G3891" s="85">
        <v>1723025</v>
      </c>
      <c r="H3891" s="89"/>
      <c r="I3891" s="273" t="s">
        <v>8394</v>
      </c>
      <c r="J3891" s="89"/>
      <c r="K3891" s="89"/>
      <c r="L3891" s="89"/>
      <c r="M3891" s="89"/>
      <c r="N3891" s="274">
        <v>0</v>
      </c>
      <c r="O3891" s="274">
        <v>3207.06</v>
      </c>
      <c r="P3891" s="89" t="s">
        <v>670</v>
      </c>
    </row>
    <row r="3892" spans="1:16" ht="38.25">
      <c r="A3892" s="271">
        <v>86</v>
      </c>
      <c r="B3892" s="89"/>
      <c r="C3892" s="272" t="s">
        <v>56</v>
      </c>
      <c r="D3892" s="84">
        <v>43550</v>
      </c>
      <c r="E3892" s="85" t="s">
        <v>6944</v>
      </c>
      <c r="F3892" s="85" t="s">
        <v>3</v>
      </c>
      <c r="G3892" s="85">
        <v>1723058</v>
      </c>
      <c r="H3892" s="89"/>
      <c r="I3892" s="273" t="s">
        <v>8395</v>
      </c>
      <c r="J3892" s="89"/>
      <c r="K3892" s="89"/>
      <c r="L3892" s="89"/>
      <c r="M3892" s="89"/>
      <c r="N3892" s="274">
        <v>0</v>
      </c>
      <c r="O3892" s="274">
        <v>1.53</v>
      </c>
      <c r="P3892" s="89" t="s">
        <v>670</v>
      </c>
    </row>
    <row r="3893" spans="1:16" ht="38.25">
      <c r="A3893" s="271" t="s">
        <v>565</v>
      </c>
      <c r="B3893" s="89"/>
      <c r="C3893" s="272" t="s">
        <v>615</v>
      </c>
      <c r="D3893" s="84">
        <v>43550</v>
      </c>
      <c r="E3893" s="85" t="s">
        <v>6945</v>
      </c>
      <c r="F3893" s="85" t="s">
        <v>3</v>
      </c>
      <c r="G3893" s="85">
        <v>1723059</v>
      </c>
      <c r="H3893" s="89"/>
      <c r="I3893" s="273" t="s">
        <v>8396</v>
      </c>
      <c r="J3893" s="89"/>
      <c r="K3893" s="89"/>
      <c r="L3893" s="89"/>
      <c r="M3893" s="89"/>
      <c r="N3893" s="274">
        <v>0</v>
      </c>
      <c r="O3893" s="274">
        <v>8.15</v>
      </c>
      <c r="P3893" s="89" t="s">
        <v>670</v>
      </c>
    </row>
    <row r="3894" spans="1:16" ht="38.25">
      <c r="A3894" s="271" t="s">
        <v>565</v>
      </c>
      <c r="B3894" s="89"/>
      <c r="C3894" s="272" t="s">
        <v>615</v>
      </c>
      <c r="D3894" s="84">
        <v>43550</v>
      </c>
      <c r="E3894" s="85" t="s">
        <v>6946</v>
      </c>
      <c r="F3894" s="85" t="s">
        <v>3</v>
      </c>
      <c r="G3894" s="85">
        <v>1723061</v>
      </c>
      <c r="H3894" s="89"/>
      <c r="I3894" s="273" t="s">
        <v>8397</v>
      </c>
      <c r="J3894" s="89"/>
      <c r="K3894" s="89"/>
      <c r="L3894" s="89"/>
      <c r="M3894" s="89"/>
      <c r="N3894" s="274">
        <v>0</v>
      </c>
      <c r="O3894" s="274">
        <v>50</v>
      </c>
      <c r="P3894" s="89" t="s">
        <v>670</v>
      </c>
    </row>
    <row r="3895" spans="1:16" ht="63.75">
      <c r="A3895" s="271">
        <v>86</v>
      </c>
      <c r="B3895" s="89"/>
      <c r="C3895" s="272" t="s">
        <v>56</v>
      </c>
      <c r="D3895" s="84">
        <v>43550</v>
      </c>
      <c r="E3895" s="85" t="s">
        <v>6947</v>
      </c>
      <c r="F3895" s="85" t="s">
        <v>3</v>
      </c>
      <c r="G3895" s="85">
        <v>1722965</v>
      </c>
      <c r="H3895" s="89"/>
      <c r="I3895" s="273" t="s">
        <v>8398</v>
      </c>
      <c r="J3895" s="89"/>
      <c r="K3895" s="89"/>
      <c r="L3895" s="89"/>
      <c r="M3895" s="89"/>
      <c r="N3895" s="274">
        <v>0</v>
      </c>
      <c r="O3895" s="274">
        <v>500</v>
      </c>
      <c r="P3895" s="89" t="s">
        <v>670</v>
      </c>
    </row>
    <row r="3896" spans="1:16" ht="51">
      <c r="A3896" s="271" t="s">
        <v>565</v>
      </c>
      <c r="B3896" s="89"/>
      <c r="C3896" s="272" t="s">
        <v>615</v>
      </c>
      <c r="D3896" s="84">
        <v>43550</v>
      </c>
      <c r="E3896" s="85" t="s">
        <v>6948</v>
      </c>
      <c r="F3896" s="85" t="s">
        <v>3</v>
      </c>
      <c r="G3896" s="85">
        <v>1722961</v>
      </c>
      <c r="H3896" s="89"/>
      <c r="I3896" s="273" t="s">
        <v>8399</v>
      </c>
      <c r="J3896" s="89"/>
      <c r="K3896" s="89"/>
      <c r="L3896" s="89"/>
      <c r="M3896" s="89"/>
      <c r="N3896" s="274">
        <v>0</v>
      </c>
      <c r="O3896" s="274">
        <v>968.31000000000006</v>
      </c>
      <c r="P3896" s="89" t="s">
        <v>670</v>
      </c>
    </row>
    <row r="3897" spans="1:16" ht="51">
      <c r="A3897" s="271">
        <v>526</v>
      </c>
      <c r="B3897" s="89"/>
      <c r="C3897" s="272" t="s">
        <v>610</v>
      </c>
      <c r="D3897" s="84">
        <v>43550</v>
      </c>
      <c r="E3897" s="85" t="s">
        <v>6949</v>
      </c>
      <c r="F3897" s="85" t="s">
        <v>3</v>
      </c>
      <c r="G3897" s="85">
        <v>1722953</v>
      </c>
      <c r="H3897" s="89"/>
      <c r="I3897" s="273" t="s">
        <v>5488</v>
      </c>
      <c r="J3897" s="89"/>
      <c r="K3897" s="89"/>
      <c r="L3897" s="89"/>
      <c r="M3897" s="89"/>
      <c r="N3897" s="274">
        <v>0</v>
      </c>
      <c r="O3897" s="274">
        <v>1.75</v>
      </c>
      <c r="P3897" s="89" t="s">
        <v>670</v>
      </c>
    </row>
    <row r="3898" spans="1:16" ht="51">
      <c r="A3898" s="271" t="s">
        <v>565</v>
      </c>
      <c r="B3898" s="89"/>
      <c r="C3898" s="272" t="s">
        <v>615</v>
      </c>
      <c r="D3898" s="84">
        <v>43550</v>
      </c>
      <c r="E3898" s="85" t="s">
        <v>6950</v>
      </c>
      <c r="F3898" s="85" t="s">
        <v>3</v>
      </c>
      <c r="G3898" s="85">
        <v>1722951</v>
      </c>
      <c r="H3898" s="89"/>
      <c r="I3898" s="273" t="s">
        <v>8400</v>
      </c>
      <c r="J3898" s="89"/>
      <c r="K3898" s="89"/>
      <c r="L3898" s="89"/>
      <c r="M3898" s="89"/>
      <c r="N3898" s="274">
        <v>0</v>
      </c>
      <c r="O3898" s="274">
        <v>1496.3</v>
      </c>
      <c r="P3898" s="89" t="s">
        <v>670</v>
      </c>
    </row>
    <row r="3899" spans="1:16" ht="51">
      <c r="A3899" s="271">
        <v>591</v>
      </c>
      <c r="B3899" s="89"/>
      <c r="C3899" s="272" t="s">
        <v>1370</v>
      </c>
      <c r="D3899" s="84">
        <v>43550</v>
      </c>
      <c r="E3899" s="85" t="s">
        <v>6951</v>
      </c>
      <c r="F3899" s="85" t="s">
        <v>3</v>
      </c>
      <c r="G3899" s="85">
        <v>1722941</v>
      </c>
      <c r="H3899" s="89"/>
      <c r="I3899" s="273" t="s">
        <v>2833</v>
      </c>
      <c r="J3899" s="89"/>
      <c r="K3899" s="89"/>
      <c r="L3899" s="89"/>
      <c r="M3899" s="89"/>
      <c r="N3899" s="274">
        <v>0</v>
      </c>
      <c r="O3899" s="274">
        <v>171.64000000000001</v>
      </c>
      <c r="P3899" s="89" t="s">
        <v>670</v>
      </c>
    </row>
    <row r="3900" spans="1:16" ht="63.75">
      <c r="A3900" s="271">
        <v>660</v>
      </c>
      <c r="B3900" s="89"/>
      <c r="C3900" s="272" t="s">
        <v>188</v>
      </c>
      <c r="D3900" s="84">
        <v>43550</v>
      </c>
      <c r="E3900" s="85" t="s">
        <v>6952</v>
      </c>
      <c r="F3900" s="85" t="s">
        <v>3</v>
      </c>
      <c r="G3900" s="85">
        <v>1723165</v>
      </c>
      <c r="H3900" s="89"/>
      <c r="I3900" s="273" t="s">
        <v>8401</v>
      </c>
      <c r="J3900" s="89"/>
      <c r="K3900" s="89"/>
      <c r="L3900" s="89"/>
      <c r="M3900" s="89"/>
      <c r="N3900" s="274">
        <v>0</v>
      </c>
      <c r="O3900" s="274">
        <v>1130.73</v>
      </c>
      <c r="P3900" s="89" t="s">
        <v>670</v>
      </c>
    </row>
    <row r="3901" spans="1:16" ht="63.75">
      <c r="A3901" s="271">
        <v>512</v>
      </c>
      <c r="B3901" s="89"/>
      <c r="C3901" s="272" t="s">
        <v>785</v>
      </c>
      <c r="D3901" s="84">
        <v>43550</v>
      </c>
      <c r="E3901" s="85" t="s">
        <v>6953</v>
      </c>
      <c r="F3901" s="85" t="s">
        <v>3</v>
      </c>
      <c r="G3901" s="85">
        <v>1723137</v>
      </c>
      <c r="H3901" s="89"/>
      <c r="I3901" s="273" t="s">
        <v>8402</v>
      </c>
      <c r="J3901" s="89"/>
      <c r="K3901" s="89"/>
      <c r="L3901" s="89"/>
      <c r="M3901" s="89"/>
      <c r="N3901" s="274">
        <v>0</v>
      </c>
      <c r="O3901" s="274">
        <v>50</v>
      </c>
      <c r="P3901" s="89" t="s">
        <v>670</v>
      </c>
    </row>
    <row r="3902" spans="1:16" ht="63.75">
      <c r="A3902" s="271">
        <v>512</v>
      </c>
      <c r="B3902" s="89"/>
      <c r="C3902" s="272" t="s">
        <v>785</v>
      </c>
      <c r="D3902" s="84">
        <v>43550</v>
      </c>
      <c r="E3902" s="85" t="s">
        <v>6954</v>
      </c>
      <c r="F3902" s="85" t="s">
        <v>3</v>
      </c>
      <c r="G3902" s="85">
        <v>1723136</v>
      </c>
      <c r="H3902" s="89"/>
      <c r="I3902" s="273" t="s">
        <v>8403</v>
      </c>
      <c r="J3902" s="89"/>
      <c r="K3902" s="89"/>
      <c r="L3902" s="89"/>
      <c r="M3902" s="89"/>
      <c r="N3902" s="274">
        <v>0</v>
      </c>
      <c r="O3902" s="274">
        <v>371</v>
      </c>
      <c r="P3902" s="89" t="s">
        <v>670</v>
      </c>
    </row>
    <row r="3903" spans="1:16" ht="51">
      <c r="A3903" s="271" t="s">
        <v>565</v>
      </c>
      <c r="B3903" s="89"/>
      <c r="C3903" s="272" t="s">
        <v>615</v>
      </c>
      <c r="D3903" s="84">
        <v>43550</v>
      </c>
      <c r="E3903" s="85" t="s">
        <v>6955</v>
      </c>
      <c r="F3903" s="85" t="s">
        <v>3</v>
      </c>
      <c r="G3903" s="85">
        <v>1723085</v>
      </c>
      <c r="H3903" s="89"/>
      <c r="I3903" s="273" t="s">
        <v>8404</v>
      </c>
      <c r="J3903" s="89"/>
      <c r="K3903" s="89"/>
      <c r="L3903" s="89"/>
      <c r="M3903" s="89"/>
      <c r="N3903" s="274">
        <v>0</v>
      </c>
      <c r="O3903" s="274">
        <v>114.62</v>
      </c>
      <c r="P3903" s="89" t="s">
        <v>670</v>
      </c>
    </row>
    <row r="3904" spans="1:16" ht="51">
      <c r="A3904" s="271">
        <v>52</v>
      </c>
      <c r="B3904" s="89"/>
      <c r="C3904" s="272" t="s">
        <v>51</v>
      </c>
      <c r="D3904" s="84">
        <v>43550</v>
      </c>
      <c r="E3904" s="85" t="s">
        <v>6956</v>
      </c>
      <c r="F3904" s="85" t="s">
        <v>3</v>
      </c>
      <c r="G3904" s="85">
        <v>1723069</v>
      </c>
      <c r="H3904" s="89"/>
      <c r="I3904" s="273" t="s">
        <v>8405</v>
      </c>
      <c r="J3904" s="89"/>
      <c r="K3904" s="89"/>
      <c r="L3904" s="89"/>
      <c r="M3904" s="89"/>
      <c r="N3904" s="274">
        <v>0</v>
      </c>
      <c r="O3904" s="274">
        <v>238.54</v>
      </c>
      <c r="P3904" s="89" t="s">
        <v>670</v>
      </c>
    </row>
    <row r="3905" spans="1:16" ht="51">
      <c r="A3905" s="271">
        <v>86</v>
      </c>
      <c r="B3905" s="89"/>
      <c r="C3905" s="272" t="s">
        <v>56</v>
      </c>
      <c r="D3905" s="84">
        <v>43550</v>
      </c>
      <c r="E3905" s="85" t="s">
        <v>6957</v>
      </c>
      <c r="F3905" s="85" t="s">
        <v>3</v>
      </c>
      <c r="G3905" s="85">
        <v>1723066</v>
      </c>
      <c r="H3905" s="89"/>
      <c r="I3905" s="273" t="s">
        <v>8406</v>
      </c>
      <c r="J3905" s="89"/>
      <c r="K3905" s="89"/>
      <c r="L3905" s="89"/>
      <c r="M3905" s="89"/>
      <c r="N3905" s="274">
        <v>0</v>
      </c>
      <c r="O3905" s="274">
        <v>8266.380000000001</v>
      </c>
      <c r="P3905" s="89" t="s">
        <v>670</v>
      </c>
    </row>
    <row r="3906" spans="1:16" ht="38.25">
      <c r="A3906" s="271" t="s">
        <v>565</v>
      </c>
      <c r="B3906" s="89"/>
      <c r="C3906" s="272" t="s">
        <v>615</v>
      </c>
      <c r="D3906" s="84">
        <v>43550</v>
      </c>
      <c r="E3906" s="85" t="s">
        <v>6958</v>
      </c>
      <c r="F3906" s="85" t="s">
        <v>3</v>
      </c>
      <c r="G3906" s="85">
        <v>1723065</v>
      </c>
      <c r="H3906" s="89"/>
      <c r="I3906" s="273" t="s">
        <v>8407</v>
      </c>
      <c r="J3906" s="89"/>
      <c r="K3906" s="89"/>
      <c r="L3906" s="89"/>
      <c r="M3906" s="89"/>
      <c r="N3906" s="274">
        <v>0</v>
      </c>
      <c r="O3906" s="274">
        <v>5711.12</v>
      </c>
      <c r="P3906" s="89" t="s">
        <v>670</v>
      </c>
    </row>
    <row r="3907" spans="1:16" ht="63.75">
      <c r="A3907" s="271" t="s">
        <v>556</v>
      </c>
      <c r="B3907" s="89"/>
      <c r="C3907" s="272" t="s">
        <v>616</v>
      </c>
      <c r="D3907" s="84">
        <v>43550</v>
      </c>
      <c r="E3907" s="85" t="s">
        <v>6959</v>
      </c>
      <c r="F3907" s="85" t="s">
        <v>3</v>
      </c>
      <c r="G3907" s="85">
        <v>1723032</v>
      </c>
      <c r="H3907" s="89"/>
      <c r="I3907" s="273" t="s">
        <v>8408</v>
      </c>
      <c r="J3907" s="89"/>
      <c r="K3907" s="89"/>
      <c r="L3907" s="89"/>
      <c r="M3907" s="89"/>
      <c r="N3907" s="274">
        <v>0</v>
      </c>
      <c r="O3907" s="274">
        <v>176.1</v>
      </c>
      <c r="P3907" s="89" t="s">
        <v>670</v>
      </c>
    </row>
    <row r="3908" spans="1:16" ht="63.75">
      <c r="A3908" s="271" t="s">
        <v>556</v>
      </c>
      <c r="B3908" s="89"/>
      <c r="C3908" s="272" t="s">
        <v>616</v>
      </c>
      <c r="D3908" s="84">
        <v>43550</v>
      </c>
      <c r="E3908" s="85" t="s">
        <v>6960</v>
      </c>
      <c r="F3908" s="85" t="s">
        <v>3</v>
      </c>
      <c r="G3908" s="85">
        <v>1723031</v>
      </c>
      <c r="H3908" s="89"/>
      <c r="I3908" s="273" t="s">
        <v>8409</v>
      </c>
      <c r="J3908" s="89"/>
      <c r="K3908" s="89"/>
      <c r="L3908" s="89"/>
      <c r="M3908" s="89"/>
      <c r="N3908" s="274">
        <v>0</v>
      </c>
      <c r="O3908" s="274">
        <v>342.73</v>
      </c>
      <c r="P3908" s="89" t="s">
        <v>670</v>
      </c>
    </row>
    <row r="3909" spans="1:16" ht="51">
      <c r="A3909" s="271">
        <v>293</v>
      </c>
      <c r="B3909" s="89"/>
      <c r="C3909" s="272" t="s">
        <v>131</v>
      </c>
      <c r="D3909" s="84">
        <v>43550</v>
      </c>
      <c r="E3909" s="85" t="s">
        <v>6961</v>
      </c>
      <c r="F3909" s="85" t="s">
        <v>3</v>
      </c>
      <c r="G3909" s="85">
        <v>1723021</v>
      </c>
      <c r="H3909" s="89"/>
      <c r="I3909" s="273" t="s">
        <v>8410</v>
      </c>
      <c r="J3909" s="89"/>
      <c r="K3909" s="89"/>
      <c r="L3909" s="89"/>
      <c r="M3909" s="89"/>
      <c r="N3909" s="274">
        <v>0</v>
      </c>
      <c r="O3909" s="274">
        <v>847.09</v>
      </c>
      <c r="P3909" s="89" t="s">
        <v>670</v>
      </c>
    </row>
    <row r="3910" spans="1:16" ht="51">
      <c r="A3910" s="271" t="s">
        <v>565</v>
      </c>
      <c r="B3910" s="89"/>
      <c r="C3910" s="272" t="s">
        <v>615</v>
      </c>
      <c r="D3910" s="84">
        <v>43550</v>
      </c>
      <c r="E3910" s="85" t="s">
        <v>6962</v>
      </c>
      <c r="F3910" s="85" t="s">
        <v>3</v>
      </c>
      <c r="G3910" s="85">
        <v>1722980</v>
      </c>
      <c r="H3910" s="89"/>
      <c r="I3910" s="273" t="s">
        <v>8411</v>
      </c>
      <c r="J3910" s="89"/>
      <c r="K3910" s="89"/>
      <c r="L3910" s="89"/>
      <c r="M3910" s="89"/>
      <c r="N3910" s="274">
        <v>0</v>
      </c>
      <c r="O3910" s="274">
        <v>3435.73</v>
      </c>
      <c r="P3910" s="89" t="s">
        <v>670</v>
      </c>
    </row>
    <row r="3911" spans="1:16" ht="51">
      <c r="A3911" s="271">
        <v>10</v>
      </c>
      <c r="B3911" s="89"/>
      <c r="C3911" s="272" t="s">
        <v>41</v>
      </c>
      <c r="D3911" s="84">
        <v>43550</v>
      </c>
      <c r="E3911" s="85" t="s">
        <v>6963</v>
      </c>
      <c r="F3911" s="85" t="s">
        <v>3</v>
      </c>
      <c r="G3911" s="85">
        <v>1722962</v>
      </c>
      <c r="H3911" s="89"/>
      <c r="I3911" s="273" t="s">
        <v>8412</v>
      </c>
      <c r="J3911" s="89"/>
      <c r="K3911" s="89"/>
      <c r="L3911" s="89"/>
      <c r="M3911" s="89"/>
      <c r="N3911" s="274">
        <v>0</v>
      </c>
      <c r="O3911" s="274">
        <v>7381.92</v>
      </c>
      <c r="P3911" s="89" t="s">
        <v>670</v>
      </c>
    </row>
    <row r="3912" spans="1:16" ht="51">
      <c r="A3912" s="271">
        <v>41</v>
      </c>
      <c r="B3912" s="89"/>
      <c r="C3912" s="272" t="s">
        <v>47</v>
      </c>
      <c r="D3912" s="84">
        <v>43550</v>
      </c>
      <c r="E3912" s="85" t="s">
        <v>6964</v>
      </c>
      <c r="F3912" s="85" t="s">
        <v>3</v>
      </c>
      <c r="G3912" s="85">
        <v>1722925</v>
      </c>
      <c r="H3912" s="89"/>
      <c r="I3912" s="273" t="s">
        <v>8413</v>
      </c>
      <c r="J3912" s="89"/>
      <c r="K3912" s="89"/>
      <c r="L3912" s="89"/>
      <c r="M3912" s="89"/>
      <c r="N3912" s="274">
        <v>0</v>
      </c>
      <c r="O3912" s="274">
        <v>57942</v>
      </c>
      <c r="P3912" s="89" t="s">
        <v>670</v>
      </c>
    </row>
    <row r="3913" spans="1:16" ht="63.75">
      <c r="A3913" s="271">
        <v>513</v>
      </c>
      <c r="B3913" s="89"/>
      <c r="C3913" s="272" t="s">
        <v>171</v>
      </c>
      <c r="D3913" s="84">
        <v>43550</v>
      </c>
      <c r="E3913" s="85" t="s">
        <v>6965</v>
      </c>
      <c r="F3913" s="85" t="s">
        <v>15</v>
      </c>
      <c r="G3913" s="85">
        <v>996439</v>
      </c>
      <c r="H3913" s="89"/>
      <c r="I3913" s="273" t="s">
        <v>8414</v>
      </c>
      <c r="J3913" s="89"/>
      <c r="K3913" s="89"/>
      <c r="L3913" s="89"/>
      <c r="M3913" s="89"/>
      <c r="N3913" s="274">
        <v>50</v>
      </c>
      <c r="O3913" s="274">
        <v>0</v>
      </c>
      <c r="P3913" s="89" t="s">
        <v>670</v>
      </c>
    </row>
    <row r="3914" spans="1:16" ht="63.75">
      <c r="A3914" s="271">
        <v>10</v>
      </c>
      <c r="B3914" s="89"/>
      <c r="C3914" s="272" t="s">
        <v>41</v>
      </c>
      <c r="D3914" s="84">
        <v>43550</v>
      </c>
      <c r="E3914" s="85" t="s">
        <v>6966</v>
      </c>
      <c r="F3914" s="85" t="s">
        <v>6</v>
      </c>
      <c r="G3914" s="85">
        <v>997049</v>
      </c>
      <c r="H3914" s="89"/>
      <c r="I3914" s="273" t="s">
        <v>8415</v>
      </c>
      <c r="J3914" s="89"/>
      <c r="K3914" s="89"/>
      <c r="L3914" s="89"/>
      <c r="M3914" s="89"/>
      <c r="N3914" s="274">
        <v>0</v>
      </c>
      <c r="O3914" s="274">
        <v>7271.6</v>
      </c>
      <c r="P3914" s="89" t="s">
        <v>670</v>
      </c>
    </row>
    <row r="3915" spans="1:16" ht="76.5">
      <c r="A3915" s="271">
        <v>513</v>
      </c>
      <c r="B3915" s="89"/>
      <c r="C3915" s="272" t="s">
        <v>171</v>
      </c>
      <c r="D3915" s="84">
        <v>43550</v>
      </c>
      <c r="E3915" s="85" t="s">
        <v>6967</v>
      </c>
      <c r="F3915" s="85" t="s">
        <v>15</v>
      </c>
      <c r="G3915" s="85">
        <v>997046</v>
      </c>
      <c r="H3915" s="89"/>
      <c r="I3915" s="273" t="s">
        <v>8416</v>
      </c>
      <c r="J3915" s="89"/>
      <c r="K3915" s="89"/>
      <c r="L3915" s="89"/>
      <c r="M3915" s="89"/>
      <c r="N3915" s="274">
        <v>50</v>
      </c>
      <c r="O3915" s="274">
        <v>0</v>
      </c>
      <c r="P3915" s="89" t="s">
        <v>670</v>
      </c>
    </row>
    <row r="3916" spans="1:16" ht="76.5">
      <c r="A3916" s="271" t="s">
        <v>557</v>
      </c>
      <c r="B3916" s="89"/>
      <c r="C3916" s="272" t="s">
        <v>783</v>
      </c>
      <c r="D3916" s="84">
        <v>43550</v>
      </c>
      <c r="E3916" s="85" t="s">
        <v>6968</v>
      </c>
      <c r="F3916" s="85" t="s">
        <v>6</v>
      </c>
      <c r="G3916" s="85">
        <v>1097389</v>
      </c>
      <c r="H3916" s="89"/>
      <c r="I3916" s="273" t="s">
        <v>8417</v>
      </c>
      <c r="J3916" s="89"/>
      <c r="K3916" s="89"/>
      <c r="L3916" s="89"/>
      <c r="M3916" s="89"/>
      <c r="N3916" s="274">
        <v>0</v>
      </c>
      <c r="O3916" s="274">
        <v>190000</v>
      </c>
      <c r="P3916" s="89" t="s">
        <v>670</v>
      </c>
    </row>
    <row r="3917" spans="1:16" ht="76.5">
      <c r="A3917" s="271">
        <v>10</v>
      </c>
      <c r="B3917" s="89"/>
      <c r="C3917" s="272" t="s">
        <v>41</v>
      </c>
      <c r="D3917" s="84">
        <v>43550</v>
      </c>
      <c r="E3917" s="85" t="s">
        <v>6969</v>
      </c>
      <c r="F3917" s="85" t="s">
        <v>6</v>
      </c>
      <c r="G3917" s="85">
        <v>997056</v>
      </c>
      <c r="H3917" s="89"/>
      <c r="I3917" s="273" t="s">
        <v>8418</v>
      </c>
      <c r="J3917" s="89"/>
      <c r="K3917" s="89"/>
      <c r="L3917" s="89"/>
      <c r="M3917" s="89"/>
      <c r="N3917" s="274">
        <v>0</v>
      </c>
      <c r="O3917" s="274">
        <v>24808.71</v>
      </c>
      <c r="P3917" s="89" t="s">
        <v>670</v>
      </c>
    </row>
    <row r="3918" spans="1:16" ht="76.5">
      <c r="A3918" s="271">
        <v>513</v>
      </c>
      <c r="B3918" s="89"/>
      <c r="C3918" s="272" t="s">
        <v>171</v>
      </c>
      <c r="D3918" s="84">
        <v>43550</v>
      </c>
      <c r="E3918" s="85" t="s">
        <v>6970</v>
      </c>
      <c r="F3918" s="85" t="s">
        <v>15</v>
      </c>
      <c r="G3918" s="85">
        <v>997051</v>
      </c>
      <c r="H3918" s="89"/>
      <c r="I3918" s="273" t="s">
        <v>8419</v>
      </c>
      <c r="J3918" s="89"/>
      <c r="K3918" s="89"/>
      <c r="L3918" s="89"/>
      <c r="M3918" s="89"/>
      <c r="N3918" s="274">
        <v>50</v>
      </c>
      <c r="O3918" s="274">
        <v>0</v>
      </c>
      <c r="P3918" s="89" t="s">
        <v>670</v>
      </c>
    </row>
    <row r="3919" spans="1:16" ht="102">
      <c r="A3919" s="271">
        <v>513</v>
      </c>
      <c r="B3919" s="89"/>
      <c r="C3919" s="272" t="s">
        <v>171</v>
      </c>
      <c r="D3919" s="84">
        <v>43550</v>
      </c>
      <c r="E3919" s="85" t="s">
        <v>6971</v>
      </c>
      <c r="F3919" s="85" t="s">
        <v>15</v>
      </c>
      <c r="G3919" s="85">
        <v>7560</v>
      </c>
      <c r="H3919" s="89"/>
      <c r="I3919" s="273" t="s">
        <v>8420</v>
      </c>
      <c r="J3919" s="89"/>
      <c r="K3919" s="89"/>
      <c r="L3919" s="89"/>
      <c r="M3919" s="89"/>
      <c r="N3919" s="274">
        <v>184773.75</v>
      </c>
      <c r="O3919" s="274">
        <v>0</v>
      </c>
      <c r="P3919" s="89" t="s">
        <v>670</v>
      </c>
    </row>
    <row r="3920" spans="1:16" ht="89.25">
      <c r="A3920" s="271">
        <v>576</v>
      </c>
      <c r="B3920" s="89"/>
      <c r="C3920" s="272" t="s">
        <v>1369</v>
      </c>
      <c r="D3920" s="84">
        <v>43550</v>
      </c>
      <c r="E3920" s="85" t="s">
        <v>6972</v>
      </c>
      <c r="F3920" s="85" t="s">
        <v>15</v>
      </c>
      <c r="G3920" s="85">
        <v>7544</v>
      </c>
      <c r="H3920" s="89"/>
      <c r="I3920" s="273" t="s">
        <v>8421</v>
      </c>
      <c r="J3920" s="89"/>
      <c r="K3920" s="89"/>
      <c r="L3920" s="89"/>
      <c r="M3920" s="89"/>
      <c r="N3920" s="274">
        <v>997.23</v>
      </c>
      <c r="O3920" s="274">
        <v>0</v>
      </c>
      <c r="P3920" s="89" t="s">
        <v>670</v>
      </c>
    </row>
    <row r="3921" spans="1:16" ht="89.25">
      <c r="A3921" s="271">
        <v>340</v>
      </c>
      <c r="B3921" s="89"/>
      <c r="C3921" s="272" t="s">
        <v>147</v>
      </c>
      <c r="D3921" s="84">
        <v>43550</v>
      </c>
      <c r="E3921" s="85" t="s">
        <v>6973</v>
      </c>
      <c r="F3921" s="85" t="s">
        <v>15</v>
      </c>
      <c r="G3921" s="85">
        <v>7543</v>
      </c>
      <c r="H3921" s="89"/>
      <c r="I3921" s="273" t="s">
        <v>8422</v>
      </c>
      <c r="J3921" s="89"/>
      <c r="K3921" s="89"/>
      <c r="L3921" s="89"/>
      <c r="M3921" s="89"/>
      <c r="N3921" s="274">
        <v>281.45999999999998</v>
      </c>
      <c r="O3921" s="274">
        <v>0</v>
      </c>
      <c r="P3921" s="89" t="s">
        <v>670</v>
      </c>
    </row>
    <row r="3922" spans="1:16" ht="63.75">
      <c r="A3922" s="271" t="s">
        <v>557</v>
      </c>
      <c r="B3922" s="89"/>
      <c r="C3922" s="272" t="s">
        <v>783</v>
      </c>
      <c r="D3922" s="84">
        <v>43550</v>
      </c>
      <c r="E3922" s="85" t="s">
        <v>6974</v>
      </c>
      <c r="F3922" s="85" t="s">
        <v>11</v>
      </c>
      <c r="G3922" s="85">
        <v>11960</v>
      </c>
      <c r="H3922" s="89"/>
      <c r="I3922" s="273" t="s">
        <v>8423</v>
      </c>
      <c r="J3922" s="89"/>
      <c r="K3922" s="89"/>
      <c r="L3922" s="89"/>
      <c r="M3922" s="89"/>
      <c r="N3922" s="274">
        <v>298.13</v>
      </c>
      <c r="O3922" s="274">
        <v>0</v>
      </c>
      <c r="P3922" s="89" t="s">
        <v>670</v>
      </c>
    </row>
    <row r="3923" spans="1:16" ht="63.75">
      <c r="A3923" s="271" t="s">
        <v>557</v>
      </c>
      <c r="B3923" s="89"/>
      <c r="C3923" s="272" t="s">
        <v>783</v>
      </c>
      <c r="D3923" s="84">
        <v>43550</v>
      </c>
      <c r="E3923" s="85" t="s">
        <v>6975</v>
      </c>
      <c r="F3923" s="85" t="s">
        <v>11</v>
      </c>
      <c r="G3923" s="85">
        <v>12097</v>
      </c>
      <c r="H3923" s="89"/>
      <c r="I3923" s="273" t="s">
        <v>8424</v>
      </c>
      <c r="J3923" s="89"/>
      <c r="K3923" s="89"/>
      <c r="L3923" s="89"/>
      <c r="M3923" s="89"/>
      <c r="N3923" s="274">
        <v>2298.98</v>
      </c>
      <c r="O3923" s="274">
        <v>0</v>
      </c>
      <c r="P3923" s="89" t="s">
        <v>670</v>
      </c>
    </row>
    <row r="3924" spans="1:16" ht="51">
      <c r="A3924" s="271">
        <v>117</v>
      </c>
      <c r="B3924" s="89"/>
      <c r="C3924" s="272" t="s">
        <v>62</v>
      </c>
      <c r="D3924" s="84">
        <v>43550</v>
      </c>
      <c r="E3924" s="85" t="s">
        <v>6976</v>
      </c>
      <c r="F3924" s="85" t="s">
        <v>11</v>
      </c>
      <c r="G3924" s="85">
        <v>949975</v>
      </c>
      <c r="H3924" s="89"/>
      <c r="I3924" s="273" t="s">
        <v>8425</v>
      </c>
      <c r="J3924" s="89"/>
      <c r="K3924" s="89"/>
      <c r="L3924" s="89"/>
      <c r="M3924" s="89"/>
      <c r="N3924" s="274">
        <v>50</v>
      </c>
      <c r="O3924" s="274">
        <v>0</v>
      </c>
      <c r="P3924" s="89" t="s">
        <v>670</v>
      </c>
    </row>
    <row r="3925" spans="1:16" ht="76.5">
      <c r="A3925" s="271">
        <v>590</v>
      </c>
      <c r="B3925" s="89"/>
      <c r="C3925" s="272" t="s">
        <v>611</v>
      </c>
      <c r="D3925" s="84">
        <v>43550</v>
      </c>
      <c r="E3925" s="85" t="s">
        <v>6977</v>
      </c>
      <c r="F3925" s="85" t="s">
        <v>11</v>
      </c>
      <c r="G3925" s="85">
        <v>950011</v>
      </c>
      <c r="H3925" s="89"/>
      <c r="I3925" s="273" t="s">
        <v>8426</v>
      </c>
      <c r="J3925" s="89"/>
      <c r="K3925" s="89"/>
      <c r="L3925" s="89"/>
      <c r="M3925" s="89"/>
      <c r="N3925" s="274">
        <v>2245.6799999999998</v>
      </c>
      <c r="O3925" s="274">
        <v>0</v>
      </c>
      <c r="P3925" s="89" t="s">
        <v>670</v>
      </c>
    </row>
    <row r="3926" spans="1:16" ht="51">
      <c r="A3926" s="271" t="s">
        <v>559</v>
      </c>
      <c r="B3926" s="89"/>
      <c r="C3926" s="272" t="s">
        <v>762</v>
      </c>
      <c r="D3926" s="84">
        <v>43550</v>
      </c>
      <c r="E3926" s="85" t="s">
        <v>6978</v>
      </c>
      <c r="F3926" s="85" t="s">
        <v>6</v>
      </c>
      <c r="G3926" s="85">
        <v>1097470</v>
      </c>
      <c r="H3926" s="89"/>
      <c r="I3926" s="273" t="s">
        <v>8427</v>
      </c>
      <c r="J3926" s="89"/>
      <c r="K3926" s="89"/>
      <c r="L3926" s="89"/>
      <c r="M3926" s="89"/>
      <c r="N3926" s="274">
        <v>0</v>
      </c>
      <c r="O3926" s="274">
        <v>946.38</v>
      </c>
      <c r="P3926" s="89" t="s">
        <v>670</v>
      </c>
    </row>
    <row r="3927" spans="1:16" ht="51">
      <c r="A3927" s="271">
        <v>513</v>
      </c>
      <c r="B3927" s="89"/>
      <c r="C3927" s="272" t="s">
        <v>171</v>
      </c>
      <c r="D3927" s="84">
        <v>43550</v>
      </c>
      <c r="E3927" s="85" t="s">
        <v>6979</v>
      </c>
      <c r="F3927" s="85" t="s">
        <v>15</v>
      </c>
      <c r="G3927" s="85">
        <v>997396</v>
      </c>
      <c r="H3927" s="89"/>
      <c r="I3927" s="273" t="s">
        <v>719</v>
      </c>
      <c r="J3927" s="89"/>
      <c r="K3927" s="89"/>
      <c r="L3927" s="89"/>
      <c r="M3927" s="89"/>
      <c r="N3927" s="274">
        <v>50</v>
      </c>
      <c r="O3927" s="274">
        <v>0</v>
      </c>
      <c r="P3927" s="89" t="s">
        <v>670</v>
      </c>
    </row>
    <row r="3928" spans="1:16" ht="51">
      <c r="A3928" s="271">
        <v>117</v>
      </c>
      <c r="B3928" s="89"/>
      <c r="C3928" s="272" t="s">
        <v>62</v>
      </c>
      <c r="D3928" s="84">
        <v>43550</v>
      </c>
      <c r="E3928" s="85" t="s">
        <v>6980</v>
      </c>
      <c r="F3928" s="85" t="s">
        <v>11</v>
      </c>
      <c r="G3928" s="85">
        <v>950066</v>
      </c>
      <c r="H3928" s="89"/>
      <c r="I3928" s="273" t="s">
        <v>8428</v>
      </c>
      <c r="J3928" s="89"/>
      <c r="K3928" s="89"/>
      <c r="L3928" s="89"/>
      <c r="M3928" s="89"/>
      <c r="N3928" s="274">
        <v>50</v>
      </c>
      <c r="O3928" s="274">
        <v>0</v>
      </c>
      <c r="P3928" s="89" t="s">
        <v>670</v>
      </c>
    </row>
    <row r="3929" spans="1:16" ht="76.5">
      <c r="A3929" s="271" t="s">
        <v>557</v>
      </c>
      <c r="B3929" s="89"/>
      <c r="C3929" s="272" t="s">
        <v>783</v>
      </c>
      <c r="D3929" s="84">
        <v>43550</v>
      </c>
      <c r="E3929" s="85" t="s">
        <v>6981</v>
      </c>
      <c r="F3929" s="85" t="s">
        <v>13</v>
      </c>
      <c r="G3929" s="85">
        <v>950072</v>
      </c>
      <c r="H3929" s="89"/>
      <c r="I3929" s="273" t="s">
        <v>8429</v>
      </c>
      <c r="J3929" s="89"/>
      <c r="K3929" s="89"/>
      <c r="L3929" s="89"/>
      <c r="M3929" s="89"/>
      <c r="N3929" s="274">
        <v>17918</v>
      </c>
      <c r="O3929" s="274">
        <v>0</v>
      </c>
      <c r="P3929" s="89" t="s">
        <v>670</v>
      </c>
    </row>
    <row r="3930" spans="1:16" ht="76.5">
      <c r="A3930" s="271" t="s">
        <v>557</v>
      </c>
      <c r="B3930" s="89"/>
      <c r="C3930" s="272" t="s">
        <v>783</v>
      </c>
      <c r="D3930" s="84">
        <v>43550</v>
      </c>
      <c r="E3930" s="85" t="s">
        <v>6982</v>
      </c>
      <c r="F3930" s="85" t="s">
        <v>11</v>
      </c>
      <c r="G3930" s="85">
        <v>950072</v>
      </c>
      <c r="H3930" s="89"/>
      <c r="I3930" s="273" t="s">
        <v>8430</v>
      </c>
      <c r="J3930" s="89"/>
      <c r="K3930" s="89"/>
      <c r="L3930" s="89"/>
      <c r="M3930" s="89"/>
      <c r="N3930" s="274">
        <v>50</v>
      </c>
      <c r="O3930" s="274">
        <v>0</v>
      </c>
      <c r="P3930" s="89" t="s">
        <v>670</v>
      </c>
    </row>
    <row r="3931" spans="1:16" ht="51">
      <c r="A3931" s="271">
        <v>590</v>
      </c>
      <c r="B3931" s="89"/>
      <c r="C3931" s="272" t="s">
        <v>611</v>
      </c>
      <c r="D3931" s="84">
        <v>43551</v>
      </c>
      <c r="E3931" s="85" t="s">
        <v>6983</v>
      </c>
      <c r="F3931" s="85" t="s">
        <v>3</v>
      </c>
      <c r="G3931" s="85">
        <v>1723322</v>
      </c>
      <c r="H3931" s="89"/>
      <c r="I3931" s="273" t="s">
        <v>8431</v>
      </c>
      <c r="J3931" s="89"/>
      <c r="K3931" s="89"/>
      <c r="L3931" s="89"/>
      <c r="M3931" s="89"/>
      <c r="N3931" s="274">
        <v>0</v>
      </c>
      <c r="O3931" s="274">
        <v>564.98</v>
      </c>
      <c r="P3931" s="89" t="s">
        <v>670</v>
      </c>
    </row>
    <row r="3932" spans="1:16" ht="51">
      <c r="A3932" s="271">
        <v>203</v>
      </c>
      <c r="B3932" s="89"/>
      <c r="C3932" s="272" t="s">
        <v>96</v>
      </c>
      <c r="D3932" s="84">
        <v>43551</v>
      </c>
      <c r="E3932" s="85" t="s">
        <v>6984</v>
      </c>
      <c r="F3932" s="85" t="s">
        <v>3</v>
      </c>
      <c r="G3932" s="85">
        <v>1723337</v>
      </c>
      <c r="H3932" s="89"/>
      <c r="I3932" s="273" t="s">
        <v>8433</v>
      </c>
      <c r="J3932" s="89"/>
      <c r="K3932" s="89"/>
      <c r="L3932" s="89"/>
      <c r="M3932" s="89"/>
      <c r="N3932" s="274">
        <v>0</v>
      </c>
      <c r="O3932" s="274">
        <v>30</v>
      </c>
      <c r="P3932" s="89" t="s">
        <v>670</v>
      </c>
    </row>
    <row r="3933" spans="1:16" ht="63.75">
      <c r="A3933" s="271">
        <v>47</v>
      </c>
      <c r="B3933" s="89"/>
      <c r="C3933" s="272" t="s">
        <v>49</v>
      </c>
      <c r="D3933" s="84">
        <v>43551</v>
      </c>
      <c r="E3933" s="85" t="s">
        <v>6985</v>
      </c>
      <c r="F3933" s="85" t="s">
        <v>3</v>
      </c>
      <c r="G3933" s="85">
        <v>1723395</v>
      </c>
      <c r="H3933" s="89"/>
      <c r="I3933" s="273" t="s">
        <v>8434</v>
      </c>
      <c r="J3933" s="89"/>
      <c r="K3933" s="89"/>
      <c r="L3933" s="89"/>
      <c r="M3933" s="89"/>
      <c r="N3933" s="274">
        <v>0</v>
      </c>
      <c r="O3933" s="274">
        <v>210</v>
      </c>
      <c r="P3933" s="89" t="s">
        <v>670</v>
      </c>
    </row>
    <row r="3934" spans="1:16" ht="51">
      <c r="A3934" s="271" t="s">
        <v>565</v>
      </c>
      <c r="B3934" s="89"/>
      <c r="C3934" s="272" t="s">
        <v>615</v>
      </c>
      <c r="D3934" s="84">
        <v>43551</v>
      </c>
      <c r="E3934" s="85" t="s">
        <v>6986</v>
      </c>
      <c r="F3934" s="85" t="s">
        <v>3</v>
      </c>
      <c r="G3934" s="85">
        <v>1723397</v>
      </c>
      <c r="H3934" s="89"/>
      <c r="I3934" s="273" t="s">
        <v>8435</v>
      </c>
      <c r="J3934" s="89"/>
      <c r="K3934" s="89"/>
      <c r="L3934" s="89"/>
      <c r="M3934" s="89"/>
      <c r="N3934" s="274">
        <v>0</v>
      </c>
      <c r="O3934" s="274">
        <v>742</v>
      </c>
      <c r="P3934" s="89" t="s">
        <v>670</v>
      </c>
    </row>
    <row r="3935" spans="1:16" ht="51">
      <c r="A3935" s="271">
        <v>86</v>
      </c>
      <c r="B3935" s="89"/>
      <c r="C3935" s="272" t="s">
        <v>56</v>
      </c>
      <c r="D3935" s="84">
        <v>43551</v>
      </c>
      <c r="E3935" s="85" t="s">
        <v>6987</v>
      </c>
      <c r="F3935" s="85" t="s">
        <v>3</v>
      </c>
      <c r="G3935" s="85">
        <v>1723401</v>
      </c>
      <c r="H3935" s="89"/>
      <c r="I3935" s="273" t="s">
        <v>8436</v>
      </c>
      <c r="J3935" s="89"/>
      <c r="K3935" s="89"/>
      <c r="L3935" s="89"/>
      <c r="M3935" s="89"/>
      <c r="N3935" s="274">
        <v>0</v>
      </c>
      <c r="O3935" s="274">
        <v>44452.67</v>
      </c>
      <c r="P3935" s="89" t="s">
        <v>670</v>
      </c>
    </row>
    <row r="3936" spans="1:16" ht="51">
      <c r="A3936" s="271">
        <v>86</v>
      </c>
      <c r="B3936" s="89"/>
      <c r="C3936" s="272" t="s">
        <v>56</v>
      </c>
      <c r="D3936" s="84">
        <v>43551</v>
      </c>
      <c r="E3936" s="85" t="s">
        <v>6988</v>
      </c>
      <c r="F3936" s="85" t="s">
        <v>3</v>
      </c>
      <c r="G3936" s="85">
        <v>1723410</v>
      </c>
      <c r="H3936" s="89"/>
      <c r="I3936" s="273" t="s">
        <v>8437</v>
      </c>
      <c r="J3936" s="89"/>
      <c r="K3936" s="89"/>
      <c r="L3936" s="89"/>
      <c r="M3936" s="89"/>
      <c r="N3936" s="274">
        <v>0</v>
      </c>
      <c r="O3936" s="274">
        <v>308</v>
      </c>
      <c r="P3936" s="89" t="s">
        <v>670</v>
      </c>
    </row>
    <row r="3937" spans="1:16" ht="63.75">
      <c r="A3937" s="271">
        <v>86</v>
      </c>
      <c r="B3937" s="89"/>
      <c r="C3937" s="272" t="s">
        <v>56</v>
      </c>
      <c r="D3937" s="84">
        <v>43551</v>
      </c>
      <c r="E3937" s="85" t="s">
        <v>6989</v>
      </c>
      <c r="F3937" s="85" t="s">
        <v>3</v>
      </c>
      <c r="G3937" s="85">
        <v>1723413</v>
      </c>
      <c r="H3937" s="89"/>
      <c r="I3937" s="273" t="s">
        <v>8438</v>
      </c>
      <c r="J3937" s="89"/>
      <c r="K3937" s="89"/>
      <c r="L3937" s="89"/>
      <c r="M3937" s="89"/>
      <c r="N3937" s="274">
        <v>0</v>
      </c>
      <c r="O3937" s="274">
        <v>198</v>
      </c>
      <c r="P3937" s="89" t="s">
        <v>670</v>
      </c>
    </row>
    <row r="3938" spans="1:16" ht="63.75">
      <c r="A3938" s="271">
        <v>86</v>
      </c>
      <c r="B3938" s="89"/>
      <c r="C3938" s="272" t="s">
        <v>56</v>
      </c>
      <c r="D3938" s="84">
        <v>43551</v>
      </c>
      <c r="E3938" s="85" t="s">
        <v>6990</v>
      </c>
      <c r="F3938" s="85" t="s">
        <v>3</v>
      </c>
      <c r="G3938" s="85">
        <v>1723423</v>
      </c>
      <c r="H3938" s="89"/>
      <c r="I3938" s="273" t="s">
        <v>8439</v>
      </c>
      <c r="J3938" s="89"/>
      <c r="K3938" s="89"/>
      <c r="L3938" s="89"/>
      <c r="M3938" s="89"/>
      <c r="N3938" s="274">
        <v>0</v>
      </c>
      <c r="O3938" s="274">
        <v>5100</v>
      </c>
      <c r="P3938" s="89" t="s">
        <v>670</v>
      </c>
    </row>
    <row r="3939" spans="1:16" ht="51">
      <c r="A3939" s="271" t="s">
        <v>565</v>
      </c>
      <c r="B3939" s="89"/>
      <c r="C3939" s="272" t="s">
        <v>615</v>
      </c>
      <c r="D3939" s="84">
        <v>43551</v>
      </c>
      <c r="E3939" s="85" t="s">
        <v>6991</v>
      </c>
      <c r="F3939" s="85" t="s">
        <v>3</v>
      </c>
      <c r="G3939" s="85">
        <v>1723437</v>
      </c>
      <c r="H3939" s="89"/>
      <c r="I3939" s="273" t="s">
        <v>8440</v>
      </c>
      <c r="J3939" s="89"/>
      <c r="K3939" s="89"/>
      <c r="L3939" s="89"/>
      <c r="M3939" s="89"/>
      <c r="N3939" s="274">
        <v>0</v>
      </c>
      <c r="O3939" s="274">
        <v>601.62</v>
      </c>
      <c r="P3939" s="89" t="s">
        <v>670</v>
      </c>
    </row>
    <row r="3940" spans="1:16" ht="38.25">
      <c r="A3940" s="271" t="s">
        <v>565</v>
      </c>
      <c r="B3940" s="89"/>
      <c r="C3940" s="272" t="s">
        <v>615</v>
      </c>
      <c r="D3940" s="84">
        <v>43551</v>
      </c>
      <c r="E3940" s="85" t="s">
        <v>6992</v>
      </c>
      <c r="F3940" s="85" t="s">
        <v>3</v>
      </c>
      <c r="G3940" s="85">
        <v>1723438</v>
      </c>
      <c r="H3940" s="89"/>
      <c r="I3940" s="273" t="s">
        <v>8441</v>
      </c>
      <c r="J3940" s="89"/>
      <c r="K3940" s="89"/>
      <c r="L3940" s="89"/>
      <c r="M3940" s="89"/>
      <c r="N3940" s="274">
        <v>0</v>
      </c>
      <c r="O3940" s="274">
        <v>2155</v>
      </c>
      <c r="P3940" s="89" t="s">
        <v>670</v>
      </c>
    </row>
    <row r="3941" spans="1:16" ht="38.25">
      <c r="A3941" s="271" t="s">
        <v>565</v>
      </c>
      <c r="B3941" s="89"/>
      <c r="C3941" s="272" t="s">
        <v>615</v>
      </c>
      <c r="D3941" s="84">
        <v>43551</v>
      </c>
      <c r="E3941" s="85" t="s">
        <v>6993</v>
      </c>
      <c r="F3941" s="85" t="s">
        <v>3</v>
      </c>
      <c r="G3941" s="85">
        <v>1723439</v>
      </c>
      <c r="H3941" s="89"/>
      <c r="I3941" s="273" t="s">
        <v>8442</v>
      </c>
      <c r="J3941" s="89"/>
      <c r="K3941" s="89"/>
      <c r="L3941" s="89"/>
      <c r="M3941" s="89"/>
      <c r="N3941" s="274">
        <v>0</v>
      </c>
      <c r="O3941" s="274">
        <v>934.44</v>
      </c>
      <c r="P3941" s="89" t="s">
        <v>670</v>
      </c>
    </row>
    <row r="3942" spans="1:16" ht="38.25">
      <c r="A3942" s="271">
        <v>130</v>
      </c>
      <c r="B3942" s="89"/>
      <c r="C3942" s="272" t="s">
        <v>67</v>
      </c>
      <c r="D3942" s="84">
        <v>43551</v>
      </c>
      <c r="E3942" s="85" t="s">
        <v>6994</v>
      </c>
      <c r="F3942" s="85" t="s">
        <v>3</v>
      </c>
      <c r="G3942" s="85">
        <v>1723462</v>
      </c>
      <c r="H3942" s="89"/>
      <c r="I3942" s="273" t="s">
        <v>8443</v>
      </c>
      <c r="J3942" s="89"/>
      <c r="K3942" s="89"/>
      <c r="L3942" s="89"/>
      <c r="M3942" s="89"/>
      <c r="N3942" s="274">
        <v>0</v>
      </c>
      <c r="O3942" s="274">
        <v>9</v>
      </c>
      <c r="P3942" s="89" t="s">
        <v>670</v>
      </c>
    </row>
    <row r="3943" spans="1:16" ht="51">
      <c r="A3943" s="271">
        <v>46</v>
      </c>
      <c r="B3943" s="89"/>
      <c r="C3943" s="272" t="s">
        <v>48</v>
      </c>
      <c r="D3943" s="84">
        <v>43551</v>
      </c>
      <c r="E3943" s="85" t="s">
        <v>6995</v>
      </c>
      <c r="F3943" s="85" t="s">
        <v>3</v>
      </c>
      <c r="G3943" s="85">
        <v>1723470</v>
      </c>
      <c r="H3943" s="89"/>
      <c r="I3943" s="273" t="s">
        <v>8444</v>
      </c>
      <c r="J3943" s="89"/>
      <c r="K3943" s="89"/>
      <c r="L3943" s="89"/>
      <c r="M3943" s="89"/>
      <c r="N3943" s="274">
        <v>0</v>
      </c>
      <c r="O3943" s="274">
        <v>1348</v>
      </c>
      <c r="P3943" s="89" t="s">
        <v>670</v>
      </c>
    </row>
    <row r="3944" spans="1:16" ht="38.25">
      <c r="A3944" s="271" t="s">
        <v>565</v>
      </c>
      <c r="B3944" s="89"/>
      <c r="C3944" s="272" t="s">
        <v>615</v>
      </c>
      <c r="D3944" s="84">
        <v>43551</v>
      </c>
      <c r="E3944" s="85" t="s">
        <v>6996</v>
      </c>
      <c r="F3944" s="85" t="s">
        <v>3</v>
      </c>
      <c r="G3944" s="85">
        <v>1723477</v>
      </c>
      <c r="H3944" s="89"/>
      <c r="I3944" s="273" t="s">
        <v>8445</v>
      </c>
      <c r="J3944" s="89"/>
      <c r="K3944" s="89"/>
      <c r="L3944" s="89"/>
      <c r="M3944" s="89"/>
      <c r="N3944" s="274">
        <v>0</v>
      </c>
      <c r="O3944" s="274">
        <v>2926.12</v>
      </c>
      <c r="P3944" s="89" t="s">
        <v>670</v>
      </c>
    </row>
    <row r="3945" spans="1:16" ht="51">
      <c r="A3945" s="271">
        <v>15</v>
      </c>
      <c r="B3945" s="89"/>
      <c r="C3945" s="272" t="s">
        <v>42</v>
      </c>
      <c r="D3945" s="84">
        <v>43551</v>
      </c>
      <c r="E3945" s="85" t="s">
        <v>6997</v>
      </c>
      <c r="F3945" s="85" t="s">
        <v>3</v>
      </c>
      <c r="G3945" s="85">
        <v>1723485</v>
      </c>
      <c r="H3945" s="89"/>
      <c r="I3945" s="273" t="s">
        <v>8446</v>
      </c>
      <c r="J3945" s="89"/>
      <c r="K3945" s="89"/>
      <c r="L3945" s="89"/>
      <c r="M3945" s="89"/>
      <c r="N3945" s="274">
        <v>0</v>
      </c>
      <c r="O3945" s="274">
        <v>443</v>
      </c>
      <c r="P3945" s="89" t="s">
        <v>670</v>
      </c>
    </row>
    <row r="3946" spans="1:16" ht="63.75">
      <c r="A3946" s="271" t="s">
        <v>565</v>
      </c>
      <c r="B3946" s="89"/>
      <c r="C3946" s="272" t="s">
        <v>615</v>
      </c>
      <c r="D3946" s="84">
        <v>43551</v>
      </c>
      <c r="E3946" s="85" t="s">
        <v>6998</v>
      </c>
      <c r="F3946" s="85" t="s">
        <v>3</v>
      </c>
      <c r="G3946" s="85">
        <v>1723509</v>
      </c>
      <c r="H3946" s="89"/>
      <c r="I3946" s="273" t="s">
        <v>8447</v>
      </c>
      <c r="J3946" s="89"/>
      <c r="K3946" s="89"/>
      <c r="L3946" s="89"/>
      <c r="M3946" s="89"/>
      <c r="N3946" s="274">
        <v>0</v>
      </c>
      <c r="O3946" s="274">
        <v>10.65</v>
      </c>
      <c r="P3946" s="89" t="s">
        <v>670</v>
      </c>
    </row>
    <row r="3947" spans="1:16" ht="51">
      <c r="A3947" s="271" t="s">
        <v>565</v>
      </c>
      <c r="B3947" s="89"/>
      <c r="C3947" s="272" t="s">
        <v>615</v>
      </c>
      <c r="D3947" s="84">
        <v>43551</v>
      </c>
      <c r="E3947" s="85" t="s">
        <v>6999</v>
      </c>
      <c r="F3947" s="85" t="s">
        <v>3</v>
      </c>
      <c r="G3947" s="85">
        <v>1723535</v>
      </c>
      <c r="H3947" s="89"/>
      <c r="I3947" s="273" t="s">
        <v>8448</v>
      </c>
      <c r="J3947" s="89"/>
      <c r="K3947" s="89"/>
      <c r="L3947" s="89"/>
      <c r="M3947" s="89"/>
      <c r="N3947" s="274">
        <v>0</v>
      </c>
      <c r="O3947" s="274">
        <v>775.62</v>
      </c>
      <c r="P3947" s="89" t="s">
        <v>670</v>
      </c>
    </row>
    <row r="3948" spans="1:16" ht="63.75">
      <c r="A3948" s="271">
        <v>512</v>
      </c>
      <c r="B3948" s="89"/>
      <c r="C3948" s="272" t="s">
        <v>785</v>
      </c>
      <c r="D3948" s="84">
        <v>43551</v>
      </c>
      <c r="E3948" s="85" t="s">
        <v>7000</v>
      </c>
      <c r="F3948" s="85" t="s">
        <v>3</v>
      </c>
      <c r="G3948" s="85">
        <v>1723539</v>
      </c>
      <c r="H3948" s="89"/>
      <c r="I3948" s="273" t="s">
        <v>8449</v>
      </c>
      <c r="J3948" s="89"/>
      <c r="K3948" s="89"/>
      <c r="L3948" s="89"/>
      <c r="M3948" s="89"/>
      <c r="N3948" s="274">
        <v>0</v>
      </c>
      <c r="O3948" s="274">
        <v>216</v>
      </c>
      <c r="P3948" s="89" t="s">
        <v>670</v>
      </c>
    </row>
    <row r="3949" spans="1:16" ht="51">
      <c r="A3949" s="271">
        <v>20</v>
      </c>
      <c r="B3949" s="89"/>
      <c r="C3949" s="272" t="s">
        <v>44</v>
      </c>
      <c r="D3949" s="84">
        <v>43551</v>
      </c>
      <c r="E3949" s="85" t="s">
        <v>7001</v>
      </c>
      <c r="F3949" s="85" t="s">
        <v>3</v>
      </c>
      <c r="G3949" s="85">
        <v>1723377</v>
      </c>
      <c r="H3949" s="89"/>
      <c r="I3949" s="273" t="s">
        <v>8450</v>
      </c>
      <c r="J3949" s="89"/>
      <c r="K3949" s="89"/>
      <c r="L3949" s="89"/>
      <c r="M3949" s="89"/>
      <c r="N3949" s="274">
        <v>0</v>
      </c>
      <c r="O3949" s="274">
        <v>400</v>
      </c>
      <c r="P3949" s="89" t="s">
        <v>670</v>
      </c>
    </row>
    <row r="3950" spans="1:16" ht="51">
      <c r="A3950" s="271">
        <v>86</v>
      </c>
      <c r="B3950" s="89"/>
      <c r="C3950" s="272" t="s">
        <v>56</v>
      </c>
      <c r="D3950" s="84">
        <v>43551</v>
      </c>
      <c r="E3950" s="85" t="s">
        <v>7002</v>
      </c>
      <c r="F3950" s="85" t="s">
        <v>3</v>
      </c>
      <c r="G3950" s="85">
        <v>1723379</v>
      </c>
      <c r="H3950" s="89"/>
      <c r="I3950" s="273" t="s">
        <v>8451</v>
      </c>
      <c r="J3950" s="89"/>
      <c r="K3950" s="89"/>
      <c r="L3950" s="89"/>
      <c r="M3950" s="89"/>
      <c r="N3950" s="274">
        <v>0</v>
      </c>
      <c r="O3950" s="274">
        <v>145</v>
      </c>
      <c r="P3950" s="89" t="s">
        <v>670</v>
      </c>
    </row>
    <row r="3951" spans="1:16" ht="51">
      <c r="A3951" s="271" t="s">
        <v>556</v>
      </c>
      <c r="B3951" s="89"/>
      <c r="C3951" s="272" t="s">
        <v>616</v>
      </c>
      <c r="D3951" s="84">
        <v>43551</v>
      </c>
      <c r="E3951" s="85" t="s">
        <v>7003</v>
      </c>
      <c r="F3951" s="85" t="s">
        <v>3</v>
      </c>
      <c r="G3951" s="85">
        <v>1723393</v>
      </c>
      <c r="H3951" s="89"/>
      <c r="I3951" s="273" t="s">
        <v>8452</v>
      </c>
      <c r="J3951" s="89"/>
      <c r="K3951" s="89"/>
      <c r="L3951" s="89"/>
      <c r="M3951" s="89"/>
      <c r="N3951" s="274">
        <v>0</v>
      </c>
      <c r="O3951" s="274">
        <v>199</v>
      </c>
      <c r="P3951" s="89" t="s">
        <v>670</v>
      </c>
    </row>
    <row r="3952" spans="1:16" ht="51">
      <c r="A3952" s="271">
        <v>585</v>
      </c>
      <c r="B3952" s="89"/>
      <c r="C3952" s="272" t="s">
        <v>183</v>
      </c>
      <c r="D3952" s="84">
        <v>43551</v>
      </c>
      <c r="E3952" s="85" t="s">
        <v>7004</v>
      </c>
      <c r="F3952" s="85" t="s">
        <v>3</v>
      </c>
      <c r="G3952" s="85">
        <v>1723412</v>
      </c>
      <c r="H3952" s="89"/>
      <c r="I3952" s="273" t="s">
        <v>8453</v>
      </c>
      <c r="J3952" s="89"/>
      <c r="K3952" s="89"/>
      <c r="L3952" s="89"/>
      <c r="M3952" s="89"/>
      <c r="N3952" s="274">
        <v>0</v>
      </c>
      <c r="O3952" s="274">
        <v>21883.72</v>
      </c>
      <c r="P3952" s="89" t="s">
        <v>670</v>
      </c>
    </row>
    <row r="3953" spans="1:16" ht="51">
      <c r="A3953" s="271">
        <v>15</v>
      </c>
      <c r="B3953" s="89"/>
      <c r="C3953" s="272" t="s">
        <v>42</v>
      </c>
      <c r="D3953" s="84">
        <v>43551</v>
      </c>
      <c r="E3953" s="85" t="s">
        <v>7005</v>
      </c>
      <c r="F3953" s="85" t="s">
        <v>3</v>
      </c>
      <c r="G3953" s="85">
        <v>1723359</v>
      </c>
      <c r="H3953" s="89"/>
      <c r="I3953" s="273" t="s">
        <v>8454</v>
      </c>
      <c r="J3953" s="89"/>
      <c r="K3953" s="89"/>
      <c r="L3953" s="89"/>
      <c r="M3953" s="89"/>
      <c r="N3953" s="274">
        <v>0</v>
      </c>
      <c r="O3953" s="274">
        <v>756</v>
      </c>
      <c r="P3953" s="89" t="s">
        <v>670</v>
      </c>
    </row>
    <row r="3954" spans="1:16" ht="51">
      <c r="A3954" s="271" t="s">
        <v>565</v>
      </c>
      <c r="B3954" s="89"/>
      <c r="C3954" s="272" t="s">
        <v>615</v>
      </c>
      <c r="D3954" s="84">
        <v>43551</v>
      </c>
      <c r="E3954" s="85" t="s">
        <v>7006</v>
      </c>
      <c r="F3954" s="85" t="s">
        <v>3</v>
      </c>
      <c r="G3954" s="85">
        <v>1723360</v>
      </c>
      <c r="H3954" s="89"/>
      <c r="I3954" s="273" t="s">
        <v>8455</v>
      </c>
      <c r="J3954" s="89"/>
      <c r="K3954" s="89"/>
      <c r="L3954" s="89"/>
      <c r="M3954" s="89"/>
      <c r="N3954" s="274">
        <v>0</v>
      </c>
      <c r="O3954" s="274">
        <v>5580</v>
      </c>
      <c r="P3954" s="89" t="s">
        <v>670</v>
      </c>
    </row>
    <row r="3955" spans="1:16" ht="51">
      <c r="A3955" s="271" t="s">
        <v>565</v>
      </c>
      <c r="B3955" s="89"/>
      <c r="C3955" s="272" t="s">
        <v>615</v>
      </c>
      <c r="D3955" s="84">
        <v>43551</v>
      </c>
      <c r="E3955" s="85" t="s">
        <v>7007</v>
      </c>
      <c r="F3955" s="85" t="s">
        <v>3</v>
      </c>
      <c r="G3955" s="85">
        <v>1723362</v>
      </c>
      <c r="H3955" s="89"/>
      <c r="I3955" s="273" t="s">
        <v>8456</v>
      </c>
      <c r="J3955" s="89"/>
      <c r="K3955" s="89"/>
      <c r="L3955" s="89"/>
      <c r="M3955" s="89"/>
      <c r="N3955" s="274">
        <v>0</v>
      </c>
      <c r="O3955" s="274">
        <v>4655</v>
      </c>
      <c r="P3955" s="89" t="s">
        <v>670</v>
      </c>
    </row>
    <row r="3956" spans="1:16" ht="51">
      <c r="A3956" s="271" t="s">
        <v>565</v>
      </c>
      <c r="B3956" s="89"/>
      <c r="C3956" s="272" t="s">
        <v>615</v>
      </c>
      <c r="D3956" s="84">
        <v>43551</v>
      </c>
      <c r="E3956" s="85" t="s">
        <v>7008</v>
      </c>
      <c r="F3956" s="85" t="s">
        <v>3</v>
      </c>
      <c r="G3956" s="85">
        <v>1723366</v>
      </c>
      <c r="H3956" s="89"/>
      <c r="I3956" s="273" t="s">
        <v>8457</v>
      </c>
      <c r="J3956" s="89"/>
      <c r="K3956" s="89"/>
      <c r="L3956" s="89"/>
      <c r="M3956" s="89"/>
      <c r="N3956" s="274">
        <v>0</v>
      </c>
      <c r="O3956" s="274">
        <v>6101.61</v>
      </c>
      <c r="P3956" s="89" t="s">
        <v>670</v>
      </c>
    </row>
    <row r="3957" spans="1:16" ht="51">
      <c r="A3957" s="271" t="s">
        <v>565</v>
      </c>
      <c r="B3957" s="89"/>
      <c r="C3957" s="272" t="s">
        <v>615</v>
      </c>
      <c r="D3957" s="84">
        <v>43551</v>
      </c>
      <c r="E3957" s="85" t="s">
        <v>7009</v>
      </c>
      <c r="F3957" s="85" t="s">
        <v>3</v>
      </c>
      <c r="G3957" s="85">
        <v>1723369</v>
      </c>
      <c r="H3957" s="89"/>
      <c r="I3957" s="273" t="s">
        <v>8458</v>
      </c>
      <c r="J3957" s="89"/>
      <c r="K3957" s="89"/>
      <c r="L3957" s="89"/>
      <c r="M3957" s="89"/>
      <c r="N3957" s="274">
        <v>0</v>
      </c>
      <c r="O3957" s="274">
        <v>10615.37</v>
      </c>
      <c r="P3957" s="89" t="s">
        <v>670</v>
      </c>
    </row>
    <row r="3958" spans="1:16" ht="51">
      <c r="A3958" s="271">
        <v>86</v>
      </c>
      <c r="B3958" s="89"/>
      <c r="C3958" s="272" t="s">
        <v>56</v>
      </c>
      <c r="D3958" s="84">
        <v>43551</v>
      </c>
      <c r="E3958" s="85" t="s">
        <v>7010</v>
      </c>
      <c r="F3958" s="85" t="s">
        <v>3</v>
      </c>
      <c r="G3958" s="85">
        <v>1723371</v>
      </c>
      <c r="H3958" s="89"/>
      <c r="I3958" s="273" t="s">
        <v>8459</v>
      </c>
      <c r="J3958" s="89"/>
      <c r="K3958" s="89"/>
      <c r="L3958" s="89"/>
      <c r="M3958" s="89"/>
      <c r="N3958" s="274">
        <v>0</v>
      </c>
      <c r="O3958" s="274">
        <v>91274.78</v>
      </c>
      <c r="P3958" s="89" t="s">
        <v>670</v>
      </c>
    </row>
    <row r="3959" spans="1:16" ht="51">
      <c r="A3959" s="271" t="s">
        <v>565</v>
      </c>
      <c r="B3959" s="89"/>
      <c r="C3959" s="272" t="s">
        <v>615</v>
      </c>
      <c r="D3959" s="84">
        <v>43551</v>
      </c>
      <c r="E3959" s="85" t="s">
        <v>7011</v>
      </c>
      <c r="F3959" s="85" t="s">
        <v>3</v>
      </c>
      <c r="G3959" s="85">
        <v>1723372</v>
      </c>
      <c r="H3959" s="89"/>
      <c r="I3959" s="273" t="s">
        <v>8460</v>
      </c>
      <c r="J3959" s="89"/>
      <c r="K3959" s="89"/>
      <c r="L3959" s="89"/>
      <c r="M3959" s="89"/>
      <c r="N3959" s="274">
        <v>0</v>
      </c>
      <c r="O3959" s="274">
        <v>5283.52</v>
      </c>
      <c r="P3959" s="89" t="s">
        <v>670</v>
      </c>
    </row>
    <row r="3960" spans="1:16" ht="51">
      <c r="A3960" s="271">
        <v>86</v>
      </c>
      <c r="B3960" s="89"/>
      <c r="C3960" s="272" t="s">
        <v>56</v>
      </c>
      <c r="D3960" s="84">
        <v>43551</v>
      </c>
      <c r="E3960" s="85" t="s">
        <v>7012</v>
      </c>
      <c r="F3960" s="85" t="s">
        <v>3</v>
      </c>
      <c r="G3960" s="85">
        <v>1723374</v>
      </c>
      <c r="H3960" s="89"/>
      <c r="I3960" s="273" t="s">
        <v>8461</v>
      </c>
      <c r="J3960" s="89"/>
      <c r="K3960" s="89"/>
      <c r="L3960" s="89"/>
      <c r="M3960" s="89"/>
      <c r="N3960" s="274">
        <v>0</v>
      </c>
      <c r="O3960" s="274">
        <v>500</v>
      </c>
      <c r="P3960" s="89" t="s">
        <v>670</v>
      </c>
    </row>
    <row r="3961" spans="1:16" ht="51">
      <c r="A3961" s="271" t="s">
        <v>565</v>
      </c>
      <c r="B3961" s="89"/>
      <c r="C3961" s="272" t="s">
        <v>615</v>
      </c>
      <c r="D3961" s="84">
        <v>43551</v>
      </c>
      <c r="E3961" s="85" t="s">
        <v>7013</v>
      </c>
      <c r="F3961" s="85" t="s">
        <v>3</v>
      </c>
      <c r="G3961" s="85">
        <v>1723375</v>
      </c>
      <c r="H3961" s="89"/>
      <c r="I3961" s="273" t="s">
        <v>8462</v>
      </c>
      <c r="J3961" s="89"/>
      <c r="K3961" s="89"/>
      <c r="L3961" s="89"/>
      <c r="M3961" s="89"/>
      <c r="N3961" s="274">
        <v>0</v>
      </c>
      <c r="O3961" s="274">
        <v>29720.74</v>
      </c>
      <c r="P3961" s="89" t="s">
        <v>670</v>
      </c>
    </row>
    <row r="3962" spans="1:16" ht="89.25">
      <c r="A3962" s="271">
        <v>25</v>
      </c>
      <c r="B3962" s="89"/>
      <c r="C3962" s="272" t="s">
        <v>45</v>
      </c>
      <c r="D3962" s="84">
        <v>43551</v>
      </c>
      <c r="E3962" s="85" t="s">
        <v>7014</v>
      </c>
      <c r="F3962" s="85" t="s">
        <v>671</v>
      </c>
      <c r="G3962" s="85">
        <v>269309</v>
      </c>
      <c r="H3962" s="89"/>
      <c r="I3962" s="273" t="s">
        <v>8463</v>
      </c>
      <c r="J3962" s="89"/>
      <c r="K3962" s="89"/>
      <c r="L3962" s="89"/>
      <c r="M3962" s="89"/>
      <c r="N3962" s="274">
        <v>518757.29</v>
      </c>
      <c r="O3962" s="274">
        <v>0</v>
      </c>
      <c r="P3962" s="89" t="s">
        <v>670</v>
      </c>
    </row>
    <row r="3963" spans="1:16" ht="89.25">
      <c r="A3963" s="271">
        <v>25</v>
      </c>
      <c r="B3963" s="89"/>
      <c r="C3963" s="272" t="s">
        <v>45</v>
      </c>
      <c r="D3963" s="84">
        <v>43551</v>
      </c>
      <c r="E3963" s="85" t="s">
        <v>7014</v>
      </c>
      <c r="F3963" s="85" t="s">
        <v>671</v>
      </c>
      <c r="G3963" s="85">
        <v>269325</v>
      </c>
      <c r="H3963" s="89"/>
      <c r="I3963" s="273" t="s">
        <v>8464</v>
      </c>
      <c r="J3963" s="89"/>
      <c r="K3963" s="89"/>
      <c r="L3963" s="89"/>
      <c r="M3963" s="89"/>
      <c r="N3963" s="274">
        <v>733237.89</v>
      </c>
      <c r="O3963" s="274">
        <v>0</v>
      </c>
      <c r="P3963" s="89" t="s">
        <v>670</v>
      </c>
    </row>
    <row r="3964" spans="1:16" ht="76.5">
      <c r="A3964" s="271">
        <v>25</v>
      </c>
      <c r="B3964" s="89"/>
      <c r="C3964" s="272" t="s">
        <v>45</v>
      </c>
      <c r="D3964" s="84">
        <v>43551</v>
      </c>
      <c r="E3964" s="85" t="s">
        <v>7014</v>
      </c>
      <c r="F3964" s="85" t="s">
        <v>671</v>
      </c>
      <c r="G3964" s="85">
        <v>269305</v>
      </c>
      <c r="H3964" s="89"/>
      <c r="I3964" s="273" t="s">
        <v>8465</v>
      </c>
      <c r="J3964" s="89"/>
      <c r="K3964" s="89"/>
      <c r="L3964" s="89"/>
      <c r="M3964" s="89"/>
      <c r="N3964" s="274">
        <v>263986.21999999997</v>
      </c>
      <c r="O3964" s="274">
        <v>0</v>
      </c>
      <c r="P3964" s="89" t="s">
        <v>670</v>
      </c>
    </row>
    <row r="3965" spans="1:16" ht="76.5">
      <c r="A3965" s="271">
        <v>25</v>
      </c>
      <c r="B3965" s="89"/>
      <c r="C3965" s="272" t="s">
        <v>45</v>
      </c>
      <c r="D3965" s="84">
        <v>43551</v>
      </c>
      <c r="E3965" s="85" t="s">
        <v>7014</v>
      </c>
      <c r="F3965" s="85" t="s">
        <v>671</v>
      </c>
      <c r="G3965" s="85">
        <v>269324</v>
      </c>
      <c r="H3965" s="89"/>
      <c r="I3965" s="273" t="s">
        <v>8466</v>
      </c>
      <c r="J3965" s="89"/>
      <c r="K3965" s="89"/>
      <c r="L3965" s="89"/>
      <c r="M3965" s="89"/>
      <c r="N3965" s="274">
        <v>129465.38</v>
      </c>
      <c r="O3965" s="274">
        <v>0</v>
      </c>
      <c r="P3965" s="89" t="s">
        <v>670</v>
      </c>
    </row>
    <row r="3966" spans="1:16" ht="76.5">
      <c r="A3966" s="271">
        <v>25</v>
      </c>
      <c r="B3966" s="89"/>
      <c r="C3966" s="272" t="s">
        <v>45</v>
      </c>
      <c r="D3966" s="84">
        <v>43551</v>
      </c>
      <c r="E3966" s="85" t="s">
        <v>7014</v>
      </c>
      <c r="F3966" s="85" t="s">
        <v>671</v>
      </c>
      <c r="G3966" s="85">
        <v>271703</v>
      </c>
      <c r="H3966" s="89"/>
      <c r="I3966" s="273" t="s">
        <v>8467</v>
      </c>
      <c r="J3966" s="89"/>
      <c r="K3966" s="89"/>
      <c r="L3966" s="89"/>
      <c r="M3966" s="89"/>
      <c r="N3966" s="274">
        <v>644466.56000000006</v>
      </c>
      <c r="O3966" s="274">
        <v>0</v>
      </c>
      <c r="P3966" s="89" t="s">
        <v>670</v>
      </c>
    </row>
    <row r="3967" spans="1:16" ht="76.5">
      <c r="A3967" s="271">
        <v>25</v>
      </c>
      <c r="B3967" s="89"/>
      <c r="C3967" s="272" t="s">
        <v>45</v>
      </c>
      <c r="D3967" s="84">
        <v>43551</v>
      </c>
      <c r="E3967" s="85" t="s">
        <v>7014</v>
      </c>
      <c r="F3967" s="85" t="s">
        <v>671</v>
      </c>
      <c r="G3967" s="85">
        <v>271873</v>
      </c>
      <c r="H3967" s="89"/>
      <c r="I3967" s="273" t="s">
        <v>8468</v>
      </c>
      <c r="J3967" s="89"/>
      <c r="K3967" s="89"/>
      <c r="L3967" s="89"/>
      <c r="M3967" s="89"/>
      <c r="N3967" s="274">
        <v>297522.2</v>
      </c>
      <c r="O3967" s="274">
        <v>0</v>
      </c>
      <c r="P3967" s="89" t="s">
        <v>670</v>
      </c>
    </row>
    <row r="3968" spans="1:16" ht="89.25">
      <c r="A3968" s="271">
        <v>25</v>
      </c>
      <c r="B3968" s="89"/>
      <c r="C3968" s="272" t="s">
        <v>45</v>
      </c>
      <c r="D3968" s="84">
        <v>43551</v>
      </c>
      <c r="E3968" s="85" t="s">
        <v>7014</v>
      </c>
      <c r="F3968" s="85" t="s">
        <v>671</v>
      </c>
      <c r="G3968" s="85">
        <v>271870</v>
      </c>
      <c r="H3968" s="89"/>
      <c r="I3968" s="273" t="s">
        <v>8469</v>
      </c>
      <c r="J3968" s="89"/>
      <c r="K3968" s="89"/>
      <c r="L3968" s="89"/>
      <c r="M3968" s="89"/>
      <c r="N3968" s="274">
        <v>292890.86</v>
      </c>
      <c r="O3968" s="274">
        <v>0</v>
      </c>
      <c r="P3968" s="89" t="s">
        <v>670</v>
      </c>
    </row>
    <row r="3969" spans="1:16" ht="89.25">
      <c r="A3969" s="271">
        <v>25</v>
      </c>
      <c r="B3969" s="89"/>
      <c r="C3969" s="272" t="s">
        <v>45</v>
      </c>
      <c r="D3969" s="84">
        <v>43551</v>
      </c>
      <c r="E3969" s="85" t="s">
        <v>7014</v>
      </c>
      <c r="F3969" s="85" t="s">
        <v>671</v>
      </c>
      <c r="G3969" s="85">
        <v>271872</v>
      </c>
      <c r="H3969" s="89"/>
      <c r="I3969" s="273" t="s">
        <v>8470</v>
      </c>
      <c r="J3969" s="89"/>
      <c r="K3969" s="89"/>
      <c r="L3969" s="89"/>
      <c r="M3969" s="89"/>
      <c r="N3969" s="274">
        <v>1087492.2</v>
      </c>
      <c r="O3969" s="274">
        <v>0</v>
      </c>
      <c r="P3969" s="89" t="s">
        <v>670</v>
      </c>
    </row>
    <row r="3970" spans="1:16" ht="76.5">
      <c r="A3970" s="271">
        <v>25</v>
      </c>
      <c r="B3970" s="89"/>
      <c r="C3970" s="272" t="s">
        <v>45</v>
      </c>
      <c r="D3970" s="84">
        <v>43551</v>
      </c>
      <c r="E3970" s="85" t="s">
        <v>7014</v>
      </c>
      <c r="F3970" s="85" t="s">
        <v>671</v>
      </c>
      <c r="G3970" s="85">
        <v>269308</v>
      </c>
      <c r="H3970" s="89"/>
      <c r="I3970" s="273" t="s">
        <v>8471</v>
      </c>
      <c r="J3970" s="89"/>
      <c r="K3970" s="89"/>
      <c r="L3970" s="89"/>
      <c r="M3970" s="89"/>
      <c r="N3970" s="274">
        <v>193140.7</v>
      </c>
      <c r="O3970" s="274">
        <v>0</v>
      </c>
      <c r="P3970" s="89" t="s">
        <v>670</v>
      </c>
    </row>
    <row r="3971" spans="1:16" ht="76.5">
      <c r="A3971" s="271">
        <v>25</v>
      </c>
      <c r="B3971" s="89"/>
      <c r="C3971" s="272" t="s">
        <v>45</v>
      </c>
      <c r="D3971" s="84">
        <v>43551</v>
      </c>
      <c r="E3971" s="85" t="s">
        <v>7014</v>
      </c>
      <c r="F3971" s="85" t="s">
        <v>671</v>
      </c>
      <c r="G3971" s="85">
        <v>255362</v>
      </c>
      <c r="H3971" s="89"/>
      <c r="I3971" s="273" t="s">
        <v>8472</v>
      </c>
      <c r="J3971" s="89"/>
      <c r="K3971" s="89"/>
      <c r="L3971" s="89"/>
      <c r="M3971" s="89"/>
      <c r="N3971" s="274">
        <v>3554357.53</v>
      </c>
      <c r="O3971" s="274">
        <v>0</v>
      </c>
      <c r="P3971" s="89" t="s">
        <v>670</v>
      </c>
    </row>
    <row r="3972" spans="1:16" ht="63.75">
      <c r="A3972" s="271" t="s">
        <v>557</v>
      </c>
      <c r="B3972" s="89"/>
      <c r="C3972" s="272" t="s">
        <v>783</v>
      </c>
      <c r="D3972" s="84">
        <v>43551</v>
      </c>
      <c r="E3972" s="85" t="s">
        <v>7015</v>
      </c>
      <c r="F3972" s="85" t="s">
        <v>11</v>
      </c>
      <c r="G3972" s="85">
        <v>11956</v>
      </c>
      <c r="H3972" s="89"/>
      <c r="I3972" s="273" t="s">
        <v>8473</v>
      </c>
      <c r="J3972" s="89"/>
      <c r="K3972" s="89"/>
      <c r="L3972" s="89"/>
      <c r="M3972" s="89"/>
      <c r="N3972" s="274">
        <v>16569.77</v>
      </c>
      <c r="O3972" s="274">
        <v>0</v>
      </c>
      <c r="P3972" s="89" t="s">
        <v>670</v>
      </c>
    </row>
    <row r="3973" spans="1:16" ht="63.75">
      <c r="A3973" s="271" t="s">
        <v>557</v>
      </c>
      <c r="B3973" s="89"/>
      <c r="C3973" s="272" t="s">
        <v>783</v>
      </c>
      <c r="D3973" s="84">
        <v>43551</v>
      </c>
      <c r="E3973" s="85" t="s">
        <v>7016</v>
      </c>
      <c r="F3973" s="85" t="s">
        <v>11</v>
      </c>
      <c r="G3973" s="85">
        <v>11974</v>
      </c>
      <c r="H3973" s="89"/>
      <c r="I3973" s="273" t="s">
        <v>8474</v>
      </c>
      <c r="J3973" s="89"/>
      <c r="K3973" s="89"/>
      <c r="L3973" s="89"/>
      <c r="M3973" s="89"/>
      <c r="N3973" s="274">
        <v>26839.74</v>
      </c>
      <c r="O3973" s="274">
        <v>0</v>
      </c>
      <c r="P3973" s="89" t="s">
        <v>670</v>
      </c>
    </row>
    <row r="3974" spans="1:16" ht="63.75">
      <c r="A3974" s="271" t="s">
        <v>557</v>
      </c>
      <c r="B3974" s="89"/>
      <c r="C3974" s="272" t="s">
        <v>783</v>
      </c>
      <c r="D3974" s="84">
        <v>43551</v>
      </c>
      <c r="E3974" s="85" t="s">
        <v>7017</v>
      </c>
      <c r="F3974" s="85" t="s">
        <v>11</v>
      </c>
      <c r="G3974" s="85">
        <v>11984</v>
      </c>
      <c r="H3974" s="89"/>
      <c r="I3974" s="273" t="s">
        <v>8475</v>
      </c>
      <c r="J3974" s="89"/>
      <c r="K3974" s="89"/>
      <c r="L3974" s="89"/>
      <c r="M3974" s="89"/>
      <c r="N3974" s="274">
        <v>5703.94</v>
      </c>
      <c r="O3974" s="274">
        <v>0</v>
      </c>
      <c r="P3974" s="89" t="s">
        <v>670</v>
      </c>
    </row>
    <row r="3975" spans="1:16" ht="102">
      <c r="A3975" s="271">
        <v>310</v>
      </c>
      <c r="B3975" s="89"/>
      <c r="C3975" s="272" t="s">
        <v>141</v>
      </c>
      <c r="D3975" s="84">
        <v>43551</v>
      </c>
      <c r="E3975" s="85" t="s">
        <v>7018</v>
      </c>
      <c r="F3975" s="85" t="s">
        <v>629</v>
      </c>
      <c r="G3975" s="85">
        <v>7532</v>
      </c>
      <c r="H3975" s="89"/>
      <c r="I3975" s="273" t="s">
        <v>8476</v>
      </c>
      <c r="J3975" s="89"/>
      <c r="K3975" s="89"/>
      <c r="L3975" s="89"/>
      <c r="M3975" s="89"/>
      <c r="N3975" s="274">
        <v>10963.26</v>
      </c>
      <c r="O3975" s="274">
        <v>0</v>
      </c>
      <c r="P3975" s="89" t="s">
        <v>670</v>
      </c>
    </row>
    <row r="3976" spans="1:16" ht="102">
      <c r="A3976" s="271">
        <v>310</v>
      </c>
      <c r="B3976" s="89"/>
      <c r="C3976" s="272" t="s">
        <v>141</v>
      </c>
      <c r="D3976" s="84">
        <v>43551</v>
      </c>
      <c r="E3976" s="85" t="s">
        <v>7019</v>
      </c>
      <c r="F3976" s="85" t="s">
        <v>15</v>
      </c>
      <c r="G3976" s="85">
        <v>7532</v>
      </c>
      <c r="H3976" s="89"/>
      <c r="I3976" s="273" t="s">
        <v>8477</v>
      </c>
      <c r="J3976" s="89"/>
      <c r="K3976" s="89"/>
      <c r="L3976" s="89"/>
      <c r="M3976" s="89"/>
      <c r="N3976" s="274">
        <v>575.41</v>
      </c>
      <c r="O3976" s="274">
        <v>0</v>
      </c>
      <c r="P3976" s="89" t="s">
        <v>670</v>
      </c>
    </row>
    <row r="3977" spans="1:16" ht="102">
      <c r="A3977" s="271">
        <v>310</v>
      </c>
      <c r="B3977" s="89"/>
      <c r="C3977" s="272" t="s">
        <v>141</v>
      </c>
      <c r="D3977" s="84">
        <v>43551</v>
      </c>
      <c r="E3977" s="85" t="s">
        <v>7020</v>
      </c>
      <c r="F3977" s="85" t="s">
        <v>629</v>
      </c>
      <c r="G3977" s="85">
        <v>7530</v>
      </c>
      <c r="H3977" s="89"/>
      <c r="I3977" s="273" t="s">
        <v>8478</v>
      </c>
      <c r="J3977" s="89"/>
      <c r="K3977" s="89"/>
      <c r="L3977" s="89"/>
      <c r="M3977" s="89"/>
      <c r="N3977" s="274">
        <v>19503.79</v>
      </c>
      <c r="O3977" s="274">
        <v>0</v>
      </c>
      <c r="P3977" s="89" t="s">
        <v>670</v>
      </c>
    </row>
    <row r="3978" spans="1:16" ht="89.25">
      <c r="A3978" s="271">
        <v>310</v>
      </c>
      <c r="B3978" s="89"/>
      <c r="C3978" s="272" t="s">
        <v>141</v>
      </c>
      <c r="D3978" s="84">
        <v>43551</v>
      </c>
      <c r="E3978" s="85" t="s">
        <v>7021</v>
      </c>
      <c r="F3978" s="85" t="s">
        <v>15</v>
      </c>
      <c r="G3978" s="85">
        <v>7530</v>
      </c>
      <c r="H3978" s="89"/>
      <c r="I3978" s="273" t="s">
        <v>8479</v>
      </c>
      <c r="J3978" s="89"/>
      <c r="K3978" s="89"/>
      <c r="L3978" s="89"/>
      <c r="M3978" s="89"/>
      <c r="N3978" s="274">
        <v>827.31</v>
      </c>
      <c r="O3978" s="274">
        <v>0</v>
      </c>
      <c r="P3978" s="89" t="s">
        <v>670</v>
      </c>
    </row>
    <row r="3979" spans="1:16" ht="51">
      <c r="A3979" s="271" t="s">
        <v>557</v>
      </c>
      <c r="B3979" s="89"/>
      <c r="C3979" s="272" t="s">
        <v>783</v>
      </c>
      <c r="D3979" s="84">
        <v>43551</v>
      </c>
      <c r="E3979" s="85" t="s">
        <v>7022</v>
      </c>
      <c r="F3979" s="85" t="s">
        <v>11</v>
      </c>
      <c r="G3979" s="85">
        <v>11961</v>
      </c>
      <c r="H3979" s="89"/>
      <c r="I3979" s="273" t="s">
        <v>8480</v>
      </c>
      <c r="J3979" s="89"/>
      <c r="K3979" s="89"/>
      <c r="L3979" s="89"/>
      <c r="M3979" s="89"/>
      <c r="N3979" s="274">
        <v>328.79</v>
      </c>
      <c r="O3979" s="274">
        <v>0</v>
      </c>
      <c r="P3979" s="89" t="s">
        <v>670</v>
      </c>
    </row>
    <row r="3980" spans="1:16" ht="63.75">
      <c r="A3980" s="271" t="s">
        <v>557</v>
      </c>
      <c r="B3980" s="89"/>
      <c r="C3980" s="272" t="s">
        <v>783</v>
      </c>
      <c r="D3980" s="84">
        <v>43551</v>
      </c>
      <c r="E3980" s="85" t="s">
        <v>7023</v>
      </c>
      <c r="F3980" s="85" t="s">
        <v>11</v>
      </c>
      <c r="G3980" s="85">
        <v>11970</v>
      </c>
      <c r="H3980" s="89"/>
      <c r="I3980" s="273" t="s">
        <v>8481</v>
      </c>
      <c r="J3980" s="89"/>
      <c r="K3980" s="89"/>
      <c r="L3980" s="89"/>
      <c r="M3980" s="89"/>
      <c r="N3980" s="274">
        <v>4232.13</v>
      </c>
      <c r="O3980" s="274">
        <v>0</v>
      </c>
      <c r="P3980" s="89" t="s">
        <v>670</v>
      </c>
    </row>
    <row r="3981" spans="1:16" ht="51">
      <c r="A3981" s="271" t="s">
        <v>557</v>
      </c>
      <c r="B3981" s="89"/>
      <c r="C3981" s="272" t="s">
        <v>783</v>
      </c>
      <c r="D3981" s="84">
        <v>43551</v>
      </c>
      <c r="E3981" s="85" t="s">
        <v>7024</v>
      </c>
      <c r="F3981" s="85" t="s">
        <v>11</v>
      </c>
      <c r="G3981" s="85">
        <v>11973</v>
      </c>
      <c r="H3981" s="89"/>
      <c r="I3981" s="273" t="s">
        <v>8482</v>
      </c>
      <c r="J3981" s="89"/>
      <c r="K3981" s="89"/>
      <c r="L3981" s="89"/>
      <c r="M3981" s="89"/>
      <c r="N3981" s="274">
        <v>298.61</v>
      </c>
      <c r="O3981" s="274">
        <v>0</v>
      </c>
      <c r="P3981" s="89" t="s">
        <v>670</v>
      </c>
    </row>
    <row r="3982" spans="1:16" ht="63.75">
      <c r="A3982" s="271" t="s">
        <v>557</v>
      </c>
      <c r="B3982" s="89"/>
      <c r="C3982" s="272" t="s">
        <v>783</v>
      </c>
      <c r="D3982" s="84">
        <v>43551</v>
      </c>
      <c r="E3982" s="85" t="s">
        <v>7025</v>
      </c>
      <c r="F3982" s="85" t="s">
        <v>11</v>
      </c>
      <c r="G3982" s="85">
        <v>11972</v>
      </c>
      <c r="H3982" s="89"/>
      <c r="I3982" s="273" t="s">
        <v>8483</v>
      </c>
      <c r="J3982" s="89"/>
      <c r="K3982" s="89"/>
      <c r="L3982" s="89"/>
      <c r="M3982" s="89"/>
      <c r="N3982" s="274">
        <v>2202.67</v>
      </c>
      <c r="O3982" s="274">
        <v>0</v>
      </c>
      <c r="P3982" s="89" t="s">
        <v>670</v>
      </c>
    </row>
    <row r="3983" spans="1:16" ht="63.75">
      <c r="A3983" s="271">
        <v>513</v>
      </c>
      <c r="B3983" s="89"/>
      <c r="C3983" s="272" t="s">
        <v>171</v>
      </c>
      <c r="D3983" s="84">
        <v>43551</v>
      </c>
      <c r="E3983" s="85" t="s">
        <v>7026</v>
      </c>
      <c r="F3983" s="85" t="s">
        <v>15</v>
      </c>
      <c r="G3983" s="85">
        <v>997804</v>
      </c>
      <c r="H3983" s="89"/>
      <c r="I3983" s="273" t="s">
        <v>8484</v>
      </c>
      <c r="J3983" s="89"/>
      <c r="K3983" s="89"/>
      <c r="L3983" s="89"/>
      <c r="M3983" s="89"/>
      <c r="N3983" s="274">
        <v>50</v>
      </c>
      <c r="O3983" s="274">
        <v>0</v>
      </c>
      <c r="P3983" s="89" t="s">
        <v>670</v>
      </c>
    </row>
    <row r="3984" spans="1:16" ht="63.75">
      <c r="A3984" s="271" t="s">
        <v>557</v>
      </c>
      <c r="B3984" s="89"/>
      <c r="C3984" s="272" t="s">
        <v>783</v>
      </c>
      <c r="D3984" s="84">
        <v>43551</v>
      </c>
      <c r="E3984" s="85" t="s">
        <v>7027</v>
      </c>
      <c r="F3984" s="85" t="s">
        <v>11</v>
      </c>
      <c r="G3984" s="85">
        <v>11992</v>
      </c>
      <c r="H3984" s="89"/>
      <c r="I3984" s="273" t="s">
        <v>8485</v>
      </c>
      <c r="J3984" s="89"/>
      <c r="K3984" s="89"/>
      <c r="L3984" s="89"/>
      <c r="M3984" s="89"/>
      <c r="N3984" s="274">
        <v>2078.91</v>
      </c>
      <c r="O3984" s="274">
        <v>0</v>
      </c>
      <c r="P3984" s="89" t="s">
        <v>670</v>
      </c>
    </row>
    <row r="3985" spans="1:16" ht="51">
      <c r="A3985" s="271" t="s">
        <v>557</v>
      </c>
      <c r="B3985" s="89"/>
      <c r="C3985" s="272" t="s">
        <v>783</v>
      </c>
      <c r="D3985" s="84">
        <v>43551</v>
      </c>
      <c r="E3985" s="85" t="s">
        <v>7028</v>
      </c>
      <c r="F3985" s="85" t="s">
        <v>11</v>
      </c>
      <c r="G3985" s="85">
        <v>11994</v>
      </c>
      <c r="H3985" s="89"/>
      <c r="I3985" s="273" t="s">
        <v>8486</v>
      </c>
      <c r="J3985" s="89"/>
      <c r="K3985" s="89"/>
      <c r="L3985" s="89"/>
      <c r="M3985" s="89"/>
      <c r="N3985" s="274">
        <v>287.83999999999997</v>
      </c>
      <c r="O3985" s="274">
        <v>0</v>
      </c>
      <c r="P3985" s="89" t="s">
        <v>670</v>
      </c>
    </row>
    <row r="3986" spans="1:16" ht="63.75">
      <c r="A3986" s="271" t="s">
        <v>557</v>
      </c>
      <c r="B3986" s="89"/>
      <c r="C3986" s="272" t="s">
        <v>783</v>
      </c>
      <c r="D3986" s="84">
        <v>43551</v>
      </c>
      <c r="E3986" s="85" t="s">
        <v>7029</v>
      </c>
      <c r="F3986" s="85" t="s">
        <v>11</v>
      </c>
      <c r="G3986" s="85">
        <v>11995</v>
      </c>
      <c r="H3986" s="89"/>
      <c r="I3986" s="273" t="s">
        <v>8487</v>
      </c>
      <c r="J3986" s="89"/>
      <c r="K3986" s="89"/>
      <c r="L3986" s="89"/>
      <c r="M3986" s="89"/>
      <c r="N3986" s="274">
        <v>1475.65</v>
      </c>
      <c r="O3986" s="274">
        <v>0</v>
      </c>
      <c r="P3986" s="89" t="s">
        <v>670</v>
      </c>
    </row>
    <row r="3987" spans="1:16" ht="63.75">
      <c r="A3987" s="271" t="s">
        <v>557</v>
      </c>
      <c r="B3987" s="89"/>
      <c r="C3987" s="272" t="s">
        <v>783</v>
      </c>
      <c r="D3987" s="84">
        <v>43551</v>
      </c>
      <c r="E3987" s="85" t="s">
        <v>7030</v>
      </c>
      <c r="F3987" s="85" t="s">
        <v>11</v>
      </c>
      <c r="G3987" s="85">
        <v>11991</v>
      </c>
      <c r="H3987" s="89"/>
      <c r="I3987" s="273" t="s">
        <v>8488</v>
      </c>
      <c r="J3987" s="89"/>
      <c r="K3987" s="89"/>
      <c r="L3987" s="89"/>
      <c r="M3987" s="89"/>
      <c r="N3987" s="274">
        <v>296.55</v>
      </c>
      <c r="O3987" s="274">
        <v>0</v>
      </c>
      <c r="P3987" s="89" t="s">
        <v>670</v>
      </c>
    </row>
    <row r="3988" spans="1:16" ht="76.5">
      <c r="A3988" s="271">
        <v>25</v>
      </c>
      <c r="B3988" s="89"/>
      <c r="C3988" s="272" t="s">
        <v>45</v>
      </c>
      <c r="D3988" s="84">
        <v>43551</v>
      </c>
      <c r="E3988" s="85" t="s">
        <v>7031</v>
      </c>
      <c r="F3988" s="85" t="s">
        <v>671</v>
      </c>
      <c r="G3988" s="85">
        <v>269306</v>
      </c>
      <c r="H3988" s="89"/>
      <c r="I3988" s="273" t="s">
        <v>8489</v>
      </c>
      <c r="J3988" s="89"/>
      <c r="K3988" s="89"/>
      <c r="L3988" s="89"/>
      <c r="M3988" s="89"/>
      <c r="N3988" s="274">
        <v>1070123.73</v>
      </c>
      <c r="O3988" s="274">
        <v>0</v>
      </c>
      <c r="P3988" s="89" t="s">
        <v>670</v>
      </c>
    </row>
    <row r="3989" spans="1:16" ht="89.25">
      <c r="A3989" s="271">
        <v>25</v>
      </c>
      <c r="B3989" s="89"/>
      <c r="C3989" s="272" t="s">
        <v>45</v>
      </c>
      <c r="D3989" s="84">
        <v>43551</v>
      </c>
      <c r="E3989" s="85" t="s">
        <v>7032</v>
      </c>
      <c r="F3989" s="85" t="s">
        <v>15</v>
      </c>
      <c r="G3989" s="85">
        <v>7565</v>
      </c>
      <c r="H3989" s="89"/>
      <c r="I3989" s="273" t="s">
        <v>8490</v>
      </c>
      <c r="J3989" s="89"/>
      <c r="K3989" s="89"/>
      <c r="L3989" s="89"/>
      <c r="M3989" s="89"/>
      <c r="N3989" s="274">
        <v>462.22</v>
      </c>
      <c r="O3989" s="274">
        <v>0</v>
      </c>
      <c r="P3989" s="89" t="s">
        <v>670</v>
      </c>
    </row>
    <row r="3990" spans="1:16" ht="102">
      <c r="A3990" s="271">
        <v>25</v>
      </c>
      <c r="B3990" s="89"/>
      <c r="C3990" s="272" t="s">
        <v>45</v>
      </c>
      <c r="D3990" s="84">
        <v>43551</v>
      </c>
      <c r="E3990" s="85" t="s">
        <v>7033</v>
      </c>
      <c r="F3990" s="85" t="s">
        <v>15</v>
      </c>
      <c r="G3990" s="85">
        <v>7563</v>
      </c>
      <c r="H3990" s="89"/>
      <c r="I3990" s="273" t="s">
        <v>8491</v>
      </c>
      <c r="J3990" s="89"/>
      <c r="K3990" s="89"/>
      <c r="L3990" s="89"/>
      <c r="M3990" s="89"/>
      <c r="N3990" s="274">
        <v>350.06</v>
      </c>
      <c r="O3990" s="274">
        <v>0</v>
      </c>
      <c r="P3990" s="89" t="s">
        <v>670</v>
      </c>
    </row>
    <row r="3991" spans="1:16" ht="89.25">
      <c r="A3991" s="271">
        <v>25</v>
      </c>
      <c r="B3991" s="89"/>
      <c r="C3991" s="272" t="s">
        <v>45</v>
      </c>
      <c r="D3991" s="84">
        <v>43551</v>
      </c>
      <c r="E3991" s="85" t="s">
        <v>7034</v>
      </c>
      <c r="F3991" s="85" t="s">
        <v>15</v>
      </c>
      <c r="G3991" s="85">
        <v>7569</v>
      </c>
      <c r="H3991" s="89"/>
      <c r="I3991" s="273" t="s">
        <v>8492</v>
      </c>
      <c r="J3991" s="89"/>
      <c r="K3991" s="89"/>
      <c r="L3991" s="89"/>
      <c r="M3991" s="89"/>
      <c r="N3991" s="274">
        <v>283.38</v>
      </c>
      <c r="O3991" s="274">
        <v>0</v>
      </c>
      <c r="P3991" s="89" t="s">
        <v>670</v>
      </c>
    </row>
    <row r="3992" spans="1:16" ht="89.25">
      <c r="A3992" s="271">
        <v>25</v>
      </c>
      <c r="B3992" s="89"/>
      <c r="C3992" s="272" t="s">
        <v>45</v>
      </c>
      <c r="D3992" s="84">
        <v>43551</v>
      </c>
      <c r="E3992" s="85" t="s">
        <v>7035</v>
      </c>
      <c r="F3992" s="85" t="s">
        <v>15</v>
      </c>
      <c r="G3992" s="85">
        <v>7562</v>
      </c>
      <c r="H3992" s="89"/>
      <c r="I3992" s="273" t="s">
        <v>8493</v>
      </c>
      <c r="J3992" s="89"/>
      <c r="K3992" s="89"/>
      <c r="L3992" s="89"/>
      <c r="M3992" s="89"/>
      <c r="N3992" s="274">
        <v>293.52999999999997</v>
      </c>
      <c r="O3992" s="274">
        <v>0</v>
      </c>
      <c r="P3992" s="89" t="s">
        <v>670</v>
      </c>
    </row>
    <row r="3993" spans="1:16" ht="102">
      <c r="A3993" s="271">
        <v>46</v>
      </c>
      <c r="B3993" s="89"/>
      <c r="C3993" s="272" t="s">
        <v>48</v>
      </c>
      <c r="D3993" s="84">
        <v>43551</v>
      </c>
      <c r="E3993" s="85" t="s">
        <v>7036</v>
      </c>
      <c r="F3993" s="85" t="s">
        <v>15</v>
      </c>
      <c r="G3993" s="85">
        <v>7564</v>
      </c>
      <c r="H3993" s="89"/>
      <c r="I3993" s="273" t="s">
        <v>8494</v>
      </c>
      <c r="J3993" s="89"/>
      <c r="K3993" s="89"/>
      <c r="L3993" s="89"/>
      <c r="M3993" s="89"/>
      <c r="N3993" s="274">
        <v>359.11</v>
      </c>
      <c r="O3993" s="274">
        <v>0</v>
      </c>
      <c r="P3993" s="89" t="s">
        <v>670</v>
      </c>
    </row>
    <row r="3994" spans="1:16" ht="89.25">
      <c r="A3994" s="271">
        <v>587</v>
      </c>
      <c r="B3994" s="89"/>
      <c r="C3994" s="272" t="s">
        <v>730</v>
      </c>
      <c r="D3994" s="84">
        <v>43551</v>
      </c>
      <c r="E3994" s="85" t="s">
        <v>7037</v>
      </c>
      <c r="F3994" s="85" t="s">
        <v>15</v>
      </c>
      <c r="G3994" s="85">
        <v>7571</v>
      </c>
      <c r="H3994" s="89"/>
      <c r="I3994" s="273" t="s">
        <v>8495</v>
      </c>
      <c r="J3994" s="89"/>
      <c r="K3994" s="89"/>
      <c r="L3994" s="89"/>
      <c r="M3994" s="89"/>
      <c r="N3994" s="274">
        <v>1115.77</v>
      </c>
      <c r="O3994" s="274">
        <v>0</v>
      </c>
      <c r="P3994" s="89" t="s">
        <v>670</v>
      </c>
    </row>
    <row r="3995" spans="1:16" ht="89.25">
      <c r="A3995" s="271">
        <v>25</v>
      </c>
      <c r="B3995" s="89"/>
      <c r="C3995" s="272" t="s">
        <v>45</v>
      </c>
      <c r="D3995" s="84">
        <v>43551</v>
      </c>
      <c r="E3995" s="85" t="s">
        <v>7038</v>
      </c>
      <c r="F3995" s="85" t="s">
        <v>15</v>
      </c>
      <c r="G3995" s="85">
        <v>7561</v>
      </c>
      <c r="H3995" s="89"/>
      <c r="I3995" s="273" t="s">
        <v>8496</v>
      </c>
      <c r="J3995" s="89"/>
      <c r="K3995" s="89"/>
      <c r="L3995" s="89"/>
      <c r="M3995" s="89"/>
      <c r="N3995" s="274">
        <v>272.61</v>
      </c>
      <c r="O3995" s="274">
        <v>0</v>
      </c>
      <c r="P3995" s="89" t="s">
        <v>670</v>
      </c>
    </row>
    <row r="3996" spans="1:16" ht="51">
      <c r="A3996" s="271">
        <v>513</v>
      </c>
      <c r="B3996" s="89"/>
      <c r="C3996" s="272" t="s">
        <v>171</v>
      </c>
      <c r="D3996" s="84">
        <v>43551</v>
      </c>
      <c r="E3996" s="85" t="s">
        <v>7039</v>
      </c>
      <c r="F3996" s="85" t="s">
        <v>15</v>
      </c>
      <c r="G3996" s="85">
        <v>998452</v>
      </c>
      <c r="H3996" s="89"/>
      <c r="I3996" s="273" t="s">
        <v>1411</v>
      </c>
      <c r="J3996" s="89"/>
      <c r="K3996" s="89"/>
      <c r="L3996" s="89"/>
      <c r="M3996" s="89"/>
      <c r="N3996" s="274">
        <v>50</v>
      </c>
      <c r="O3996" s="274">
        <v>0</v>
      </c>
      <c r="P3996" s="89" t="s">
        <v>670</v>
      </c>
    </row>
    <row r="3997" spans="1:16" ht="51">
      <c r="A3997" s="271">
        <v>117</v>
      </c>
      <c r="B3997" s="89"/>
      <c r="C3997" s="272" t="s">
        <v>62</v>
      </c>
      <c r="D3997" s="84">
        <v>43551</v>
      </c>
      <c r="E3997" s="85" t="s">
        <v>7040</v>
      </c>
      <c r="F3997" s="85" t="s">
        <v>11</v>
      </c>
      <c r="G3997" s="85">
        <v>950192</v>
      </c>
      <c r="H3997" s="89"/>
      <c r="I3997" s="273" t="s">
        <v>8497</v>
      </c>
      <c r="J3997" s="89"/>
      <c r="K3997" s="89"/>
      <c r="L3997" s="89"/>
      <c r="M3997" s="89"/>
      <c r="N3997" s="274">
        <v>50</v>
      </c>
      <c r="O3997" s="274">
        <v>0</v>
      </c>
      <c r="P3997" s="89" t="s">
        <v>670</v>
      </c>
    </row>
    <row r="3998" spans="1:16" ht="89.25">
      <c r="A3998" s="271">
        <v>25</v>
      </c>
      <c r="B3998" s="89"/>
      <c r="C3998" s="272" t="s">
        <v>45</v>
      </c>
      <c r="D3998" s="84">
        <v>43551</v>
      </c>
      <c r="E3998" s="85" t="s">
        <v>7041</v>
      </c>
      <c r="F3998" s="85" t="s">
        <v>15</v>
      </c>
      <c r="G3998" s="85">
        <v>7567</v>
      </c>
      <c r="H3998" s="89"/>
      <c r="I3998" s="273" t="s">
        <v>8498</v>
      </c>
      <c r="J3998" s="89"/>
      <c r="K3998" s="89"/>
      <c r="L3998" s="89"/>
      <c r="M3998" s="89"/>
      <c r="N3998" s="274">
        <v>343.61</v>
      </c>
      <c r="O3998" s="274">
        <v>0</v>
      </c>
      <c r="P3998" s="89" t="s">
        <v>670</v>
      </c>
    </row>
    <row r="3999" spans="1:16" ht="89.25">
      <c r="A3999" s="271">
        <v>224</v>
      </c>
      <c r="B3999" s="89"/>
      <c r="C3999" s="272" t="s">
        <v>105</v>
      </c>
      <c r="D3999" s="84">
        <v>43551</v>
      </c>
      <c r="E3999" s="85" t="s">
        <v>7042</v>
      </c>
      <c r="F3999" s="85" t="s">
        <v>11</v>
      </c>
      <c r="G3999" s="85">
        <v>950205</v>
      </c>
      <c r="H3999" s="89"/>
      <c r="I3999" s="273" t="s">
        <v>8499</v>
      </c>
      <c r="J3999" s="89"/>
      <c r="K3999" s="89"/>
      <c r="L3999" s="89"/>
      <c r="M3999" s="89"/>
      <c r="N3999" s="274">
        <v>931.03</v>
      </c>
      <c r="O3999" s="274">
        <v>0</v>
      </c>
      <c r="P3999" s="89" t="s">
        <v>670</v>
      </c>
    </row>
    <row r="4000" spans="1:16" ht="76.5">
      <c r="A4000" s="271" t="s">
        <v>557</v>
      </c>
      <c r="B4000" s="89"/>
      <c r="C4000" s="272" t="s">
        <v>783</v>
      </c>
      <c r="D4000" s="84">
        <v>43551</v>
      </c>
      <c r="E4000" s="85" t="s">
        <v>7043</v>
      </c>
      <c r="F4000" s="85" t="s">
        <v>11</v>
      </c>
      <c r="G4000" s="85">
        <v>950229</v>
      </c>
      <c r="H4000" s="89"/>
      <c r="I4000" s="273" t="s">
        <v>8500</v>
      </c>
      <c r="J4000" s="89"/>
      <c r="K4000" s="89"/>
      <c r="L4000" s="89"/>
      <c r="M4000" s="89"/>
      <c r="N4000" s="274">
        <v>50</v>
      </c>
      <c r="O4000" s="274">
        <v>0</v>
      </c>
      <c r="P4000" s="89" t="s">
        <v>670</v>
      </c>
    </row>
    <row r="4001" spans="1:16" ht="76.5">
      <c r="A4001" s="271">
        <v>47</v>
      </c>
      <c r="B4001" s="89"/>
      <c r="C4001" s="272" t="s">
        <v>49</v>
      </c>
      <c r="D4001" s="84">
        <v>43551</v>
      </c>
      <c r="E4001" s="85" t="s">
        <v>7044</v>
      </c>
      <c r="F4001" s="85" t="s">
        <v>6</v>
      </c>
      <c r="G4001" s="85">
        <v>950230</v>
      </c>
      <c r="H4001" s="89"/>
      <c r="I4001" s="273" t="s">
        <v>8501</v>
      </c>
      <c r="J4001" s="89"/>
      <c r="K4001" s="89"/>
      <c r="L4001" s="89"/>
      <c r="M4001" s="89"/>
      <c r="N4001" s="274">
        <v>0</v>
      </c>
      <c r="O4001" s="274">
        <v>751195.88</v>
      </c>
      <c r="P4001" s="89" t="s">
        <v>670</v>
      </c>
    </row>
    <row r="4002" spans="1:16" ht="51">
      <c r="A4002" s="271">
        <v>117</v>
      </c>
      <c r="B4002" s="89"/>
      <c r="C4002" s="272" t="s">
        <v>62</v>
      </c>
      <c r="D4002" s="84">
        <v>43551</v>
      </c>
      <c r="E4002" s="85" t="s">
        <v>7045</v>
      </c>
      <c r="F4002" s="85" t="s">
        <v>11</v>
      </c>
      <c r="G4002" s="85">
        <v>950233</v>
      </c>
      <c r="H4002" s="89"/>
      <c r="I4002" s="273" t="s">
        <v>8502</v>
      </c>
      <c r="J4002" s="89"/>
      <c r="K4002" s="89"/>
      <c r="L4002" s="89"/>
      <c r="M4002" s="89"/>
      <c r="N4002" s="274">
        <v>50</v>
      </c>
      <c r="O4002" s="274">
        <v>0</v>
      </c>
      <c r="P4002" s="89" t="s">
        <v>670</v>
      </c>
    </row>
    <row r="4003" spans="1:16" ht="102">
      <c r="A4003" s="271">
        <v>15</v>
      </c>
      <c r="B4003" s="89"/>
      <c r="C4003" s="272" t="s">
        <v>42</v>
      </c>
      <c r="D4003" s="84">
        <v>43551</v>
      </c>
      <c r="E4003" s="85" t="s">
        <v>7046</v>
      </c>
      <c r="F4003" s="85" t="s">
        <v>6</v>
      </c>
      <c r="G4003" s="85">
        <v>950238</v>
      </c>
      <c r="H4003" s="89"/>
      <c r="I4003" s="273" t="s">
        <v>8503</v>
      </c>
      <c r="J4003" s="89"/>
      <c r="K4003" s="89"/>
      <c r="L4003" s="89"/>
      <c r="M4003" s="89"/>
      <c r="N4003" s="274">
        <v>0</v>
      </c>
      <c r="O4003" s="274">
        <v>1700000</v>
      </c>
      <c r="P4003" s="89" t="s">
        <v>670</v>
      </c>
    </row>
    <row r="4004" spans="1:16" ht="51">
      <c r="A4004" s="271">
        <v>670</v>
      </c>
      <c r="B4004" s="89"/>
      <c r="C4004" s="272" t="s">
        <v>190</v>
      </c>
      <c r="D4004" s="84">
        <v>43552</v>
      </c>
      <c r="E4004" s="85" t="s">
        <v>7047</v>
      </c>
      <c r="F4004" s="85" t="s">
        <v>3</v>
      </c>
      <c r="G4004" s="85">
        <v>1723699</v>
      </c>
      <c r="H4004" s="89"/>
      <c r="I4004" s="273" t="s">
        <v>8504</v>
      </c>
      <c r="J4004" s="89"/>
      <c r="K4004" s="89"/>
      <c r="L4004" s="89"/>
      <c r="M4004" s="89"/>
      <c r="N4004" s="274">
        <v>0</v>
      </c>
      <c r="O4004" s="274">
        <v>450</v>
      </c>
      <c r="P4004" s="89" t="s">
        <v>670</v>
      </c>
    </row>
    <row r="4005" spans="1:16" ht="38.25">
      <c r="A4005" s="271" t="s">
        <v>565</v>
      </c>
      <c r="B4005" s="89"/>
      <c r="C4005" s="272" t="s">
        <v>615</v>
      </c>
      <c r="D4005" s="84">
        <v>43552</v>
      </c>
      <c r="E4005" s="85" t="s">
        <v>7048</v>
      </c>
      <c r="F4005" s="85" t="s">
        <v>3</v>
      </c>
      <c r="G4005" s="85">
        <v>1723709</v>
      </c>
      <c r="H4005" s="89"/>
      <c r="I4005" s="273" t="s">
        <v>8505</v>
      </c>
      <c r="J4005" s="89"/>
      <c r="K4005" s="89"/>
      <c r="L4005" s="89"/>
      <c r="M4005" s="89"/>
      <c r="N4005" s="274">
        <v>0</v>
      </c>
      <c r="O4005" s="274">
        <v>818.77</v>
      </c>
      <c r="P4005" s="89" t="s">
        <v>670</v>
      </c>
    </row>
    <row r="4006" spans="1:16" ht="51">
      <c r="A4006" s="271">
        <v>41</v>
      </c>
      <c r="B4006" s="89"/>
      <c r="C4006" s="272" t="s">
        <v>47</v>
      </c>
      <c r="D4006" s="84">
        <v>43552</v>
      </c>
      <c r="E4006" s="85" t="s">
        <v>7049</v>
      </c>
      <c r="F4006" s="85" t="s">
        <v>3</v>
      </c>
      <c r="G4006" s="85">
        <v>1723720</v>
      </c>
      <c r="H4006" s="89"/>
      <c r="I4006" s="273" t="s">
        <v>8506</v>
      </c>
      <c r="J4006" s="89"/>
      <c r="K4006" s="89"/>
      <c r="L4006" s="89"/>
      <c r="M4006" s="89"/>
      <c r="N4006" s="274">
        <v>0</v>
      </c>
      <c r="O4006" s="274">
        <v>221.33</v>
      </c>
      <c r="P4006" s="89" t="s">
        <v>670</v>
      </c>
    </row>
    <row r="4007" spans="1:16" ht="51">
      <c r="A4007" s="271" t="s">
        <v>565</v>
      </c>
      <c r="B4007" s="89"/>
      <c r="C4007" s="272" t="s">
        <v>615</v>
      </c>
      <c r="D4007" s="84">
        <v>43552</v>
      </c>
      <c r="E4007" s="85" t="s">
        <v>7050</v>
      </c>
      <c r="F4007" s="85" t="s">
        <v>3</v>
      </c>
      <c r="G4007" s="85">
        <v>1723733</v>
      </c>
      <c r="H4007" s="89"/>
      <c r="I4007" s="273" t="s">
        <v>5141</v>
      </c>
      <c r="J4007" s="89"/>
      <c r="K4007" s="89"/>
      <c r="L4007" s="89"/>
      <c r="M4007" s="89"/>
      <c r="N4007" s="274">
        <v>0</v>
      </c>
      <c r="O4007" s="274">
        <v>789.91</v>
      </c>
      <c r="P4007" s="89" t="s">
        <v>670</v>
      </c>
    </row>
    <row r="4008" spans="1:16" ht="51">
      <c r="A4008" s="271" t="s">
        <v>565</v>
      </c>
      <c r="B4008" s="89"/>
      <c r="C4008" s="272" t="s">
        <v>615</v>
      </c>
      <c r="D4008" s="84">
        <v>43552</v>
      </c>
      <c r="E4008" s="85" t="s">
        <v>7051</v>
      </c>
      <c r="F4008" s="85" t="s">
        <v>3</v>
      </c>
      <c r="G4008" s="85">
        <v>1723740</v>
      </c>
      <c r="H4008" s="89"/>
      <c r="I4008" s="273" t="s">
        <v>8507</v>
      </c>
      <c r="J4008" s="89"/>
      <c r="K4008" s="89"/>
      <c r="L4008" s="89"/>
      <c r="M4008" s="89"/>
      <c r="N4008" s="274">
        <v>0</v>
      </c>
      <c r="O4008" s="274">
        <v>1318.72</v>
      </c>
      <c r="P4008" s="89" t="s">
        <v>670</v>
      </c>
    </row>
    <row r="4009" spans="1:16" ht="51">
      <c r="A4009" s="271" t="s">
        <v>565</v>
      </c>
      <c r="B4009" s="89"/>
      <c r="C4009" s="272" t="s">
        <v>615</v>
      </c>
      <c r="D4009" s="84">
        <v>43552</v>
      </c>
      <c r="E4009" s="85" t="s">
        <v>7052</v>
      </c>
      <c r="F4009" s="85" t="s">
        <v>3</v>
      </c>
      <c r="G4009" s="85">
        <v>1723785</v>
      </c>
      <c r="H4009" s="89"/>
      <c r="I4009" s="273" t="s">
        <v>8508</v>
      </c>
      <c r="J4009" s="89"/>
      <c r="K4009" s="89"/>
      <c r="L4009" s="89"/>
      <c r="M4009" s="89"/>
      <c r="N4009" s="274">
        <v>0</v>
      </c>
      <c r="O4009" s="274">
        <v>1247.6200000000001</v>
      </c>
      <c r="P4009" s="89" t="s">
        <v>670</v>
      </c>
    </row>
    <row r="4010" spans="1:16" ht="51">
      <c r="A4010" s="271" t="s">
        <v>565</v>
      </c>
      <c r="B4010" s="89"/>
      <c r="C4010" s="272" t="s">
        <v>615</v>
      </c>
      <c r="D4010" s="84">
        <v>43552</v>
      </c>
      <c r="E4010" s="85" t="s">
        <v>7053</v>
      </c>
      <c r="F4010" s="85" t="s">
        <v>3</v>
      </c>
      <c r="G4010" s="85">
        <v>1723796</v>
      </c>
      <c r="H4010" s="89"/>
      <c r="I4010" s="273" t="s">
        <v>8509</v>
      </c>
      <c r="J4010" s="89"/>
      <c r="K4010" s="89"/>
      <c r="L4010" s="89"/>
      <c r="M4010" s="89"/>
      <c r="N4010" s="274">
        <v>0</v>
      </c>
      <c r="O4010" s="274">
        <v>1053.7</v>
      </c>
      <c r="P4010" s="89" t="s">
        <v>670</v>
      </c>
    </row>
    <row r="4011" spans="1:16" ht="51">
      <c r="A4011" s="271" t="s">
        <v>565</v>
      </c>
      <c r="B4011" s="89"/>
      <c r="C4011" s="272" t="s">
        <v>615</v>
      </c>
      <c r="D4011" s="84">
        <v>43552</v>
      </c>
      <c r="E4011" s="85" t="s">
        <v>7054</v>
      </c>
      <c r="F4011" s="85" t="s">
        <v>3</v>
      </c>
      <c r="G4011" s="85">
        <v>1723928</v>
      </c>
      <c r="H4011" s="89"/>
      <c r="I4011" s="273" t="s">
        <v>8510</v>
      </c>
      <c r="J4011" s="89"/>
      <c r="K4011" s="89"/>
      <c r="L4011" s="89"/>
      <c r="M4011" s="89"/>
      <c r="N4011" s="274">
        <v>0</v>
      </c>
      <c r="O4011" s="274">
        <v>2703.39</v>
      </c>
      <c r="P4011" s="89" t="s">
        <v>670</v>
      </c>
    </row>
    <row r="4012" spans="1:16" ht="38.25">
      <c r="A4012" s="271">
        <v>35</v>
      </c>
      <c r="B4012" s="89"/>
      <c r="C4012" s="272" t="s">
        <v>46</v>
      </c>
      <c r="D4012" s="84">
        <v>43552</v>
      </c>
      <c r="E4012" s="85" t="s">
        <v>7055</v>
      </c>
      <c r="F4012" s="85" t="s">
        <v>3</v>
      </c>
      <c r="G4012" s="85">
        <v>1723924</v>
      </c>
      <c r="H4012" s="89"/>
      <c r="I4012" s="273" t="s">
        <v>5715</v>
      </c>
      <c r="J4012" s="89"/>
      <c r="K4012" s="89"/>
      <c r="L4012" s="89"/>
      <c r="M4012" s="89"/>
      <c r="N4012" s="274">
        <v>0</v>
      </c>
      <c r="O4012" s="274">
        <v>15208.35</v>
      </c>
      <c r="P4012" s="89" t="s">
        <v>670</v>
      </c>
    </row>
    <row r="4013" spans="1:16" ht="51">
      <c r="A4013" s="271">
        <v>47</v>
      </c>
      <c r="B4013" s="89"/>
      <c r="C4013" s="272" t="s">
        <v>49</v>
      </c>
      <c r="D4013" s="84">
        <v>43552</v>
      </c>
      <c r="E4013" s="85" t="s">
        <v>7056</v>
      </c>
      <c r="F4013" s="85" t="s">
        <v>3</v>
      </c>
      <c r="G4013" s="85">
        <v>1723902</v>
      </c>
      <c r="H4013" s="89"/>
      <c r="I4013" s="273" t="s">
        <v>8511</v>
      </c>
      <c r="J4013" s="89"/>
      <c r="K4013" s="89"/>
      <c r="L4013" s="89"/>
      <c r="M4013" s="89"/>
      <c r="N4013" s="274">
        <v>0</v>
      </c>
      <c r="O4013" s="274">
        <v>4.5</v>
      </c>
      <c r="P4013" s="89" t="s">
        <v>670</v>
      </c>
    </row>
    <row r="4014" spans="1:16" ht="63.75">
      <c r="A4014" s="271">
        <v>585</v>
      </c>
      <c r="B4014" s="89"/>
      <c r="C4014" s="272" t="s">
        <v>183</v>
      </c>
      <c r="D4014" s="84">
        <v>43552</v>
      </c>
      <c r="E4014" s="85" t="s">
        <v>7057</v>
      </c>
      <c r="F4014" s="85" t="s">
        <v>3</v>
      </c>
      <c r="G4014" s="85">
        <v>1723901</v>
      </c>
      <c r="H4014" s="89"/>
      <c r="I4014" s="273" t="s">
        <v>8512</v>
      </c>
      <c r="J4014" s="89"/>
      <c r="K4014" s="89"/>
      <c r="L4014" s="89"/>
      <c r="M4014" s="89"/>
      <c r="N4014" s="274">
        <v>0</v>
      </c>
      <c r="O4014" s="274">
        <v>108.10000000000001</v>
      </c>
      <c r="P4014" s="89" t="s">
        <v>670</v>
      </c>
    </row>
    <row r="4015" spans="1:16" ht="63.75">
      <c r="A4015" s="271">
        <v>299</v>
      </c>
      <c r="B4015" s="89"/>
      <c r="C4015" s="272" t="s">
        <v>136</v>
      </c>
      <c r="D4015" s="84">
        <v>43552</v>
      </c>
      <c r="E4015" s="85" t="s">
        <v>7058</v>
      </c>
      <c r="F4015" s="85" t="s">
        <v>3</v>
      </c>
      <c r="G4015" s="85">
        <v>1723893</v>
      </c>
      <c r="H4015" s="89"/>
      <c r="I4015" s="273" t="s">
        <v>8513</v>
      </c>
      <c r="J4015" s="89"/>
      <c r="K4015" s="89"/>
      <c r="L4015" s="89"/>
      <c r="M4015" s="89"/>
      <c r="N4015" s="274">
        <v>0</v>
      </c>
      <c r="O4015" s="274">
        <v>172.66</v>
      </c>
      <c r="P4015" s="89" t="s">
        <v>670</v>
      </c>
    </row>
    <row r="4016" spans="1:16" ht="51">
      <c r="A4016" s="271" t="s">
        <v>565</v>
      </c>
      <c r="B4016" s="89"/>
      <c r="C4016" s="272" t="s">
        <v>615</v>
      </c>
      <c r="D4016" s="84">
        <v>43552</v>
      </c>
      <c r="E4016" s="85" t="s">
        <v>7059</v>
      </c>
      <c r="F4016" s="85" t="s">
        <v>3</v>
      </c>
      <c r="G4016" s="85">
        <v>1723881</v>
      </c>
      <c r="H4016" s="89"/>
      <c r="I4016" s="273" t="s">
        <v>8514</v>
      </c>
      <c r="J4016" s="89"/>
      <c r="K4016" s="89"/>
      <c r="L4016" s="89"/>
      <c r="M4016" s="89"/>
      <c r="N4016" s="274">
        <v>0</v>
      </c>
      <c r="O4016" s="274">
        <v>2</v>
      </c>
      <c r="P4016" s="89" t="s">
        <v>670</v>
      </c>
    </row>
    <row r="4017" spans="1:16" ht="38.25">
      <c r="A4017" s="271">
        <v>20</v>
      </c>
      <c r="B4017" s="89"/>
      <c r="C4017" s="272" t="s">
        <v>44</v>
      </c>
      <c r="D4017" s="84">
        <v>43552</v>
      </c>
      <c r="E4017" s="85" t="s">
        <v>7060</v>
      </c>
      <c r="F4017" s="85" t="s">
        <v>3</v>
      </c>
      <c r="G4017" s="85">
        <v>1723852</v>
      </c>
      <c r="H4017" s="89"/>
      <c r="I4017" s="273" t="s">
        <v>8515</v>
      </c>
      <c r="J4017" s="89"/>
      <c r="K4017" s="89"/>
      <c r="L4017" s="89"/>
      <c r="M4017" s="89"/>
      <c r="N4017" s="274">
        <v>0</v>
      </c>
      <c r="O4017" s="274">
        <v>1731.08</v>
      </c>
      <c r="P4017" s="89" t="s">
        <v>670</v>
      </c>
    </row>
    <row r="4018" spans="1:16" ht="63.75">
      <c r="A4018" s="271" t="s">
        <v>556</v>
      </c>
      <c r="B4018" s="89"/>
      <c r="C4018" s="272" t="s">
        <v>616</v>
      </c>
      <c r="D4018" s="84">
        <v>43552</v>
      </c>
      <c r="E4018" s="85" t="s">
        <v>7061</v>
      </c>
      <c r="F4018" s="85" t="s">
        <v>3</v>
      </c>
      <c r="G4018" s="85">
        <v>1723743</v>
      </c>
      <c r="H4018" s="89"/>
      <c r="I4018" s="273" t="s">
        <v>8516</v>
      </c>
      <c r="J4018" s="89"/>
      <c r="K4018" s="89"/>
      <c r="L4018" s="89"/>
      <c r="M4018" s="89"/>
      <c r="N4018" s="274">
        <v>0</v>
      </c>
      <c r="O4018" s="274">
        <v>3024.1</v>
      </c>
      <c r="P4018" s="89" t="s">
        <v>670</v>
      </c>
    </row>
    <row r="4019" spans="1:16" ht="63.75">
      <c r="A4019" s="271" t="s">
        <v>556</v>
      </c>
      <c r="B4019" s="89"/>
      <c r="C4019" s="272" t="s">
        <v>616</v>
      </c>
      <c r="D4019" s="84">
        <v>43552</v>
      </c>
      <c r="E4019" s="85" t="s">
        <v>7062</v>
      </c>
      <c r="F4019" s="85" t="s">
        <v>3</v>
      </c>
      <c r="G4019" s="85">
        <v>1723738</v>
      </c>
      <c r="H4019" s="89"/>
      <c r="I4019" s="273" t="s">
        <v>8517</v>
      </c>
      <c r="J4019" s="89"/>
      <c r="K4019" s="89"/>
      <c r="L4019" s="89"/>
      <c r="M4019" s="89"/>
      <c r="N4019" s="274">
        <v>0</v>
      </c>
      <c r="O4019" s="274">
        <v>918</v>
      </c>
      <c r="P4019" s="89" t="s">
        <v>670</v>
      </c>
    </row>
    <row r="4020" spans="1:16" ht="51">
      <c r="A4020" s="271" t="s">
        <v>565</v>
      </c>
      <c r="B4020" s="89"/>
      <c r="C4020" s="272" t="s">
        <v>615</v>
      </c>
      <c r="D4020" s="84">
        <v>43552</v>
      </c>
      <c r="E4020" s="85" t="s">
        <v>7063</v>
      </c>
      <c r="F4020" s="85" t="s">
        <v>3</v>
      </c>
      <c r="G4020" s="85">
        <v>1723730</v>
      </c>
      <c r="H4020" s="89"/>
      <c r="I4020" s="273" t="s">
        <v>8518</v>
      </c>
      <c r="J4020" s="89"/>
      <c r="K4020" s="89"/>
      <c r="L4020" s="89"/>
      <c r="M4020" s="89"/>
      <c r="N4020" s="274">
        <v>0</v>
      </c>
      <c r="O4020" s="274">
        <v>11370.31</v>
      </c>
      <c r="P4020" s="89" t="s">
        <v>670</v>
      </c>
    </row>
    <row r="4021" spans="1:16" ht="51">
      <c r="A4021" s="271" t="s">
        <v>565</v>
      </c>
      <c r="B4021" s="89"/>
      <c r="C4021" s="272" t="s">
        <v>615</v>
      </c>
      <c r="D4021" s="84">
        <v>43552</v>
      </c>
      <c r="E4021" s="85" t="s">
        <v>7064</v>
      </c>
      <c r="F4021" s="85" t="s">
        <v>3</v>
      </c>
      <c r="G4021" s="85">
        <v>1723729</v>
      </c>
      <c r="H4021" s="89"/>
      <c r="I4021" s="273" t="s">
        <v>8519</v>
      </c>
      <c r="J4021" s="89"/>
      <c r="K4021" s="89"/>
      <c r="L4021" s="89"/>
      <c r="M4021" s="89"/>
      <c r="N4021" s="274">
        <v>0</v>
      </c>
      <c r="O4021" s="274">
        <v>500</v>
      </c>
      <c r="P4021" s="89" t="s">
        <v>670</v>
      </c>
    </row>
    <row r="4022" spans="1:16" ht="51">
      <c r="A4022" s="271" t="s">
        <v>565</v>
      </c>
      <c r="B4022" s="89"/>
      <c r="C4022" s="272" t="s">
        <v>615</v>
      </c>
      <c r="D4022" s="84">
        <v>43552</v>
      </c>
      <c r="E4022" s="85" t="s">
        <v>7065</v>
      </c>
      <c r="F4022" s="85" t="s">
        <v>3</v>
      </c>
      <c r="G4022" s="85">
        <v>1723725</v>
      </c>
      <c r="H4022" s="89"/>
      <c r="I4022" s="273" t="s">
        <v>8520</v>
      </c>
      <c r="J4022" s="89"/>
      <c r="K4022" s="89"/>
      <c r="L4022" s="89"/>
      <c r="M4022" s="89"/>
      <c r="N4022" s="274">
        <v>0</v>
      </c>
      <c r="O4022" s="274">
        <v>1043.4000000000001</v>
      </c>
      <c r="P4022" s="89" t="s">
        <v>670</v>
      </c>
    </row>
    <row r="4023" spans="1:16" ht="51">
      <c r="A4023" s="271" t="s">
        <v>565</v>
      </c>
      <c r="B4023" s="89"/>
      <c r="C4023" s="272" t="s">
        <v>615</v>
      </c>
      <c r="D4023" s="84">
        <v>43552</v>
      </c>
      <c r="E4023" s="85" t="s">
        <v>7066</v>
      </c>
      <c r="F4023" s="85" t="s">
        <v>3</v>
      </c>
      <c r="G4023" s="85">
        <v>1723723</v>
      </c>
      <c r="H4023" s="89"/>
      <c r="I4023" s="273" t="s">
        <v>8521</v>
      </c>
      <c r="J4023" s="89"/>
      <c r="K4023" s="89"/>
      <c r="L4023" s="89"/>
      <c r="M4023" s="89"/>
      <c r="N4023" s="274">
        <v>0</v>
      </c>
      <c r="O4023" s="274">
        <v>371</v>
      </c>
      <c r="P4023" s="89" t="s">
        <v>670</v>
      </c>
    </row>
    <row r="4024" spans="1:16" ht="63.75">
      <c r="A4024" s="271" t="s">
        <v>556</v>
      </c>
      <c r="B4024" s="89"/>
      <c r="C4024" s="272" t="s">
        <v>616</v>
      </c>
      <c r="D4024" s="84">
        <v>43552</v>
      </c>
      <c r="E4024" s="85" t="s">
        <v>7067</v>
      </c>
      <c r="F4024" s="85" t="s">
        <v>3</v>
      </c>
      <c r="G4024" s="85">
        <v>1723712</v>
      </c>
      <c r="H4024" s="89"/>
      <c r="I4024" s="273" t="s">
        <v>8522</v>
      </c>
      <c r="J4024" s="89"/>
      <c r="K4024" s="89"/>
      <c r="L4024" s="89"/>
      <c r="M4024" s="89"/>
      <c r="N4024" s="274">
        <v>0</v>
      </c>
      <c r="O4024" s="274">
        <v>1827.6000000000001</v>
      </c>
      <c r="P4024" s="89" t="s">
        <v>670</v>
      </c>
    </row>
    <row r="4025" spans="1:16" ht="63.75">
      <c r="A4025" s="271">
        <v>253</v>
      </c>
      <c r="B4025" s="89"/>
      <c r="C4025" s="272" t="s">
        <v>114</v>
      </c>
      <c r="D4025" s="84">
        <v>43552</v>
      </c>
      <c r="E4025" s="85" t="s">
        <v>7068</v>
      </c>
      <c r="F4025" s="85" t="s">
        <v>3</v>
      </c>
      <c r="G4025" s="85">
        <v>1723708</v>
      </c>
      <c r="H4025" s="89"/>
      <c r="I4025" s="273" t="s">
        <v>8523</v>
      </c>
      <c r="J4025" s="89"/>
      <c r="K4025" s="89"/>
      <c r="L4025" s="89"/>
      <c r="M4025" s="89"/>
      <c r="N4025" s="274">
        <v>0</v>
      </c>
      <c r="O4025" s="274">
        <v>96900</v>
      </c>
      <c r="P4025" s="89" t="s">
        <v>670</v>
      </c>
    </row>
    <row r="4026" spans="1:16" ht="63.75">
      <c r="A4026" s="271">
        <v>35</v>
      </c>
      <c r="B4026" s="89"/>
      <c r="C4026" s="272" t="s">
        <v>46</v>
      </c>
      <c r="D4026" s="84">
        <v>43552</v>
      </c>
      <c r="E4026" s="85" t="s">
        <v>7069</v>
      </c>
      <c r="F4026" s="85" t="s">
        <v>3</v>
      </c>
      <c r="G4026" s="85">
        <v>1723707</v>
      </c>
      <c r="H4026" s="89"/>
      <c r="I4026" s="273" t="s">
        <v>8524</v>
      </c>
      <c r="J4026" s="89"/>
      <c r="K4026" s="89"/>
      <c r="L4026" s="89"/>
      <c r="M4026" s="89"/>
      <c r="N4026" s="274">
        <v>0</v>
      </c>
      <c r="O4026" s="274">
        <v>49500</v>
      </c>
      <c r="P4026" s="89" t="s">
        <v>670</v>
      </c>
    </row>
    <row r="4027" spans="1:16" ht="51">
      <c r="A4027" s="271">
        <v>35</v>
      </c>
      <c r="B4027" s="89"/>
      <c r="C4027" s="272" t="s">
        <v>46</v>
      </c>
      <c r="D4027" s="84">
        <v>43552</v>
      </c>
      <c r="E4027" s="85" t="s">
        <v>7070</v>
      </c>
      <c r="F4027" s="85" t="s">
        <v>3</v>
      </c>
      <c r="G4027" s="85">
        <v>1723702</v>
      </c>
      <c r="H4027" s="89"/>
      <c r="I4027" s="273" t="s">
        <v>8525</v>
      </c>
      <c r="J4027" s="89"/>
      <c r="K4027" s="89"/>
      <c r="L4027" s="89"/>
      <c r="M4027" s="89"/>
      <c r="N4027" s="274">
        <v>0</v>
      </c>
      <c r="O4027" s="274">
        <v>689.7</v>
      </c>
      <c r="P4027" s="89" t="s">
        <v>670</v>
      </c>
    </row>
    <row r="4028" spans="1:16" ht="63.75">
      <c r="A4028" s="271">
        <v>253</v>
      </c>
      <c r="B4028" s="89"/>
      <c r="C4028" s="272" t="s">
        <v>114</v>
      </c>
      <c r="D4028" s="84">
        <v>43552</v>
      </c>
      <c r="E4028" s="85" t="s">
        <v>7071</v>
      </c>
      <c r="F4028" s="85" t="s">
        <v>3</v>
      </c>
      <c r="G4028" s="85">
        <v>1723701</v>
      </c>
      <c r="H4028" s="89"/>
      <c r="I4028" s="273" t="s">
        <v>8526</v>
      </c>
      <c r="J4028" s="89"/>
      <c r="K4028" s="89"/>
      <c r="L4028" s="89"/>
      <c r="M4028" s="89"/>
      <c r="N4028" s="274">
        <v>0</v>
      </c>
      <c r="O4028" s="274">
        <v>23344.350000000002</v>
      </c>
      <c r="P4028" s="89" t="s">
        <v>670</v>
      </c>
    </row>
    <row r="4029" spans="1:16" ht="63.75">
      <c r="A4029" s="271">
        <v>35</v>
      </c>
      <c r="B4029" s="89"/>
      <c r="C4029" s="272" t="s">
        <v>46</v>
      </c>
      <c r="D4029" s="84">
        <v>43552</v>
      </c>
      <c r="E4029" s="85" t="s">
        <v>7072</v>
      </c>
      <c r="F4029" s="85" t="s">
        <v>3</v>
      </c>
      <c r="G4029" s="85">
        <v>1723698</v>
      </c>
      <c r="H4029" s="89"/>
      <c r="I4029" s="273" t="s">
        <v>8527</v>
      </c>
      <c r="J4029" s="89"/>
      <c r="K4029" s="89"/>
      <c r="L4029" s="89"/>
      <c r="M4029" s="89"/>
      <c r="N4029" s="274">
        <v>0</v>
      </c>
      <c r="O4029" s="274">
        <v>25</v>
      </c>
      <c r="P4029" s="89" t="s">
        <v>670</v>
      </c>
    </row>
    <row r="4030" spans="1:16" ht="63.75">
      <c r="A4030" s="271">
        <v>35</v>
      </c>
      <c r="B4030" s="89"/>
      <c r="C4030" s="272" t="s">
        <v>46</v>
      </c>
      <c r="D4030" s="84">
        <v>43552</v>
      </c>
      <c r="E4030" s="85" t="s">
        <v>7073</v>
      </c>
      <c r="F4030" s="85" t="s">
        <v>3</v>
      </c>
      <c r="G4030" s="85">
        <v>1723696</v>
      </c>
      <c r="H4030" s="89"/>
      <c r="I4030" s="273" t="s">
        <v>8528</v>
      </c>
      <c r="J4030" s="89"/>
      <c r="K4030" s="89"/>
      <c r="L4030" s="89"/>
      <c r="M4030" s="89"/>
      <c r="N4030" s="274">
        <v>0</v>
      </c>
      <c r="O4030" s="274">
        <v>280</v>
      </c>
      <c r="P4030" s="89" t="s">
        <v>670</v>
      </c>
    </row>
    <row r="4031" spans="1:16" ht="63.75">
      <c r="A4031" s="271">
        <v>35</v>
      </c>
      <c r="B4031" s="89"/>
      <c r="C4031" s="272" t="s">
        <v>46</v>
      </c>
      <c r="D4031" s="84">
        <v>43552</v>
      </c>
      <c r="E4031" s="85" t="s">
        <v>7074</v>
      </c>
      <c r="F4031" s="85" t="s">
        <v>3</v>
      </c>
      <c r="G4031" s="85">
        <v>1723694</v>
      </c>
      <c r="H4031" s="89"/>
      <c r="I4031" s="273" t="s">
        <v>8529</v>
      </c>
      <c r="J4031" s="89"/>
      <c r="K4031" s="89"/>
      <c r="L4031" s="89"/>
      <c r="M4031" s="89"/>
      <c r="N4031" s="274">
        <v>0</v>
      </c>
      <c r="O4031" s="274">
        <v>46770</v>
      </c>
      <c r="P4031" s="89" t="s">
        <v>670</v>
      </c>
    </row>
    <row r="4032" spans="1:16" ht="63.75">
      <c r="A4032" s="271">
        <v>35</v>
      </c>
      <c r="B4032" s="89"/>
      <c r="C4032" s="272" t="s">
        <v>46</v>
      </c>
      <c r="D4032" s="84">
        <v>43552</v>
      </c>
      <c r="E4032" s="85" t="s">
        <v>7075</v>
      </c>
      <c r="F4032" s="85" t="s">
        <v>3</v>
      </c>
      <c r="G4032" s="85">
        <v>1723692</v>
      </c>
      <c r="H4032" s="89"/>
      <c r="I4032" s="273" t="s">
        <v>8530</v>
      </c>
      <c r="J4032" s="89"/>
      <c r="K4032" s="89"/>
      <c r="L4032" s="89"/>
      <c r="M4032" s="89"/>
      <c r="N4032" s="274">
        <v>0</v>
      </c>
      <c r="O4032" s="274">
        <v>11720</v>
      </c>
      <c r="P4032" s="89" t="s">
        <v>670</v>
      </c>
    </row>
    <row r="4033" spans="1:16" ht="63.75">
      <c r="A4033" s="271">
        <v>253</v>
      </c>
      <c r="B4033" s="89"/>
      <c r="C4033" s="272" t="s">
        <v>114</v>
      </c>
      <c r="D4033" s="84">
        <v>43552</v>
      </c>
      <c r="E4033" s="85" t="s">
        <v>7076</v>
      </c>
      <c r="F4033" s="85" t="s">
        <v>3</v>
      </c>
      <c r="G4033" s="85">
        <v>1723691</v>
      </c>
      <c r="H4033" s="89"/>
      <c r="I4033" s="273" t="s">
        <v>8531</v>
      </c>
      <c r="J4033" s="89"/>
      <c r="K4033" s="89"/>
      <c r="L4033" s="89"/>
      <c r="M4033" s="89"/>
      <c r="N4033" s="274">
        <v>0</v>
      </c>
      <c r="O4033" s="274">
        <v>155628.98000000001</v>
      </c>
      <c r="P4033" s="89" t="s">
        <v>670</v>
      </c>
    </row>
    <row r="4034" spans="1:16" ht="76.5">
      <c r="A4034" s="271">
        <v>35</v>
      </c>
      <c r="B4034" s="89"/>
      <c r="C4034" s="272" t="s">
        <v>46</v>
      </c>
      <c r="D4034" s="84">
        <v>43552</v>
      </c>
      <c r="E4034" s="85" t="s">
        <v>7077</v>
      </c>
      <c r="F4034" s="85" t="s">
        <v>3</v>
      </c>
      <c r="G4034" s="85">
        <v>1723690</v>
      </c>
      <c r="H4034" s="89"/>
      <c r="I4034" s="273" t="s">
        <v>8532</v>
      </c>
      <c r="J4034" s="89"/>
      <c r="K4034" s="89"/>
      <c r="L4034" s="89"/>
      <c r="M4034" s="89"/>
      <c r="N4034" s="274">
        <v>0</v>
      </c>
      <c r="O4034" s="274">
        <v>123500</v>
      </c>
      <c r="P4034" s="89" t="s">
        <v>670</v>
      </c>
    </row>
    <row r="4035" spans="1:16" ht="76.5">
      <c r="A4035" s="271">
        <v>35</v>
      </c>
      <c r="B4035" s="89"/>
      <c r="C4035" s="272" t="s">
        <v>46</v>
      </c>
      <c r="D4035" s="84">
        <v>43552</v>
      </c>
      <c r="E4035" s="85" t="s">
        <v>7078</v>
      </c>
      <c r="F4035" s="85" t="s">
        <v>3</v>
      </c>
      <c r="G4035" s="85">
        <v>1723689</v>
      </c>
      <c r="H4035" s="89"/>
      <c r="I4035" s="273" t="s">
        <v>8533</v>
      </c>
      <c r="J4035" s="89"/>
      <c r="K4035" s="89"/>
      <c r="L4035" s="89"/>
      <c r="M4035" s="89"/>
      <c r="N4035" s="274">
        <v>0</v>
      </c>
      <c r="O4035" s="274">
        <v>7200</v>
      </c>
      <c r="P4035" s="89" t="s">
        <v>670</v>
      </c>
    </row>
    <row r="4036" spans="1:16" ht="63.75">
      <c r="A4036" s="271">
        <v>35</v>
      </c>
      <c r="B4036" s="89"/>
      <c r="C4036" s="272" t="s">
        <v>46</v>
      </c>
      <c r="D4036" s="84">
        <v>43552</v>
      </c>
      <c r="E4036" s="85" t="s">
        <v>7079</v>
      </c>
      <c r="F4036" s="85" t="s">
        <v>3</v>
      </c>
      <c r="G4036" s="85">
        <v>1723688</v>
      </c>
      <c r="H4036" s="89"/>
      <c r="I4036" s="273" t="s">
        <v>8534</v>
      </c>
      <c r="J4036" s="89"/>
      <c r="K4036" s="89"/>
      <c r="L4036" s="89"/>
      <c r="M4036" s="89"/>
      <c r="N4036" s="274">
        <v>0</v>
      </c>
      <c r="O4036" s="274">
        <v>15000</v>
      </c>
      <c r="P4036" s="89" t="s">
        <v>670</v>
      </c>
    </row>
    <row r="4037" spans="1:16" ht="63.75">
      <c r="A4037" s="271">
        <v>35</v>
      </c>
      <c r="B4037" s="89"/>
      <c r="C4037" s="272" t="s">
        <v>46</v>
      </c>
      <c r="D4037" s="84">
        <v>43552</v>
      </c>
      <c r="E4037" s="85" t="s">
        <v>7080</v>
      </c>
      <c r="F4037" s="85" t="s">
        <v>3</v>
      </c>
      <c r="G4037" s="85">
        <v>1723687</v>
      </c>
      <c r="H4037" s="89"/>
      <c r="I4037" s="273" t="s">
        <v>8535</v>
      </c>
      <c r="J4037" s="89"/>
      <c r="K4037" s="89"/>
      <c r="L4037" s="89"/>
      <c r="M4037" s="89"/>
      <c r="N4037" s="274">
        <v>0</v>
      </c>
      <c r="O4037" s="274">
        <v>21570</v>
      </c>
      <c r="P4037" s="89" t="s">
        <v>670</v>
      </c>
    </row>
    <row r="4038" spans="1:16" ht="63.75">
      <c r="A4038" s="271">
        <v>35</v>
      </c>
      <c r="B4038" s="89"/>
      <c r="C4038" s="272" t="s">
        <v>46</v>
      </c>
      <c r="D4038" s="84">
        <v>43552</v>
      </c>
      <c r="E4038" s="85" t="s">
        <v>7081</v>
      </c>
      <c r="F4038" s="85" t="s">
        <v>3</v>
      </c>
      <c r="G4038" s="85">
        <v>1723686</v>
      </c>
      <c r="H4038" s="89"/>
      <c r="I4038" s="273" t="s">
        <v>8536</v>
      </c>
      <c r="J4038" s="89"/>
      <c r="K4038" s="89"/>
      <c r="L4038" s="89"/>
      <c r="M4038" s="89"/>
      <c r="N4038" s="274">
        <v>0</v>
      </c>
      <c r="O4038" s="274">
        <v>5220</v>
      </c>
      <c r="P4038" s="89" t="s">
        <v>670</v>
      </c>
    </row>
    <row r="4039" spans="1:16" ht="51">
      <c r="A4039" s="271">
        <v>35</v>
      </c>
      <c r="B4039" s="89"/>
      <c r="C4039" s="272" t="s">
        <v>46</v>
      </c>
      <c r="D4039" s="84">
        <v>43552</v>
      </c>
      <c r="E4039" s="85" t="s">
        <v>7082</v>
      </c>
      <c r="F4039" s="85" t="s">
        <v>3</v>
      </c>
      <c r="G4039" s="85">
        <v>1723685</v>
      </c>
      <c r="H4039" s="89"/>
      <c r="I4039" s="273" t="s">
        <v>8537</v>
      </c>
      <c r="J4039" s="89"/>
      <c r="K4039" s="89"/>
      <c r="L4039" s="89"/>
      <c r="M4039" s="89"/>
      <c r="N4039" s="274">
        <v>0</v>
      </c>
      <c r="O4039" s="274">
        <v>180</v>
      </c>
      <c r="P4039" s="89" t="s">
        <v>670</v>
      </c>
    </row>
    <row r="4040" spans="1:16" ht="63.75">
      <c r="A4040" s="271">
        <v>35</v>
      </c>
      <c r="B4040" s="89"/>
      <c r="C4040" s="272" t="s">
        <v>46</v>
      </c>
      <c r="D4040" s="84">
        <v>43552</v>
      </c>
      <c r="E4040" s="85" t="s">
        <v>7083</v>
      </c>
      <c r="F4040" s="85" t="s">
        <v>3</v>
      </c>
      <c r="G4040" s="85">
        <v>1723684</v>
      </c>
      <c r="H4040" s="89"/>
      <c r="I4040" s="273" t="s">
        <v>8538</v>
      </c>
      <c r="J4040" s="89"/>
      <c r="K4040" s="89"/>
      <c r="L4040" s="89"/>
      <c r="M4040" s="89"/>
      <c r="N4040" s="274">
        <v>0</v>
      </c>
      <c r="O4040" s="274">
        <v>280</v>
      </c>
      <c r="P4040" s="89" t="s">
        <v>670</v>
      </c>
    </row>
    <row r="4041" spans="1:16" ht="63.75">
      <c r="A4041" s="271">
        <v>35</v>
      </c>
      <c r="B4041" s="89"/>
      <c r="C4041" s="272" t="s">
        <v>46</v>
      </c>
      <c r="D4041" s="84">
        <v>43552</v>
      </c>
      <c r="E4041" s="85" t="s">
        <v>7084</v>
      </c>
      <c r="F4041" s="85" t="s">
        <v>3</v>
      </c>
      <c r="G4041" s="85">
        <v>1723683</v>
      </c>
      <c r="H4041" s="89"/>
      <c r="I4041" s="273" t="s">
        <v>8539</v>
      </c>
      <c r="J4041" s="89"/>
      <c r="K4041" s="89"/>
      <c r="L4041" s="89"/>
      <c r="M4041" s="89"/>
      <c r="N4041" s="274">
        <v>0</v>
      </c>
      <c r="O4041" s="274">
        <v>240</v>
      </c>
      <c r="P4041" s="89" t="s">
        <v>670</v>
      </c>
    </row>
    <row r="4042" spans="1:16" ht="63.75">
      <c r="A4042" s="271">
        <v>35</v>
      </c>
      <c r="B4042" s="89"/>
      <c r="C4042" s="272" t="s">
        <v>46</v>
      </c>
      <c r="D4042" s="84">
        <v>43552</v>
      </c>
      <c r="E4042" s="85" t="s">
        <v>7085</v>
      </c>
      <c r="F4042" s="85" t="s">
        <v>3</v>
      </c>
      <c r="G4042" s="85">
        <v>1723681</v>
      </c>
      <c r="H4042" s="89"/>
      <c r="I4042" s="273" t="s">
        <v>8540</v>
      </c>
      <c r="J4042" s="89"/>
      <c r="K4042" s="89"/>
      <c r="L4042" s="89"/>
      <c r="M4042" s="89"/>
      <c r="N4042" s="274">
        <v>0</v>
      </c>
      <c r="O4042" s="274">
        <v>1000</v>
      </c>
      <c r="P4042" s="89" t="s">
        <v>670</v>
      </c>
    </row>
    <row r="4043" spans="1:16" ht="63.75">
      <c r="A4043" s="271">
        <v>35</v>
      </c>
      <c r="B4043" s="89"/>
      <c r="C4043" s="272" t="s">
        <v>46</v>
      </c>
      <c r="D4043" s="84">
        <v>43552</v>
      </c>
      <c r="E4043" s="85" t="s">
        <v>7086</v>
      </c>
      <c r="F4043" s="85" t="s">
        <v>3</v>
      </c>
      <c r="G4043" s="85">
        <v>1723680</v>
      </c>
      <c r="H4043" s="89"/>
      <c r="I4043" s="273" t="s">
        <v>8541</v>
      </c>
      <c r="J4043" s="89"/>
      <c r="K4043" s="89"/>
      <c r="L4043" s="89"/>
      <c r="M4043" s="89"/>
      <c r="N4043" s="274">
        <v>0</v>
      </c>
      <c r="O4043" s="274">
        <v>310</v>
      </c>
      <c r="P4043" s="89" t="s">
        <v>670</v>
      </c>
    </row>
    <row r="4044" spans="1:16" ht="63.75">
      <c r="A4044" s="271">
        <v>35</v>
      </c>
      <c r="B4044" s="89"/>
      <c r="C4044" s="272" t="s">
        <v>46</v>
      </c>
      <c r="D4044" s="84">
        <v>43552</v>
      </c>
      <c r="E4044" s="85" t="s">
        <v>7087</v>
      </c>
      <c r="F4044" s="85" t="s">
        <v>3</v>
      </c>
      <c r="G4044" s="85">
        <v>1723679</v>
      </c>
      <c r="H4044" s="89"/>
      <c r="I4044" s="273" t="s">
        <v>8542</v>
      </c>
      <c r="J4044" s="89"/>
      <c r="K4044" s="89"/>
      <c r="L4044" s="89"/>
      <c r="M4044" s="89"/>
      <c r="N4044" s="274">
        <v>0</v>
      </c>
      <c r="O4044" s="274">
        <v>210</v>
      </c>
      <c r="P4044" s="89" t="s">
        <v>670</v>
      </c>
    </row>
    <row r="4045" spans="1:16" ht="51">
      <c r="A4045" s="271" t="s">
        <v>556</v>
      </c>
      <c r="B4045" s="89"/>
      <c r="C4045" s="272" t="s">
        <v>616</v>
      </c>
      <c r="D4045" s="84">
        <v>43552</v>
      </c>
      <c r="E4045" s="85" t="s">
        <v>7088</v>
      </c>
      <c r="F4045" s="85" t="s">
        <v>3</v>
      </c>
      <c r="G4045" s="85">
        <v>1723840</v>
      </c>
      <c r="H4045" s="89"/>
      <c r="I4045" s="273" t="s">
        <v>8543</v>
      </c>
      <c r="J4045" s="89"/>
      <c r="K4045" s="89"/>
      <c r="L4045" s="89"/>
      <c r="M4045" s="89"/>
      <c r="N4045" s="274">
        <v>0</v>
      </c>
      <c r="O4045" s="274">
        <v>1500</v>
      </c>
      <c r="P4045" s="89" t="s">
        <v>670</v>
      </c>
    </row>
    <row r="4046" spans="1:16" ht="63.75">
      <c r="A4046" s="271">
        <v>15</v>
      </c>
      <c r="B4046" s="89"/>
      <c r="C4046" s="272" t="s">
        <v>42</v>
      </c>
      <c r="D4046" s="84">
        <v>43552</v>
      </c>
      <c r="E4046" s="85" t="s">
        <v>7089</v>
      </c>
      <c r="F4046" s="85" t="s">
        <v>3</v>
      </c>
      <c r="G4046" s="85">
        <v>1723836</v>
      </c>
      <c r="H4046" s="89"/>
      <c r="I4046" s="273" t="s">
        <v>8544</v>
      </c>
      <c r="J4046" s="89"/>
      <c r="K4046" s="89"/>
      <c r="L4046" s="89"/>
      <c r="M4046" s="89"/>
      <c r="N4046" s="274">
        <v>0</v>
      </c>
      <c r="O4046" s="274">
        <v>176.1</v>
      </c>
      <c r="P4046" s="89" t="s">
        <v>670</v>
      </c>
    </row>
    <row r="4047" spans="1:16" ht="51">
      <c r="A4047" s="271" t="s">
        <v>556</v>
      </c>
      <c r="B4047" s="89"/>
      <c r="C4047" s="272" t="s">
        <v>616</v>
      </c>
      <c r="D4047" s="84">
        <v>43552</v>
      </c>
      <c r="E4047" s="85" t="s">
        <v>7090</v>
      </c>
      <c r="F4047" s="85" t="s">
        <v>3</v>
      </c>
      <c r="G4047" s="85">
        <v>1723831</v>
      </c>
      <c r="H4047" s="89"/>
      <c r="I4047" s="273" t="s">
        <v>8545</v>
      </c>
      <c r="J4047" s="89"/>
      <c r="K4047" s="89"/>
      <c r="L4047" s="89"/>
      <c r="M4047" s="89"/>
      <c r="N4047" s="274">
        <v>0</v>
      </c>
      <c r="O4047" s="274">
        <v>2240</v>
      </c>
      <c r="P4047" s="89" t="s">
        <v>670</v>
      </c>
    </row>
    <row r="4048" spans="1:16" ht="51">
      <c r="A4048" s="271">
        <v>234</v>
      </c>
      <c r="B4048" s="89"/>
      <c r="C4048" s="272" t="s">
        <v>644</v>
      </c>
      <c r="D4048" s="84">
        <v>43552</v>
      </c>
      <c r="E4048" s="85" t="s">
        <v>7091</v>
      </c>
      <c r="F4048" s="85" t="s">
        <v>3</v>
      </c>
      <c r="G4048" s="85">
        <v>1723827</v>
      </c>
      <c r="H4048" s="89"/>
      <c r="I4048" s="273" t="s">
        <v>8546</v>
      </c>
      <c r="J4048" s="89"/>
      <c r="K4048" s="89"/>
      <c r="L4048" s="89"/>
      <c r="M4048" s="89"/>
      <c r="N4048" s="274">
        <v>0</v>
      </c>
      <c r="O4048" s="274">
        <v>1178</v>
      </c>
      <c r="P4048" s="89" t="s">
        <v>670</v>
      </c>
    </row>
    <row r="4049" spans="1:16" ht="51">
      <c r="A4049" s="271" t="s">
        <v>565</v>
      </c>
      <c r="B4049" s="89"/>
      <c r="C4049" s="272" t="s">
        <v>615</v>
      </c>
      <c r="D4049" s="84">
        <v>43552</v>
      </c>
      <c r="E4049" s="85" t="s">
        <v>7092</v>
      </c>
      <c r="F4049" s="85" t="s">
        <v>3</v>
      </c>
      <c r="G4049" s="85">
        <v>1723817</v>
      </c>
      <c r="H4049" s="89"/>
      <c r="I4049" s="273" t="s">
        <v>8547</v>
      </c>
      <c r="J4049" s="89"/>
      <c r="K4049" s="89"/>
      <c r="L4049" s="89"/>
      <c r="M4049" s="89"/>
      <c r="N4049" s="274">
        <v>0</v>
      </c>
      <c r="O4049" s="274">
        <v>1125</v>
      </c>
      <c r="P4049" s="89" t="s">
        <v>670</v>
      </c>
    </row>
    <row r="4050" spans="1:16" ht="51">
      <c r="A4050" s="271" t="s">
        <v>556</v>
      </c>
      <c r="B4050" s="89"/>
      <c r="C4050" s="272" t="s">
        <v>616</v>
      </c>
      <c r="D4050" s="84">
        <v>43552</v>
      </c>
      <c r="E4050" s="85" t="s">
        <v>7093</v>
      </c>
      <c r="F4050" s="85" t="s">
        <v>3</v>
      </c>
      <c r="G4050" s="85">
        <v>1723809</v>
      </c>
      <c r="H4050" s="89"/>
      <c r="I4050" s="273" t="s">
        <v>8548</v>
      </c>
      <c r="J4050" s="89"/>
      <c r="K4050" s="89"/>
      <c r="L4050" s="89"/>
      <c r="M4050" s="89"/>
      <c r="N4050" s="274">
        <v>0</v>
      </c>
      <c r="O4050" s="274">
        <v>597.91999999999996</v>
      </c>
      <c r="P4050" s="89" t="s">
        <v>670</v>
      </c>
    </row>
    <row r="4051" spans="1:16" ht="51">
      <c r="A4051" s="271">
        <v>287</v>
      </c>
      <c r="B4051" s="89"/>
      <c r="C4051" s="272" t="s">
        <v>126</v>
      </c>
      <c r="D4051" s="84">
        <v>43552</v>
      </c>
      <c r="E4051" s="85" t="s">
        <v>7094</v>
      </c>
      <c r="F4051" s="85" t="s">
        <v>3</v>
      </c>
      <c r="G4051" s="85">
        <v>1723776</v>
      </c>
      <c r="H4051" s="89"/>
      <c r="I4051" s="273" t="s">
        <v>8549</v>
      </c>
      <c r="J4051" s="89"/>
      <c r="K4051" s="89"/>
      <c r="L4051" s="89"/>
      <c r="M4051" s="89"/>
      <c r="N4051" s="274">
        <v>0</v>
      </c>
      <c r="O4051" s="274">
        <v>2560</v>
      </c>
      <c r="P4051" s="89" t="s">
        <v>670</v>
      </c>
    </row>
    <row r="4052" spans="1:16" ht="51">
      <c r="A4052" s="271">
        <v>590</v>
      </c>
      <c r="B4052" s="89"/>
      <c r="C4052" s="272" t="s">
        <v>611</v>
      </c>
      <c r="D4052" s="84">
        <v>43552</v>
      </c>
      <c r="E4052" s="85" t="s">
        <v>7095</v>
      </c>
      <c r="F4052" s="85" t="s">
        <v>3</v>
      </c>
      <c r="G4052" s="85">
        <v>1723799</v>
      </c>
      <c r="H4052" s="89"/>
      <c r="I4052" s="273" t="s">
        <v>8550</v>
      </c>
      <c r="J4052" s="89"/>
      <c r="K4052" s="89"/>
      <c r="L4052" s="89"/>
      <c r="M4052" s="89"/>
      <c r="N4052" s="274">
        <v>0</v>
      </c>
      <c r="O4052" s="274">
        <v>2650</v>
      </c>
      <c r="P4052" s="89" t="s">
        <v>670</v>
      </c>
    </row>
    <row r="4053" spans="1:16" ht="63.75">
      <c r="A4053" s="271">
        <v>35</v>
      </c>
      <c r="B4053" s="89"/>
      <c r="C4053" s="272" t="s">
        <v>46</v>
      </c>
      <c r="D4053" s="84">
        <v>43552</v>
      </c>
      <c r="E4053" s="85" t="s">
        <v>7096</v>
      </c>
      <c r="F4053" s="85" t="s">
        <v>671</v>
      </c>
      <c r="G4053" s="85">
        <v>272324</v>
      </c>
      <c r="H4053" s="89"/>
      <c r="I4053" s="273" t="s">
        <v>8551</v>
      </c>
      <c r="J4053" s="89"/>
      <c r="K4053" s="89"/>
      <c r="L4053" s="89"/>
      <c r="M4053" s="89"/>
      <c r="N4053" s="274">
        <v>0</v>
      </c>
      <c r="O4053" s="274">
        <v>15204.77</v>
      </c>
      <c r="P4053" s="89" t="s">
        <v>670</v>
      </c>
    </row>
    <row r="4054" spans="1:16" ht="63.75">
      <c r="A4054" s="271">
        <v>513</v>
      </c>
      <c r="B4054" s="89"/>
      <c r="C4054" s="272" t="s">
        <v>171</v>
      </c>
      <c r="D4054" s="84">
        <v>43552</v>
      </c>
      <c r="E4054" s="85" t="s">
        <v>7097</v>
      </c>
      <c r="F4054" s="85" t="s">
        <v>15</v>
      </c>
      <c r="G4054" s="85">
        <v>998913</v>
      </c>
      <c r="H4054" s="89"/>
      <c r="I4054" s="273" t="s">
        <v>8552</v>
      </c>
      <c r="J4054" s="89"/>
      <c r="K4054" s="89"/>
      <c r="L4054" s="89"/>
      <c r="M4054" s="89"/>
      <c r="N4054" s="274">
        <v>50</v>
      </c>
      <c r="O4054" s="274">
        <v>0</v>
      </c>
      <c r="P4054" s="89" t="s">
        <v>670</v>
      </c>
    </row>
    <row r="4055" spans="1:16" ht="51">
      <c r="A4055" s="271">
        <v>513</v>
      </c>
      <c r="B4055" s="89"/>
      <c r="C4055" s="272" t="s">
        <v>171</v>
      </c>
      <c r="D4055" s="84">
        <v>43552</v>
      </c>
      <c r="E4055" s="85" t="s">
        <v>7098</v>
      </c>
      <c r="F4055" s="85" t="s">
        <v>15</v>
      </c>
      <c r="G4055" s="85">
        <v>998923</v>
      </c>
      <c r="H4055" s="89"/>
      <c r="I4055" s="273" t="s">
        <v>7739</v>
      </c>
      <c r="J4055" s="89"/>
      <c r="K4055" s="89"/>
      <c r="L4055" s="89"/>
      <c r="M4055" s="89"/>
      <c r="N4055" s="274">
        <v>50</v>
      </c>
      <c r="O4055" s="274">
        <v>0</v>
      </c>
      <c r="P4055" s="89" t="s">
        <v>670</v>
      </c>
    </row>
    <row r="4056" spans="1:16" ht="76.5">
      <c r="A4056" s="271">
        <v>513</v>
      </c>
      <c r="B4056" s="89"/>
      <c r="C4056" s="272" t="s">
        <v>171</v>
      </c>
      <c r="D4056" s="84">
        <v>43552</v>
      </c>
      <c r="E4056" s="85" t="s">
        <v>7099</v>
      </c>
      <c r="F4056" s="85" t="s">
        <v>15</v>
      </c>
      <c r="G4056" s="85">
        <v>999057</v>
      </c>
      <c r="H4056" s="89"/>
      <c r="I4056" s="273" t="s">
        <v>8553</v>
      </c>
      <c r="J4056" s="89"/>
      <c r="K4056" s="89"/>
      <c r="L4056" s="89"/>
      <c r="M4056" s="89"/>
      <c r="N4056" s="274">
        <v>50</v>
      </c>
      <c r="O4056" s="274">
        <v>0</v>
      </c>
      <c r="P4056" s="89" t="s">
        <v>670</v>
      </c>
    </row>
    <row r="4057" spans="1:16" ht="63.75">
      <c r="A4057" s="271">
        <v>287</v>
      </c>
      <c r="B4057" s="89"/>
      <c r="C4057" s="272" t="s">
        <v>126</v>
      </c>
      <c r="D4057" s="84">
        <v>43552</v>
      </c>
      <c r="E4057" s="85" t="s">
        <v>7100</v>
      </c>
      <c r="F4057" s="85" t="s">
        <v>11</v>
      </c>
      <c r="G4057" s="85">
        <v>999524</v>
      </c>
      <c r="H4057" s="89"/>
      <c r="I4057" s="273" t="s">
        <v>8554</v>
      </c>
      <c r="J4057" s="89"/>
      <c r="K4057" s="89"/>
      <c r="L4057" s="89"/>
      <c r="M4057" s="89"/>
      <c r="N4057" s="274">
        <v>50</v>
      </c>
      <c r="O4057" s="274">
        <v>0</v>
      </c>
      <c r="P4057" s="89" t="s">
        <v>670</v>
      </c>
    </row>
    <row r="4058" spans="1:16" ht="102">
      <c r="A4058" s="271">
        <v>513</v>
      </c>
      <c r="B4058" s="89"/>
      <c r="C4058" s="272" t="s">
        <v>171</v>
      </c>
      <c r="D4058" s="84">
        <v>43552</v>
      </c>
      <c r="E4058" s="85" t="s">
        <v>7101</v>
      </c>
      <c r="F4058" s="85" t="s">
        <v>15</v>
      </c>
      <c r="G4058" s="85">
        <v>7582</v>
      </c>
      <c r="H4058" s="89"/>
      <c r="I4058" s="273" t="s">
        <v>8555</v>
      </c>
      <c r="J4058" s="89"/>
      <c r="K4058" s="89"/>
      <c r="L4058" s="89"/>
      <c r="M4058" s="89"/>
      <c r="N4058" s="274">
        <v>166541.1</v>
      </c>
      <c r="O4058" s="274">
        <v>0</v>
      </c>
      <c r="P4058" s="89" t="s">
        <v>670</v>
      </c>
    </row>
    <row r="4059" spans="1:16" ht="102">
      <c r="A4059" s="271">
        <v>576</v>
      </c>
      <c r="B4059" s="89"/>
      <c r="C4059" s="272" t="s">
        <v>1369</v>
      </c>
      <c r="D4059" s="84">
        <v>43552</v>
      </c>
      <c r="E4059" s="85" t="s">
        <v>7102</v>
      </c>
      <c r="F4059" s="85" t="s">
        <v>629</v>
      </c>
      <c r="G4059" s="85">
        <v>7570</v>
      </c>
      <c r="H4059" s="89"/>
      <c r="I4059" s="273" t="s">
        <v>8556</v>
      </c>
      <c r="J4059" s="89"/>
      <c r="K4059" s="89"/>
      <c r="L4059" s="89"/>
      <c r="M4059" s="89"/>
      <c r="N4059" s="274">
        <v>217.52</v>
      </c>
      <c r="O4059" s="274">
        <v>0</v>
      </c>
      <c r="P4059" s="89" t="s">
        <v>670</v>
      </c>
    </row>
    <row r="4060" spans="1:16" ht="89.25">
      <c r="A4060" s="271">
        <v>576</v>
      </c>
      <c r="B4060" s="89"/>
      <c r="C4060" s="272" t="s">
        <v>1369</v>
      </c>
      <c r="D4060" s="84">
        <v>43552</v>
      </c>
      <c r="E4060" s="85" t="s">
        <v>7103</v>
      </c>
      <c r="F4060" s="85" t="s">
        <v>15</v>
      </c>
      <c r="G4060" s="85">
        <v>7570</v>
      </c>
      <c r="H4060" s="89"/>
      <c r="I4060" s="273" t="s">
        <v>8557</v>
      </c>
      <c r="J4060" s="89"/>
      <c r="K4060" s="89"/>
      <c r="L4060" s="89"/>
      <c r="M4060" s="89"/>
      <c r="N4060" s="274">
        <v>318.02</v>
      </c>
      <c r="O4060" s="274">
        <v>0</v>
      </c>
      <c r="P4060" s="89" t="s">
        <v>670</v>
      </c>
    </row>
    <row r="4061" spans="1:16" ht="76.5">
      <c r="A4061" s="271">
        <v>513</v>
      </c>
      <c r="B4061" s="89"/>
      <c r="C4061" s="272" t="s">
        <v>171</v>
      </c>
      <c r="D4061" s="84">
        <v>43552</v>
      </c>
      <c r="E4061" s="85" t="s">
        <v>7104</v>
      </c>
      <c r="F4061" s="85" t="s">
        <v>11</v>
      </c>
      <c r="G4061" s="85">
        <v>950298</v>
      </c>
      <c r="H4061" s="89"/>
      <c r="I4061" s="273" t="s">
        <v>8558</v>
      </c>
      <c r="J4061" s="89"/>
      <c r="K4061" s="89"/>
      <c r="L4061" s="89"/>
      <c r="M4061" s="89"/>
      <c r="N4061" s="274">
        <v>13825.64</v>
      </c>
      <c r="O4061" s="274">
        <v>0</v>
      </c>
      <c r="P4061" s="89" t="s">
        <v>670</v>
      </c>
    </row>
    <row r="4062" spans="1:16" ht="76.5">
      <c r="A4062" s="271">
        <v>513</v>
      </c>
      <c r="B4062" s="89"/>
      <c r="C4062" s="272" t="s">
        <v>171</v>
      </c>
      <c r="D4062" s="84">
        <v>43552</v>
      </c>
      <c r="E4062" s="85" t="s">
        <v>7105</v>
      </c>
      <c r="F4062" s="85" t="s">
        <v>11</v>
      </c>
      <c r="G4062" s="85">
        <v>950311</v>
      </c>
      <c r="H4062" s="89"/>
      <c r="I4062" s="273" t="s">
        <v>8559</v>
      </c>
      <c r="J4062" s="89"/>
      <c r="K4062" s="89"/>
      <c r="L4062" s="89"/>
      <c r="M4062" s="89"/>
      <c r="N4062" s="274">
        <v>30.8</v>
      </c>
      <c r="O4062" s="274">
        <v>0</v>
      </c>
      <c r="P4062" s="89" t="s">
        <v>670</v>
      </c>
    </row>
    <row r="4063" spans="1:16" ht="51">
      <c r="A4063" s="271">
        <v>117</v>
      </c>
      <c r="B4063" s="89"/>
      <c r="C4063" s="272" t="s">
        <v>62</v>
      </c>
      <c r="D4063" s="84">
        <v>43552</v>
      </c>
      <c r="E4063" s="85" t="s">
        <v>7106</v>
      </c>
      <c r="F4063" s="85" t="s">
        <v>11</v>
      </c>
      <c r="G4063" s="85">
        <v>950372</v>
      </c>
      <c r="H4063" s="89"/>
      <c r="I4063" s="273" t="s">
        <v>8560</v>
      </c>
      <c r="J4063" s="89"/>
      <c r="K4063" s="89"/>
      <c r="L4063" s="89"/>
      <c r="M4063" s="89"/>
      <c r="N4063" s="274">
        <v>50</v>
      </c>
      <c r="O4063" s="274">
        <v>0</v>
      </c>
      <c r="P4063" s="89" t="s">
        <v>670</v>
      </c>
    </row>
    <row r="4064" spans="1:16" ht="63.75">
      <c r="A4064" s="271">
        <v>597</v>
      </c>
      <c r="B4064" s="89"/>
      <c r="C4064" s="272" t="s">
        <v>734</v>
      </c>
      <c r="D4064" s="84">
        <v>43553</v>
      </c>
      <c r="E4064" s="85" t="s">
        <v>7107</v>
      </c>
      <c r="F4064" s="85" t="s">
        <v>3</v>
      </c>
      <c r="G4064" s="85">
        <v>1724311</v>
      </c>
      <c r="H4064" s="89"/>
      <c r="I4064" s="273" t="s">
        <v>8561</v>
      </c>
      <c r="J4064" s="89"/>
      <c r="K4064" s="89"/>
      <c r="L4064" s="89"/>
      <c r="M4064" s="89"/>
      <c r="N4064" s="274">
        <v>0</v>
      </c>
      <c r="O4064" s="274">
        <v>320</v>
      </c>
      <c r="P4064" s="89" t="s">
        <v>670</v>
      </c>
    </row>
    <row r="4065" spans="1:16" ht="38.25">
      <c r="A4065" s="271">
        <v>16</v>
      </c>
      <c r="B4065" s="89"/>
      <c r="C4065" s="272" t="s">
        <v>43</v>
      </c>
      <c r="D4065" s="84">
        <v>43553</v>
      </c>
      <c r="E4065" s="85" t="s">
        <v>7108</v>
      </c>
      <c r="F4065" s="85" t="s">
        <v>3</v>
      </c>
      <c r="G4065" s="85">
        <v>1724271</v>
      </c>
      <c r="H4065" s="89"/>
      <c r="I4065" s="273" t="s">
        <v>8562</v>
      </c>
      <c r="J4065" s="89"/>
      <c r="K4065" s="89"/>
      <c r="L4065" s="89"/>
      <c r="M4065" s="89"/>
      <c r="N4065" s="274">
        <v>0</v>
      </c>
      <c r="O4065" s="274">
        <v>5662</v>
      </c>
      <c r="P4065" s="89" t="s">
        <v>670</v>
      </c>
    </row>
    <row r="4066" spans="1:16" ht="63.75">
      <c r="A4066" s="271">
        <v>203</v>
      </c>
      <c r="B4066" s="89"/>
      <c r="C4066" s="272" t="s">
        <v>96</v>
      </c>
      <c r="D4066" s="84">
        <v>43553</v>
      </c>
      <c r="E4066" s="85" t="s">
        <v>7109</v>
      </c>
      <c r="F4066" s="85" t="s">
        <v>3</v>
      </c>
      <c r="G4066" s="85">
        <v>1724252</v>
      </c>
      <c r="H4066" s="89"/>
      <c r="I4066" s="273" t="s">
        <v>8563</v>
      </c>
      <c r="J4066" s="89"/>
      <c r="K4066" s="89"/>
      <c r="L4066" s="89"/>
      <c r="M4066" s="89"/>
      <c r="N4066" s="274">
        <v>0</v>
      </c>
      <c r="O4066" s="274">
        <v>15</v>
      </c>
      <c r="P4066" s="89" t="s">
        <v>670</v>
      </c>
    </row>
    <row r="4067" spans="1:16" ht="51">
      <c r="A4067" s="271">
        <v>25</v>
      </c>
      <c r="B4067" s="89"/>
      <c r="C4067" s="272" t="s">
        <v>45</v>
      </c>
      <c r="D4067" s="84">
        <v>43553</v>
      </c>
      <c r="E4067" s="85" t="s">
        <v>7110</v>
      </c>
      <c r="F4067" s="85" t="s">
        <v>3</v>
      </c>
      <c r="G4067" s="85">
        <v>1724233</v>
      </c>
      <c r="H4067" s="89"/>
      <c r="I4067" s="273" t="s">
        <v>8564</v>
      </c>
      <c r="J4067" s="89"/>
      <c r="K4067" s="89"/>
      <c r="L4067" s="89"/>
      <c r="M4067" s="89"/>
      <c r="N4067" s="274">
        <v>0</v>
      </c>
      <c r="O4067" s="274">
        <v>258.99</v>
      </c>
      <c r="P4067" s="89" t="s">
        <v>670</v>
      </c>
    </row>
    <row r="4068" spans="1:16" ht="51">
      <c r="A4068" s="271" t="s">
        <v>565</v>
      </c>
      <c r="B4068" s="89"/>
      <c r="C4068" s="272" t="s">
        <v>615</v>
      </c>
      <c r="D4068" s="84">
        <v>43553</v>
      </c>
      <c r="E4068" s="85" t="s">
        <v>7111</v>
      </c>
      <c r="F4068" s="85" t="s">
        <v>3</v>
      </c>
      <c r="G4068" s="85">
        <v>1724225</v>
      </c>
      <c r="H4068" s="89"/>
      <c r="I4068" s="273" t="s">
        <v>8565</v>
      </c>
      <c r="J4068" s="89"/>
      <c r="K4068" s="89"/>
      <c r="L4068" s="89"/>
      <c r="M4068" s="89"/>
      <c r="N4068" s="274">
        <v>0</v>
      </c>
      <c r="O4068" s="274">
        <v>300</v>
      </c>
      <c r="P4068" s="89" t="s">
        <v>670</v>
      </c>
    </row>
    <row r="4069" spans="1:16" ht="38.25">
      <c r="A4069" s="271" t="s">
        <v>565</v>
      </c>
      <c r="B4069" s="89"/>
      <c r="C4069" s="272" t="s">
        <v>615</v>
      </c>
      <c r="D4069" s="84">
        <v>43553</v>
      </c>
      <c r="E4069" s="85" t="s">
        <v>7112</v>
      </c>
      <c r="F4069" s="85" t="s">
        <v>3</v>
      </c>
      <c r="G4069" s="85">
        <v>1724222</v>
      </c>
      <c r="H4069" s="89"/>
      <c r="I4069" s="273" t="s">
        <v>5311</v>
      </c>
      <c r="J4069" s="89"/>
      <c r="K4069" s="89"/>
      <c r="L4069" s="89"/>
      <c r="M4069" s="89"/>
      <c r="N4069" s="274">
        <v>0</v>
      </c>
      <c r="O4069" s="274">
        <v>3035.81</v>
      </c>
      <c r="P4069" s="89" t="s">
        <v>670</v>
      </c>
    </row>
    <row r="4070" spans="1:16" ht="51">
      <c r="A4070" s="271" t="s">
        <v>565</v>
      </c>
      <c r="B4070" s="89"/>
      <c r="C4070" s="272" t="s">
        <v>615</v>
      </c>
      <c r="D4070" s="84">
        <v>43553</v>
      </c>
      <c r="E4070" s="85" t="s">
        <v>7113</v>
      </c>
      <c r="F4070" s="85" t="s">
        <v>3</v>
      </c>
      <c r="G4070" s="85">
        <v>1724209</v>
      </c>
      <c r="H4070" s="89"/>
      <c r="I4070" s="273" t="s">
        <v>8566</v>
      </c>
      <c r="J4070" s="89"/>
      <c r="K4070" s="89"/>
      <c r="L4070" s="89"/>
      <c r="M4070" s="89"/>
      <c r="N4070" s="274">
        <v>0</v>
      </c>
      <c r="O4070" s="274">
        <v>8247.1</v>
      </c>
      <c r="P4070" s="89" t="s">
        <v>670</v>
      </c>
    </row>
    <row r="4071" spans="1:16" ht="51">
      <c r="A4071" s="271">
        <v>592</v>
      </c>
      <c r="B4071" s="89"/>
      <c r="C4071" s="272" t="s">
        <v>645</v>
      </c>
      <c r="D4071" s="84">
        <v>43553</v>
      </c>
      <c r="E4071" s="85" t="s">
        <v>7114</v>
      </c>
      <c r="F4071" s="85" t="s">
        <v>3</v>
      </c>
      <c r="G4071" s="85">
        <v>1724414</v>
      </c>
      <c r="H4071" s="89"/>
      <c r="I4071" s="273" t="s">
        <v>8567</v>
      </c>
      <c r="J4071" s="89"/>
      <c r="K4071" s="89"/>
      <c r="L4071" s="89"/>
      <c r="M4071" s="89"/>
      <c r="N4071" s="274">
        <v>0</v>
      </c>
      <c r="O4071" s="274">
        <v>330</v>
      </c>
      <c r="P4071" s="89" t="s">
        <v>670</v>
      </c>
    </row>
    <row r="4072" spans="1:16" ht="51">
      <c r="A4072" s="271">
        <v>592</v>
      </c>
      <c r="B4072" s="89"/>
      <c r="C4072" s="272" t="s">
        <v>645</v>
      </c>
      <c r="D4072" s="84">
        <v>43553</v>
      </c>
      <c r="E4072" s="85" t="s">
        <v>7115</v>
      </c>
      <c r="F4072" s="85" t="s">
        <v>3</v>
      </c>
      <c r="G4072" s="85">
        <v>1724409</v>
      </c>
      <c r="H4072" s="89"/>
      <c r="I4072" s="273" t="s">
        <v>8568</v>
      </c>
      <c r="J4072" s="89"/>
      <c r="K4072" s="89"/>
      <c r="L4072" s="89"/>
      <c r="M4072" s="89"/>
      <c r="N4072" s="274">
        <v>0</v>
      </c>
      <c r="O4072" s="274">
        <v>30</v>
      </c>
      <c r="P4072" s="89" t="s">
        <v>670</v>
      </c>
    </row>
    <row r="4073" spans="1:16" ht="51">
      <c r="A4073" s="271">
        <v>592</v>
      </c>
      <c r="B4073" s="89"/>
      <c r="C4073" s="272" t="s">
        <v>645</v>
      </c>
      <c r="D4073" s="84">
        <v>43553</v>
      </c>
      <c r="E4073" s="85" t="s">
        <v>7116</v>
      </c>
      <c r="F4073" s="85" t="s">
        <v>3</v>
      </c>
      <c r="G4073" s="85">
        <v>1724407</v>
      </c>
      <c r="H4073" s="89"/>
      <c r="I4073" s="273" t="s">
        <v>8569</v>
      </c>
      <c r="J4073" s="89"/>
      <c r="K4073" s="89"/>
      <c r="L4073" s="89"/>
      <c r="M4073" s="89"/>
      <c r="N4073" s="274">
        <v>0</v>
      </c>
      <c r="O4073" s="274">
        <v>400</v>
      </c>
      <c r="P4073" s="89" t="s">
        <v>670</v>
      </c>
    </row>
    <row r="4074" spans="1:16" ht="51">
      <c r="A4074" s="271">
        <v>592</v>
      </c>
      <c r="B4074" s="89"/>
      <c r="C4074" s="272" t="s">
        <v>645</v>
      </c>
      <c r="D4074" s="84">
        <v>43553</v>
      </c>
      <c r="E4074" s="85" t="s">
        <v>7117</v>
      </c>
      <c r="F4074" s="85" t="s">
        <v>3</v>
      </c>
      <c r="G4074" s="85">
        <v>1724404</v>
      </c>
      <c r="H4074" s="89"/>
      <c r="I4074" s="273" t="s">
        <v>8570</v>
      </c>
      <c r="J4074" s="89"/>
      <c r="K4074" s="89"/>
      <c r="L4074" s="89"/>
      <c r="M4074" s="89"/>
      <c r="N4074" s="274">
        <v>0</v>
      </c>
      <c r="O4074" s="274">
        <v>126</v>
      </c>
      <c r="P4074" s="89" t="s">
        <v>670</v>
      </c>
    </row>
    <row r="4075" spans="1:16" ht="63.75">
      <c r="A4075" s="271">
        <v>592</v>
      </c>
      <c r="B4075" s="89"/>
      <c r="C4075" s="272" t="s">
        <v>645</v>
      </c>
      <c r="D4075" s="84">
        <v>43553</v>
      </c>
      <c r="E4075" s="85" t="s">
        <v>7118</v>
      </c>
      <c r="F4075" s="85" t="s">
        <v>3</v>
      </c>
      <c r="G4075" s="85">
        <v>1724403</v>
      </c>
      <c r="H4075" s="89"/>
      <c r="I4075" s="273" t="s">
        <v>8571</v>
      </c>
      <c r="J4075" s="89"/>
      <c r="K4075" s="89"/>
      <c r="L4075" s="89"/>
      <c r="M4075" s="89"/>
      <c r="N4075" s="274">
        <v>0</v>
      </c>
      <c r="O4075" s="274">
        <v>1.1200000000000001</v>
      </c>
      <c r="P4075" s="89" t="s">
        <v>670</v>
      </c>
    </row>
    <row r="4076" spans="1:16" ht="51">
      <c r="A4076" s="271">
        <v>47</v>
      </c>
      <c r="B4076" s="89"/>
      <c r="C4076" s="272" t="s">
        <v>49</v>
      </c>
      <c r="D4076" s="84">
        <v>43553</v>
      </c>
      <c r="E4076" s="85" t="s">
        <v>7119</v>
      </c>
      <c r="F4076" s="85" t="s">
        <v>3</v>
      </c>
      <c r="G4076" s="85">
        <v>1724320</v>
      </c>
      <c r="H4076" s="89"/>
      <c r="I4076" s="273" t="s">
        <v>8572</v>
      </c>
      <c r="J4076" s="89"/>
      <c r="K4076" s="89"/>
      <c r="L4076" s="89"/>
      <c r="M4076" s="89"/>
      <c r="N4076" s="274">
        <v>0</v>
      </c>
      <c r="O4076" s="274">
        <v>1961.16</v>
      </c>
      <c r="P4076" s="89" t="s">
        <v>670</v>
      </c>
    </row>
    <row r="4077" spans="1:16" ht="63.75">
      <c r="A4077" s="271" t="s">
        <v>565</v>
      </c>
      <c r="B4077" s="89"/>
      <c r="C4077" s="272" t="s">
        <v>615</v>
      </c>
      <c r="D4077" s="84">
        <v>43553</v>
      </c>
      <c r="E4077" s="85" t="s">
        <v>7120</v>
      </c>
      <c r="F4077" s="85" t="s">
        <v>3</v>
      </c>
      <c r="G4077" s="85">
        <v>1724319</v>
      </c>
      <c r="H4077" s="89"/>
      <c r="I4077" s="273" t="s">
        <v>8573</v>
      </c>
      <c r="J4077" s="89"/>
      <c r="K4077" s="89"/>
      <c r="L4077" s="89"/>
      <c r="M4077" s="89"/>
      <c r="N4077" s="274">
        <v>0</v>
      </c>
      <c r="O4077" s="274">
        <v>3307.94</v>
      </c>
      <c r="P4077" s="89" t="s">
        <v>670</v>
      </c>
    </row>
    <row r="4078" spans="1:16" ht="76.5">
      <c r="A4078" s="271">
        <v>660</v>
      </c>
      <c r="B4078" s="89"/>
      <c r="C4078" s="272" t="s">
        <v>188</v>
      </c>
      <c r="D4078" s="84">
        <v>43553</v>
      </c>
      <c r="E4078" s="85" t="s">
        <v>7121</v>
      </c>
      <c r="F4078" s="85" t="s">
        <v>3</v>
      </c>
      <c r="G4078" s="85">
        <v>1724258</v>
      </c>
      <c r="H4078" s="89"/>
      <c r="I4078" s="273" t="s">
        <v>8574</v>
      </c>
      <c r="J4078" s="89"/>
      <c r="K4078" s="89"/>
      <c r="L4078" s="89"/>
      <c r="M4078" s="89"/>
      <c r="N4078" s="274">
        <v>0</v>
      </c>
      <c r="O4078" s="274">
        <v>450</v>
      </c>
      <c r="P4078" s="89" t="s">
        <v>670</v>
      </c>
    </row>
    <row r="4079" spans="1:16" ht="63.75">
      <c r="A4079" s="271">
        <v>660</v>
      </c>
      <c r="B4079" s="89"/>
      <c r="C4079" s="272" t="s">
        <v>188</v>
      </c>
      <c r="D4079" s="84">
        <v>43553</v>
      </c>
      <c r="E4079" s="85" t="s">
        <v>7122</v>
      </c>
      <c r="F4079" s="85" t="s">
        <v>3</v>
      </c>
      <c r="G4079" s="85">
        <v>1724251</v>
      </c>
      <c r="H4079" s="89"/>
      <c r="I4079" s="273" t="s">
        <v>8575</v>
      </c>
      <c r="J4079" s="89"/>
      <c r="K4079" s="89"/>
      <c r="L4079" s="89"/>
      <c r="M4079" s="89"/>
      <c r="N4079" s="274">
        <v>0</v>
      </c>
      <c r="O4079" s="274">
        <v>2116.77</v>
      </c>
      <c r="P4079" s="89" t="s">
        <v>670</v>
      </c>
    </row>
    <row r="4080" spans="1:16" ht="51">
      <c r="A4080" s="271">
        <v>660</v>
      </c>
      <c r="B4080" s="89"/>
      <c r="C4080" s="272" t="s">
        <v>188</v>
      </c>
      <c r="D4080" s="84">
        <v>43553</v>
      </c>
      <c r="E4080" s="85" t="s">
        <v>7123</v>
      </c>
      <c r="F4080" s="85" t="s">
        <v>3</v>
      </c>
      <c r="G4080" s="85">
        <v>1724248</v>
      </c>
      <c r="H4080" s="89"/>
      <c r="I4080" s="273" t="s">
        <v>8576</v>
      </c>
      <c r="J4080" s="89"/>
      <c r="K4080" s="89"/>
      <c r="L4080" s="89"/>
      <c r="M4080" s="89"/>
      <c r="N4080" s="274">
        <v>0</v>
      </c>
      <c r="O4080" s="274">
        <v>157</v>
      </c>
      <c r="P4080" s="89" t="s">
        <v>670</v>
      </c>
    </row>
    <row r="4081" spans="1:16" ht="51">
      <c r="A4081" s="271" t="s">
        <v>565</v>
      </c>
      <c r="B4081" s="89"/>
      <c r="C4081" s="272" t="s">
        <v>615</v>
      </c>
      <c r="D4081" s="84">
        <v>43553</v>
      </c>
      <c r="E4081" s="85" t="s">
        <v>7124</v>
      </c>
      <c r="F4081" s="85" t="s">
        <v>3</v>
      </c>
      <c r="G4081" s="85">
        <v>1724172</v>
      </c>
      <c r="H4081" s="89"/>
      <c r="I4081" s="273" t="s">
        <v>8577</v>
      </c>
      <c r="J4081" s="89"/>
      <c r="K4081" s="89"/>
      <c r="L4081" s="89"/>
      <c r="M4081" s="89"/>
      <c r="N4081" s="274">
        <v>0</v>
      </c>
      <c r="O4081" s="274">
        <v>2849.94</v>
      </c>
      <c r="P4081" s="89" t="s">
        <v>670</v>
      </c>
    </row>
    <row r="4082" spans="1:16" ht="51">
      <c r="A4082" s="271">
        <v>70</v>
      </c>
      <c r="B4082" s="89"/>
      <c r="C4082" s="272" t="s">
        <v>53</v>
      </c>
      <c r="D4082" s="84">
        <v>43553</v>
      </c>
      <c r="E4082" s="85" t="s">
        <v>7125</v>
      </c>
      <c r="F4082" s="85" t="s">
        <v>3</v>
      </c>
      <c r="G4082" s="85">
        <v>1724170</v>
      </c>
      <c r="H4082" s="89"/>
      <c r="I4082" s="273" t="s">
        <v>8578</v>
      </c>
      <c r="J4082" s="89"/>
      <c r="K4082" s="89"/>
      <c r="L4082" s="89"/>
      <c r="M4082" s="89"/>
      <c r="N4082" s="274">
        <v>0</v>
      </c>
      <c r="O4082" s="274">
        <v>557</v>
      </c>
      <c r="P4082" s="89" t="s">
        <v>670</v>
      </c>
    </row>
    <row r="4083" spans="1:16" ht="51">
      <c r="A4083" s="271">
        <v>70</v>
      </c>
      <c r="B4083" s="89"/>
      <c r="C4083" s="272" t="s">
        <v>53</v>
      </c>
      <c r="D4083" s="84">
        <v>43553</v>
      </c>
      <c r="E4083" s="85" t="s">
        <v>7126</v>
      </c>
      <c r="F4083" s="85" t="s">
        <v>3</v>
      </c>
      <c r="G4083" s="85">
        <v>1724168</v>
      </c>
      <c r="H4083" s="89"/>
      <c r="I4083" s="273" t="s">
        <v>8579</v>
      </c>
      <c r="J4083" s="89"/>
      <c r="K4083" s="89"/>
      <c r="L4083" s="89"/>
      <c r="M4083" s="89"/>
      <c r="N4083" s="274">
        <v>0</v>
      </c>
      <c r="O4083" s="274">
        <v>1196.8</v>
      </c>
      <c r="P4083" s="89" t="s">
        <v>670</v>
      </c>
    </row>
    <row r="4084" spans="1:16" ht="63.75">
      <c r="A4084" s="271">
        <v>599</v>
      </c>
      <c r="B4084" s="89"/>
      <c r="C4084" s="272" t="s">
        <v>1372</v>
      </c>
      <c r="D4084" s="84">
        <v>43553</v>
      </c>
      <c r="E4084" s="85" t="s">
        <v>7127</v>
      </c>
      <c r="F4084" s="85" t="s">
        <v>3</v>
      </c>
      <c r="G4084" s="85">
        <v>1724167</v>
      </c>
      <c r="H4084" s="89"/>
      <c r="I4084" s="273" t="s">
        <v>8580</v>
      </c>
      <c r="J4084" s="89"/>
      <c r="K4084" s="89"/>
      <c r="L4084" s="89"/>
      <c r="M4084" s="89"/>
      <c r="N4084" s="274">
        <v>0</v>
      </c>
      <c r="O4084" s="274">
        <v>4718.08</v>
      </c>
      <c r="P4084" s="89" t="s">
        <v>670</v>
      </c>
    </row>
    <row r="4085" spans="1:16" ht="63.75">
      <c r="A4085" s="271">
        <v>599</v>
      </c>
      <c r="B4085" s="89"/>
      <c r="C4085" s="272" t="s">
        <v>1372</v>
      </c>
      <c r="D4085" s="84">
        <v>43553</v>
      </c>
      <c r="E4085" s="85" t="s">
        <v>7128</v>
      </c>
      <c r="F4085" s="85" t="s">
        <v>3</v>
      </c>
      <c r="G4085" s="85">
        <v>1724164</v>
      </c>
      <c r="H4085" s="89"/>
      <c r="I4085" s="273" t="s">
        <v>8581</v>
      </c>
      <c r="J4085" s="89"/>
      <c r="K4085" s="89"/>
      <c r="L4085" s="89"/>
      <c r="M4085" s="89"/>
      <c r="N4085" s="274">
        <v>0</v>
      </c>
      <c r="O4085" s="274">
        <v>4631.3500000000004</v>
      </c>
      <c r="P4085" s="89" t="s">
        <v>670</v>
      </c>
    </row>
    <row r="4086" spans="1:16" ht="63.75">
      <c r="A4086" s="271">
        <v>599</v>
      </c>
      <c r="B4086" s="89"/>
      <c r="C4086" s="272" t="s">
        <v>1372</v>
      </c>
      <c r="D4086" s="84">
        <v>43553</v>
      </c>
      <c r="E4086" s="85" t="s">
        <v>7129</v>
      </c>
      <c r="F4086" s="85" t="s">
        <v>3</v>
      </c>
      <c r="G4086" s="85">
        <v>1724162</v>
      </c>
      <c r="H4086" s="89"/>
      <c r="I4086" s="273" t="s">
        <v>8582</v>
      </c>
      <c r="J4086" s="89"/>
      <c r="K4086" s="89"/>
      <c r="L4086" s="89"/>
      <c r="M4086" s="89"/>
      <c r="N4086" s="274">
        <v>0</v>
      </c>
      <c r="O4086" s="274">
        <v>7116.99</v>
      </c>
      <c r="P4086" s="89" t="s">
        <v>670</v>
      </c>
    </row>
    <row r="4087" spans="1:16" ht="63.75">
      <c r="A4087" s="271">
        <v>599</v>
      </c>
      <c r="B4087" s="89"/>
      <c r="C4087" s="272" t="s">
        <v>1372</v>
      </c>
      <c r="D4087" s="84">
        <v>43553</v>
      </c>
      <c r="E4087" s="85" t="s">
        <v>7130</v>
      </c>
      <c r="F4087" s="85" t="s">
        <v>3</v>
      </c>
      <c r="G4087" s="85">
        <v>1724160</v>
      </c>
      <c r="H4087" s="89"/>
      <c r="I4087" s="273" t="s">
        <v>8583</v>
      </c>
      <c r="J4087" s="89"/>
      <c r="K4087" s="89"/>
      <c r="L4087" s="89"/>
      <c r="M4087" s="89"/>
      <c r="N4087" s="274">
        <v>0</v>
      </c>
      <c r="O4087" s="274">
        <v>35000</v>
      </c>
      <c r="P4087" s="89" t="s">
        <v>670</v>
      </c>
    </row>
    <row r="4088" spans="1:16" ht="63.75">
      <c r="A4088" s="271">
        <v>599</v>
      </c>
      <c r="B4088" s="89"/>
      <c r="C4088" s="272" t="s">
        <v>1372</v>
      </c>
      <c r="D4088" s="84">
        <v>43553</v>
      </c>
      <c r="E4088" s="85" t="s">
        <v>7131</v>
      </c>
      <c r="F4088" s="85" t="s">
        <v>3</v>
      </c>
      <c r="G4088" s="85">
        <v>1724158</v>
      </c>
      <c r="H4088" s="89"/>
      <c r="I4088" s="273" t="s">
        <v>8584</v>
      </c>
      <c r="J4088" s="89"/>
      <c r="K4088" s="89"/>
      <c r="L4088" s="89"/>
      <c r="M4088" s="89"/>
      <c r="N4088" s="274">
        <v>0</v>
      </c>
      <c r="O4088" s="274">
        <v>2.9</v>
      </c>
      <c r="P4088" s="89" t="s">
        <v>670</v>
      </c>
    </row>
    <row r="4089" spans="1:16" ht="63.75">
      <c r="A4089" s="271">
        <v>599</v>
      </c>
      <c r="B4089" s="89"/>
      <c r="C4089" s="272" t="s">
        <v>1372</v>
      </c>
      <c r="D4089" s="84">
        <v>43553</v>
      </c>
      <c r="E4089" s="85" t="s">
        <v>7132</v>
      </c>
      <c r="F4089" s="85" t="s">
        <v>3</v>
      </c>
      <c r="G4089" s="85">
        <v>1724156</v>
      </c>
      <c r="H4089" s="89"/>
      <c r="I4089" s="273" t="s">
        <v>8585</v>
      </c>
      <c r="J4089" s="89"/>
      <c r="K4089" s="89"/>
      <c r="L4089" s="89"/>
      <c r="M4089" s="89"/>
      <c r="N4089" s="274">
        <v>0</v>
      </c>
      <c r="O4089" s="274">
        <v>291.72000000000003</v>
      </c>
      <c r="P4089" s="89" t="s">
        <v>670</v>
      </c>
    </row>
    <row r="4090" spans="1:16" ht="63.75">
      <c r="A4090" s="271">
        <v>599</v>
      </c>
      <c r="B4090" s="89"/>
      <c r="C4090" s="272" t="s">
        <v>1372</v>
      </c>
      <c r="D4090" s="84">
        <v>43553</v>
      </c>
      <c r="E4090" s="85" t="s">
        <v>7133</v>
      </c>
      <c r="F4090" s="85" t="s">
        <v>3</v>
      </c>
      <c r="G4090" s="85">
        <v>1724154</v>
      </c>
      <c r="H4090" s="89"/>
      <c r="I4090" s="273" t="s">
        <v>8586</v>
      </c>
      <c r="J4090" s="89"/>
      <c r="K4090" s="89"/>
      <c r="L4090" s="89"/>
      <c r="M4090" s="89"/>
      <c r="N4090" s="274">
        <v>0</v>
      </c>
      <c r="O4090" s="274">
        <v>10</v>
      </c>
      <c r="P4090" s="89" t="s">
        <v>670</v>
      </c>
    </row>
    <row r="4091" spans="1:16" ht="63.75">
      <c r="A4091" s="271">
        <v>599</v>
      </c>
      <c r="B4091" s="89"/>
      <c r="C4091" s="272" t="s">
        <v>1372</v>
      </c>
      <c r="D4091" s="84">
        <v>43553</v>
      </c>
      <c r="E4091" s="85" t="s">
        <v>7134</v>
      </c>
      <c r="F4091" s="85" t="s">
        <v>3</v>
      </c>
      <c r="G4091" s="85">
        <v>1724146</v>
      </c>
      <c r="H4091" s="89"/>
      <c r="I4091" s="273" t="s">
        <v>8587</v>
      </c>
      <c r="J4091" s="89"/>
      <c r="K4091" s="89"/>
      <c r="L4091" s="89"/>
      <c r="M4091" s="89"/>
      <c r="N4091" s="274">
        <v>0</v>
      </c>
      <c r="O4091" s="274">
        <v>5022</v>
      </c>
      <c r="P4091" s="89" t="s">
        <v>670</v>
      </c>
    </row>
    <row r="4092" spans="1:16" ht="63.75">
      <c r="A4092" s="271">
        <v>599</v>
      </c>
      <c r="B4092" s="89"/>
      <c r="C4092" s="272" t="s">
        <v>1372</v>
      </c>
      <c r="D4092" s="84">
        <v>43553</v>
      </c>
      <c r="E4092" s="85" t="s">
        <v>7135</v>
      </c>
      <c r="F4092" s="85" t="s">
        <v>3</v>
      </c>
      <c r="G4092" s="85">
        <v>1724143</v>
      </c>
      <c r="H4092" s="89"/>
      <c r="I4092" s="273" t="s">
        <v>8588</v>
      </c>
      <c r="J4092" s="89"/>
      <c r="K4092" s="89"/>
      <c r="L4092" s="89"/>
      <c r="M4092" s="89"/>
      <c r="N4092" s="274">
        <v>0</v>
      </c>
      <c r="O4092" s="274">
        <v>3564</v>
      </c>
      <c r="P4092" s="89" t="s">
        <v>670</v>
      </c>
    </row>
    <row r="4093" spans="1:16" ht="63.75">
      <c r="A4093" s="271">
        <v>599</v>
      </c>
      <c r="B4093" s="89"/>
      <c r="C4093" s="272" t="s">
        <v>1372</v>
      </c>
      <c r="D4093" s="84">
        <v>43553</v>
      </c>
      <c r="E4093" s="85" t="s">
        <v>7136</v>
      </c>
      <c r="F4093" s="85" t="s">
        <v>3</v>
      </c>
      <c r="G4093" s="85">
        <v>1724139</v>
      </c>
      <c r="H4093" s="89"/>
      <c r="I4093" s="273" t="s">
        <v>8589</v>
      </c>
      <c r="J4093" s="89"/>
      <c r="K4093" s="89"/>
      <c r="L4093" s="89"/>
      <c r="M4093" s="89"/>
      <c r="N4093" s="274">
        <v>0</v>
      </c>
      <c r="O4093" s="274">
        <v>594</v>
      </c>
      <c r="P4093" s="89" t="s">
        <v>670</v>
      </c>
    </row>
    <row r="4094" spans="1:16" ht="63.75">
      <c r="A4094" s="271">
        <v>599</v>
      </c>
      <c r="B4094" s="89"/>
      <c r="C4094" s="272" t="s">
        <v>1372</v>
      </c>
      <c r="D4094" s="84">
        <v>43553</v>
      </c>
      <c r="E4094" s="85" t="s">
        <v>7137</v>
      </c>
      <c r="F4094" s="85" t="s">
        <v>3</v>
      </c>
      <c r="G4094" s="85">
        <v>1724137</v>
      </c>
      <c r="H4094" s="89"/>
      <c r="I4094" s="273" t="s">
        <v>8590</v>
      </c>
      <c r="J4094" s="89"/>
      <c r="K4094" s="89"/>
      <c r="L4094" s="89"/>
      <c r="M4094" s="89"/>
      <c r="N4094" s="274">
        <v>0</v>
      </c>
      <c r="O4094" s="274">
        <v>3.5100000000000002</v>
      </c>
      <c r="P4094" s="89" t="s">
        <v>670</v>
      </c>
    </row>
    <row r="4095" spans="1:16" ht="63.75">
      <c r="A4095" s="271">
        <v>599</v>
      </c>
      <c r="B4095" s="89"/>
      <c r="C4095" s="272" t="s">
        <v>1372</v>
      </c>
      <c r="D4095" s="84">
        <v>43553</v>
      </c>
      <c r="E4095" s="85" t="s">
        <v>7138</v>
      </c>
      <c r="F4095" s="85" t="s">
        <v>3</v>
      </c>
      <c r="G4095" s="85">
        <v>1724133</v>
      </c>
      <c r="H4095" s="89"/>
      <c r="I4095" s="273" t="s">
        <v>8591</v>
      </c>
      <c r="J4095" s="89"/>
      <c r="K4095" s="89"/>
      <c r="L4095" s="89"/>
      <c r="M4095" s="89"/>
      <c r="N4095" s="274">
        <v>0</v>
      </c>
      <c r="O4095" s="274">
        <v>54</v>
      </c>
      <c r="P4095" s="89" t="s">
        <v>670</v>
      </c>
    </row>
    <row r="4096" spans="1:16" ht="63.75">
      <c r="A4096" s="271">
        <v>599</v>
      </c>
      <c r="B4096" s="89"/>
      <c r="C4096" s="272" t="s">
        <v>1372</v>
      </c>
      <c r="D4096" s="84">
        <v>43553</v>
      </c>
      <c r="E4096" s="85" t="s">
        <v>7139</v>
      </c>
      <c r="F4096" s="85" t="s">
        <v>3</v>
      </c>
      <c r="G4096" s="85">
        <v>1724131</v>
      </c>
      <c r="H4096" s="89"/>
      <c r="I4096" s="273" t="s">
        <v>8592</v>
      </c>
      <c r="J4096" s="89"/>
      <c r="K4096" s="89"/>
      <c r="L4096" s="89"/>
      <c r="M4096" s="89"/>
      <c r="N4096" s="274">
        <v>0</v>
      </c>
      <c r="O4096" s="274">
        <v>0.32</v>
      </c>
      <c r="P4096" s="89" t="s">
        <v>670</v>
      </c>
    </row>
    <row r="4097" spans="1:16" ht="63.75">
      <c r="A4097" s="271">
        <v>599</v>
      </c>
      <c r="B4097" s="89"/>
      <c r="C4097" s="272" t="s">
        <v>1372</v>
      </c>
      <c r="D4097" s="84">
        <v>43553</v>
      </c>
      <c r="E4097" s="85" t="s">
        <v>7140</v>
      </c>
      <c r="F4097" s="85" t="s">
        <v>3</v>
      </c>
      <c r="G4097" s="85">
        <v>1724130</v>
      </c>
      <c r="H4097" s="89"/>
      <c r="I4097" s="273" t="s">
        <v>8593</v>
      </c>
      <c r="J4097" s="89"/>
      <c r="K4097" s="89"/>
      <c r="L4097" s="89"/>
      <c r="M4097" s="89"/>
      <c r="N4097" s="274">
        <v>0</v>
      </c>
      <c r="O4097" s="274">
        <v>70</v>
      </c>
      <c r="P4097" s="89" t="s">
        <v>670</v>
      </c>
    </row>
    <row r="4098" spans="1:16" ht="51">
      <c r="A4098" s="271">
        <v>224</v>
      </c>
      <c r="B4098" s="89"/>
      <c r="C4098" s="272" t="s">
        <v>105</v>
      </c>
      <c r="D4098" s="84">
        <v>43553</v>
      </c>
      <c r="E4098" s="85" t="s">
        <v>7141</v>
      </c>
      <c r="F4098" s="85" t="s">
        <v>3</v>
      </c>
      <c r="G4098" s="85">
        <v>1724126</v>
      </c>
      <c r="H4098" s="89"/>
      <c r="I4098" s="273" t="s">
        <v>8594</v>
      </c>
      <c r="J4098" s="89"/>
      <c r="K4098" s="89"/>
      <c r="L4098" s="89"/>
      <c r="M4098" s="89"/>
      <c r="N4098" s="274">
        <v>0</v>
      </c>
      <c r="O4098" s="274">
        <v>11022.960000000001</v>
      </c>
      <c r="P4098" s="89" t="s">
        <v>670</v>
      </c>
    </row>
    <row r="4099" spans="1:16" ht="63.75">
      <c r="A4099" s="271">
        <v>660</v>
      </c>
      <c r="B4099" s="89"/>
      <c r="C4099" s="272" t="s">
        <v>188</v>
      </c>
      <c r="D4099" s="84">
        <v>43553</v>
      </c>
      <c r="E4099" s="85" t="s">
        <v>7142</v>
      </c>
      <c r="F4099" s="85" t="s">
        <v>3</v>
      </c>
      <c r="G4099" s="85">
        <v>1724240</v>
      </c>
      <c r="H4099" s="89"/>
      <c r="I4099" s="273" t="s">
        <v>8595</v>
      </c>
      <c r="J4099" s="89"/>
      <c r="K4099" s="89"/>
      <c r="L4099" s="89"/>
      <c r="M4099" s="89"/>
      <c r="N4099" s="274">
        <v>0</v>
      </c>
      <c r="O4099" s="274">
        <v>104</v>
      </c>
      <c r="P4099" s="89" t="s">
        <v>670</v>
      </c>
    </row>
    <row r="4100" spans="1:16" ht="63.75">
      <c r="A4100" s="271">
        <v>660</v>
      </c>
      <c r="B4100" s="89"/>
      <c r="C4100" s="272" t="s">
        <v>188</v>
      </c>
      <c r="D4100" s="84">
        <v>43553</v>
      </c>
      <c r="E4100" s="85" t="s">
        <v>7143</v>
      </c>
      <c r="F4100" s="85" t="s">
        <v>3</v>
      </c>
      <c r="G4100" s="85">
        <v>1724236</v>
      </c>
      <c r="H4100" s="89"/>
      <c r="I4100" s="273" t="s">
        <v>8596</v>
      </c>
      <c r="J4100" s="89"/>
      <c r="K4100" s="89"/>
      <c r="L4100" s="89"/>
      <c r="M4100" s="89"/>
      <c r="N4100" s="274">
        <v>0</v>
      </c>
      <c r="O4100" s="274">
        <v>8672</v>
      </c>
      <c r="P4100" s="89" t="s">
        <v>670</v>
      </c>
    </row>
    <row r="4101" spans="1:16" ht="51">
      <c r="A4101" s="271">
        <v>16</v>
      </c>
      <c r="B4101" s="89"/>
      <c r="C4101" s="272" t="s">
        <v>43</v>
      </c>
      <c r="D4101" s="84">
        <v>43553</v>
      </c>
      <c r="E4101" s="85" t="s">
        <v>7144</v>
      </c>
      <c r="F4101" s="85" t="s">
        <v>3</v>
      </c>
      <c r="G4101" s="85">
        <v>1724221</v>
      </c>
      <c r="H4101" s="89"/>
      <c r="I4101" s="273" t="s">
        <v>8597</v>
      </c>
      <c r="J4101" s="89"/>
      <c r="K4101" s="89"/>
      <c r="L4101" s="89"/>
      <c r="M4101" s="89"/>
      <c r="N4101" s="274">
        <v>0</v>
      </c>
      <c r="O4101" s="274">
        <v>826.14</v>
      </c>
      <c r="P4101" s="89" t="s">
        <v>670</v>
      </c>
    </row>
    <row r="4102" spans="1:16" ht="51">
      <c r="A4102" s="271">
        <v>16</v>
      </c>
      <c r="B4102" s="89"/>
      <c r="C4102" s="272" t="s">
        <v>43</v>
      </c>
      <c r="D4102" s="84">
        <v>43553</v>
      </c>
      <c r="E4102" s="85" t="s">
        <v>7145</v>
      </c>
      <c r="F4102" s="85" t="s">
        <v>3</v>
      </c>
      <c r="G4102" s="85">
        <v>1724220</v>
      </c>
      <c r="H4102" s="89"/>
      <c r="I4102" s="273" t="s">
        <v>8598</v>
      </c>
      <c r="J4102" s="89"/>
      <c r="K4102" s="89"/>
      <c r="L4102" s="89"/>
      <c r="M4102" s="89"/>
      <c r="N4102" s="274">
        <v>0</v>
      </c>
      <c r="O4102" s="274">
        <v>871</v>
      </c>
      <c r="P4102" s="89" t="s">
        <v>670</v>
      </c>
    </row>
    <row r="4103" spans="1:16" ht="51">
      <c r="A4103" s="271" t="s">
        <v>556</v>
      </c>
      <c r="B4103" s="89"/>
      <c r="C4103" s="272" t="s">
        <v>616</v>
      </c>
      <c r="D4103" s="84">
        <v>43553</v>
      </c>
      <c r="E4103" s="85" t="s">
        <v>7146</v>
      </c>
      <c r="F4103" s="85" t="s">
        <v>3</v>
      </c>
      <c r="G4103" s="85">
        <v>1724211</v>
      </c>
      <c r="H4103" s="89"/>
      <c r="I4103" s="273" t="s">
        <v>8599</v>
      </c>
      <c r="J4103" s="89"/>
      <c r="K4103" s="89"/>
      <c r="L4103" s="89"/>
      <c r="M4103" s="89"/>
      <c r="N4103" s="274">
        <v>0</v>
      </c>
      <c r="O4103" s="274">
        <v>610</v>
      </c>
      <c r="P4103" s="89" t="s">
        <v>670</v>
      </c>
    </row>
    <row r="4104" spans="1:16" ht="51">
      <c r="A4104" s="271">
        <v>16</v>
      </c>
      <c r="B4104" s="89"/>
      <c r="C4104" s="272" t="s">
        <v>43</v>
      </c>
      <c r="D4104" s="84">
        <v>43553</v>
      </c>
      <c r="E4104" s="85" t="s">
        <v>7147</v>
      </c>
      <c r="F4104" s="85" t="s">
        <v>3</v>
      </c>
      <c r="G4104" s="85">
        <v>1724195</v>
      </c>
      <c r="H4104" s="89"/>
      <c r="I4104" s="273" t="s">
        <v>8600</v>
      </c>
      <c r="J4104" s="89"/>
      <c r="K4104" s="89"/>
      <c r="L4104" s="89"/>
      <c r="M4104" s="89"/>
      <c r="N4104" s="274">
        <v>0</v>
      </c>
      <c r="O4104" s="274">
        <v>3188</v>
      </c>
      <c r="P4104" s="89" t="s">
        <v>670</v>
      </c>
    </row>
    <row r="4105" spans="1:16" ht="63.75">
      <c r="A4105" s="271">
        <v>670</v>
      </c>
      <c r="B4105" s="89"/>
      <c r="C4105" s="272" t="s">
        <v>190</v>
      </c>
      <c r="D4105" s="84">
        <v>43553</v>
      </c>
      <c r="E4105" s="85" t="s">
        <v>7148</v>
      </c>
      <c r="F4105" s="85" t="s">
        <v>3</v>
      </c>
      <c r="G4105" s="85">
        <v>1724180</v>
      </c>
      <c r="H4105" s="89"/>
      <c r="I4105" s="273" t="s">
        <v>8601</v>
      </c>
      <c r="J4105" s="89"/>
      <c r="K4105" s="89"/>
      <c r="L4105" s="89"/>
      <c r="M4105" s="89"/>
      <c r="N4105" s="274">
        <v>0</v>
      </c>
      <c r="O4105" s="274">
        <v>720</v>
      </c>
      <c r="P4105" s="89" t="s">
        <v>670</v>
      </c>
    </row>
    <row r="4106" spans="1:16" ht="51">
      <c r="A4106" s="271" t="s">
        <v>565</v>
      </c>
      <c r="B4106" s="89"/>
      <c r="C4106" s="272" t="s">
        <v>615</v>
      </c>
      <c r="D4106" s="84">
        <v>43553</v>
      </c>
      <c r="E4106" s="85" t="s">
        <v>7149</v>
      </c>
      <c r="F4106" s="85" t="s">
        <v>3</v>
      </c>
      <c r="G4106" s="85">
        <v>1724177</v>
      </c>
      <c r="H4106" s="89"/>
      <c r="I4106" s="273" t="s">
        <v>8602</v>
      </c>
      <c r="J4106" s="89"/>
      <c r="K4106" s="89"/>
      <c r="L4106" s="89"/>
      <c r="M4106" s="89"/>
      <c r="N4106" s="274">
        <v>0</v>
      </c>
      <c r="O4106" s="274">
        <v>8631.2900000000009</v>
      </c>
      <c r="P4106" s="89" t="s">
        <v>670</v>
      </c>
    </row>
    <row r="4107" spans="1:16" ht="51">
      <c r="A4107" s="271" t="s">
        <v>565</v>
      </c>
      <c r="B4107" s="89"/>
      <c r="C4107" s="272" t="s">
        <v>615</v>
      </c>
      <c r="D4107" s="84">
        <v>43553</v>
      </c>
      <c r="E4107" s="85" t="s">
        <v>7150</v>
      </c>
      <c r="F4107" s="85" t="s">
        <v>3</v>
      </c>
      <c r="G4107" s="85">
        <v>1724173</v>
      </c>
      <c r="H4107" s="89"/>
      <c r="I4107" s="273" t="s">
        <v>8603</v>
      </c>
      <c r="J4107" s="89"/>
      <c r="K4107" s="89"/>
      <c r="L4107" s="89"/>
      <c r="M4107" s="89"/>
      <c r="N4107" s="274">
        <v>0</v>
      </c>
      <c r="O4107" s="274">
        <v>31201.72</v>
      </c>
      <c r="P4107" s="89" t="s">
        <v>670</v>
      </c>
    </row>
    <row r="4108" spans="1:16" ht="51">
      <c r="A4108" s="271" t="s">
        <v>565</v>
      </c>
      <c r="B4108" s="89"/>
      <c r="C4108" s="272" t="s">
        <v>615</v>
      </c>
      <c r="D4108" s="84">
        <v>43553</v>
      </c>
      <c r="E4108" s="85" t="s">
        <v>7151</v>
      </c>
      <c r="F4108" s="85" t="s">
        <v>3</v>
      </c>
      <c r="G4108" s="85">
        <v>1724178</v>
      </c>
      <c r="H4108" s="89"/>
      <c r="I4108" s="273" t="s">
        <v>8604</v>
      </c>
      <c r="J4108" s="89"/>
      <c r="K4108" s="89"/>
      <c r="L4108" s="89"/>
      <c r="M4108" s="89"/>
      <c r="N4108" s="274">
        <v>0</v>
      </c>
      <c r="O4108" s="274">
        <v>3840</v>
      </c>
      <c r="P4108" s="89" t="s">
        <v>670</v>
      </c>
    </row>
    <row r="4109" spans="1:16" ht="51">
      <c r="A4109" s="271">
        <v>590</v>
      </c>
      <c r="B4109" s="89"/>
      <c r="C4109" s="272" t="s">
        <v>611</v>
      </c>
      <c r="D4109" s="84">
        <v>43553</v>
      </c>
      <c r="E4109" s="85" t="s">
        <v>7152</v>
      </c>
      <c r="F4109" s="85" t="s">
        <v>3</v>
      </c>
      <c r="G4109" s="85">
        <v>1724169</v>
      </c>
      <c r="H4109" s="89"/>
      <c r="I4109" s="273" t="s">
        <v>8605</v>
      </c>
      <c r="J4109" s="89"/>
      <c r="K4109" s="89"/>
      <c r="L4109" s="89"/>
      <c r="M4109" s="89"/>
      <c r="N4109" s="274">
        <v>0</v>
      </c>
      <c r="O4109" s="274">
        <v>541.5</v>
      </c>
      <c r="P4109" s="89" t="s">
        <v>670</v>
      </c>
    </row>
    <row r="4110" spans="1:16" ht="51">
      <c r="A4110" s="271">
        <v>117</v>
      </c>
      <c r="B4110" s="89"/>
      <c r="C4110" s="272" t="s">
        <v>62</v>
      </c>
      <c r="D4110" s="84">
        <v>43553</v>
      </c>
      <c r="E4110" s="85" t="s">
        <v>7153</v>
      </c>
      <c r="F4110" s="85" t="s">
        <v>3</v>
      </c>
      <c r="G4110" s="85">
        <v>1724106</v>
      </c>
      <c r="H4110" s="89"/>
      <c r="I4110" s="273" t="s">
        <v>8606</v>
      </c>
      <c r="J4110" s="89"/>
      <c r="K4110" s="89"/>
      <c r="L4110" s="89"/>
      <c r="M4110" s="89"/>
      <c r="N4110" s="274">
        <v>0</v>
      </c>
      <c r="O4110" s="274">
        <v>185.5</v>
      </c>
      <c r="P4110" s="89" t="s">
        <v>670</v>
      </c>
    </row>
    <row r="4111" spans="1:16" ht="51">
      <c r="A4111" s="271">
        <v>10</v>
      </c>
      <c r="B4111" s="89"/>
      <c r="C4111" s="272" t="s">
        <v>41</v>
      </c>
      <c r="D4111" s="84">
        <v>43553</v>
      </c>
      <c r="E4111" s="85" t="s">
        <v>7154</v>
      </c>
      <c r="F4111" s="85" t="s">
        <v>6</v>
      </c>
      <c r="G4111" s="85">
        <v>999914</v>
      </c>
      <c r="H4111" s="89"/>
      <c r="I4111" s="273" t="s">
        <v>8607</v>
      </c>
      <c r="J4111" s="89"/>
      <c r="K4111" s="89"/>
      <c r="L4111" s="89"/>
      <c r="M4111" s="89"/>
      <c r="N4111" s="274">
        <v>0</v>
      </c>
      <c r="O4111" s="274">
        <v>155619.1</v>
      </c>
      <c r="P4111" s="89" t="s">
        <v>670</v>
      </c>
    </row>
    <row r="4112" spans="1:16" ht="76.5">
      <c r="A4112" s="271">
        <v>10</v>
      </c>
      <c r="B4112" s="89"/>
      <c r="C4112" s="272" t="s">
        <v>41</v>
      </c>
      <c r="D4112" s="84">
        <v>43553</v>
      </c>
      <c r="E4112" s="85" t="s">
        <v>7155</v>
      </c>
      <c r="F4112" s="85" t="s">
        <v>6</v>
      </c>
      <c r="G4112" s="85">
        <v>999916</v>
      </c>
      <c r="H4112" s="89"/>
      <c r="I4112" s="273" t="s">
        <v>8608</v>
      </c>
      <c r="J4112" s="89"/>
      <c r="K4112" s="89"/>
      <c r="L4112" s="89"/>
      <c r="M4112" s="89"/>
      <c r="N4112" s="274">
        <v>0</v>
      </c>
      <c r="O4112" s="274">
        <v>65518.49</v>
      </c>
      <c r="P4112" s="89" t="s">
        <v>670</v>
      </c>
    </row>
    <row r="4113" spans="1:16" ht="76.5">
      <c r="A4113" s="271">
        <v>41</v>
      </c>
      <c r="B4113" s="89"/>
      <c r="C4113" s="272" t="s">
        <v>47</v>
      </c>
      <c r="D4113" s="84">
        <v>43553</v>
      </c>
      <c r="E4113" s="85" t="s">
        <v>7156</v>
      </c>
      <c r="F4113" s="85" t="s">
        <v>628</v>
      </c>
      <c r="G4113" s="85">
        <v>275393</v>
      </c>
      <c r="H4113" s="89"/>
      <c r="I4113" s="273" t="s">
        <v>8609</v>
      </c>
      <c r="J4113" s="89"/>
      <c r="K4113" s="89"/>
      <c r="L4113" s="89"/>
      <c r="M4113" s="89"/>
      <c r="N4113" s="274">
        <v>0</v>
      </c>
      <c r="O4113" s="274">
        <v>128412</v>
      </c>
      <c r="P4113" s="89" t="s">
        <v>670</v>
      </c>
    </row>
    <row r="4114" spans="1:16" ht="76.5">
      <c r="A4114" s="271">
        <v>25</v>
      </c>
      <c r="B4114" s="89"/>
      <c r="C4114" s="272" t="s">
        <v>45</v>
      </c>
      <c r="D4114" s="84">
        <v>43553</v>
      </c>
      <c r="E4114" s="85" t="s">
        <v>7157</v>
      </c>
      <c r="F4114" s="85" t="s">
        <v>671</v>
      </c>
      <c r="G4114" s="85">
        <v>271439</v>
      </c>
      <c r="H4114" s="89"/>
      <c r="I4114" s="273" t="s">
        <v>8610</v>
      </c>
      <c r="J4114" s="89"/>
      <c r="K4114" s="89"/>
      <c r="L4114" s="89"/>
      <c r="M4114" s="89"/>
      <c r="N4114" s="274">
        <v>173.11</v>
      </c>
      <c r="O4114" s="274">
        <v>0</v>
      </c>
      <c r="P4114" s="89" t="s">
        <v>670</v>
      </c>
    </row>
    <row r="4115" spans="1:16" ht="76.5">
      <c r="A4115" s="271">
        <v>25</v>
      </c>
      <c r="B4115" s="89"/>
      <c r="C4115" s="272" t="s">
        <v>45</v>
      </c>
      <c r="D4115" s="84">
        <v>43553</v>
      </c>
      <c r="E4115" s="85" t="s">
        <v>7157</v>
      </c>
      <c r="F4115" s="85" t="s">
        <v>671</v>
      </c>
      <c r="G4115" s="85">
        <v>271440</v>
      </c>
      <c r="H4115" s="89"/>
      <c r="I4115" s="273" t="s">
        <v>8611</v>
      </c>
      <c r="J4115" s="89"/>
      <c r="K4115" s="89"/>
      <c r="L4115" s="89"/>
      <c r="M4115" s="89"/>
      <c r="N4115" s="274">
        <v>37.4</v>
      </c>
      <c r="O4115" s="274">
        <v>0</v>
      </c>
      <c r="P4115" s="89" t="s">
        <v>670</v>
      </c>
    </row>
    <row r="4116" spans="1:16" ht="76.5">
      <c r="A4116" s="271">
        <v>25</v>
      </c>
      <c r="B4116" s="89"/>
      <c r="C4116" s="272" t="s">
        <v>45</v>
      </c>
      <c r="D4116" s="84">
        <v>43553</v>
      </c>
      <c r="E4116" s="85" t="s">
        <v>7157</v>
      </c>
      <c r="F4116" s="85" t="s">
        <v>671</v>
      </c>
      <c r="G4116" s="85">
        <v>271054</v>
      </c>
      <c r="H4116" s="89"/>
      <c r="I4116" s="273" t="s">
        <v>8612</v>
      </c>
      <c r="J4116" s="89"/>
      <c r="K4116" s="89"/>
      <c r="L4116" s="89"/>
      <c r="M4116" s="89"/>
      <c r="N4116" s="274">
        <v>10</v>
      </c>
      <c r="O4116" s="274">
        <v>0</v>
      </c>
      <c r="P4116" s="89" t="s">
        <v>670</v>
      </c>
    </row>
    <row r="4117" spans="1:16" ht="76.5">
      <c r="A4117" s="271">
        <v>25</v>
      </c>
      <c r="B4117" s="89"/>
      <c r="C4117" s="272" t="s">
        <v>45</v>
      </c>
      <c r="D4117" s="84">
        <v>43553</v>
      </c>
      <c r="E4117" s="85" t="s">
        <v>7157</v>
      </c>
      <c r="F4117" s="85" t="s">
        <v>671</v>
      </c>
      <c r="G4117" s="85">
        <v>271437</v>
      </c>
      <c r="H4117" s="89"/>
      <c r="I4117" s="273" t="s">
        <v>8613</v>
      </c>
      <c r="J4117" s="89"/>
      <c r="K4117" s="89"/>
      <c r="L4117" s="89"/>
      <c r="M4117" s="89"/>
      <c r="N4117" s="274">
        <v>37.67</v>
      </c>
      <c r="O4117" s="274">
        <v>0</v>
      </c>
      <c r="P4117" s="89" t="s">
        <v>670</v>
      </c>
    </row>
    <row r="4118" spans="1:16" ht="76.5">
      <c r="A4118" s="271">
        <v>25</v>
      </c>
      <c r="B4118" s="89"/>
      <c r="C4118" s="272" t="s">
        <v>45</v>
      </c>
      <c r="D4118" s="84">
        <v>43553</v>
      </c>
      <c r="E4118" s="85" t="s">
        <v>7157</v>
      </c>
      <c r="F4118" s="85" t="s">
        <v>671</v>
      </c>
      <c r="G4118" s="85">
        <v>271056</v>
      </c>
      <c r="H4118" s="89"/>
      <c r="I4118" s="273" t="s">
        <v>8614</v>
      </c>
      <c r="J4118" s="89"/>
      <c r="K4118" s="89"/>
      <c r="L4118" s="89"/>
      <c r="M4118" s="89"/>
      <c r="N4118" s="274">
        <v>691.62</v>
      </c>
      <c r="O4118" s="274">
        <v>0</v>
      </c>
      <c r="P4118" s="89" t="s">
        <v>670</v>
      </c>
    </row>
    <row r="4119" spans="1:16" ht="76.5">
      <c r="A4119" s="271">
        <v>25</v>
      </c>
      <c r="B4119" s="89"/>
      <c r="C4119" s="272" t="s">
        <v>45</v>
      </c>
      <c r="D4119" s="84">
        <v>43553</v>
      </c>
      <c r="E4119" s="85" t="s">
        <v>7157</v>
      </c>
      <c r="F4119" s="85" t="s">
        <v>671</v>
      </c>
      <c r="G4119" s="85">
        <v>271438</v>
      </c>
      <c r="H4119" s="89"/>
      <c r="I4119" s="273" t="s">
        <v>8615</v>
      </c>
      <c r="J4119" s="89"/>
      <c r="K4119" s="89"/>
      <c r="L4119" s="89"/>
      <c r="M4119" s="89"/>
      <c r="N4119" s="274">
        <v>498.22</v>
      </c>
      <c r="O4119" s="274">
        <v>0</v>
      </c>
      <c r="P4119" s="89" t="s">
        <v>670</v>
      </c>
    </row>
    <row r="4120" spans="1:16" ht="89.25">
      <c r="A4120" s="271">
        <v>25</v>
      </c>
      <c r="B4120" s="89"/>
      <c r="C4120" s="272" t="s">
        <v>45</v>
      </c>
      <c r="D4120" s="84">
        <v>43553</v>
      </c>
      <c r="E4120" s="85" t="s">
        <v>7157</v>
      </c>
      <c r="F4120" s="85" t="s">
        <v>671</v>
      </c>
      <c r="G4120" s="85">
        <v>271055</v>
      </c>
      <c r="H4120" s="89"/>
      <c r="I4120" s="273" t="s">
        <v>8616</v>
      </c>
      <c r="J4120" s="89"/>
      <c r="K4120" s="89"/>
      <c r="L4120" s="89"/>
      <c r="M4120" s="89"/>
      <c r="N4120" s="274">
        <v>0.01</v>
      </c>
      <c r="O4120" s="274">
        <v>0</v>
      </c>
      <c r="P4120" s="89" t="s">
        <v>670</v>
      </c>
    </row>
    <row r="4121" spans="1:16" ht="76.5">
      <c r="A4121" s="271">
        <v>25</v>
      </c>
      <c r="B4121" s="89"/>
      <c r="C4121" s="272" t="s">
        <v>45</v>
      </c>
      <c r="D4121" s="84">
        <v>43553</v>
      </c>
      <c r="E4121" s="85" t="s">
        <v>7157</v>
      </c>
      <c r="F4121" s="85" t="s">
        <v>671</v>
      </c>
      <c r="G4121" s="85">
        <v>271441</v>
      </c>
      <c r="H4121" s="89"/>
      <c r="I4121" s="273" t="s">
        <v>8617</v>
      </c>
      <c r="J4121" s="89"/>
      <c r="K4121" s="89"/>
      <c r="L4121" s="89"/>
      <c r="M4121" s="89"/>
      <c r="N4121" s="274">
        <v>475.75</v>
      </c>
      <c r="O4121" s="274">
        <v>0</v>
      </c>
      <c r="P4121" s="89" t="s">
        <v>670</v>
      </c>
    </row>
    <row r="4122" spans="1:16" ht="76.5">
      <c r="A4122" s="271">
        <v>25</v>
      </c>
      <c r="B4122" s="89"/>
      <c r="C4122" s="272" t="s">
        <v>45</v>
      </c>
      <c r="D4122" s="84">
        <v>43553</v>
      </c>
      <c r="E4122" s="85" t="s">
        <v>7157</v>
      </c>
      <c r="F4122" s="85" t="s">
        <v>671</v>
      </c>
      <c r="G4122" s="85">
        <v>271442</v>
      </c>
      <c r="H4122" s="89"/>
      <c r="I4122" s="273" t="s">
        <v>8618</v>
      </c>
      <c r="J4122" s="89"/>
      <c r="K4122" s="89"/>
      <c r="L4122" s="89"/>
      <c r="M4122" s="89"/>
      <c r="N4122" s="274">
        <v>68.12</v>
      </c>
      <c r="O4122" s="274">
        <v>0</v>
      </c>
      <c r="P4122" s="89" t="s">
        <v>670</v>
      </c>
    </row>
    <row r="4123" spans="1:16" ht="51">
      <c r="A4123" s="271">
        <v>513</v>
      </c>
      <c r="B4123" s="89"/>
      <c r="C4123" s="272" t="s">
        <v>171</v>
      </c>
      <c r="D4123" s="84">
        <v>43553</v>
      </c>
      <c r="E4123" s="85" t="s">
        <v>7158</v>
      </c>
      <c r="F4123" s="85" t="s">
        <v>15</v>
      </c>
      <c r="G4123" s="85">
        <v>999913</v>
      </c>
      <c r="H4123" s="89"/>
      <c r="I4123" s="273" t="s">
        <v>7682</v>
      </c>
      <c r="J4123" s="89"/>
      <c r="K4123" s="89"/>
      <c r="L4123" s="89"/>
      <c r="M4123" s="89"/>
      <c r="N4123" s="274">
        <v>50</v>
      </c>
      <c r="O4123" s="274">
        <v>0</v>
      </c>
      <c r="P4123" s="89" t="s">
        <v>670</v>
      </c>
    </row>
    <row r="4124" spans="1:16" ht="63.75">
      <c r="A4124" s="271">
        <v>10</v>
      </c>
      <c r="B4124" s="89"/>
      <c r="C4124" s="272" t="s">
        <v>41</v>
      </c>
      <c r="D4124" s="84">
        <v>43553</v>
      </c>
      <c r="E4124" s="85" t="s">
        <v>7159</v>
      </c>
      <c r="F4124" s="85" t="s">
        <v>15</v>
      </c>
      <c r="G4124" s="85">
        <v>999917</v>
      </c>
      <c r="H4124" s="89"/>
      <c r="I4124" s="273" t="s">
        <v>8619</v>
      </c>
      <c r="J4124" s="89"/>
      <c r="K4124" s="89"/>
      <c r="L4124" s="89"/>
      <c r="M4124" s="89"/>
      <c r="N4124" s="274">
        <v>50</v>
      </c>
      <c r="O4124" s="274">
        <v>0</v>
      </c>
      <c r="P4124" s="89" t="s">
        <v>670</v>
      </c>
    </row>
    <row r="4125" spans="1:16" ht="51">
      <c r="A4125" s="271">
        <v>342</v>
      </c>
      <c r="B4125" s="89"/>
      <c r="C4125" s="272" t="s">
        <v>148</v>
      </c>
      <c r="D4125" s="84">
        <v>43553</v>
      </c>
      <c r="E4125" s="85" t="s">
        <v>7160</v>
      </c>
      <c r="F4125" s="85" t="s">
        <v>6</v>
      </c>
      <c r="G4125" s="85">
        <v>1099286</v>
      </c>
      <c r="H4125" s="89"/>
      <c r="I4125" s="273" t="s">
        <v>751</v>
      </c>
      <c r="J4125" s="89"/>
      <c r="K4125" s="89"/>
      <c r="L4125" s="89"/>
      <c r="M4125" s="89"/>
      <c r="N4125" s="274">
        <v>0</v>
      </c>
      <c r="O4125" s="274">
        <v>816572.59</v>
      </c>
      <c r="P4125" s="89" t="s">
        <v>670</v>
      </c>
    </row>
    <row r="4126" spans="1:16" ht="76.5">
      <c r="A4126" s="271">
        <v>25</v>
      </c>
      <c r="B4126" s="89"/>
      <c r="C4126" s="272" t="s">
        <v>45</v>
      </c>
      <c r="D4126" s="84">
        <v>43553</v>
      </c>
      <c r="E4126" s="85" t="s">
        <v>7161</v>
      </c>
      <c r="F4126" s="85" t="s">
        <v>671</v>
      </c>
      <c r="G4126" s="85">
        <v>275869</v>
      </c>
      <c r="H4126" s="89"/>
      <c r="I4126" s="273" t="s">
        <v>8620</v>
      </c>
      <c r="J4126" s="89"/>
      <c r="K4126" s="89"/>
      <c r="L4126" s="89"/>
      <c r="M4126" s="89"/>
      <c r="N4126" s="274">
        <v>1361645.64</v>
      </c>
      <c r="O4126" s="274">
        <v>0</v>
      </c>
      <c r="P4126" s="89" t="s">
        <v>670</v>
      </c>
    </row>
    <row r="4127" spans="1:16" ht="76.5">
      <c r="A4127" s="271">
        <v>25</v>
      </c>
      <c r="B4127" s="89"/>
      <c r="C4127" s="272" t="s">
        <v>45</v>
      </c>
      <c r="D4127" s="84">
        <v>43553</v>
      </c>
      <c r="E4127" s="85" t="s">
        <v>7161</v>
      </c>
      <c r="F4127" s="85" t="s">
        <v>671</v>
      </c>
      <c r="G4127" s="85">
        <v>275210</v>
      </c>
      <c r="H4127" s="89"/>
      <c r="I4127" s="273" t="s">
        <v>8621</v>
      </c>
      <c r="J4127" s="89"/>
      <c r="K4127" s="89"/>
      <c r="L4127" s="89"/>
      <c r="M4127" s="89"/>
      <c r="N4127" s="274">
        <v>2015639.54</v>
      </c>
      <c r="O4127" s="274">
        <v>0</v>
      </c>
      <c r="P4127" s="89" t="s">
        <v>670</v>
      </c>
    </row>
    <row r="4128" spans="1:16" ht="89.25">
      <c r="A4128" s="271">
        <v>25</v>
      </c>
      <c r="B4128" s="89"/>
      <c r="C4128" s="272" t="s">
        <v>45</v>
      </c>
      <c r="D4128" s="84">
        <v>43553</v>
      </c>
      <c r="E4128" s="85" t="s">
        <v>7161</v>
      </c>
      <c r="F4128" s="85" t="s">
        <v>671</v>
      </c>
      <c r="G4128" s="85">
        <v>275220</v>
      </c>
      <c r="H4128" s="89"/>
      <c r="I4128" s="273" t="s">
        <v>8622</v>
      </c>
      <c r="J4128" s="89"/>
      <c r="K4128" s="89"/>
      <c r="L4128" s="89"/>
      <c r="M4128" s="89"/>
      <c r="N4128" s="274">
        <v>1067214.93</v>
      </c>
      <c r="O4128" s="274">
        <v>0</v>
      </c>
      <c r="P4128" s="89" t="s">
        <v>670</v>
      </c>
    </row>
    <row r="4129" spans="1:16" ht="76.5">
      <c r="A4129" s="271">
        <v>25</v>
      </c>
      <c r="B4129" s="89"/>
      <c r="C4129" s="272" t="s">
        <v>45</v>
      </c>
      <c r="D4129" s="84">
        <v>43553</v>
      </c>
      <c r="E4129" s="85" t="s">
        <v>7161</v>
      </c>
      <c r="F4129" s="85" t="s">
        <v>671</v>
      </c>
      <c r="G4129" s="85">
        <v>275209</v>
      </c>
      <c r="H4129" s="89"/>
      <c r="I4129" s="273" t="s">
        <v>8623</v>
      </c>
      <c r="J4129" s="89"/>
      <c r="K4129" s="89"/>
      <c r="L4129" s="89"/>
      <c r="M4129" s="89"/>
      <c r="N4129" s="274">
        <v>1169945.08</v>
      </c>
      <c r="O4129" s="274">
        <v>0</v>
      </c>
      <c r="P4129" s="89" t="s">
        <v>670</v>
      </c>
    </row>
    <row r="4130" spans="1:16" ht="89.25">
      <c r="A4130" s="271">
        <v>25</v>
      </c>
      <c r="B4130" s="89"/>
      <c r="C4130" s="272" t="s">
        <v>45</v>
      </c>
      <c r="D4130" s="84">
        <v>43553</v>
      </c>
      <c r="E4130" s="85" t="s">
        <v>7161</v>
      </c>
      <c r="F4130" s="85" t="s">
        <v>671</v>
      </c>
      <c r="G4130" s="85">
        <v>275207</v>
      </c>
      <c r="H4130" s="89"/>
      <c r="I4130" s="273" t="s">
        <v>8624</v>
      </c>
      <c r="J4130" s="89"/>
      <c r="K4130" s="89"/>
      <c r="L4130" s="89"/>
      <c r="M4130" s="89"/>
      <c r="N4130" s="274">
        <v>1512695.94</v>
      </c>
      <c r="O4130" s="274">
        <v>0</v>
      </c>
      <c r="P4130" s="89" t="s">
        <v>670</v>
      </c>
    </row>
    <row r="4131" spans="1:16" ht="63.75">
      <c r="A4131" s="271">
        <v>513</v>
      </c>
      <c r="B4131" s="89"/>
      <c r="C4131" s="272" t="s">
        <v>171</v>
      </c>
      <c r="D4131" s="84">
        <v>43553</v>
      </c>
      <c r="E4131" s="85" t="s">
        <v>7162</v>
      </c>
      <c r="F4131" s="85" t="s">
        <v>15</v>
      </c>
      <c r="G4131" s="85">
        <v>999938</v>
      </c>
      <c r="H4131" s="89"/>
      <c r="I4131" s="273" t="s">
        <v>8625</v>
      </c>
      <c r="J4131" s="89"/>
      <c r="K4131" s="89"/>
      <c r="L4131" s="89"/>
      <c r="M4131" s="89"/>
      <c r="N4131" s="274">
        <v>50</v>
      </c>
      <c r="O4131" s="274">
        <v>0</v>
      </c>
      <c r="P4131" s="89" t="s">
        <v>670</v>
      </c>
    </row>
    <row r="4132" spans="1:16" ht="63.75">
      <c r="A4132" s="271">
        <v>513</v>
      </c>
      <c r="B4132" s="89"/>
      <c r="C4132" s="272" t="s">
        <v>171</v>
      </c>
      <c r="D4132" s="84">
        <v>43553</v>
      </c>
      <c r="E4132" s="85" t="s">
        <v>7163</v>
      </c>
      <c r="F4132" s="85" t="s">
        <v>15</v>
      </c>
      <c r="G4132" s="85">
        <v>999986</v>
      </c>
      <c r="H4132" s="89"/>
      <c r="I4132" s="273" t="s">
        <v>8626</v>
      </c>
      <c r="J4132" s="89"/>
      <c r="K4132" s="89"/>
      <c r="L4132" s="89"/>
      <c r="M4132" s="89"/>
      <c r="N4132" s="274">
        <v>50</v>
      </c>
      <c r="O4132" s="274">
        <v>0</v>
      </c>
      <c r="P4132" s="89" t="s">
        <v>670</v>
      </c>
    </row>
    <row r="4133" spans="1:16" ht="51">
      <c r="A4133" s="271">
        <v>117</v>
      </c>
      <c r="B4133" s="89"/>
      <c r="C4133" s="272" t="s">
        <v>62</v>
      </c>
      <c r="D4133" s="84">
        <v>43553</v>
      </c>
      <c r="E4133" s="85" t="s">
        <v>7164</v>
      </c>
      <c r="F4133" s="85" t="s">
        <v>11</v>
      </c>
      <c r="G4133" s="85">
        <v>950422</v>
      </c>
      <c r="H4133" s="89"/>
      <c r="I4133" s="273" t="s">
        <v>8627</v>
      </c>
      <c r="J4133" s="89"/>
      <c r="K4133" s="89"/>
      <c r="L4133" s="89"/>
      <c r="M4133" s="89"/>
      <c r="N4133" s="274">
        <v>50</v>
      </c>
      <c r="O4133" s="274">
        <v>0</v>
      </c>
      <c r="P4133" s="89" t="s">
        <v>670</v>
      </c>
    </row>
    <row r="4134" spans="1:16" ht="76.5">
      <c r="A4134" s="271">
        <v>35</v>
      </c>
      <c r="B4134" s="89"/>
      <c r="C4134" s="272" t="s">
        <v>46</v>
      </c>
      <c r="D4134" s="84">
        <v>43553</v>
      </c>
      <c r="E4134" s="85" t="s">
        <v>7165</v>
      </c>
      <c r="F4134" s="85" t="s">
        <v>671</v>
      </c>
      <c r="G4134" s="85">
        <v>272320</v>
      </c>
      <c r="H4134" s="89"/>
      <c r="I4134" s="273" t="s">
        <v>8628</v>
      </c>
      <c r="J4134" s="89"/>
      <c r="K4134" s="89"/>
      <c r="L4134" s="89"/>
      <c r="M4134" s="89"/>
      <c r="N4134" s="274">
        <v>0</v>
      </c>
      <c r="O4134" s="274">
        <v>10129.030000000001</v>
      </c>
      <c r="P4134" s="89" t="s">
        <v>670</v>
      </c>
    </row>
    <row r="4135" spans="1:16" ht="51">
      <c r="A4135" s="271">
        <v>35</v>
      </c>
      <c r="B4135" s="89"/>
      <c r="C4135" s="272" t="s">
        <v>46</v>
      </c>
      <c r="D4135" s="84">
        <v>43553</v>
      </c>
      <c r="E4135" s="85" t="s">
        <v>7165</v>
      </c>
      <c r="F4135" s="85" t="s">
        <v>671</v>
      </c>
      <c r="G4135" s="85">
        <v>272323</v>
      </c>
      <c r="H4135" s="89"/>
      <c r="I4135" s="273" t="s">
        <v>8629</v>
      </c>
      <c r="J4135" s="89"/>
      <c r="K4135" s="89"/>
      <c r="L4135" s="89"/>
      <c r="M4135" s="89"/>
      <c r="N4135" s="274">
        <v>0</v>
      </c>
      <c r="O4135" s="274">
        <v>283211.65999999997</v>
      </c>
      <c r="P4135" s="89" t="s">
        <v>670</v>
      </c>
    </row>
    <row r="4136" spans="1:16" ht="76.5">
      <c r="A4136" s="271">
        <v>35</v>
      </c>
      <c r="B4136" s="89"/>
      <c r="C4136" s="272" t="s">
        <v>46</v>
      </c>
      <c r="D4136" s="84">
        <v>43553</v>
      </c>
      <c r="E4136" s="85" t="s">
        <v>7165</v>
      </c>
      <c r="F4136" s="85" t="s">
        <v>671</v>
      </c>
      <c r="G4136" s="85">
        <v>272321</v>
      </c>
      <c r="H4136" s="89"/>
      <c r="I4136" s="273" t="s">
        <v>8630</v>
      </c>
      <c r="J4136" s="89"/>
      <c r="K4136" s="89"/>
      <c r="L4136" s="89"/>
      <c r="M4136" s="89"/>
      <c r="N4136" s="274">
        <v>0</v>
      </c>
      <c r="O4136" s="274">
        <v>110743.52</v>
      </c>
      <c r="P4136" s="89" t="s">
        <v>670</v>
      </c>
    </row>
    <row r="4137" spans="1:16" ht="63.75">
      <c r="A4137" s="271" t="s">
        <v>559</v>
      </c>
      <c r="B4137" s="89"/>
      <c r="C4137" s="272" t="s">
        <v>762</v>
      </c>
      <c r="D4137" s="84">
        <v>43553</v>
      </c>
      <c r="E4137" s="85" t="s">
        <v>7166</v>
      </c>
      <c r="F4137" s="85" t="s">
        <v>6</v>
      </c>
      <c r="G4137" s="85">
        <v>1099326</v>
      </c>
      <c r="H4137" s="89"/>
      <c r="I4137" s="273" t="s">
        <v>8631</v>
      </c>
      <c r="J4137" s="89"/>
      <c r="K4137" s="89"/>
      <c r="L4137" s="89"/>
      <c r="M4137" s="89"/>
      <c r="N4137" s="274">
        <v>0</v>
      </c>
      <c r="O4137" s="274">
        <v>800</v>
      </c>
      <c r="P4137" s="89" t="s">
        <v>670</v>
      </c>
    </row>
    <row r="4138" spans="1:16" ht="63.75">
      <c r="A4138" s="271">
        <v>585</v>
      </c>
      <c r="B4138" s="89"/>
      <c r="C4138" s="272" t="s">
        <v>183</v>
      </c>
      <c r="D4138" s="84">
        <v>43553</v>
      </c>
      <c r="E4138" s="85" t="s">
        <v>7167</v>
      </c>
      <c r="F4138" s="85" t="s">
        <v>6</v>
      </c>
      <c r="G4138" s="85">
        <v>950447</v>
      </c>
      <c r="H4138" s="89"/>
      <c r="I4138" s="273" t="s">
        <v>8632</v>
      </c>
      <c r="J4138" s="89"/>
      <c r="K4138" s="89"/>
      <c r="L4138" s="89"/>
      <c r="M4138" s="89"/>
      <c r="N4138" s="274">
        <v>0</v>
      </c>
      <c r="O4138" s="274">
        <v>34300</v>
      </c>
      <c r="P4138" s="89" t="s">
        <v>670</v>
      </c>
    </row>
    <row r="4139" spans="1:16" ht="76.5">
      <c r="A4139" s="271">
        <v>35</v>
      </c>
      <c r="B4139" s="89"/>
      <c r="C4139" s="272" t="s">
        <v>46</v>
      </c>
      <c r="D4139" s="84">
        <v>43553</v>
      </c>
      <c r="E4139" s="85" t="s">
        <v>7168</v>
      </c>
      <c r="F4139" s="85" t="s">
        <v>671</v>
      </c>
      <c r="G4139" s="85">
        <v>272319</v>
      </c>
      <c r="H4139" s="89"/>
      <c r="I4139" s="273" t="s">
        <v>8633</v>
      </c>
      <c r="J4139" s="89"/>
      <c r="K4139" s="89"/>
      <c r="L4139" s="89"/>
      <c r="M4139" s="89"/>
      <c r="N4139" s="274">
        <v>0</v>
      </c>
      <c r="O4139" s="274">
        <v>4647.0600000000004</v>
      </c>
      <c r="P4139" s="89" t="s">
        <v>670</v>
      </c>
    </row>
    <row r="4140" spans="1:16" ht="76.5">
      <c r="A4140" s="271">
        <v>35</v>
      </c>
      <c r="B4140" s="89"/>
      <c r="C4140" s="272" t="s">
        <v>46</v>
      </c>
      <c r="D4140" s="84">
        <v>43553</v>
      </c>
      <c r="E4140" s="85" t="s">
        <v>7168</v>
      </c>
      <c r="F4140" s="85" t="s">
        <v>671</v>
      </c>
      <c r="G4140" s="85">
        <v>272322</v>
      </c>
      <c r="H4140" s="89"/>
      <c r="I4140" s="273" t="s">
        <v>8634</v>
      </c>
      <c r="J4140" s="89"/>
      <c r="K4140" s="89"/>
      <c r="L4140" s="89"/>
      <c r="M4140" s="89"/>
      <c r="N4140" s="274">
        <v>0</v>
      </c>
      <c r="O4140" s="274">
        <v>164774.48000000001</v>
      </c>
      <c r="P4140" s="89" t="s">
        <v>670</v>
      </c>
    </row>
    <row r="4141" spans="1:16" ht="76.5">
      <c r="A4141" s="271">
        <v>41</v>
      </c>
      <c r="B4141" s="89"/>
      <c r="C4141" s="272" t="s">
        <v>47</v>
      </c>
      <c r="D4141" s="84">
        <v>43553</v>
      </c>
      <c r="E4141" s="85" t="s">
        <v>7169</v>
      </c>
      <c r="F4141" s="85" t="s">
        <v>628</v>
      </c>
      <c r="G4141" s="85">
        <v>281793</v>
      </c>
      <c r="H4141" s="89"/>
      <c r="I4141" s="273" t="s">
        <v>8635</v>
      </c>
      <c r="J4141" s="89"/>
      <c r="K4141" s="89"/>
      <c r="L4141" s="89"/>
      <c r="M4141" s="89"/>
      <c r="N4141" s="274">
        <v>0</v>
      </c>
      <c r="O4141" s="274">
        <v>17226</v>
      </c>
      <c r="P4141" s="89" t="s">
        <v>670</v>
      </c>
    </row>
    <row r="4142" spans="1:16" ht="76.5">
      <c r="A4142" s="271">
        <v>25</v>
      </c>
      <c r="B4142" s="89"/>
      <c r="C4142" s="272" t="s">
        <v>45</v>
      </c>
      <c r="D4142" s="84">
        <v>43553</v>
      </c>
      <c r="E4142" s="85" t="s">
        <v>7170</v>
      </c>
      <c r="F4142" s="85" t="s">
        <v>671</v>
      </c>
      <c r="G4142" s="85">
        <v>271048</v>
      </c>
      <c r="H4142" s="89"/>
      <c r="I4142" s="273" t="s">
        <v>8636</v>
      </c>
      <c r="J4142" s="89"/>
      <c r="K4142" s="89"/>
      <c r="L4142" s="89"/>
      <c r="M4142" s="89"/>
      <c r="N4142" s="274">
        <v>0.01</v>
      </c>
      <c r="O4142" s="274">
        <v>0</v>
      </c>
      <c r="P4142" s="89" t="s">
        <v>670</v>
      </c>
    </row>
    <row r="4143" spans="1:16" ht="76.5">
      <c r="A4143" s="271">
        <v>25</v>
      </c>
      <c r="B4143" s="89"/>
      <c r="C4143" s="272" t="s">
        <v>45</v>
      </c>
      <c r="D4143" s="84">
        <v>43553</v>
      </c>
      <c r="E4143" s="85" t="s">
        <v>7170</v>
      </c>
      <c r="F4143" s="85" t="s">
        <v>671</v>
      </c>
      <c r="G4143" s="85">
        <v>271047</v>
      </c>
      <c r="H4143" s="89"/>
      <c r="I4143" s="273" t="s">
        <v>8637</v>
      </c>
      <c r="J4143" s="89"/>
      <c r="K4143" s="89"/>
      <c r="L4143" s="89"/>
      <c r="M4143" s="89"/>
      <c r="N4143" s="274">
        <v>90000</v>
      </c>
      <c r="O4143" s="274">
        <v>0</v>
      </c>
      <c r="P4143" s="89" t="s">
        <v>670</v>
      </c>
    </row>
    <row r="4144" spans="1:16" ht="89.25">
      <c r="A4144" s="271">
        <v>25</v>
      </c>
      <c r="B4144" s="89"/>
      <c r="C4144" s="272" t="s">
        <v>45</v>
      </c>
      <c r="D4144" s="84">
        <v>43553</v>
      </c>
      <c r="E4144" s="85" t="s">
        <v>7170</v>
      </c>
      <c r="F4144" s="85" t="s">
        <v>671</v>
      </c>
      <c r="G4144" s="85">
        <v>271044</v>
      </c>
      <c r="H4144" s="89"/>
      <c r="I4144" s="273" t="s">
        <v>8638</v>
      </c>
      <c r="J4144" s="89"/>
      <c r="K4144" s="89"/>
      <c r="L4144" s="89"/>
      <c r="M4144" s="89"/>
      <c r="N4144" s="274">
        <v>28300.880000000001</v>
      </c>
      <c r="O4144" s="274">
        <v>0</v>
      </c>
      <c r="P4144" s="89" t="s">
        <v>670</v>
      </c>
    </row>
    <row r="4145" spans="1:16" ht="89.25">
      <c r="A4145" s="271">
        <v>25</v>
      </c>
      <c r="B4145" s="89"/>
      <c r="C4145" s="272" t="s">
        <v>45</v>
      </c>
      <c r="D4145" s="84">
        <v>43553</v>
      </c>
      <c r="E4145" s="85" t="s">
        <v>7170</v>
      </c>
      <c r="F4145" s="85" t="s">
        <v>671</v>
      </c>
      <c r="G4145" s="85">
        <v>271045</v>
      </c>
      <c r="H4145" s="89"/>
      <c r="I4145" s="273" t="s">
        <v>8639</v>
      </c>
      <c r="J4145" s="89"/>
      <c r="K4145" s="89"/>
      <c r="L4145" s="89"/>
      <c r="M4145" s="89"/>
      <c r="N4145" s="274">
        <v>120040.65</v>
      </c>
      <c r="O4145" s="274">
        <v>0</v>
      </c>
      <c r="P4145" s="89" t="s">
        <v>670</v>
      </c>
    </row>
    <row r="4146" spans="1:16" ht="76.5">
      <c r="A4146" s="271">
        <v>25</v>
      </c>
      <c r="B4146" s="89"/>
      <c r="C4146" s="272" t="s">
        <v>45</v>
      </c>
      <c r="D4146" s="84">
        <v>43553</v>
      </c>
      <c r="E4146" s="85" t="s">
        <v>7170</v>
      </c>
      <c r="F4146" s="85" t="s">
        <v>671</v>
      </c>
      <c r="G4146" s="85">
        <v>271043</v>
      </c>
      <c r="H4146" s="89"/>
      <c r="I4146" s="273" t="s">
        <v>8640</v>
      </c>
      <c r="J4146" s="89"/>
      <c r="K4146" s="89"/>
      <c r="L4146" s="89"/>
      <c r="M4146" s="89"/>
      <c r="N4146" s="274">
        <v>24410.67</v>
      </c>
      <c r="O4146" s="274">
        <v>0</v>
      </c>
      <c r="P4146" s="89" t="s">
        <v>670</v>
      </c>
    </row>
    <row r="4147" spans="1:16" ht="76.5">
      <c r="A4147" s="271">
        <v>25</v>
      </c>
      <c r="B4147" s="89"/>
      <c r="C4147" s="272" t="s">
        <v>45</v>
      </c>
      <c r="D4147" s="84">
        <v>43553</v>
      </c>
      <c r="E4147" s="85" t="s">
        <v>7170</v>
      </c>
      <c r="F4147" s="85" t="s">
        <v>671</v>
      </c>
      <c r="G4147" s="85">
        <v>269326</v>
      </c>
      <c r="H4147" s="89"/>
      <c r="I4147" s="273" t="s">
        <v>8641</v>
      </c>
      <c r="J4147" s="89"/>
      <c r="K4147" s="89"/>
      <c r="L4147" s="89"/>
      <c r="M4147" s="89"/>
      <c r="N4147" s="274">
        <v>17089.3</v>
      </c>
      <c r="O4147" s="274">
        <v>0</v>
      </c>
      <c r="P4147" s="89" t="s">
        <v>670</v>
      </c>
    </row>
    <row r="4148" spans="1:16" ht="76.5">
      <c r="A4148" s="271">
        <v>25</v>
      </c>
      <c r="B4148" s="89"/>
      <c r="C4148" s="272" t="s">
        <v>45</v>
      </c>
      <c r="D4148" s="84">
        <v>43553</v>
      </c>
      <c r="E4148" s="85" t="s">
        <v>7170</v>
      </c>
      <c r="F4148" s="85" t="s">
        <v>671</v>
      </c>
      <c r="G4148" s="85">
        <v>269328</v>
      </c>
      <c r="H4148" s="89"/>
      <c r="I4148" s="273" t="s">
        <v>8642</v>
      </c>
      <c r="J4148" s="89"/>
      <c r="K4148" s="89"/>
      <c r="L4148" s="89"/>
      <c r="M4148" s="89"/>
      <c r="N4148" s="274">
        <v>12130.6</v>
      </c>
      <c r="O4148" s="274">
        <v>0</v>
      </c>
      <c r="P4148" s="89" t="s">
        <v>670</v>
      </c>
    </row>
    <row r="4149" spans="1:16" ht="76.5">
      <c r="A4149" s="271">
        <v>25</v>
      </c>
      <c r="B4149" s="89"/>
      <c r="C4149" s="272" t="s">
        <v>45</v>
      </c>
      <c r="D4149" s="84">
        <v>43553</v>
      </c>
      <c r="E4149" s="85" t="s">
        <v>7170</v>
      </c>
      <c r="F4149" s="85" t="s">
        <v>671</v>
      </c>
      <c r="G4149" s="85">
        <v>269327</v>
      </c>
      <c r="H4149" s="89"/>
      <c r="I4149" s="273" t="s">
        <v>8643</v>
      </c>
      <c r="J4149" s="89"/>
      <c r="K4149" s="89"/>
      <c r="L4149" s="89"/>
      <c r="M4149" s="89"/>
      <c r="N4149" s="274">
        <v>9299.5499999999993</v>
      </c>
      <c r="O4149" s="274">
        <v>0</v>
      </c>
      <c r="P4149" s="89" t="s">
        <v>670</v>
      </c>
    </row>
    <row r="4150" spans="1:16" ht="76.5">
      <c r="A4150" s="271">
        <v>25</v>
      </c>
      <c r="B4150" s="89"/>
      <c r="C4150" s="272" t="s">
        <v>45</v>
      </c>
      <c r="D4150" s="84">
        <v>43553</v>
      </c>
      <c r="E4150" s="85" t="s">
        <v>7171</v>
      </c>
      <c r="F4150" s="85" t="s">
        <v>671</v>
      </c>
      <c r="G4150" s="85">
        <v>274742</v>
      </c>
      <c r="H4150" s="89"/>
      <c r="I4150" s="273" t="s">
        <v>8644</v>
      </c>
      <c r="J4150" s="89"/>
      <c r="K4150" s="89"/>
      <c r="L4150" s="89"/>
      <c r="M4150" s="89"/>
      <c r="N4150" s="274">
        <v>1501.86</v>
      </c>
      <c r="O4150" s="274">
        <v>0</v>
      </c>
      <c r="P4150" s="89" t="s">
        <v>670</v>
      </c>
    </row>
    <row r="4151" spans="1:16" ht="76.5">
      <c r="A4151" s="271">
        <v>25</v>
      </c>
      <c r="B4151" s="89"/>
      <c r="C4151" s="272" t="s">
        <v>45</v>
      </c>
      <c r="D4151" s="84">
        <v>43553</v>
      </c>
      <c r="E4151" s="85" t="s">
        <v>7171</v>
      </c>
      <c r="F4151" s="85" t="s">
        <v>671</v>
      </c>
      <c r="G4151" s="85">
        <v>271038</v>
      </c>
      <c r="H4151" s="89"/>
      <c r="I4151" s="273" t="s">
        <v>8645</v>
      </c>
      <c r="J4151" s="89"/>
      <c r="K4151" s="89"/>
      <c r="L4151" s="89"/>
      <c r="M4151" s="89"/>
      <c r="N4151" s="274">
        <v>589.70000000000005</v>
      </c>
      <c r="O4151" s="274">
        <v>0</v>
      </c>
      <c r="P4151" s="89" t="s">
        <v>670</v>
      </c>
    </row>
    <row r="4152" spans="1:16" ht="76.5">
      <c r="A4152" s="271">
        <v>25</v>
      </c>
      <c r="B4152" s="89"/>
      <c r="C4152" s="272" t="s">
        <v>45</v>
      </c>
      <c r="D4152" s="84">
        <v>43553</v>
      </c>
      <c r="E4152" s="85" t="s">
        <v>7171</v>
      </c>
      <c r="F4152" s="85" t="s">
        <v>671</v>
      </c>
      <c r="G4152" s="85">
        <v>269331</v>
      </c>
      <c r="H4152" s="89"/>
      <c r="I4152" s="273" t="s">
        <v>8646</v>
      </c>
      <c r="J4152" s="89"/>
      <c r="K4152" s="89"/>
      <c r="L4152" s="89"/>
      <c r="M4152" s="89"/>
      <c r="N4152" s="274">
        <v>0.98</v>
      </c>
      <c r="O4152" s="274">
        <v>0</v>
      </c>
      <c r="P4152" s="89" t="s">
        <v>670</v>
      </c>
    </row>
    <row r="4153" spans="1:16" ht="76.5">
      <c r="A4153" s="271">
        <v>25</v>
      </c>
      <c r="B4153" s="89"/>
      <c r="C4153" s="272" t="s">
        <v>45</v>
      </c>
      <c r="D4153" s="84">
        <v>43553</v>
      </c>
      <c r="E4153" s="85" t="s">
        <v>7171</v>
      </c>
      <c r="F4153" s="85" t="s">
        <v>671</v>
      </c>
      <c r="G4153" s="85">
        <v>271039</v>
      </c>
      <c r="H4153" s="89"/>
      <c r="I4153" s="273" t="s">
        <v>8647</v>
      </c>
      <c r="J4153" s="89"/>
      <c r="K4153" s="89"/>
      <c r="L4153" s="89"/>
      <c r="M4153" s="89"/>
      <c r="N4153" s="274">
        <v>4378.95</v>
      </c>
      <c r="O4153" s="274">
        <v>0</v>
      </c>
      <c r="P4153" s="89" t="s">
        <v>670</v>
      </c>
    </row>
    <row r="4154" spans="1:16" ht="76.5">
      <c r="A4154" s="271">
        <v>25</v>
      </c>
      <c r="B4154" s="89"/>
      <c r="C4154" s="272" t="s">
        <v>45</v>
      </c>
      <c r="D4154" s="84">
        <v>43553</v>
      </c>
      <c r="E4154" s="85" t="s">
        <v>7171</v>
      </c>
      <c r="F4154" s="85" t="s">
        <v>671</v>
      </c>
      <c r="G4154" s="85">
        <v>271040</v>
      </c>
      <c r="H4154" s="89"/>
      <c r="I4154" s="273" t="s">
        <v>8648</v>
      </c>
      <c r="J4154" s="89"/>
      <c r="K4154" s="89"/>
      <c r="L4154" s="89"/>
      <c r="M4154" s="89"/>
      <c r="N4154" s="274">
        <v>19.39</v>
      </c>
      <c r="O4154" s="274">
        <v>0</v>
      </c>
      <c r="P4154" s="89" t="s">
        <v>670</v>
      </c>
    </row>
    <row r="4155" spans="1:16" ht="76.5">
      <c r="A4155" s="271">
        <v>25</v>
      </c>
      <c r="B4155" s="89"/>
      <c r="C4155" s="272" t="s">
        <v>45</v>
      </c>
      <c r="D4155" s="84">
        <v>43553</v>
      </c>
      <c r="E4155" s="85" t="s">
        <v>7171</v>
      </c>
      <c r="F4155" s="85" t="s">
        <v>671</v>
      </c>
      <c r="G4155" s="85">
        <v>271041</v>
      </c>
      <c r="H4155" s="89"/>
      <c r="I4155" s="273" t="s">
        <v>8649</v>
      </c>
      <c r="J4155" s="89"/>
      <c r="K4155" s="89"/>
      <c r="L4155" s="89"/>
      <c r="M4155" s="89"/>
      <c r="N4155" s="274">
        <v>4405.22</v>
      </c>
      <c r="O4155" s="274">
        <v>0</v>
      </c>
      <c r="P4155" s="89" t="s">
        <v>670</v>
      </c>
    </row>
    <row r="4156" spans="1:16" ht="76.5">
      <c r="A4156" s="271">
        <v>25</v>
      </c>
      <c r="B4156" s="89"/>
      <c r="C4156" s="272" t="s">
        <v>45</v>
      </c>
      <c r="D4156" s="84">
        <v>43553</v>
      </c>
      <c r="E4156" s="85" t="s">
        <v>7171</v>
      </c>
      <c r="F4156" s="85" t="s">
        <v>671</v>
      </c>
      <c r="G4156" s="85">
        <v>271042</v>
      </c>
      <c r="H4156" s="89"/>
      <c r="I4156" s="273" t="s">
        <v>8650</v>
      </c>
      <c r="J4156" s="89"/>
      <c r="K4156" s="89"/>
      <c r="L4156" s="89"/>
      <c r="M4156" s="89"/>
      <c r="N4156" s="274">
        <v>383.65</v>
      </c>
      <c r="O4156" s="274">
        <v>0</v>
      </c>
      <c r="P4156" s="89" t="s">
        <v>670</v>
      </c>
    </row>
    <row r="4157" spans="1:16" ht="76.5">
      <c r="A4157" s="271">
        <v>25</v>
      </c>
      <c r="B4157" s="89"/>
      <c r="C4157" s="272" t="s">
        <v>45</v>
      </c>
      <c r="D4157" s="84">
        <v>43553</v>
      </c>
      <c r="E4157" s="85" t="s">
        <v>7171</v>
      </c>
      <c r="F4157" s="85" t="s">
        <v>671</v>
      </c>
      <c r="G4157" s="85">
        <v>275217</v>
      </c>
      <c r="H4157" s="89"/>
      <c r="I4157" s="273" t="s">
        <v>8651</v>
      </c>
      <c r="J4157" s="89"/>
      <c r="K4157" s="89"/>
      <c r="L4157" s="89"/>
      <c r="M4157" s="89"/>
      <c r="N4157" s="274">
        <v>91665.93</v>
      </c>
      <c r="O4157" s="274">
        <v>0</v>
      </c>
      <c r="P4157" s="89" t="s">
        <v>670</v>
      </c>
    </row>
    <row r="4158" spans="1:16" ht="76.5">
      <c r="A4158" s="271">
        <v>25</v>
      </c>
      <c r="B4158" s="89"/>
      <c r="C4158" s="272" t="s">
        <v>45</v>
      </c>
      <c r="D4158" s="84">
        <v>43553</v>
      </c>
      <c r="E4158" s="85" t="s">
        <v>7171</v>
      </c>
      <c r="F4158" s="85" t="s">
        <v>671</v>
      </c>
      <c r="G4158" s="85">
        <v>274739</v>
      </c>
      <c r="H4158" s="89"/>
      <c r="I4158" s="273" t="s">
        <v>8652</v>
      </c>
      <c r="J4158" s="89"/>
      <c r="K4158" s="89"/>
      <c r="L4158" s="89"/>
      <c r="M4158" s="89"/>
      <c r="N4158" s="274">
        <v>830661.75</v>
      </c>
      <c r="O4158" s="274">
        <v>0</v>
      </c>
      <c r="P4158" s="89" t="s">
        <v>670</v>
      </c>
    </row>
    <row r="4159" spans="1:16" ht="76.5">
      <c r="A4159" s="271">
        <v>25</v>
      </c>
      <c r="B4159" s="89"/>
      <c r="C4159" s="272" t="s">
        <v>45</v>
      </c>
      <c r="D4159" s="84">
        <v>43553</v>
      </c>
      <c r="E4159" s="85" t="s">
        <v>7171</v>
      </c>
      <c r="F4159" s="85" t="s">
        <v>671</v>
      </c>
      <c r="G4159" s="85">
        <v>275766</v>
      </c>
      <c r="H4159" s="89"/>
      <c r="I4159" s="273" t="s">
        <v>8653</v>
      </c>
      <c r="J4159" s="89"/>
      <c r="K4159" s="89"/>
      <c r="L4159" s="89"/>
      <c r="M4159" s="89"/>
      <c r="N4159" s="274">
        <v>654222.47</v>
      </c>
      <c r="O4159" s="274">
        <v>0</v>
      </c>
      <c r="P4159" s="89" t="s">
        <v>670</v>
      </c>
    </row>
    <row r="4160" spans="1:16" ht="76.5">
      <c r="A4160" s="271">
        <v>25</v>
      </c>
      <c r="B4160" s="89"/>
      <c r="C4160" s="272" t="s">
        <v>45</v>
      </c>
      <c r="D4160" s="84">
        <v>43553</v>
      </c>
      <c r="E4160" s="85" t="s">
        <v>7171</v>
      </c>
      <c r="F4160" s="85" t="s">
        <v>671</v>
      </c>
      <c r="G4160" s="85">
        <v>275860</v>
      </c>
      <c r="H4160" s="89"/>
      <c r="I4160" s="273" t="s">
        <v>8654</v>
      </c>
      <c r="J4160" s="89"/>
      <c r="K4160" s="89"/>
      <c r="L4160" s="89"/>
      <c r="M4160" s="89"/>
      <c r="N4160" s="274">
        <v>547203.16</v>
      </c>
      <c r="O4160" s="274">
        <v>0</v>
      </c>
      <c r="P4160" s="89" t="s">
        <v>670</v>
      </c>
    </row>
    <row r="4161" spans="1:16" ht="89.25">
      <c r="A4161" s="271">
        <v>25</v>
      </c>
      <c r="B4161" s="89"/>
      <c r="C4161" s="272" t="s">
        <v>45</v>
      </c>
      <c r="D4161" s="84">
        <v>43553</v>
      </c>
      <c r="E4161" s="85" t="s">
        <v>7171</v>
      </c>
      <c r="F4161" s="85" t="s">
        <v>671</v>
      </c>
      <c r="G4161" s="85">
        <v>275862</v>
      </c>
      <c r="H4161" s="89"/>
      <c r="I4161" s="273" t="s">
        <v>8655</v>
      </c>
      <c r="J4161" s="89"/>
      <c r="K4161" s="89"/>
      <c r="L4161" s="89"/>
      <c r="M4161" s="89"/>
      <c r="N4161" s="274">
        <v>49989.43</v>
      </c>
      <c r="O4161" s="274">
        <v>0</v>
      </c>
      <c r="P4161" s="89" t="s">
        <v>670</v>
      </c>
    </row>
    <row r="4162" spans="1:16" ht="89.25">
      <c r="A4162" s="271">
        <v>25</v>
      </c>
      <c r="B4162" s="89"/>
      <c r="C4162" s="272" t="s">
        <v>45</v>
      </c>
      <c r="D4162" s="84">
        <v>43553</v>
      </c>
      <c r="E4162" s="85" t="s">
        <v>7171</v>
      </c>
      <c r="F4162" s="85" t="s">
        <v>671</v>
      </c>
      <c r="G4162" s="85">
        <v>275863</v>
      </c>
      <c r="H4162" s="89"/>
      <c r="I4162" s="273" t="s">
        <v>8656</v>
      </c>
      <c r="J4162" s="89"/>
      <c r="K4162" s="89"/>
      <c r="L4162" s="89"/>
      <c r="M4162" s="89"/>
      <c r="N4162" s="274">
        <v>141713.01999999999</v>
      </c>
      <c r="O4162" s="274">
        <v>0</v>
      </c>
      <c r="P4162" s="89" t="s">
        <v>670</v>
      </c>
    </row>
    <row r="4163" spans="1:16" ht="89.25">
      <c r="A4163" s="271">
        <v>25</v>
      </c>
      <c r="B4163" s="89"/>
      <c r="C4163" s="272" t="s">
        <v>45</v>
      </c>
      <c r="D4163" s="84">
        <v>43553</v>
      </c>
      <c r="E4163" s="85" t="s">
        <v>7171</v>
      </c>
      <c r="F4163" s="85" t="s">
        <v>671</v>
      </c>
      <c r="G4163" s="85">
        <v>275864</v>
      </c>
      <c r="H4163" s="89"/>
      <c r="I4163" s="273" t="s">
        <v>8657</v>
      </c>
      <c r="J4163" s="89"/>
      <c r="K4163" s="89"/>
      <c r="L4163" s="89"/>
      <c r="M4163" s="89"/>
      <c r="N4163" s="274">
        <v>152378.82</v>
      </c>
      <c r="O4163" s="274">
        <v>0</v>
      </c>
      <c r="P4163" s="89" t="s">
        <v>670</v>
      </c>
    </row>
    <row r="4164" spans="1:16" ht="76.5">
      <c r="A4164" s="271">
        <v>25</v>
      </c>
      <c r="B4164" s="89"/>
      <c r="C4164" s="272" t="s">
        <v>45</v>
      </c>
      <c r="D4164" s="84">
        <v>43553</v>
      </c>
      <c r="E4164" s="85" t="s">
        <v>7171</v>
      </c>
      <c r="F4164" s="85" t="s">
        <v>671</v>
      </c>
      <c r="G4164" s="85">
        <v>275866</v>
      </c>
      <c r="H4164" s="89"/>
      <c r="I4164" s="273" t="s">
        <v>8658</v>
      </c>
      <c r="J4164" s="89"/>
      <c r="K4164" s="89"/>
      <c r="L4164" s="89"/>
      <c r="M4164" s="89"/>
      <c r="N4164" s="274">
        <v>381254.54</v>
      </c>
      <c r="O4164" s="274">
        <v>0</v>
      </c>
      <c r="P4164" s="89" t="s">
        <v>670</v>
      </c>
    </row>
    <row r="4165" spans="1:16" ht="76.5">
      <c r="A4165" s="271">
        <v>25</v>
      </c>
      <c r="B4165" s="89"/>
      <c r="C4165" s="272" t="s">
        <v>45</v>
      </c>
      <c r="D4165" s="84">
        <v>43553</v>
      </c>
      <c r="E4165" s="85" t="s">
        <v>7171</v>
      </c>
      <c r="F4165" s="85" t="s">
        <v>671</v>
      </c>
      <c r="G4165" s="85">
        <v>275865</v>
      </c>
      <c r="H4165" s="89"/>
      <c r="I4165" s="273" t="s">
        <v>8659</v>
      </c>
      <c r="J4165" s="89"/>
      <c r="K4165" s="89"/>
      <c r="L4165" s="89"/>
      <c r="M4165" s="89"/>
      <c r="N4165" s="274">
        <v>348398.07</v>
      </c>
      <c r="O4165" s="274">
        <v>0</v>
      </c>
      <c r="P4165" s="89" t="s">
        <v>670</v>
      </c>
    </row>
    <row r="4166" spans="1:16" ht="89.25">
      <c r="A4166" s="271">
        <v>25</v>
      </c>
      <c r="B4166" s="89"/>
      <c r="C4166" s="272" t="s">
        <v>45</v>
      </c>
      <c r="D4166" s="84">
        <v>43553</v>
      </c>
      <c r="E4166" s="85" t="s">
        <v>7171</v>
      </c>
      <c r="F4166" s="85" t="s">
        <v>671</v>
      </c>
      <c r="G4166" s="85">
        <v>275868</v>
      </c>
      <c r="H4166" s="89"/>
      <c r="I4166" s="273" t="s">
        <v>8660</v>
      </c>
      <c r="J4166" s="89"/>
      <c r="K4166" s="89"/>
      <c r="L4166" s="89"/>
      <c r="M4166" s="89"/>
      <c r="N4166" s="274">
        <v>577360.81000000006</v>
      </c>
      <c r="O4166" s="274">
        <v>0</v>
      </c>
      <c r="P4166" s="89" t="s">
        <v>670</v>
      </c>
    </row>
    <row r="4167" spans="1:16" ht="89.25">
      <c r="A4167" s="271">
        <v>25</v>
      </c>
      <c r="B4167" s="89"/>
      <c r="C4167" s="272" t="s">
        <v>45</v>
      </c>
      <c r="D4167" s="84">
        <v>43553</v>
      </c>
      <c r="E4167" s="85" t="s">
        <v>7171</v>
      </c>
      <c r="F4167" s="85" t="s">
        <v>671</v>
      </c>
      <c r="G4167" s="85">
        <v>275870</v>
      </c>
      <c r="H4167" s="89"/>
      <c r="I4167" s="273" t="s">
        <v>8661</v>
      </c>
      <c r="J4167" s="89"/>
      <c r="K4167" s="89"/>
      <c r="L4167" s="89"/>
      <c r="M4167" s="89"/>
      <c r="N4167" s="274">
        <v>26755.09</v>
      </c>
      <c r="O4167" s="274">
        <v>0</v>
      </c>
      <c r="P4167" s="89" t="s">
        <v>670</v>
      </c>
    </row>
    <row r="4168" spans="1:16" ht="76.5">
      <c r="A4168" s="271">
        <v>25</v>
      </c>
      <c r="B4168" s="89"/>
      <c r="C4168" s="272" t="s">
        <v>45</v>
      </c>
      <c r="D4168" s="84">
        <v>43553</v>
      </c>
      <c r="E4168" s="85" t="s">
        <v>7171</v>
      </c>
      <c r="F4168" s="85" t="s">
        <v>671</v>
      </c>
      <c r="G4168" s="85">
        <v>275871</v>
      </c>
      <c r="H4168" s="89"/>
      <c r="I4168" s="273" t="s">
        <v>8662</v>
      </c>
      <c r="J4168" s="89"/>
      <c r="K4168" s="89"/>
      <c r="L4168" s="89"/>
      <c r="M4168" s="89"/>
      <c r="N4168" s="274">
        <v>310040.21999999997</v>
      </c>
      <c r="O4168" s="274">
        <v>0</v>
      </c>
      <c r="P4168" s="89" t="s">
        <v>670</v>
      </c>
    </row>
    <row r="4169" spans="1:16" ht="76.5">
      <c r="A4169" s="271">
        <v>25</v>
      </c>
      <c r="B4169" s="89"/>
      <c r="C4169" s="272" t="s">
        <v>45</v>
      </c>
      <c r="D4169" s="84">
        <v>43553</v>
      </c>
      <c r="E4169" s="85" t="s">
        <v>7171</v>
      </c>
      <c r="F4169" s="85" t="s">
        <v>671</v>
      </c>
      <c r="G4169" s="85">
        <v>275872</v>
      </c>
      <c r="H4169" s="89"/>
      <c r="I4169" s="273" t="s">
        <v>8663</v>
      </c>
      <c r="J4169" s="89"/>
      <c r="K4169" s="89"/>
      <c r="L4169" s="89"/>
      <c r="M4169" s="89"/>
      <c r="N4169" s="274">
        <v>88871.12</v>
      </c>
      <c r="O4169" s="274">
        <v>0</v>
      </c>
      <c r="P4169" s="89" t="s">
        <v>670</v>
      </c>
    </row>
    <row r="4170" spans="1:16" ht="76.5">
      <c r="A4170" s="271">
        <v>25</v>
      </c>
      <c r="B4170" s="89"/>
      <c r="C4170" s="272" t="s">
        <v>45</v>
      </c>
      <c r="D4170" s="84">
        <v>43553</v>
      </c>
      <c r="E4170" s="85" t="s">
        <v>7171</v>
      </c>
      <c r="F4170" s="85" t="s">
        <v>671</v>
      </c>
      <c r="G4170" s="85">
        <v>275873</v>
      </c>
      <c r="H4170" s="89"/>
      <c r="I4170" s="273" t="s">
        <v>8664</v>
      </c>
      <c r="J4170" s="89"/>
      <c r="K4170" s="89"/>
      <c r="L4170" s="89"/>
      <c r="M4170" s="89"/>
      <c r="N4170" s="274">
        <v>228988.62</v>
      </c>
      <c r="O4170" s="274">
        <v>0</v>
      </c>
      <c r="P4170" s="89" t="s">
        <v>670</v>
      </c>
    </row>
    <row r="4171" spans="1:16" ht="76.5">
      <c r="A4171" s="271">
        <v>25</v>
      </c>
      <c r="B4171" s="89"/>
      <c r="C4171" s="272" t="s">
        <v>45</v>
      </c>
      <c r="D4171" s="84">
        <v>43553</v>
      </c>
      <c r="E4171" s="85" t="s">
        <v>7171</v>
      </c>
      <c r="F4171" s="85" t="s">
        <v>671</v>
      </c>
      <c r="G4171" s="85">
        <v>276005</v>
      </c>
      <c r="H4171" s="89"/>
      <c r="I4171" s="273" t="s">
        <v>8665</v>
      </c>
      <c r="J4171" s="89"/>
      <c r="K4171" s="89"/>
      <c r="L4171" s="89"/>
      <c r="M4171" s="89"/>
      <c r="N4171" s="274">
        <v>239694.7</v>
      </c>
      <c r="O4171" s="274">
        <v>0</v>
      </c>
      <c r="P4171" s="89" t="s">
        <v>670</v>
      </c>
    </row>
    <row r="4172" spans="1:16" ht="89.25">
      <c r="A4172" s="271">
        <v>25</v>
      </c>
      <c r="B4172" s="89"/>
      <c r="C4172" s="272" t="s">
        <v>45</v>
      </c>
      <c r="D4172" s="84">
        <v>43553</v>
      </c>
      <c r="E4172" s="85" t="s">
        <v>7171</v>
      </c>
      <c r="F4172" s="85" t="s">
        <v>671</v>
      </c>
      <c r="G4172" s="85">
        <v>276006</v>
      </c>
      <c r="H4172" s="89"/>
      <c r="I4172" s="273" t="s">
        <v>8666</v>
      </c>
      <c r="J4172" s="89"/>
      <c r="K4172" s="89"/>
      <c r="L4172" s="89"/>
      <c r="M4172" s="89"/>
      <c r="N4172" s="274">
        <v>227471.71</v>
      </c>
      <c r="O4172" s="274">
        <v>0</v>
      </c>
      <c r="P4172" s="89" t="s">
        <v>670</v>
      </c>
    </row>
    <row r="4173" spans="1:16" ht="89.25">
      <c r="A4173" s="271">
        <v>25</v>
      </c>
      <c r="B4173" s="89"/>
      <c r="C4173" s="272" t="s">
        <v>45</v>
      </c>
      <c r="D4173" s="84">
        <v>43553</v>
      </c>
      <c r="E4173" s="85" t="s">
        <v>7171</v>
      </c>
      <c r="F4173" s="85" t="s">
        <v>671</v>
      </c>
      <c r="G4173" s="85">
        <v>276007</v>
      </c>
      <c r="H4173" s="89"/>
      <c r="I4173" s="273" t="s">
        <v>8667</v>
      </c>
      <c r="J4173" s="89"/>
      <c r="K4173" s="89"/>
      <c r="L4173" s="89"/>
      <c r="M4173" s="89"/>
      <c r="N4173" s="274">
        <v>554452.72</v>
      </c>
      <c r="O4173" s="274">
        <v>0</v>
      </c>
      <c r="P4173" s="89" t="s">
        <v>670</v>
      </c>
    </row>
    <row r="4174" spans="1:16" ht="89.25">
      <c r="A4174" s="271">
        <v>25</v>
      </c>
      <c r="B4174" s="89"/>
      <c r="C4174" s="272" t="s">
        <v>45</v>
      </c>
      <c r="D4174" s="84">
        <v>43553</v>
      </c>
      <c r="E4174" s="85" t="s">
        <v>7171</v>
      </c>
      <c r="F4174" s="85" t="s">
        <v>671</v>
      </c>
      <c r="G4174" s="85">
        <v>275874</v>
      </c>
      <c r="H4174" s="89"/>
      <c r="I4174" s="273" t="s">
        <v>8668</v>
      </c>
      <c r="J4174" s="89"/>
      <c r="K4174" s="89"/>
      <c r="L4174" s="89"/>
      <c r="M4174" s="89"/>
      <c r="N4174" s="274">
        <v>276203.93</v>
      </c>
      <c r="O4174" s="274">
        <v>0</v>
      </c>
      <c r="P4174" s="89" t="s">
        <v>670</v>
      </c>
    </row>
    <row r="4175" spans="1:16" ht="76.5">
      <c r="A4175" s="271">
        <v>25</v>
      </c>
      <c r="B4175" s="89"/>
      <c r="C4175" s="272" t="s">
        <v>45</v>
      </c>
      <c r="D4175" s="84">
        <v>43553</v>
      </c>
      <c r="E4175" s="85" t="s">
        <v>7171</v>
      </c>
      <c r="F4175" s="85" t="s">
        <v>671</v>
      </c>
      <c r="G4175" s="85">
        <v>275221</v>
      </c>
      <c r="H4175" s="89"/>
      <c r="I4175" s="273" t="s">
        <v>8669</v>
      </c>
      <c r="J4175" s="89"/>
      <c r="K4175" s="89"/>
      <c r="L4175" s="89"/>
      <c r="M4175" s="89"/>
      <c r="N4175" s="274">
        <v>57680.56</v>
      </c>
      <c r="O4175" s="274">
        <v>0</v>
      </c>
      <c r="P4175" s="89" t="s">
        <v>670</v>
      </c>
    </row>
    <row r="4176" spans="1:16" ht="76.5">
      <c r="A4176" s="271">
        <v>25</v>
      </c>
      <c r="B4176" s="89"/>
      <c r="C4176" s="272" t="s">
        <v>45</v>
      </c>
      <c r="D4176" s="84">
        <v>43553</v>
      </c>
      <c r="E4176" s="85" t="s">
        <v>7171</v>
      </c>
      <c r="F4176" s="85" t="s">
        <v>671</v>
      </c>
      <c r="G4176" s="85">
        <v>275219</v>
      </c>
      <c r="H4176" s="89"/>
      <c r="I4176" s="273" t="s">
        <v>8670</v>
      </c>
      <c r="J4176" s="89"/>
      <c r="K4176" s="89"/>
      <c r="L4176" s="89"/>
      <c r="M4176" s="89"/>
      <c r="N4176" s="274">
        <v>16238.63</v>
      </c>
      <c r="O4176" s="274">
        <v>0</v>
      </c>
      <c r="P4176" s="89" t="s">
        <v>670</v>
      </c>
    </row>
    <row r="4177" spans="1:16" ht="76.5">
      <c r="A4177" s="271">
        <v>25</v>
      </c>
      <c r="B4177" s="89"/>
      <c r="C4177" s="272" t="s">
        <v>45</v>
      </c>
      <c r="D4177" s="84">
        <v>43553</v>
      </c>
      <c r="E4177" s="85" t="s">
        <v>7171</v>
      </c>
      <c r="F4177" s="85" t="s">
        <v>671</v>
      </c>
      <c r="G4177" s="85">
        <v>275765</v>
      </c>
      <c r="H4177" s="89"/>
      <c r="I4177" s="273" t="s">
        <v>8671</v>
      </c>
      <c r="J4177" s="89"/>
      <c r="K4177" s="89"/>
      <c r="L4177" s="89"/>
      <c r="M4177" s="89"/>
      <c r="N4177" s="274">
        <v>604537.59</v>
      </c>
      <c r="O4177" s="274">
        <v>0</v>
      </c>
      <c r="P4177" s="89" t="s">
        <v>670</v>
      </c>
    </row>
    <row r="4178" spans="1:16" ht="89.25">
      <c r="A4178" s="271">
        <v>25</v>
      </c>
      <c r="B4178" s="89"/>
      <c r="C4178" s="272" t="s">
        <v>45</v>
      </c>
      <c r="D4178" s="84">
        <v>43553</v>
      </c>
      <c r="E4178" s="85" t="s">
        <v>7171</v>
      </c>
      <c r="F4178" s="85" t="s">
        <v>671</v>
      </c>
      <c r="G4178" s="85">
        <v>275215</v>
      </c>
      <c r="H4178" s="89"/>
      <c r="I4178" s="273" t="s">
        <v>8672</v>
      </c>
      <c r="J4178" s="89"/>
      <c r="K4178" s="89"/>
      <c r="L4178" s="89"/>
      <c r="M4178" s="89"/>
      <c r="N4178" s="274">
        <v>542663.6</v>
      </c>
      <c r="O4178" s="274">
        <v>0</v>
      </c>
      <c r="P4178" s="89" t="s">
        <v>670</v>
      </c>
    </row>
    <row r="4179" spans="1:16" ht="89.25">
      <c r="A4179" s="271">
        <v>25</v>
      </c>
      <c r="B4179" s="89"/>
      <c r="C4179" s="272" t="s">
        <v>45</v>
      </c>
      <c r="D4179" s="84">
        <v>43553</v>
      </c>
      <c r="E4179" s="85" t="s">
        <v>7171</v>
      </c>
      <c r="F4179" s="85" t="s">
        <v>671</v>
      </c>
      <c r="G4179" s="85">
        <v>275218</v>
      </c>
      <c r="H4179" s="89"/>
      <c r="I4179" s="273" t="s">
        <v>8673</v>
      </c>
      <c r="J4179" s="89"/>
      <c r="K4179" s="89"/>
      <c r="L4179" s="89"/>
      <c r="M4179" s="89"/>
      <c r="N4179" s="274">
        <v>116648.18</v>
      </c>
      <c r="O4179" s="274">
        <v>0</v>
      </c>
      <c r="P4179" s="89" t="s">
        <v>670</v>
      </c>
    </row>
    <row r="4180" spans="1:16" ht="76.5">
      <c r="A4180" s="271">
        <v>25</v>
      </c>
      <c r="B4180" s="89"/>
      <c r="C4180" s="272" t="s">
        <v>45</v>
      </c>
      <c r="D4180" s="84">
        <v>43553</v>
      </c>
      <c r="E4180" s="85" t="s">
        <v>7171</v>
      </c>
      <c r="F4180" s="85" t="s">
        <v>671</v>
      </c>
      <c r="G4180" s="85">
        <v>275206</v>
      </c>
      <c r="H4180" s="89"/>
      <c r="I4180" s="273" t="s">
        <v>8674</v>
      </c>
      <c r="J4180" s="89"/>
      <c r="K4180" s="89"/>
      <c r="L4180" s="89"/>
      <c r="M4180" s="89"/>
      <c r="N4180" s="274">
        <v>148648.92000000001</v>
      </c>
      <c r="O4180" s="274">
        <v>0</v>
      </c>
      <c r="P4180" s="89" t="s">
        <v>670</v>
      </c>
    </row>
    <row r="4181" spans="1:16" ht="89.25">
      <c r="A4181" s="271">
        <v>25</v>
      </c>
      <c r="B4181" s="89"/>
      <c r="C4181" s="272" t="s">
        <v>45</v>
      </c>
      <c r="D4181" s="84">
        <v>43553</v>
      </c>
      <c r="E4181" s="85" t="s">
        <v>7171</v>
      </c>
      <c r="F4181" s="85" t="s">
        <v>671</v>
      </c>
      <c r="G4181" s="85">
        <v>274741</v>
      </c>
      <c r="H4181" s="89"/>
      <c r="I4181" s="273" t="s">
        <v>8675</v>
      </c>
      <c r="J4181" s="89"/>
      <c r="K4181" s="89"/>
      <c r="L4181" s="89"/>
      <c r="M4181" s="89"/>
      <c r="N4181" s="274">
        <v>224511.35999999999</v>
      </c>
      <c r="O4181" s="274">
        <v>0</v>
      </c>
      <c r="P4181" s="89" t="s">
        <v>670</v>
      </c>
    </row>
    <row r="4182" spans="1:16" ht="89.25">
      <c r="A4182" s="271">
        <v>25</v>
      </c>
      <c r="B4182" s="89"/>
      <c r="C4182" s="272" t="s">
        <v>45</v>
      </c>
      <c r="D4182" s="84">
        <v>43553</v>
      </c>
      <c r="E4182" s="85" t="s">
        <v>7171</v>
      </c>
      <c r="F4182" s="85" t="s">
        <v>671</v>
      </c>
      <c r="G4182" s="85">
        <v>275205</v>
      </c>
      <c r="H4182" s="89"/>
      <c r="I4182" s="273" t="s">
        <v>8676</v>
      </c>
      <c r="J4182" s="89"/>
      <c r="K4182" s="89"/>
      <c r="L4182" s="89"/>
      <c r="M4182" s="89"/>
      <c r="N4182" s="274">
        <v>48269.919999999998</v>
      </c>
      <c r="O4182" s="274">
        <v>0</v>
      </c>
      <c r="P4182" s="89" t="s">
        <v>670</v>
      </c>
    </row>
    <row r="4183" spans="1:16" ht="89.25">
      <c r="A4183" s="271">
        <v>25</v>
      </c>
      <c r="B4183" s="89"/>
      <c r="C4183" s="272" t="s">
        <v>45</v>
      </c>
      <c r="D4183" s="84">
        <v>43553</v>
      </c>
      <c r="E4183" s="85" t="s">
        <v>7172</v>
      </c>
      <c r="F4183" s="85" t="s">
        <v>671</v>
      </c>
      <c r="G4183" s="85">
        <v>276008</v>
      </c>
      <c r="H4183" s="89"/>
      <c r="I4183" s="273" t="s">
        <v>8677</v>
      </c>
      <c r="J4183" s="89"/>
      <c r="K4183" s="89"/>
      <c r="L4183" s="89"/>
      <c r="M4183" s="89"/>
      <c r="N4183" s="274">
        <v>563150.35</v>
      </c>
      <c r="O4183" s="274">
        <v>0</v>
      </c>
      <c r="P4183" s="89" t="s">
        <v>670</v>
      </c>
    </row>
    <row r="4184" spans="1:16" ht="76.5">
      <c r="A4184" s="271">
        <v>25</v>
      </c>
      <c r="B4184" s="89"/>
      <c r="C4184" s="272" t="s">
        <v>45</v>
      </c>
      <c r="D4184" s="84">
        <v>43553</v>
      </c>
      <c r="E4184" s="85" t="s">
        <v>7172</v>
      </c>
      <c r="F4184" s="85" t="s">
        <v>671</v>
      </c>
      <c r="G4184" s="85">
        <v>276009</v>
      </c>
      <c r="H4184" s="89"/>
      <c r="I4184" s="273" t="s">
        <v>8678</v>
      </c>
      <c r="J4184" s="89"/>
      <c r="K4184" s="89"/>
      <c r="L4184" s="89"/>
      <c r="M4184" s="89"/>
      <c r="N4184" s="274">
        <v>152378.82</v>
      </c>
      <c r="O4184" s="274">
        <v>0</v>
      </c>
      <c r="P4184" s="89" t="s">
        <v>670</v>
      </c>
    </row>
    <row r="4185" spans="1:16" ht="76.5">
      <c r="A4185" s="271">
        <v>25</v>
      </c>
      <c r="B4185" s="89"/>
      <c r="C4185" s="272" t="s">
        <v>45</v>
      </c>
      <c r="D4185" s="84">
        <v>43553</v>
      </c>
      <c r="E4185" s="85" t="s">
        <v>7172</v>
      </c>
      <c r="F4185" s="85" t="s">
        <v>671</v>
      </c>
      <c r="G4185" s="85">
        <v>276011</v>
      </c>
      <c r="H4185" s="89"/>
      <c r="I4185" s="273" t="s">
        <v>8679</v>
      </c>
      <c r="J4185" s="89"/>
      <c r="K4185" s="89"/>
      <c r="L4185" s="89"/>
      <c r="M4185" s="89"/>
      <c r="N4185" s="274">
        <v>200263.58</v>
      </c>
      <c r="O4185" s="274">
        <v>0</v>
      </c>
      <c r="P4185" s="89" t="s">
        <v>670</v>
      </c>
    </row>
    <row r="4186" spans="1:16" ht="76.5">
      <c r="A4186" s="271">
        <v>25</v>
      </c>
      <c r="B4186" s="89"/>
      <c r="C4186" s="272" t="s">
        <v>45</v>
      </c>
      <c r="D4186" s="84">
        <v>43553</v>
      </c>
      <c r="E4186" s="85" t="s">
        <v>7172</v>
      </c>
      <c r="F4186" s="85" t="s">
        <v>671</v>
      </c>
      <c r="G4186" s="85">
        <v>276010</v>
      </c>
      <c r="H4186" s="89"/>
      <c r="I4186" s="273" t="s">
        <v>8680</v>
      </c>
      <c r="J4186" s="89"/>
      <c r="K4186" s="89"/>
      <c r="L4186" s="89"/>
      <c r="M4186" s="89"/>
      <c r="N4186" s="274">
        <v>1055231.58</v>
      </c>
      <c r="O4186" s="274">
        <v>0</v>
      </c>
      <c r="P4186" s="89" t="s">
        <v>670</v>
      </c>
    </row>
    <row r="4187" spans="1:16" ht="76.5">
      <c r="A4187" s="271">
        <v>25</v>
      </c>
      <c r="B4187" s="89"/>
      <c r="C4187" s="272" t="s">
        <v>45</v>
      </c>
      <c r="D4187" s="84">
        <v>43553</v>
      </c>
      <c r="E4187" s="85" t="s">
        <v>7172</v>
      </c>
      <c r="F4187" s="85" t="s">
        <v>671</v>
      </c>
      <c r="G4187" s="85">
        <v>276012</v>
      </c>
      <c r="H4187" s="89"/>
      <c r="I4187" s="273" t="s">
        <v>8681</v>
      </c>
      <c r="J4187" s="89"/>
      <c r="K4187" s="89"/>
      <c r="L4187" s="89"/>
      <c r="M4187" s="89"/>
      <c r="N4187" s="274">
        <v>624621.36</v>
      </c>
      <c r="O4187" s="274">
        <v>0</v>
      </c>
      <c r="P4187" s="89" t="s">
        <v>670</v>
      </c>
    </row>
    <row r="4188" spans="1:16" ht="76.5">
      <c r="A4188" s="271">
        <v>25</v>
      </c>
      <c r="B4188" s="89"/>
      <c r="C4188" s="272" t="s">
        <v>45</v>
      </c>
      <c r="D4188" s="84">
        <v>43553</v>
      </c>
      <c r="E4188" s="85" t="s">
        <v>7172</v>
      </c>
      <c r="F4188" s="85" t="s">
        <v>671</v>
      </c>
      <c r="G4188" s="85">
        <v>276013</v>
      </c>
      <c r="H4188" s="89"/>
      <c r="I4188" s="273" t="s">
        <v>8682</v>
      </c>
      <c r="J4188" s="89"/>
      <c r="K4188" s="89"/>
      <c r="L4188" s="89"/>
      <c r="M4188" s="89"/>
      <c r="N4188" s="274">
        <v>561968.27</v>
      </c>
      <c r="O4188" s="274">
        <v>0</v>
      </c>
      <c r="P4188" s="89" t="s">
        <v>670</v>
      </c>
    </row>
    <row r="4189" spans="1:16" ht="76.5">
      <c r="A4189" s="271">
        <v>25</v>
      </c>
      <c r="B4189" s="89"/>
      <c r="C4189" s="272" t="s">
        <v>45</v>
      </c>
      <c r="D4189" s="84">
        <v>43553</v>
      </c>
      <c r="E4189" s="85" t="s">
        <v>7172</v>
      </c>
      <c r="F4189" s="85" t="s">
        <v>671</v>
      </c>
      <c r="G4189" s="85">
        <v>281422</v>
      </c>
      <c r="H4189" s="89"/>
      <c r="I4189" s="273" t="s">
        <v>8683</v>
      </c>
      <c r="J4189" s="89"/>
      <c r="K4189" s="89"/>
      <c r="L4189" s="89"/>
      <c r="M4189" s="89"/>
      <c r="N4189" s="274">
        <v>313961.11</v>
      </c>
      <c r="O4189" s="274">
        <v>0</v>
      </c>
      <c r="P4189" s="89" t="s">
        <v>670</v>
      </c>
    </row>
    <row r="4190" spans="1:16" ht="76.5">
      <c r="A4190" s="271">
        <v>25</v>
      </c>
      <c r="B4190" s="89"/>
      <c r="C4190" s="272" t="s">
        <v>45</v>
      </c>
      <c r="D4190" s="84">
        <v>43553</v>
      </c>
      <c r="E4190" s="85" t="s">
        <v>7172</v>
      </c>
      <c r="F4190" s="85" t="s">
        <v>671</v>
      </c>
      <c r="G4190" s="85">
        <v>281423</v>
      </c>
      <c r="H4190" s="89"/>
      <c r="I4190" s="273" t="s">
        <v>8684</v>
      </c>
      <c r="J4190" s="89"/>
      <c r="K4190" s="89"/>
      <c r="L4190" s="89"/>
      <c r="M4190" s="89"/>
      <c r="N4190" s="274">
        <v>752411.5</v>
      </c>
      <c r="O4190" s="274">
        <v>0</v>
      </c>
      <c r="P4190" s="89" t="s">
        <v>670</v>
      </c>
    </row>
    <row r="4191" spans="1:16" ht="76.5">
      <c r="A4191" s="271">
        <v>25</v>
      </c>
      <c r="B4191" s="89"/>
      <c r="C4191" s="272" t="s">
        <v>45</v>
      </c>
      <c r="D4191" s="84">
        <v>43553</v>
      </c>
      <c r="E4191" s="85" t="s">
        <v>7172</v>
      </c>
      <c r="F4191" s="85" t="s">
        <v>671</v>
      </c>
      <c r="G4191" s="85">
        <v>281424</v>
      </c>
      <c r="H4191" s="89"/>
      <c r="I4191" s="273" t="s">
        <v>8685</v>
      </c>
      <c r="J4191" s="89"/>
      <c r="K4191" s="89"/>
      <c r="L4191" s="89"/>
      <c r="M4191" s="89"/>
      <c r="N4191" s="274">
        <v>819921.4</v>
      </c>
      <c r="O4191" s="274">
        <v>0</v>
      </c>
      <c r="P4191" s="89" t="s">
        <v>670</v>
      </c>
    </row>
    <row r="4192" spans="1:16" ht="76.5">
      <c r="A4192" s="271">
        <v>25</v>
      </c>
      <c r="B4192" s="89"/>
      <c r="C4192" s="272" t="s">
        <v>45</v>
      </c>
      <c r="D4192" s="84">
        <v>43553</v>
      </c>
      <c r="E4192" s="85" t="s">
        <v>7172</v>
      </c>
      <c r="F4192" s="85" t="s">
        <v>671</v>
      </c>
      <c r="G4192" s="85">
        <v>281425</v>
      </c>
      <c r="H4192" s="89"/>
      <c r="I4192" s="273" t="s">
        <v>8686</v>
      </c>
      <c r="J4192" s="89"/>
      <c r="K4192" s="89"/>
      <c r="L4192" s="89"/>
      <c r="M4192" s="89"/>
      <c r="N4192" s="274">
        <v>1077101.52</v>
      </c>
      <c r="O4192" s="274">
        <v>0</v>
      </c>
      <c r="P4192" s="89" t="s">
        <v>670</v>
      </c>
    </row>
    <row r="4193" spans="1:16" ht="76.5">
      <c r="A4193" s="271">
        <v>25</v>
      </c>
      <c r="B4193" s="89"/>
      <c r="C4193" s="272" t="s">
        <v>45</v>
      </c>
      <c r="D4193" s="84">
        <v>43553</v>
      </c>
      <c r="E4193" s="85" t="s">
        <v>7172</v>
      </c>
      <c r="F4193" s="85" t="s">
        <v>671</v>
      </c>
      <c r="G4193" s="85">
        <v>281426</v>
      </c>
      <c r="H4193" s="89"/>
      <c r="I4193" s="273" t="s">
        <v>8687</v>
      </c>
      <c r="J4193" s="89"/>
      <c r="K4193" s="89"/>
      <c r="L4193" s="89"/>
      <c r="M4193" s="89"/>
      <c r="N4193" s="274">
        <v>32253.68</v>
      </c>
      <c r="O4193" s="274">
        <v>0</v>
      </c>
      <c r="P4193" s="89" t="s">
        <v>670</v>
      </c>
    </row>
    <row r="4194" spans="1:16" ht="76.5">
      <c r="A4194" s="271">
        <v>25</v>
      </c>
      <c r="B4194" s="89"/>
      <c r="C4194" s="272" t="s">
        <v>45</v>
      </c>
      <c r="D4194" s="84">
        <v>43553</v>
      </c>
      <c r="E4194" s="85" t="s">
        <v>7172</v>
      </c>
      <c r="F4194" s="85" t="s">
        <v>671</v>
      </c>
      <c r="G4194" s="85">
        <v>281427</v>
      </c>
      <c r="H4194" s="89"/>
      <c r="I4194" s="273" t="s">
        <v>8688</v>
      </c>
      <c r="J4194" s="89"/>
      <c r="K4194" s="89"/>
      <c r="L4194" s="89"/>
      <c r="M4194" s="89"/>
      <c r="N4194" s="274">
        <v>209585.72</v>
      </c>
      <c r="O4194" s="274">
        <v>0</v>
      </c>
      <c r="P4194" s="89" t="s">
        <v>670</v>
      </c>
    </row>
    <row r="4195" spans="1:16" ht="76.5">
      <c r="A4195" s="271">
        <v>25</v>
      </c>
      <c r="B4195" s="89"/>
      <c r="C4195" s="272" t="s">
        <v>45</v>
      </c>
      <c r="D4195" s="84">
        <v>43553</v>
      </c>
      <c r="E4195" s="85" t="s">
        <v>7172</v>
      </c>
      <c r="F4195" s="85" t="s">
        <v>671</v>
      </c>
      <c r="G4195" s="85">
        <v>283424</v>
      </c>
      <c r="H4195" s="89"/>
      <c r="I4195" s="273" t="s">
        <v>8689</v>
      </c>
      <c r="J4195" s="89"/>
      <c r="K4195" s="89"/>
      <c r="L4195" s="89"/>
      <c r="M4195" s="89"/>
      <c r="N4195" s="274">
        <v>137933.91</v>
      </c>
      <c r="O4195" s="274">
        <v>0</v>
      </c>
      <c r="P4195" s="89" t="s">
        <v>670</v>
      </c>
    </row>
    <row r="4196" spans="1:16" ht="89.25">
      <c r="A4196" s="271">
        <v>25</v>
      </c>
      <c r="B4196" s="89"/>
      <c r="C4196" s="272" t="s">
        <v>45</v>
      </c>
      <c r="D4196" s="84">
        <v>43553</v>
      </c>
      <c r="E4196" s="85" t="s">
        <v>7172</v>
      </c>
      <c r="F4196" s="85" t="s">
        <v>671</v>
      </c>
      <c r="G4196" s="85">
        <v>283426</v>
      </c>
      <c r="H4196" s="89"/>
      <c r="I4196" s="273" t="s">
        <v>8690</v>
      </c>
      <c r="J4196" s="89"/>
      <c r="K4196" s="89"/>
      <c r="L4196" s="89"/>
      <c r="M4196" s="89"/>
      <c r="N4196" s="274">
        <v>137408.87</v>
      </c>
      <c r="O4196" s="274">
        <v>0</v>
      </c>
      <c r="P4196" s="89" t="s">
        <v>670</v>
      </c>
    </row>
    <row r="4197" spans="1:16" ht="89.25">
      <c r="A4197" s="271">
        <v>25</v>
      </c>
      <c r="B4197" s="89"/>
      <c r="C4197" s="272" t="s">
        <v>45</v>
      </c>
      <c r="D4197" s="84">
        <v>43553</v>
      </c>
      <c r="E4197" s="85" t="s">
        <v>7172</v>
      </c>
      <c r="F4197" s="85" t="s">
        <v>671</v>
      </c>
      <c r="G4197" s="85">
        <v>274740</v>
      </c>
      <c r="H4197" s="89"/>
      <c r="I4197" s="273" t="s">
        <v>8691</v>
      </c>
      <c r="J4197" s="89"/>
      <c r="K4197" s="89"/>
      <c r="L4197" s="89"/>
      <c r="M4197" s="89"/>
      <c r="N4197" s="274">
        <v>61194.17</v>
      </c>
      <c r="O4197" s="274">
        <v>0</v>
      </c>
      <c r="P4197" s="89" t="s">
        <v>670</v>
      </c>
    </row>
    <row r="4198" spans="1:16" ht="76.5">
      <c r="A4198" s="271" t="s">
        <v>557</v>
      </c>
      <c r="B4198" s="89"/>
      <c r="C4198" s="272" t="s">
        <v>783</v>
      </c>
      <c r="D4198" s="84">
        <v>43553</v>
      </c>
      <c r="E4198" s="85" t="s">
        <v>7173</v>
      </c>
      <c r="F4198" s="85" t="s">
        <v>6</v>
      </c>
      <c r="G4198" s="85">
        <v>1099683</v>
      </c>
      <c r="H4198" s="89"/>
      <c r="I4198" s="273" t="s">
        <v>8692</v>
      </c>
      <c r="J4198" s="89"/>
      <c r="K4198" s="89"/>
      <c r="L4198" s="89"/>
      <c r="M4198" s="89"/>
      <c r="N4198" s="274">
        <v>0</v>
      </c>
      <c r="O4198" s="274">
        <v>338000</v>
      </c>
      <c r="P4198" s="89" t="s">
        <v>670</v>
      </c>
    </row>
    <row r="4199" spans="1:16" ht="51">
      <c r="A4199" s="271" t="s">
        <v>559</v>
      </c>
      <c r="B4199" s="89"/>
      <c r="C4199" s="272" t="s">
        <v>762</v>
      </c>
      <c r="D4199" s="84">
        <v>43553</v>
      </c>
      <c r="E4199" s="85" t="s">
        <v>7174</v>
      </c>
      <c r="F4199" s="85" t="s">
        <v>6</v>
      </c>
      <c r="G4199" s="85">
        <v>1099777</v>
      </c>
      <c r="H4199" s="89"/>
      <c r="I4199" s="273" t="s">
        <v>8693</v>
      </c>
      <c r="J4199" s="89"/>
      <c r="K4199" s="89"/>
      <c r="L4199" s="89"/>
      <c r="M4199" s="89"/>
      <c r="N4199" s="274">
        <v>0</v>
      </c>
      <c r="O4199" s="274">
        <v>898.04</v>
      </c>
      <c r="P4199" s="89" t="s">
        <v>670</v>
      </c>
    </row>
    <row r="4200" spans="1:16" ht="38.25">
      <c r="A4200" s="271" t="s">
        <v>711</v>
      </c>
      <c r="B4200" s="89"/>
      <c r="C4200" s="272" t="s">
        <v>1414</v>
      </c>
      <c r="D4200" s="84">
        <v>43553</v>
      </c>
      <c r="E4200" s="85" t="s">
        <v>7175</v>
      </c>
      <c r="F4200" s="85" t="s">
        <v>13</v>
      </c>
      <c r="G4200" s="85">
        <v>393626</v>
      </c>
      <c r="H4200" s="89"/>
      <c r="I4200" s="273" t="s">
        <v>720</v>
      </c>
      <c r="J4200" s="89"/>
      <c r="K4200" s="89"/>
      <c r="L4200" s="89"/>
      <c r="M4200" s="89"/>
      <c r="N4200" s="274">
        <v>1312697.7</v>
      </c>
      <c r="O4200" s="274">
        <v>0</v>
      </c>
      <c r="P4200" s="89" t="s">
        <v>670</v>
      </c>
    </row>
    <row r="4201" spans="1:16" ht="38.25">
      <c r="A4201" s="271" t="s">
        <v>711</v>
      </c>
      <c r="B4201" s="89"/>
      <c r="C4201" s="272" t="s">
        <v>1414</v>
      </c>
      <c r="D4201" s="84">
        <v>43553</v>
      </c>
      <c r="E4201" s="85" t="s">
        <v>7176</v>
      </c>
      <c r="F4201" s="85" t="s">
        <v>13</v>
      </c>
      <c r="G4201" s="85">
        <v>393628</v>
      </c>
      <c r="H4201" s="89"/>
      <c r="I4201" s="273" t="s">
        <v>720</v>
      </c>
      <c r="J4201" s="89"/>
      <c r="K4201" s="89"/>
      <c r="L4201" s="89"/>
      <c r="M4201" s="89"/>
      <c r="N4201" s="274">
        <v>1500637.9</v>
      </c>
      <c r="O4201" s="274">
        <v>0</v>
      </c>
      <c r="P4201" s="89" t="s">
        <v>670</v>
      </c>
    </row>
    <row r="4202" spans="1:16" ht="38.25">
      <c r="A4202" s="271" t="s">
        <v>711</v>
      </c>
      <c r="B4202" s="89"/>
      <c r="C4202" s="272" t="s">
        <v>1414</v>
      </c>
      <c r="D4202" s="84">
        <v>43553</v>
      </c>
      <c r="E4202" s="85" t="s">
        <v>7177</v>
      </c>
      <c r="F4202" s="85" t="s">
        <v>13</v>
      </c>
      <c r="G4202" s="85">
        <v>393630</v>
      </c>
      <c r="H4202" s="89"/>
      <c r="I4202" s="273" t="s">
        <v>720</v>
      </c>
      <c r="J4202" s="89"/>
      <c r="K4202" s="89"/>
      <c r="L4202" s="89"/>
      <c r="M4202" s="89"/>
      <c r="N4202" s="274">
        <v>1300830.04</v>
      </c>
      <c r="O4202" s="274">
        <v>0</v>
      </c>
      <c r="P4202" s="89" t="s">
        <v>670</v>
      </c>
    </row>
    <row r="4203" spans="1:16" ht="38.25">
      <c r="A4203" s="271" t="s">
        <v>711</v>
      </c>
      <c r="B4203" s="89"/>
      <c r="C4203" s="272" t="s">
        <v>1414</v>
      </c>
      <c r="D4203" s="84">
        <v>43553</v>
      </c>
      <c r="E4203" s="85" t="s">
        <v>7178</v>
      </c>
      <c r="F4203" s="85" t="s">
        <v>13</v>
      </c>
      <c r="G4203" s="85">
        <v>393632</v>
      </c>
      <c r="H4203" s="89"/>
      <c r="I4203" s="273" t="s">
        <v>720</v>
      </c>
      <c r="J4203" s="89"/>
      <c r="K4203" s="89"/>
      <c r="L4203" s="89"/>
      <c r="M4203" s="89"/>
      <c r="N4203" s="274">
        <v>3572882.41</v>
      </c>
      <c r="O4203" s="274">
        <v>0</v>
      </c>
      <c r="P4203" s="89" t="s">
        <v>670</v>
      </c>
    </row>
    <row r="4204" spans="1:16" ht="38.25">
      <c r="A4204" s="271" t="s">
        <v>711</v>
      </c>
      <c r="B4204" s="89"/>
      <c r="C4204" s="272" t="s">
        <v>1414</v>
      </c>
      <c r="D4204" s="84">
        <v>43553</v>
      </c>
      <c r="E4204" s="85" t="s">
        <v>7179</v>
      </c>
      <c r="F4204" s="85" t="s">
        <v>13</v>
      </c>
      <c r="G4204" s="85">
        <v>393634</v>
      </c>
      <c r="H4204" s="89"/>
      <c r="I4204" s="273" t="s">
        <v>720</v>
      </c>
      <c r="J4204" s="89"/>
      <c r="K4204" s="89"/>
      <c r="L4204" s="89"/>
      <c r="M4204" s="89"/>
      <c r="N4204" s="274">
        <v>1550028.18</v>
      </c>
      <c r="O4204" s="274">
        <v>0</v>
      </c>
      <c r="P4204" s="89" t="s">
        <v>670</v>
      </c>
    </row>
    <row r="4205" spans="1:16" ht="38.25">
      <c r="A4205" s="271" t="s">
        <v>711</v>
      </c>
      <c r="B4205" s="89"/>
      <c r="C4205" s="272" t="s">
        <v>1414</v>
      </c>
      <c r="D4205" s="84">
        <v>43553</v>
      </c>
      <c r="E4205" s="85" t="s">
        <v>7180</v>
      </c>
      <c r="F4205" s="85" t="s">
        <v>13</v>
      </c>
      <c r="G4205" s="85">
        <v>393636</v>
      </c>
      <c r="H4205" s="89"/>
      <c r="I4205" s="273" t="s">
        <v>720</v>
      </c>
      <c r="J4205" s="89"/>
      <c r="K4205" s="89"/>
      <c r="L4205" s="89"/>
      <c r="M4205" s="89"/>
      <c r="N4205" s="274">
        <v>3026597.84</v>
      </c>
      <c r="O4205" s="274">
        <v>0</v>
      </c>
      <c r="P4205" s="89" t="s">
        <v>670</v>
      </c>
    </row>
    <row r="4206" spans="1:16" ht="38.25">
      <c r="A4206" s="271" t="s">
        <v>711</v>
      </c>
      <c r="B4206" s="89"/>
      <c r="C4206" s="272" t="s">
        <v>1414</v>
      </c>
      <c r="D4206" s="84">
        <v>43553</v>
      </c>
      <c r="E4206" s="85" t="s">
        <v>7181</v>
      </c>
      <c r="F4206" s="85" t="s">
        <v>13</v>
      </c>
      <c r="G4206" s="85">
        <v>393638</v>
      </c>
      <c r="H4206" s="89"/>
      <c r="I4206" s="273" t="s">
        <v>720</v>
      </c>
      <c r="J4206" s="89"/>
      <c r="K4206" s="89"/>
      <c r="L4206" s="89"/>
      <c r="M4206" s="89"/>
      <c r="N4206" s="274">
        <v>3491484.12</v>
      </c>
      <c r="O4206" s="274">
        <v>0</v>
      </c>
      <c r="P4206" s="89" t="s">
        <v>670</v>
      </c>
    </row>
    <row r="4207" spans="1:16" ht="38.25">
      <c r="A4207" s="271" t="s">
        <v>711</v>
      </c>
      <c r="B4207" s="89"/>
      <c r="C4207" s="272" t="s">
        <v>1414</v>
      </c>
      <c r="D4207" s="84">
        <v>43553</v>
      </c>
      <c r="E4207" s="85" t="s">
        <v>7182</v>
      </c>
      <c r="F4207" s="85" t="s">
        <v>13</v>
      </c>
      <c r="G4207" s="85">
        <v>393640</v>
      </c>
      <c r="H4207" s="89"/>
      <c r="I4207" s="273" t="s">
        <v>720</v>
      </c>
      <c r="J4207" s="89"/>
      <c r="K4207" s="89"/>
      <c r="L4207" s="89"/>
      <c r="M4207" s="89"/>
      <c r="N4207" s="274">
        <v>1313032.81</v>
      </c>
      <c r="O4207" s="274">
        <v>0</v>
      </c>
      <c r="P4207" s="89" t="s">
        <v>670</v>
      </c>
    </row>
    <row r="4208" spans="1:16" ht="38.25">
      <c r="A4208" s="271" t="s">
        <v>711</v>
      </c>
      <c r="B4208" s="89"/>
      <c r="C4208" s="272" t="s">
        <v>1414</v>
      </c>
      <c r="D4208" s="84">
        <v>43553</v>
      </c>
      <c r="E4208" s="85" t="s">
        <v>7183</v>
      </c>
      <c r="F4208" s="85" t="s">
        <v>13</v>
      </c>
      <c r="G4208" s="85">
        <v>393642</v>
      </c>
      <c r="H4208" s="89"/>
      <c r="I4208" s="273" t="s">
        <v>720</v>
      </c>
      <c r="J4208" s="89"/>
      <c r="K4208" s="89"/>
      <c r="L4208" s="89"/>
      <c r="M4208" s="89"/>
      <c r="N4208" s="274">
        <v>3606398.93</v>
      </c>
      <c r="O4208" s="274">
        <v>0</v>
      </c>
      <c r="P4208" s="89" t="s">
        <v>670</v>
      </c>
    </row>
    <row r="4209" spans="1:16" ht="38.25">
      <c r="A4209" s="271" t="s">
        <v>711</v>
      </c>
      <c r="B4209" s="89"/>
      <c r="C4209" s="272" t="s">
        <v>1414</v>
      </c>
      <c r="D4209" s="84">
        <v>43553</v>
      </c>
      <c r="E4209" s="85" t="s">
        <v>7184</v>
      </c>
      <c r="F4209" s="85" t="s">
        <v>13</v>
      </c>
      <c r="G4209" s="85">
        <v>393644</v>
      </c>
      <c r="H4209" s="89"/>
      <c r="I4209" s="273" t="s">
        <v>720</v>
      </c>
      <c r="J4209" s="89"/>
      <c r="K4209" s="89"/>
      <c r="L4209" s="89"/>
      <c r="M4209" s="89"/>
      <c r="N4209" s="274">
        <v>8312906.4299999997</v>
      </c>
      <c r="O4209" s="274">
        <v>0</v>
      </c>
      <c r="P4209" s="89" t="s">
        <v>670</v>
      </c>
    </row>
    <row r="4210" spans="1:16" ht="38.25">
      <c r="A4210" s="271" t="s">
        <v>711</v>
      </c>
      <c r="B4210" s="89"/>
      <c r="C4210" s="272" t="s">
        <v>1414</v>
      </c>
      <c r="D4210" s="84">
        <v>43553</v>
      </c>
      <c r="E4210" s="85" t="s">
        <v>7185</v>
      </c>
      <c r="F4210" s="85" t="s">
        <v>13</v>
      </c>
      <c r="G4210" s="85">
        <v>393646</v>
      </c>
      <c r="H4210" s="89"/>
      <c r="I4210" s="273" t="s">
        <v>720</v>
      </c>
      <c r="J4210" s="89"/>
      <c r="K4210" s="89"/>
      <c r="L4210" s="89"/>
      <c r="M4210" s="89"/>
      <c r="N4210" s="274">
        <v>1529414.84</v>
      </c>
      <c r="O4210" s="274">
        <v>0</v>
      </c>
      <c r="P4210" s="89" t="s">
        <v>670</v>
      </c>
    </row>
    <row r="4211" spans="1:16" ht="38.25">
      <c r="A4211" s="271" t="s">
        <v>711</v>
      </c>
      <c r="B4211" s="89"/>
      <c r="C4211" s="272" t="s">
        <v>1414</v>
      </c>
      <c r="D4211" s="84">
        <v>43553</v>
      </c>
      <c r="E4211" s="85" t="s">
        <v>7186</v>
      </c>
      <c r="F4211" s="85" t="s">
        <v>13</v>
      </c>
      <c r="G4211" s="85">
        <v>393648</v>
      </c>
      <c r="H4211" s="89"/>
      <c r="I4211" s="273" t="s">
        <v>720</v>
      </c>
      <c r="J4211" s="89"/>
      <c r="K4211" s="89"/>
      <c r="L4211" s="89"/>
      <c r="M4211" s="89"/>
      <c r="N4211" s="274">
        <v>663507.98</v>
      </c>
      <c r="O4211" s="274">
        <v>0</v>
      </c>
      <c r="P4211" s="89" t="s">
        <v>670</v>
      </c>
    </row>
    <row r="4212" spans="1:16" ht="38.25">
      <c r="A4212" s="271" t="s">
        <v>711</v>
      </c>
      <c r="B4212" s="89"/>
      <c r="C4212" s="272" t="s">
        <v>1414</v>
      </c>
      <c r="D4212" s="84">
        <v>43553</v>
      </c>
      <c r="E4212" s="85" t="s">
        <v>7187</v>
      </c>
      <c r="F4212" s="85" t="s">
        <v>13</v>
      </c>
      <c r="G4212" s="85">
        <v>393650</v>
      </c>
      <c r="H4212" s="89"/>
      <c r="I4212" s="273" t="s">
        <v>720</v>
      </c>
      <c r="J4212" s="89"/>
      <c r="K4212" s="89"/>
      <c r="L4212" s="89"/>
      <c r="M4212" s="89"/>
      <c r="N4212" s="274">
        <v>12827432.85</v>
      </c>
      <c r="O4212" s="274">
        <v>0</v>
      </c>
      <c r="P4212" s="89" t="s">
        <v>670</v>
      </c>
    </row>
    <row r="4213" spans="1:16" ht="38.25">
      <c r="A4213" s="271" t="s">
        <v>711</v>
      </c>
      <c r="B4213" s="89"/>
      <c r="C4213" s="272" t="s">
        <v>1414</v>
      </c>
      <c r="D4213" s="84">
        <v>43553</v>
      </c>
      <c r="E4213" s="85" t="s">
        <v>7188</v>
      </c>
      <c r="F4213" s="85" t="s">
        <v>13</v>
      </c>
      <c r="G4213" s="85">
        <v>393652</v>
      </c>
      <c r="H4213" s="89"/>
      <c r="I4213" s="273" t="s">
        <v>720</v>
      </c>
      <c r="J4213" s="89"/>
      <c r="K4213" s="89"/>
      <c r="L4213" s="89"/>
      <c r="M4213" s="89"/>
      <c r="N4213" s="274">
        <v>12577132.51</v>
      </c>
      <c r="O4213" s="274">
        <v>0</v>
      </c>
      <c r="P4213" s="89" t="s">
        <v>670</v>
      </c>
    </row>
    <row r="4214" spans="1:16" ht="38.25">
      <c r="A4214" s="271" t="s">
        <v>711</v>
      </c>
      <c r="B4214" s="89"/>
      <c r="C4214" s="272" t="s">
        <v>1414</v>
      </c>
      <c r="D4214" s="84">
        <v>43553</v>
      </c>
      <c r="E4214" s="85" t="s">
        <v>7189</v>
      </c>
      <c r="F4214" s="85" t="s">
        <v>13</v>
      </c>
      <c r="G4214" s="85">
        <v>393654</v>
      </c>
      <c r="H4214" s="89"/>
      <c r="I4214" s="273" t="s">
        <v>720</v>
      </c>
      <c r="J4214" s="89"/>
      <c r="K4214" s="89"/>
      <c r="L4214" s="89"/>
      <c r="M4214" s="89"/>
      <c r="N4214" s="274">
        <v>6211748.6600000001</v>
      </c>
      <c r="O4214" s="274">
        <v>0</v>
      </c>
      <c r="P4214" s="89" t="s">
        <v>670</v>
      </c>
    </row>
    <row r="4215" spans="1:16" ht="38.25">
      <c r="A4215" s="271" t="s">
        <v>711</v>
      </c>
      <c r="B4215" s="89"/>
      <c r="C4215" s="272" t="s">
        <v>1414</v>
      </c>
      <c r="D4215" s="84">
        <v>43553</v>
      </c>
      <c r="E4215" s="85" t="s">
        <v>7190</v>
      </c>
      <c r="F4215" s="85" t="s">
        <v>13</v>
      </c>
      <c r="G4215" s="85">
        <v>393656</v>
      </c>
      <c r="H4215" s="89"/>
      <c r="I4215" s="273" t="s">
        <v>720</v>
      </c>
      <c r="J4215" s="89"/>
      <c r="K4215" s="89"/>
      <c r="L4215" s="89"/>
      <c r="M4215" s="89"/>
      <c r="N4215" s="274">
        <v>75001172.879999995</v>
      </c>
      <c r="O4215" s="274">
        <v>0</v>
      </c>
      <c r="P4215" s="89" t="s">
        <v>670</v>
      </c>
    </row>
    <row r="4216" spans="1:16" ht="38.25">
      <c r="A4216" s="271" t="s">
        <v>711</v>
      </c>
      <c r="B4216" s="89"/>
      <c r="C4216" s="272" t="s">
        <v>1414</v>
      </c>
      <c r="D4216" s="84">
        <v>43553</v>
      </c>
      <c r="E4216" s="85" t="s">
        <v>7191</v>
      </c>
      <c r="F4216" s="85" t="s">
        <v>13</v>
      </c>
      <c r="G4216" s="85">
        <v>393658</v>
      </c>
      <c r="H4216" s="89"/>
      <c r="I4216" s="273" t="s">
        <v>720</v>
      </c>
      <c r="J4216" s="89"/>
      <c r="K4216" s="89"/>
      <c r="L4216" s="89"/>
      <c r="M4216" s="89"/>
      <c r="N4216" s="274">
        <v>32235461.050000001</v>
      </c>
      <c r="O4216" s="274">
        <v>0</v>
      </c>
      <c r="P4216" s="89" t="s">
        <v>670</v>
      </c>
    </row>
    <row r="4217" spans="1:16" ht="38.25">
      <c r="A4217" s="271" t="s">
        <v>711</v>
      </c>
      <c r="B4217" s="89"/>
      <c r="C4217" s="272" t="s">
        <v>1414</v>
      </c>
      <c r="D4217" s="84">
        <v>43553</v>
      </c>
      <c r="E4217" s="85" t="s">
        <v>7192</v>
      </c>
      <c r="F4217" s="85" t="s">
        <v>13</v>
      </c>
      <c r="G4217" s="85">
        <v>393660</v>
      </c>
      <c r="H4217" s="89"/>
      <c r="I4217" s="273" t="s">
        <v>720</v>
      </c>
      <c r="J4217" s="89"/>
      <c r="K4217" s="89"/>
      <c r="L4217" s="89"/>
      <c r="M4217" s="89"/>
      <c r="N4217" s="274">
        <v>7443.37</v>
      </c>
      <c r="O4217" s="274">
        <v>0</v>
      </c>
      <c r="P4217" s="89" t="s">
        <v>670</v>
      </c>
    </row>
    <row r="4218" spans="1:16" ht="38.25">
      <c r="A4218" s="271" t="s">
        <v>711</v>
      </c>
      <c r="B4218" s="89"/>
      <c r="C4218" s="272" t="s">
        <v>1414</v>
      </c>
      <c r="D4218" s="84">
        <v>43553</v>
      </c>
      <c r="E4218" s="85" t="s">
        <v>7193</v>
      </c>
      <c r="F4218" s="85" t="s">
        <v>13</v>
      </c>
      <c r="G4218" s="85">
        <v>393662</v>
      </c>
      <c r="H4218" s="89"/>
      <c r="I4218" s="273" t="s">
        <v>720</v>
      </c>
      <c r="J4218" s="89"/>
      <c r="K4218" s="89"/>
      <c r="L4218" s="89"/>
      <c r="M4218" s="89"/>
      <c r="N4218" s="274">
        <v>11233.11</v>
      </c>
      <c r="O4218" s="274">
        <v>0</v>
      </c>
      <c r="P4218" s="89" t="s">
        <v>670</v>
      </c>
    </row>
    <row r="4219" spans="1:16" ht="38.25">
      <c r="A4219" s="271" t="s">
        <v>711</v>
      </c>
      <c r="B4219" s="89"/>
      <c r="C4219" s="272" t="s">
        <v>1414</v>
      </c>
      <c r="D4219" s="84">
        <v>43553</v>
      </c>
      <c r="E4219" s="85" t="s">
        <v>7194</v>
      </c>
      <c r="F4219" s="85" t="s">
        <v>13</v>
      </c>
      <c r="G4219" s="85">
        <v>393664</v>
      </c>
      <c r="H4219" s="89"/>
      <c r="I4219" s="273" t="s">
        <v>720</v>
      </c>
      <c r="J4219" s="89"/>
      <c r="K4219" s="89"/>
      <c r="L4219" s="89"/>
      <c r="M4219" s="89"/>
      <c r="N4219" s="274">
        <v>1201.3900000000001</v>
      </c>
      <c r="O4219" s="274">
        <v>0</v>
      </c>
      <c r="P4219" s="89" t="s">
        <v>670</v>
      </c>
    </row>
    <row r="4220" spans="1:16" ht="38.25">
      <c r="A4220" s="271" t="s">
        <v>711</v>
      </c>
      <c r="B4220" s="89"/>
      <c r="C4220" s="272" t="s">
        <v>1414</v>
      </c>
      <c r="D4220" s="84">
        <v>43553</v>
      </c>
      <c r="E4220" s="85" t="s">
        <v>7195</v>
      </c>
      <c r="F4220" s="85" t="s">
        <v>13</v>
      </c>
      <c r="G4220" s="85">
        <v>393666</v>
      </c>
      <c r="H4220" s="89"/>
      <c r="I4220" s="273" t="s">
        <v>720</v>
      </c>
      <c r="J4220" s="89"/>
      <c r="K4220" s="89"/>
      <c r="L4220" s="89"/>
      <c r="M4220" s="89"/>
      <c r="N4220" s="274">
        <v>11205.6</v>
      </c>
      <c r="O4220" s="274">
        <v>0</v>
      </c>
      <c r="P4220" s="89" t="s">
        <v>670</v>
      </c>
    </row>
    <row r="4221" spans="1:16" ht="38.25">
      <c r="A4221" s="271" t="s">
        <v>711</v>
      </c>
      <c r="B4221" s="89"/>
      <c r="C4221" s="272" t="s">
        <v>1414</v>
      </c>
      <c r="D4221" s="84">
        <v>43553</v>
      </c>
      <c r="E4221" s="85" t="s">
        <v>7196</v>
      </c>
      <c r="F4221" s="85" t="s">
        <v>13</v>
      </c>
      <c r="G4221" s="85">
        <v>393668</v>
      </c>
      <c r="H4221" s="89"/>
      <c r="I4221" s="273" t="s">
        <v>720</v>
      </c>
      <c r="J4221" s="89"/>
      <c r="K4221" s="89"/>
      <c r="L4221" s="89"/>
      <c r="M4221" s="89"/>
      <c r="N4221" s="274">
        <v>11205.6</v>
      </c>
      <c r="O4221" s="274">
        <v>0</v>
      </c>
      <c r="P4221" s="89" t="s">
        <v>670</v>
      </c>
    </row>
    <row r="4222" spans="1:16" ht="38.25">
      <c r="A4222" s="271" t="s">
        <v>711</v>
      </c>
      <c r="B4222" s="89"/>
      <c r="C4222" s="272" t="s">
        <v>1414</v>
      </c>
      <c r="D4222" s="84">
        <v>43553</v>
      </c>
      <c r="E4222" s="85" t="s">
        <v>7197</v>
      </c>
      <c r="F4222" s="85" t="s">
        <v>13</v>
      </c>
      <c r="G4222" s="85">
        <v>393670</v>
      </c>
      <c r="H4222" s="89"/>
      <c r="I4222" s="273" t="s">
        <v>720</v>
      </c>
      <c r="J4222" s="89"/>
      <c r="K4222" s="89"/>
      <c r="L4222" s="89"/>
      <c r="M4222" s="89"/>
      <c r="N4222" s="274">
        <v>11205.6</v>
      </c>
      <c r="O4222" s="274">
        <v>0</v>
      </c>
      <c r="P4222" s="89" t="s">
        <v>670</v>
      </c>
    </row>
    <row r="4223" spans="1:16" ht="38.25">
      <c r="A4223" s="271" t="s">
        <v>711</v>
      </c>
      <c r="B4223" s="89"/>
      <c r="C4223" s="272" t="s">
        <v>1414</v>
      </c>
      <c r="D4223" s="84">
        <v>43553</v>
      </c>
      <c r="E4223" s="85" t="s">
        <v>7198</v>
      </c>
      <c r="F4223" s="85" t="s">
        <v>13</v>
      </c>
      <c r="G4223" s="85">
        <v>393672</v>
      </c>
      <c r="H4223" s="89"/>
      <c r="I4223" s="273" t="s">
        <v>720</v>
      </c>
      <c r="J4223" s="89"/>
      <c r="K4223" s="89"/>
      <c r="L4223" s="89"/>
      <c r="M4223" s="89"/>
      <c r="N4223" s="274">
        <v>11205.6</v>
      </c>
      <c r="O4223" s="274">
        <v>0</v>
      </c>
      <c r="P4223" s="89" t="s">
        <v>670</v>
      </c>
    </row>
    <row r="4224" spans="1:16" ht="38.25">
      <c r="A4224" s="271" t="s">
        <v>711</v>
      </c>
      <c r="B4224" s="89"/>
      <c r="C4224" s="272" t="s">
        <v>1414</v>
      </c>
      <c r="D4224" s="84">
        <v>43553</v>
      </c>
      <c r="E4224" s="85" t="s">
        <v>7199</v>
      </c>
      <c r="F4224" s="85" t="s">
        <v>13</v>
      </c>
      <c r="G4224" s="85">
        <v>393674</v>
      </c>
      <c r="H4224" s="89"/>
      <c r="I4224" s="273" t="s">
        <v>720</v>
      </c>
      <c r="J4224" s="89"/>
      <c r="K4224" s="89"/>
      <c r="L4224" s="89"/>
      <c r="M4224" s="89"/>
      <c r="N4224" s="274">
        <v>214903.08</v>
      </c>
      <c r="O4224" s="274">
        <v>0</v>
      </c>
      <c r="P4224" s="89" t="s">
        <v>670</v>
      </c>
    </row>
    <row r="4225" spans="1:16" ht="38.25">
      <c r="A4225" s="271" t="s">
        <v>711</v>
      </c>
      <c r="B4225" s="89"/>
      <c r="C4225" s="272" t="s">
        <v>1414</v>
      </c>
      <c r="D4225" s="84">
        <v>43553</v>
      </c>
      <c r="E4225" s="85" t="s">
        <v>7200</v>
      </c>
      <c r="F4225" s="85" t="s">
        <v>13</v>
      </c>
      <c r="G4225" s="85">
        <v>393676</v>
      </c>
      <c r="H4225" s="89"/>
      <c r="I4225" s="273" t="s">
        <v>720</v>
      </c>
      <c r="J4225" s="89"/>
      <c r="K4225" s="89"/>
      <c r="L4225" s="89"/>
      <c r="M4225" s="89"/>
      <c r="N4225" s="274">
        <v>3970.02</v>
      </c>
      <c r="O4225" s="274">
        <v>0</v>
      </c>
      <c r="P4225" s="89" t="s">
        <v>670</v>
      </c>
    </row>
    <row r="4226" spans="1:16" ht="38.25">
      <c r="A4226" s="271" t="s">
        <v>711</v>
      </c>
      <c r="B4226" s="89"/>
      <c r="C4226" s="272" t="s">
        <v>1414</v>
      </c>
      <c r="D4226" s="84">
        <v>43553</v>
      </c>
      <c r="E4226" s="85" t="s">
        <v>7201</v>
      </c>
      <c r="F4226" s="85" t="s">
        <v>13</v>
      </c>
      <c r="G4226" s="85">
        <v>393678</v>
      </c>
      <c r="H4226" s="89"/>
      <c r="I4226" s="273" t="s">
        <v>720</v>
      </c>
      <c r="J4226" s="89"/>
      <c r="K4226" s="89"/>
      <c r="L4226" s="89"/>
      <c r="M4226" s="89"/>
      <c r="N4226" s="274">
        <v>424.57</v>
      </c>
      <c r="O4226" s="274">
        <v>0</v>
      </c>
      <c r="P4226" s="89" t="s">
        <v>670</v>
      </c>
    </row>
    <row r="4227" spans="1:16" ht="38.25">
      <c r="A4227" s="271" t="s">
        <v>711</v>
      </c>
      <c r="B4227" s="89"/>
      <c r="C4227" s="272" t="s">
        <v>1414</v>
      </c>
      <c r="D4227" s="84">
        <v>43553</v>
      </c>
      <c r="E4227" s="85" t="s">
        <v>7202</v>
      </c>
      <c r="F4227" s="85" t="s">
        <v>13</v>
      </c>
      <c r="G4227" s="85">
        <v>393680</v>
      </c>
      <c r="H4227" s="89"/>
      <c r="I4227" s="273" t="s">
        <v>720</v>
      </c>
      <c r="J4227" s="89"/>
      <c r="K4227" s="89"/>
      <c r="L4227" s="89"/>
      <c r="M4227" s="89"/>
      <c r="N4227" s="274">
        <v>895.37</v>
      </c>
      <c r="O4227" s="274">
        <v>0</v>
      </c>
      <c r="P4227" s="89" t="s">
        <v>670</v>
      </c>
    </row>
    <row r="4228" spans="1:16" ht="38.25">
      <c r="A4228" s="271" t="s">
        <v>711</v>
      </c>
      <c r="B4228" s="89"/>
      <c r="C4228" s="272" t="s">
        <v>1414</v>
      </c>
      <c r="D4228" s="84">
        <v>43553</v>
      </c>
      <c r="E4228" s="85" t="s">
        <v>7203</v>
      </c>
      <c r="F4228" s="85" t="s">
        <v>13</v>
      </c>
      <c r="G4228" s="85">
        <v>393682</v>
      </c>
      <c r="H4228" s="89"/>
      <c r="I4228" s="273" t="s">
        <v>720</v>
      </c>
      <c r="J4228" s="89"/>
      <c r="K4228" s="89"/>
      <c r="L4228" s="89"/>
      <c r="M4228" s="89"/>
      <c r="N4228" s="274">
        <v>3960.35</v>
      </c>
      <c r="O4228" s="274">
        <v>0</v>
      </c>
      <c r="P4228" s="89" t="s">
        <v>670</v>
      </c>
    </row>
    <row r="4229" spans="1:16" ht="38.25">
      <c r="A4229" s="271" t="s">
        <v>711</v>
      </c>
      <c r="B4229" s="89"/>
      <c r="C4229" s="272" t="s">
        <v>1414</v>
      </c>
      <c r="D4229" s="84">
        <v>43553</v>
      </c>
      <c r="E4229" s="85" t="s">
        <v>7204</v>
      </c>
      <c r="F4229" s="85" t="s">
        <v>13</v>
      </c>
      <c r="G4229" s="85">
        <v>393684</v>
      </c>
      <c r="H4229" s="89"/>
      <c r="I4229" s="273" t="s">
        <v>720</v>
      </c>
      <c r="J4229" s="89"/>
      <c r="K4229" s="89"/>
      <c r="L4229" s="89"/>
      <c r="M4229" s="89"/>
      <c r="N4229" s="274">
        <v>3960.35</v>
      </c>
      <c r="O4229" s="274">
        <v>0</v>
      </c>
      <c r="P4229" s="89" t="s">
        <v>670</v>
      </c>
    </row>
    <row r="4230" spans="1:16" ht="38.25">
      <c r="A4230" s="271" t="s">
        <v>711</v>
      </c>
      <c r="B4230" s="89"/>
      <c r="C4230" s="272" t="s">
        <v>1414</v>
      </c>
      <c r="D4230" s="84">
        <v>43553</v>
      </c>
      <c r="E4230" s="85" t="s">
        <v>7205</v>
      </c>
      <c r="F4230" s="85" t="s">
        <v>13</v>
      </c>
      <c r="G4230" s="85">
        <v>393686</v>
      </c>
      <c r="H4230" s="89"/>
      <c r="I4230" s="273" t="s">
        <v>720</v>
      </c>
      <c r="J4230" s="89"/>
      <c r="K4230" s="89"/>
      <c r="L4230" s="89"/>
      <c r="M4230" s="89"/>
      <c r="N4230" s="274">
        <v>3960.35</v>
      </c>
      <c r="O4230" s="274">
        <v>0</v>
      </c>
      <c r="P4230" s="89" t="s">
        <v>670</v>
      </c>
    </row>
    <row r="4231" spans="1:16" ht="38.25">
      <c r="A4231" s="271" t="s">
        <v>711</v>
      </c>
      <c r="B4231" s="89"/>
      <c r="C4231" s="272" t="s">
        <v>1414</v>
      </c>
      <c r="D4231" s="84">
        <v>43553</v>
      </c>
      <c r="E4231" s="85" t="s">
        <v>7206</v>
      </c>
      <c r="F4231" s="85" t="s">
        <v>13</v>
      </c>
      <c r="G4231" s="85">
        <v>393688</v>
      </c>
      <c r="H4231" s="89"/>
      <c r="I4231" s="273" t="s">
        <v>720</v>
      </c>
      <c r="J4231" s="89"/>
      <c r="K4231" s="89"/>
      <c r="L4231" s="89"/>
      <c r="M4231" s="89"/>
      <c r="N4231" s="274">
        <v>3960.35</v>
      </c>
      <c r="O4231" s="274">
        <v>0</v>
      </c>
      <c r="P4231" s="89" t="s">
        <v>670</v>
      </c>
    </row>
    <row r="4232" spans="1:16" ht="38.25">
      <c r="A4232" s="271" t="s">
        <v>711</v>
      </c>
      <c r="B4232" s="89"/>
      <c r="C4232" s="272" t="s">
        <v>1414</v>
      </c>
      <c r="D4232" s="84">
        <v>43553</v>
      </c>
      <c r="E4232" s="85" t="s">
        <v>7207</v>
      </c>
      <c r="F4232" s="85" t="s">
        <v>13</v>
      </c>
      <c r="G4232" s="85">
        <v>393690</v>
      </c>
      <c r="H4232" s="89"/>
      <c r="I4232" s="273" t="s">
        <v>720</v>
      </c>
      <c r="J4232" s="89"/>
      <c r="K4232" s="89"/>
      <c r="L4232" s="89"/>
      <c r="M4232" s="89"/>
      <c r="N4232" s="274">
        <v>30853.06</v>
      </c>
      <c r="O4232" s="274">
        <v>0</v>
      </c>
      <c r="P4232" s="89" t="s">
        <v>670</v>
      </c>
    </row>
    <row r="4233" spans="1:16" ht="38.25">
      <c r="A4233" s="271" t="s">
        <v>711</v>
      </c>
      <c r="B4233" s="89"/>
      <c r="C4233" s="272" t="s">
        <v>1414</v>
      </c>
      <c r="D4233" s="84">
        <v>43553</v>
      </c>
      <c r="E4233" s="85" t="s">
        <v>7208</v>
      </c>
      <c r="F4233" s="85" t="s">
        <v>13</v>
      </c>
      <c r="G4233" s="85">
        <v>393692</v>
      </c>
      <c r="H4233" s="89"/>
      <c r="I4233" s="273" t="s">
        <v>720</v>
      </c>
      <c r="J4233" s="89"/>
      <c r="K4233" s="89"/>
      <c r="L4233" s="89"/>
      <c r="M4233" s="89"/>
      <c r="N4233" s="274">
        <v>3299.73</v>
      </c>
      <c r="O4233" s="274">
        <v>0</v>
      </c>
      <c r="P4233" s="89" t="s">
        <v>670</v>
      </c>
    </row>
    <row r="4234" spans="1:16" ht="38.25">
      <c r="A4234" s="271" t="s">
        <v>711</v>
      </c>
      <c r="B4234" s="89"/>
      <c r="C4234" s="272" t="s">
        <v>1414</v>
      </c>
      <c r="D4234" s="84">
        <v>43553</v>
      </c>
      <c r="E4234" s="85" t="s">
        <v>7209</v>
      </c>
      <c r="F4234" s="85" t="s">
        <v>13</v>
      </c>
      <c r="G4234" s="85">
        <v>393694</v>
      </c>
      <c r="H4234" s="89"/>
      <c r="I4234" s="273" t="s">
        <v>720</v>
      </c>
      <c r="J4234" s="89"/>
      <c r="K4234" s="89"/>
      <c r="L4234" s="89"/>
      <c r="M4234" s="89"/>
      <c r="N4234" s="274">
        <v>6958.37</v>
      </c>
      <c r="O4234" s="274">
        <v>0</v>
      </c>
      <c r="P4234" s="89" t="s">
        <v>670</v>
      </c>
    </row>
    <row r="4235" spans="1:16" ht="38.25">
      <c r="A4235" s="271" t="s">
        <v>711</v>
      </c>
      <c r="B4235" s="89"/>
      <c r="C4235" s="272" t="s">
        <v>1414</v>
      </c>
      <c r="D4235" s="84">
        <v>43553</v>
      </c>
      <c r="E4235" s="85" t="s">
        <v>7210</v>
      </c>
      <c r="F4235" s="85" t="s">
        <v>13</v>
      </c>
      <c r="G4235" s="85">
        <v>393696</v>
      </c>
      <c r="H4235" s="89"/>
      <c r="I4235" s="273" t="s">
        <v>720</v>
      </c>
      <c r="J4235" s="89"/>
      <c r="K4235" s="89"/>
      <c r="L4235" s="89"/>
      <c r="M4235" s="89"/>
      <c r="N4235" s="274">
        <v>30777.599999999999</v>
      </c>
      <c r="O4235" s="274">
        <v>0</v>
      </c>
      <c r="P4235" s="89" t="s">
        <v>670</v>
      </c>
    </row>
    <row r="4236" spans="1:16" ht="38.25">
      <c r="A4236" s="271" t="s">
        <v>711</v>
      </c>
      <c r="B4236" s="89"/>
      <c r="C4236" s="272" t="s">
        <v>1414</v>
      </c>
      <c r="D4236" s="84">
        <v>43553</v>
      </c>
      <c r="E4236" s="85" t="s">
        <v>7211</v>
      </c>
      <c r="F4236" s="85" t="s">
        <v>13</v>
      </c>
      <c r="G4236" s="85">
        <v>393698</v>
      </c>
      <c r="H4236" s="89"/>
      <c r="I4236" s="273" t="s">
        <v>720</v>
      </c>
      <c r="J4236" s="89"/>
      <c r="K4236" s="89"/>
      <c r="L4236" s="89"/>
      <c r="M4236" s="89"/>
      <c r="N4236" s="274">
        <v>30777.599999999999</v>
      </c>
      <c r="O4236" s="274">
        <v>0</v>
      </c>
      <c r="P4236" s="89" t="s">
        <v>670</v>
      </c>
    </row>
    <row r="4237" spans="1:16" ht="38.25">
      <c r="A4237" s="271" t="s">
        <v>711</v>
      </c>
      <c r="B4237" s="89"/>
      <c r="C4237" s="272" t="s">
        <v>1414</v>
      </c>
      <c r="D4237" s="84">
        <v>43553</v>
      </c>
      <c r="E4237" s="85" t="s">
        <v>7212</v>
      </c>
      <c r="F4237" s="85" t="s">
        <v>13</v>
      </c>
      <c r="G4237" s="85">
        <v>393700</v>
      </c>
      <c r="H4237" s="89"/>
      <c r="I4237" s="273" t="s">
        <v>720</v>
      </c>
      <c r="J4237" s="89"/>
      <c r="K4237" s="89"/>
      <c r="L4237" s="89"/>
      <c r="M4237" s="89"/>
      <c r="N4237" s="274">
        <v>30777.599999999999</v>
      </c>
      <c r="O4237" s="274">
        <v>0</v>
      </c>
      <c r="P4237" s="89" t="s">
        <v>670</v>
      </c>
    </row>
    <row r="4238" spans="1:16" ht="38.25">
      <c r="A4238" s="271" t="s">
        <v>711</v>
      </c>
      <c r="B4238" s="89"/>
      <c r="C4238" s="272" t="s">
        <v>1414</v>
      </c>
      <c r="D4238" s="84">
        <v>43553</v>
      </c>
      <c r="E4238" s="85" t="s">
        <v>7213</v>
      </c>
      <c r="F4238" s="85" t="s">
        <v>13</v>
      </c>
      <c r="G4238" s="85">
        <v>393702</v>
      </c>
      <c r="H4238" s="89"/>
      <c r="I4238" s="273" t="s">
        <v>720</v>
      </c>
      <c r="J4238" s="89"/>
      <c r="K4238" s="89"/>
      <c r="L4238" s="89"/>
      <c r="M4238" s="89"/>
      <c r="N4238" s="274">
        <v>30777.599999999999</v>
      </c>
      <c r="O4238" s="274">
        <v>0</v>
      </c>
      <c r="P4238" s="89" t="s">
        <v>670</v>
      </c>
    </row>
    <row r="4239" spans="1:16" ht="38.25">
      <c r="A4239" s="271" t="s">
        <v>711</v>
      </c>
      <c r="B4239" s="89"/>
      <c r="C4239" s="272" t="s">
        <v>1414</v>
      </c>
      <c r="D4239" s="84">
        <v>43553</v>
      </c>
      <c r="E4239" s="85" t="s">
        <v>7214</v>
      </c>
      <c r="F4239" s="85" t="s">
        <v>13</v>
      </c>
      <c r="G4239" s="85">
        <v>393704</v>
      </c>
      <c r="H4239" s="89"/>
      <c r="I4239" s="273" t="s">
        <v>720</v>
      </c>
      <c r="J4239" s="89"/>
      <c r="K4239" s="89"/>
      <c r="L4239" s="89"/>
      <c r="M4239" s="89"/>
      <c r="N4239" s="274">
        <v>3064.98</v>
      </c>
      <c r="O4239" s="274">
        <v>0</v>
      </c>
      <c r="P4239" s="89" t="s">
        <v>670</v>
      </c>
    </row>
    <row r="4240" spans="1:16" ht="38.25">
      <c r="A4240" s="271" t="s">
        <v>711</v>
      </c>
      <c r="B4240" s="89"/>
      <c r="C4240" s="272" t="s">
        <v>1414</v>
      </c>
      <c r="D4240" s="84">
        <v>43553</v>
      </c>
      <c r="E4240" s="85" t="s">
        <v>7215</v>
      </c>
      <c r="F4240" s="85" t="s">
        <v>13</v>
      </c>
      <c r="G4240" s="85">
        <v>393706</v>
      </c>
      <c r="H4240" s="89"/>
      <c r="I4240" s="273" t="s">
        <v>720</v>
      </c>
      <c r="J4240" s="89"/>
      <c r="K4240" s="89"/>
      <c r="L4240" s="89"/>
      <c r="M4240" s="89"/>
      <c r="N4240" s="274">
        <v>3535.71</v>
      </c>
      <c r="O4240" s="274">
        <v>0</v>
      </c>
      <c r="P4240" s="89" t="s">
        <v>670</v>
      </c>
    </row>
    <row r="4241" spans="1:16" ht="38.25">
      <c r="A4241" s="271" t="s">
        <v>711</v>
      </c>
      <c r="B4241" s="89"/>
      <c r="C4241" s="272" t="s">
        <v>1414</v>
      </c>
      <c r="D4241" s="84">
        <v>43553</v>
      </c>
      <c r="E4241" s="85" t="s">
        <v>7216</v>
      </c>
      <c r="F4241" s="85" t="s">
        <v>13</v>
      </c>
      <c r="G4241" s="85">
        <v>393708</v>
      </c>
      <c r="H4241" s="89"/>
      <c r="I4241" s="273" t="s">
        <v>720</v>
      </c>
      <c r="J4241" s="89"/>
      <c r="K4241" s="89"/>
      <c r="L4241" s="89"/>
      <c r="M4241" s="89"/>
      <c r="N4241" s="274">
        <v>1329.67</v>
      </c>
      <c r="O4241" s="274">
        <v>0</v>
      </c>
      <c r="P4241" s="89" t="s">
        <v>670</v>
      </c>
    </row>
    <row r="4242" spans="1:16" ht="38.25">
      <c r="A4242" s="271" t="s">
        <v>711</v>
      </c>
      <c r="B4242" s="89"/>
      <c r="C4242" s="272" t="s">
        <v>1414</v>
      </c>
      <c r="D4242" s="84">
        <v>43553</v>
      </c>
      <c r="E4242" s="85" t="s">
        <v>7217</v>
      </c>
      <c r="F4242" s="85" t="s">
        <v>13</v>
      </c>
      <c r="G4242" s="85">
        <v>393710</v>
      </c>
      <c r="H4242" s="89"/>
      <c r="I4242" s="273" t="s">
        <v>720</v>
      </c>
      <c r="J4242" s="89"/>
      <c r="K4242" s="89"/>
      <c r="L4242" s="89"/>
      <c r="M4242" s="89"/>
      <c r="N4242" s="274">
        <v>3762.3</v>
      </c>
      <c r="O4242" s="274">
        <v>0</v>
      </c>
      <c r="P4242" s="89" t="s">
        <v>670</v>
      </c>
    </row>
    <row r="4243" spans="1:16" ht="38.25">
      <c r="A4243" s="271" t="s">
        <v>711</v>
      </c>
      <c r="B4243" s="89"/>
      <c r="C4243" s="272" t="s">
        <v>1414</v>
      </c>
      <c r="D4243" s="84">
        <v>43553</v>
      </c>
      <c r="E4243" s="85" t="s">
        <v>7218</v>
      </c>
      <c r="F4243" s="85" t="s">
        <v>13</v>
      </c>
      <c r="G4243" s="85">
        <v>393712</v>
      </c>
      <c r="H4243" s="89"/>
      <c r="I4243" s="273" t="s">
        <v>720</v>
      </c>
      <c r="J4243" s="89"/>
      <c r="K4243" s="89"/>
      <c r="L4243" s="89"/>
      <c r="M4243" s="89"/>
      <c r="N4243" s="274">
        <v>8672.2099999999991</v>
      </c>
      <c r="O4243" s="274">
        <v>0</v>
      </c>
      <c r="P4243" s="89" t="s">
        <v>670</v>
      </c>
    </row>
    <row r="4244" spans="1:16" ht="38.25">
      <c r="A4244" s="271" t="s">
        <v>711</v>
      </c>
      <c r="B4244" s="89"/>
      <c r="C4244" s="272" t="s">
        <v>1414</v>
      </c>
      <c r="D4244" s="84">
        <v>43553</v>
      </c>
      <c r="E4244" s="85" t="s">
        <v>7219</v>
      </c>
      <c r="F4244" s="85" t="s">
        <v>13</v>
      </c>
      <c r="G4244" s="85">
        <v>393714</v>
      </c>
      <c r="H4244" s="89"/>
      <c r="I4244" s="273" t="s">
        <v>720</v>
      </c>
      <c r="J4244" s="89"/>
      <c r="K4244" s="89"/>
      <c r="L4244" s="89"/>
      <c r="M4244" s="89"/>
      <c r="N4244" s="274">
        <v>10333.49</v>
      </c>
      <c r="O4244" s="274">
        <v>0</v>
      </c>
      <c r="P4244" s="89" t="s">
        <v>670</v>
      </c>
    </row>
    <row r="4245" spans="1:16" ht="38.25">
      <c r="A4245" s="271" t="s">
        <v>711</v>
      </c>
      <c r="B4245" s="89"/>
      <c r="C4245" s="272" t="s">
        <v>1414</v>
      </c>
      <c r="D4245" s="84">
        <v>43553</v>
      </c>
      <c r="E4245" s="85" t="s">
        <v>7220</v>
      </c>
      <c r="F4245" s="85" t="s">
        <v>13</v>
      </c>
      <c r="G4245" s="85">
        <v>393716</v>
      </c>
      <c r="H4245" s="89"/>
      <c r="I4245" s="273" t="s">
        <v>720</v>
      </c>
      <c r="J4245" s="89"/>
      <c r="K4245" s="89"/>
      <c r="L4245" s="89"/>
      <c r="M4245" s="89"/>
      <c r="N4245" s="274">
        <v>27477.87</v>
      </c>
      <c r="O4245" s="274">
        <v>0</v>
      </c>
      <c r="P4245" s="89" t="s">
        <v>670</v>
      </c>
    </row>
    <row r="4246" spans="1:16" ht="51">
      <c r="A4246" s="271">
        <v>117</v>
      </c>
      <c r="B4246" s="89"/>
      <c r="C4246" s="272" t="s">
        <v>62</v>
      </c>
      <c r="D4246" s="84">
        <v>43553</v>
      </c>
      <c r="E4246" s="85" t="s">
        <v>7221</v>
      </c>
      <c r="F4246" s="85" t="s">
        <v>11</v>
      </c>
      <c r="G4246" s="85">
        <v>950453</v>
      </c>
      <c r="H4246" s="89"/>
      <c r="I4246" s="273" t="s">
        <v>8694</v>
      </c>
      <c r="J4246" s="89"/>
      <c r="K4246" s="89"/>
      <c r="L4246" s="89"/>
      <c r="M4246" s="89"/>
      <c r="N4246" s="274">
        <v>50</v>
      </c>
      <c r="O4246" s="274">
        <v>0</v>
      </c>
      <c r="P4246" s="89" t="s">
        <v>670</v>
      </c>
    </row>
    <row r="4247" spans="1:16" ht="51">
      <c r="A4247" s="271">
        <v>117</v>
      </c>
      <c r="B4247" s="89"/>
      <c r="C4247" s="272" t="s">
        <v>62</v>
      </c>
      <c r="D4247" s="84">
        <v>43553</v>
      </c>
      <c r="E4247" s="85" t="s">
        <v>7222</v>
      </c>
      <c r="F4247" s="85" t="s">
        <v>11</v>
      </c>
      <c r="G4247" s="85">
        <v>950454</v>
      </c>
      <c r="H4247" s="89"/>
      <c r="I4247" s="273" t="s">
        <v>8695</v>
      </c>
      <c r="J4247" s="89"/>
      <c r="K4247" s="89"/>
      <c r="L4247" s="89"/>
      <c r="M4247" s="89"/>
      <c r="N4247" s="274">
        <v>50</v>
      </c>
      <c r="O4247" s="274">
        <v>0</v>
      </c>
      <c r="P4247" s="89" t="s">
        <v>670</v>
      </c>
    </row>
    <row r="4248" spans="1:16" ht="63.75">
      <c r="A4248" s="271" t="s">
        <v>556</v>
      </c>
      <c r="B4248" s="89"/>
      <c r="C4248" s="272" t="s">
        <v>616</v>
      </c>
      <c r="D4248" s="84">
        <v>43553</v>
      </c>
      <c r="E4248" s="85" t="s">
        <v>7223</v>
      </c>
      <c r="F4248" s="85" t="s">
        <v>11</v>
      </c>
      <c r="G4248" s="85">
        <v>950546</v>
      </c>
      <c r="H4248" s="89"/>
      <c r="I4248" s="273" t="s">
        <v>752</v>
      </c>
      <c r="J4248" s="89"/>
      <c r="K4248" s="89"/>
      <c r="L4248" s="89"/>
      <c r="M4248" s="89"/>
      <c r="N4248" s="274">
        <v>50</v>
      </c>
      <c r="O4248" s="274">
        <v>0</v>
      </c>
      <c r="P4248" s="89" t="s">
        <v>670</v>
      </c>
    </row>
    <row r="4249" spans="1:16" ht="38.25">
      <c r="A4249" s="271" t="s">
        <v>711</v>
      </c>
      <c r="B4249" s="89"/>
      <c r="C4249" s="272" t="s">
        <v>1414</v>
      </c>
      <c r="D4249" s="84">
        <v>43553</v>
      </c>
      <c r="E4249" s="85" t="s">
        <v>7224</v>
      </c>
      <c r="F4249" s="85" t="s">
        <v>13</v>
      </c>
      <c r="G4249" s="85">
        <v>393508</v>
      </c>
      <c r="H4249" s="89"/>
      <c r="I4249" s="273" t="s">
        <v>720</v>
      </c>
      <c r="J4249" s="89"/>
      <c r="K4249" s="89"/>
      <c r="L4249" s="89"/>
      <c r="M4249" s="89"/>
      <c r="N4249" s="274">
        <v>1680843.92</v>
      </c>
      <c r="O4249" s="274">
        <v>0</v>
      </c>
      <c r="P4249" s="89" t="s">
        <v>670</v>
      </c>
    </row>
    <row r="4250" spans="1:16" ht="38.25">
      <c r="A4250" s="271" t="s">
        <v>711</v>
      </c>
      <c r="B4250" s="89"/>
      <c r="C4250" s="272" t="s">
        <v>1414</v>
      </c>
      <c r="D4250" s="84">
        <v>43553</v>
      </c>
      <c r="E4250" s="85" t="s">
        <v>7225</v>
      </c>
      <c r="F4250" s="85" t="s">
        <v>13</v>
      </c>
      <c r="G4250" s="85">
        <v>393510</v>
      </c>
      <c r="H4250" s="89"/>
      <c r="I4250" s="273" t="s">
        <v>720</v>
      </c>
      <c r="J4250" s="89"/>
      <c r="K4250" s="89"/>
      <c r="L4250" s="89"/>
      <c r="M4250" s="89"/>
      <c r="N4250" s="274">
        <v>1680843.92</v>
      </c>
      <c r="O4250" s="274">
        <v>0</v>
      </c>
      <c r="P4250" s="89" t="s">
        <v>670</v>
      </c>
    </row>
    <row r="4251" spans="1:16" ht="38.25">
      <c r="A4251" s="271" t="s">
        <v>711</v>
      </c>
      <c r="B4251" s="89"/>
      <c r="C4251" s="272" t="s">
        <v>1414</v>
      </c>
      <c r="D4251" s="84">
        <v>43553</v>
      </c>
      <c r="E4251" s="85" t="s">
        <v>7226</v>
      </c>
      <c r="F4251" s="85" t="s">
        <v>13</v>
      </c>
      <c r="G4251" s="85">
        <v>393512</v>
      </c>
      <c r="H4251" s="89"/>
      <c r="I4251" s="273" t="s">
        <v>720</v>
      </c>
      <c r="J4251" s="89"/>
      <c r="K4251" s="89"/>
      <c r="L4251" s="89"/>
      <c r="M4251" s="89"/>
      <c r="N4251" s="274">
        <v>1680843.92</v>
      </c>
      <c r="O4251" s="274">
        <v>0</v>
      </c>
      <c r="P4251" s="89" t="s">
        <v>670</v>
      </c>
    </row>
    <row r="4252" spans="1:16" ht="38.25">
      <c r="A4252" s="271" t="s">
        <v>711</v>
      </c>
      <c r="B4252" s="89"/>
      <c r="C4252" s="272" t="s">
        <v>1414</v>
      </c>
      <c r="D4252" s="84">
        <v>43553</v>
      </c>
      <c r="E4252" s="85" t="s">
        <v>7227</v>
      </c>
      <c r="F4252" s="85" t="s">
        <v>13</v>
      </c>
      <c r="G4252" s="85">
        <v>393514</v>
      </c>
      <c r="H4252" s="89"/>
      <c r="I4252" s="273" t="s">
        <v>720</v>
      </c>
      <c r="J4252" s="89"/>
      <c r="K4252" s="89"/>
      <c r="L4252" s="89"/>
      <c r="M4252" s="89"/>
      <c r="N4252" s="274">
        <v>1680843.92</v>
      </c>
      <c r="O4252" s="274">
        <v>0</v>
      </c>
      <c r="P4252" s="89" t="s">
        <v>670</v>
      </c>
    </row>
    <row r="4253" spans="1:16" ht="38.25">
      <c r="A4253" s="271" t="s">
        <v>711</v>
      </c>
      <c r="B4253" s="89"/>
      <c r="C4253" s="272" t="s">
        <v>1414</v>
      </c>
      <c r="D4253" s="84">
        <v>43553</v>
      </c>
      <c r="E4253" s="85" t="s">
        <v>7228</v>
      </c>
      <c r="F4253" s="85" t="s">
        <v>13</v>
      </c>
      <c r="G4253" s="85">
        <v>393516</v>
      </c>
      <c r="H4253" s="89"/>
      <c r="I4253" s="273" t="s">
        <v>720</v>
      </c>
      <c r="J4253" s="89"/>
      <c r="K4253" s="89"/>
      <c r="L4253" s="89"/>
      <c r="M4253" s="89"/>
      <c r="N4253" s="274">
        <v>4616635.32</v>
      </c>
      <c r="O4253" s="274">
        <v>0</v>
      </c>
      <c r="P4253" s="89" t="s">
        <v>670</v>
      </c>
    </row>
    <row r="4254" spans="1:16" ht="38.25">
      <c r="A4254" s="271" t="s">
        <v>711</v>
      </c>
      <c r="B4254" s="89"/>
      <c r="C4254" s="272" t="s">
        <v>1414</v>
      </c>
      <c r="D4254" s="84">
        <v>43553</v>
      </c>
      <c r="E4254" s="85" t="s">
        <v>7229</v>
      </c>
      <c r="F4254" s="85" t="s">
        <v>13</v>
      </c>
      <c r="G4254" s="85">
        <v>393518</v>
      </c>
      <c r="H4254" s="89"/>
      <c r="I4254" s="273" t="s">
        <v>720</v>
      </c>
      <c r="J4254" s="89"/>
      <c r="K4254" s="89"/>
      <c r="L4254" s="89"/>
      <c r="M4254" s="89"/>
      <c r="N4254" s="274">
        <v>4616635.32</v>
      </c>
      <c r="O4254" s="274">
        <v>0</v>
      </c>
      <c r="P4254" s="89" t="s">
        <v>670</v>
      </c>
    </row>
    <row r="4255" spans="1:16" ht="38.25">
      <c r="A4255" s="271" t="s">
        <v>711</v>
      </c>
      <c r="B4255" s="89"/>
      <c r="C4255" s="272" t="s">
        <v>1414</v>
      </c>
      <c r="D4255" s="84">
        <v>43553</v>
      </c>
      <c r="E4255" s="85" t="s">
        <v>7230</v>
      </c>
      <c r="F4255" s="85" t="s">
        <v>13</v>
      </c>
      <c r="G4255" s="85">
        <v>393520</v>
      </c>
      <c r="H4255" s="89"/>
      <c r="I4255" s="273" t="s">
        <v>720</v>
      </c>
      <c r="J4255" s="89"/>
      <c r="K4255" s="89"/>
      <c r="L4255" s="89"/>
      <c r="M4255" s="89"/>
      <c r="N4255" s="274">
        <v>4616635.32</v>
      </c>
      <c r="O4255" s="274">
        <v>0</v>
      </c>
      <c r="P4255" s="89" t="s">
        <v>670</v>
      </c>
    </row>
    <row r="4256" spans="1:16" ht="38.25">
      <c r="A4256" s="271" t="s">
        <v>711</v>
      </c>
      <c r="B4256" s="89"/>
      <c r="C4256" s="272" t="s">
        <v>1414</v>
      </c>
      <c r="D4256" s="84">
        <v>43553</v>
      </c>
      <c r="E4256" s="85" t="s">
        <v>7231</v>
      </c>
      <c r="F4256" s="85" t="s">
        <v>13</v>
      </c>
      <c r="G4256" s="85">
        <v>393522</v>
      </c>
      <c r="H4256" s="89"/>
      <c r="I4256" s="273" t="s">
        <v>720</v>
      </c>
      <c r="J4256" s="89"/>
      <c r="K4256" s="89"/>
      <c r="L4256" s="89"/>
      <c r="M4256" s="89"/>
      <c r="N4256" s="274">
        <v>4616635.32</v>
      </c>
      <c r="O4256" s="274">
        <v>0</v>
      </c>
      <c r="P4256" s="89" t="s">
        <v>670</v>
      </c>
    </row>
    <row r="4257" spans="1:16" ht="38.25">
      <c r="A4257" s="271" t="s">
        <v>711</v>
      </c>
      <c r="B4257" s="89"/>
      <c r="C4257" s="272" t="s">
        <v>1414</v>
      </c>
      <c r="D4257" s="84">
        <v>43553</v>
      </c>
      <c r="E4257" s="85" t="s">
        <v>7232</v>
      </c>
      <c r="F4257" s="85" t="s">
        <v>13</v>
      </c>
      <c r="G4257" s="85">
        <v>393524</v>
      </c>
      <c r="H4257" s="89"/>
      <c r="I4257" s="273" t="s">
        <v>720</v>
      </c>
      <c r="J4257" s="89"/>
      <c r="K4257" s="89"/>
      <c r="L4257" s="89"/>
      <c r="M4257" s="89"/>
      <c r="N4257" s="274">
        <v>4616635.32</v>
      </c>
      <c r="O4257" s="274">
        <v>0</v>
      </c>
      <c r="P4257" s="89" t="s">
        <v>670</v>
      </c>
    </row>
    <row r="4258" spans="1:16" ht="38.25">
      <c r="A4258" s="271" t="s">
        <v>711</v>
      </c>
      <c r="B4258" s="89"/>
      <c r="C4258" s="272" t="s">
        <v>1414</v>
      </c>
      <c r="D4258" s="84">
        <v>43553</v>
      </c>
      <c r="E4258" s="85" t="s">
        <v>7233</v>
      </c>
      <c r="F4258" s="85" t="s">
        <v>13</v>
      </c>
      <c r="G4258" s="85">
        <v>393526</v>
      </c>
      <c r="H4258" s="89"/>
      <c r="I4258" s="273" t="s">
        <v>720</v>
      </c>
      <c r="J4258" s="89"/>
      <c r="K4258" s="89"/>
      <c r="L4258" s="89"/>
      <c r="M4258" s="89"/>
      <c r="N4258" s="274">
        <v>3910763.62</v>
      </c>
      <c r="O4258" s="274">
        <v>0</v>
      </c>
      <c r="P4258" s="89" t="s">
        <v>670</v>
      </c>
    </row>
    <row r="4259" spans="1:16" ht="38.25">
      <c r="A4259" s="271" t="s">
        <v>711</v>
      </c>
      <c r="B4259" s="89"/>
      <c r="C4259" s="272" t="s">
        <v>1414</v>
      </c>
      <c r="D4259" s="84">
        <v>43553</v>
      </c>
      <c r="E4259" s="85" t="s">
        <v>7234</v>
      </c>
      <c r="F4259" s="85" t="s">
        <v>13</v>
      </c>
      <c r="G4259" s="85">
        <v>393528</v>
      </c>
      <c r="H4259" s="89"/>
      <c r="I4259" s="273" t="s">
        <v>720</v>
      </c>
      <c r="J4259" s="89"/>
      <c r="K4259" s="89"/>
      <c r="L4259" s="89"/>
      <c r="M4259" s="89"/>
      <c r="N4259" s="274">
        <v>3910763.62</v>
      </c>
      <c r="O4259" s="274">
        <v>0</v>
      </c>
      <c r="P4259" s="89" t="s">
        <v>670</v>
      </c>
    </row>
    <row r="4260" spans="1:16" ht="38.25">
      <c r="A4260" s="271" t="s">
        <v>711</v>
      </c>
      <c r="B4260" s="89"/>
      <c r="C4260" s="272" t="s">
        <v>1414</v>
      </c>
      <c r="D4260" s="84">
        <v>43553</v>
      </c>
      <c r="E4260" s="85" t="s">
        <v>7235</v>
      </c>
      <c r="F4260" s="85" t="s">
        <v>13</v>
      </c>
      <c r="G4260" s="85">
        <v>393530</v>
      </c>
      <c r="H4260" s="89"/>
      <c r="I4260" s="273" t="s">
        <v>720</v>
      </c>
      <c r="J4260" s="89"/>
      <c r="K4260" s="89"/>
      <c r="L4260" s="89"/>
      <c r="M4260" s="89"/>
      <c r="N4260" s="274">
        <v>3910763.62</v>
      </c>
      <c r="O4260" s="274">
        <v>0</v>
      </c>
      <c r="P4260" s="89" t="s">
        <v>670</v>
      </c>
    </row>
    <row r="4261" spans="1:16" ht="38.25">
      <c r="A4261" s="271" t="s">
        <v>711</v>
      </c>
      <c r="B4261" s="89"/>
      <c r="C4261" s="272" t="s">
        <v>1414</v>
      </c>
      <c r="D4261" s="84">
        <v>43553</v>
      </c>
      <c r="E4261" s="85" t="s">
        <v>7236</v>
      </c>
      <c r="F4261" s="85" t="s">
        <v>13</v>
      </c>
      <c r="G4261" s="85">
        <v>393532</v>
      </c>
      <c r="H4261" s="89"/>
      <c r="I4261" s="273" t="s">
        <v>720</v>
      </c>
      <c r="J4261" s="89"/>
      <c r="K4261" s="89"/>
      <c r="L4261" s="89"/>
      <c r="M4261" s="89"/>
      <c r="N4261" s="274">
        <v>3910763.62</v>
      </c>
      <c r="O4261" s="274">
        <v>0</v>
      </c>
      <c r="P4261" s="89" t="s">
        <v>670</v>
      </c>
    </row>
    <row r="4262" spans="1:16" ht="38.25">
      <c r="A4262" s="271" t="s">
        <v>711</v>
      </c>
      <c r="B4262" s="89"/>
      <c r="C4262" s="272" t="s">
        <v>1414</v>
      </c>
      <c r="D4262" s="84">
        <v>43553</v>
      </c>
      <c r="E4262" s="85" t="s">
        <v>7237</v>
      </c>
      <c r="F4262" s="85" t="s">
        <v>13</v>
      </c>
      <c r="G4262" s="85">
        <v>393534</v>
      </c>
      <c r="H4262" s="89"/>
      <c r="I4262" s="273" t="s">
        <v>720</v>
      </c>
      <c r="J4262" s="89"/>
      <c r="K4262" s="89"/>
      <c r="L4262" s="89"/>
      <c r="M4262" s="89"/>
      <c r="N4262" s="274">
        <v>3910763.62</v>
      </c>
      <c r="O4262" s="274">
        <v>0</v>
      </c>
      <c r="P4262" s="89" t="s">
        <v>670</v>
      </c>
    </row>
    <row r="4263" spans="1:16" ht="38.25">
      <c r="A4263" s="271" t="s">
        <v>711</v>
      </c>
      <c r="B4263" s="89"/>
      <c r="C4263" s="272" t="s">
        <v>1414</v>
      </c>
      <c r="D4263" s="84">
        <v>43553</v>
      </c>
      <c r="E4263" s="85" t="s">
        <v>7238</v>
      </c>
      <c r="F4263" s="85" t="s">
        <v>13</v>
      </c>
      <c r="G4263" s="85">
        <v>393536</v>
      </c>
      <c r="H4263" s="89"/>
      <c r="I4263" s="273" t="s">
        <v>720</v>
      </c>
      <c r="J4263" s="89"/>
      <c r="K4263" s="89"/>
      <c r="L4263" s="89"/>
      <c r="M4263" s="89"/>
      <c r="N4263" s="274">
        <v>10741371.6</v>
      </c>
      <c r="O4263" s="274">
        <v>0</v>
      </c>
      <c r="P4263" s="89" t="s">
        <v>670</v>
      </c>
    </row>
    <row r="4264" spans="1:16" ht="38.25">
      <c r="A4264" s="271" t="s">
        <v>711</v>
      </c>
      <c r="B4264" s="89"/>
      <c r="C4264" s="272" t="s">
        <v>1414</v>
      </c>
      <c r="D4264" s="84">
        <v>43553</v>
      </c>
      <c r="E4264" s="85" t="s">
        <v>7239</v>
      </c>
      <c r="F4264" s="85" t="s">
        <v>13</v>
      </c>
      <c r="G4264" s="85">
        <v>393538</v>
      </c>
      <c r="H4264" s="89"/>
      <c r="I4264" s="273" t="s">
        <v>720</v>
      </c>
      <c r="J4264" s="89"/>
      <c r="K4264" s="89"/>
      <c r="L4264" s="89"/>
      <c r="M4264" s="89"/>
      <c r="N4264" s="274">
        <v>10741371.6</v>
      </c>
      <c r="O4264" s="274">
        <v>0</v>
      </c>
      <c r="P4264" s="89" t="s">
        <v>670</v>
      </c>
    </row>
    <row r="4265" spans="1:16" ht="38.25">
      <c r="A4265" s="271" t="s">
        <v>711</v>
      </c>
      <c r="B4265" s="89"/>
      <c r="C4265" s="272" t="s">
        <v>1414</v>
      </c>
      <c r="D4265" s="84">
        <v>43553</v>
      </c>
      <c r="E4265" s="85" t="s">
        <v>7240</v>
      </c>
      <c r="F4265" s="85" t="s">
        <v>13</v>
      </c>
      <c r="G4265" s="85">
        <v>393540</v>
      </c>
      <c r="H4265" s="89"/>
      <c r="I4265" s="273" t="s">
        <v>720</v>
      </c>
      <c r="J4265" s="89"/>
      <c r="K4265" s="89"/>
      <c r="L4265" s="89"/>
      <c r="M4265" s="89"/>
      <c r="N4265" s="274">
        <v>10741371.6</v>
      </c>
      <c r="O4265" s="274">
        <v>0</v>
      </c>
      <c r="P4265" s="89" t="s">
        <v>670</v>
      </c>
    </row>
    <row r="4266" spans="1:16" ht="38.25">
      <c r="A4266" s="271" t="s">
        <v>711</v>
      </c>
      <c r="B4266" s="89"/>
      <c r="C4266" s="272" t="s">
        <v>1414</v>
      </c>
      <c r="D4266" s="84">
        <v>43553</v>
      </c>
      <c r="E4266" s="85" t="s">
        <v>7241</v>
      </c>
      <c r="F4266" s="85" t="s">
        <v>13</v>
      </c>
      <c r="G4266" s="85">
        <v>393542</v>
      </c>
      <c r="H4266" s="89"/>
      <c r="I4266" s="273" t="s">
        <v>720</v>
      </c>
      <c r="J4266" s="89"/>
      <c r="K4266" s="89"/>
      <c r="L4266" s="89"/>
      <c r="M4266" s="89"/>
      <c r="N4266" s="274">
        <v>10741371.6</v>
      </c>
      <c r="O4266" s="274">
        <v>0</v>
      </c>
      <c r="P4266" s="89" t="s">
        <v>670</v>
      </c>
    </row>
    <row r="4267" spans="1:16" ht="38.25">
      <c r="A4267" s="271" t="s">
        <v>711</v>
      </c>
      <c r="B4267" s="89"/>
      <c r="C4267" s="272" t="s">
        <v>1414</v>
      </c>
      <c r="D4267" s="84">
        <v>43553</v>
      </c>
      <c r="E4267" s="85" t="s">
        <v>7242</v>
      </c>
      <c r="F4267" s="85" t="s">
        <v>13</v>
      </c>
      <c r="G4267" s="85">
        <v>393544</v>
      </c>
      <c r="H4267" s="89"/>
      <c r="I4267" s="273" t="s">
        <v>720</v>
      </c>
      <c r="J4267" s="89"/>
      <c r="K4267" s="89"/>
      <c r="L4267" s="89"/>
      <c r="M4267" s="89"/>
      <c r="N4267" s="274">
        <v>10741371.6</v>
      </c>
      <c r="O4267" s="274">
        <v>0</v>
      </c>
      <c r="P4267" s="89" t="s">
        <v>670</v>
      </c>
    </row>
    <row r="4268" spans="1:16" ht="38.25">
      <c r="A4268" s="271" t="s">
        <v>711</v>
      </c>
      <c r="B4268" s="89"/>
      <c r="C4268" s="272" t="s">
        <v>1414</v>
      </c>
      <c r="D4268" s="84">
        <v>43553</v>
      </c>
      <c r="E4268" s="85" t="s">
        <v>7243</v>
      </c>
      <c r="F4268" s="85" t="s">
        <v>13</v>
      </c>
      <c r="G4268" s="85">
        <v>393546</v>
      </c>
      <c r="H4268" s="89"/>
      <c r="I4268" s="273" t="s">
        <v>720</v>
      </c>
      <c r="J4268" s="89"/>
      <c r="K4268" s="89"/>
      <c r="L4268" s="89"/>
      <c r="M4268" s="89"/>
      <c r="N4268" s="274">
        <v>1976205.68</v>
      </c>
      <c r="O4268" s="274">
        <v>0</v>
      </c>
      <c r="P4268" s="89" t="s">
        <v>670</v>
      </c>
    </row>
    <row r="4269" spans="1:16" ht="38.25">
      <c r="A4269" s="271" t="s">
        <v>711</v>
      </c>
      <c r="B4269" s="89"/>
      <c r="C4269" s="272" t="s">
        <v>1414</v>
      </c>
      <c r="D4269" s="84">
        <v>43553</v>
      </c>
      <c r="E4269" s="85" t="s">
        <v>7244</v>
      </c>
      <c r="F4269" s="85" t="s">
        <v>13</v>
      </c>
      <c r="G4269" s="85">
        <v>393548</v>
      </c>
      <c r="H4269" s="89"/>
      <c r="I4269" s="273" t="s">
        <v>720</v>
      </c>
      <c r="J4269" s="89"/>
      <c r="K4269" s="89"/>
      <c r="L4269" s="89"/>
      <c r="M4269" s="89"/>
      <c r="N4269" s="274">
        <v>1976205.68</v>
      </c>
      <c r="O4269" s="274">
        <v>0</v>
      </c>
      <c r="P4269" s="89" t="s">
        <v>670</v>
      </c>
    </row>
    <row r="4270" spans="1:16" ht="38.25">
      <c r="A4270" s="271" t="s">
        <v>711</v>
      </c>
      <c r="B4270" s="89"/>
      <c r="C4270" s="272" t="s">
        <v>1414</v>
      </c>
      <c r="D4270" s="84">
        <v>43553</v>
      </c>
      <c r="E4270" s="85" t="s">
        <v>7245</v>
      </c>
      <c r="F4270" s="85" t="s">
        <v>13</v>
      </c>
      <c r="G4270" s="85">
        <v>393550</v>
      </c>
      <c r="H4270" s="89"/>
      <c r="I4270" s="273" t="s">
        <v>720</v>
      </c>
      <c r="J4270" s="89"/>
      <c r="K4270" s="89"/>
      <c r="L4270" s="89"/>
      <c r="M4270" s="89"/>
      <c r="N4270" s="274">
        <v>1684964.66</v>
      </c>
      <c r="O4270" s="274">
        <v>0</v>
      </c>
      <c r="P4270" s="89" t="s">
        <v>670</v>
      </c>
    </row>
    <row r="4271" spans="1:16" ht="38.25">
      <c r="A4271" s="271" t="s">
        <v>711</v>
      </c>
      <c r="B4271" s="89"/>
      <c r="C4271" s="272" t="s">
        <v>1414</v>
      </c>
      <c r="D4271" s="84">
        <v>43553</v>
      </c>
      <c r="E4271" s="85" t="s">
        <v>7246</v>
      </c>
      <c r="F4271" s="85" t="s">
        <v>13</v>
      </c>
      <c r="G4271" s="85">
        <v>393552</v>
      </c>
      <c r="H4271" s="89"/>
      <c r="I4271" s="273" t="s">
        <v>720</v>
      </c>
      <c r="J4271" s="89"/>
      <c r="K4271" s="89"/>
      <c r="L4271" s="89"/>
      <c r="M4271" s="89"/>
      <c r="N4271" s="274">
        <v>1043752.91</v>
      </c>
      <c r="O4271" s="274">
        <v>0</v>
      </c>
      <c r="P4271" s="89" t="s">
        <v>670</v>
      </c>
    </row>
    <row r="4272" spans="1:16" ht="38.25">
      <c r="A4272" s="271" t="s">
        <v>711</v>
      </c>
      <c r="B4272" s="89"/>
      <c r="C4272" s="272" t="s">
        <v>1414</v>
      </c>
      <c r="D4272" s="84">
        <v>43553</v>
      </c>
      <c r="E4272" s="85" t="s">
        <v>7247</v>
      </c>
      <c r="F4272" s="85" t="s">
        <v>13</v>
      </c>
      <c r="G4272" s="85">
        <v>393554</v>
      </c>
      <c r="H4272" s="89"/>
      <c r="I4272" s="273" t="s">
        <v>720</v>
      </c>
      <c r="J4272" s="89"/>
      <c r="K4272" s="89"/>
      <c r="L4272" s="89"/>
      <c r="M4272" s="89"/>
      <c r="N4272" s="274">
        <v>2597730.7400000002</v>
      </c>
      <c r="O4272" s="274">
        <v>0</v>
      </c>
      <c r="P4272" s="89" t="s">
        <v>670</v>
      </c>
    </row>
    <row r="4273" spans="1:16" ht="38.25">
      <c r="A4273" s="271" t="s">
        <v>711</v>
      </c>
      <c r="B4273" s="89"/>
      <c r="C4273" s="272" t="s">
        <v>1414</v>
      </c>
      <c r="D4273" s="84">
        <v>43553</v>
      </c>
      <c r="E4273" s="85" t="s">
        <v>7248</v>
      </c>
      <c r="F4273" s="85" t="s">
        <v>13</v>
      </c>
      <c r="G4273" s="85">
        <v>393556</v>
      </c>
      <c r="H4273" s="89"/>
      <c r="I4273" s="273" t="s">
        <v>720</v>
      </c>
      <c r="J4273" s="89"/>
      <c r="K4273" s="89"/>
      <c r="L4273" s="89"/>
      <c r="M4273" s="89"/>
      <c r="N4273" s="274">
        <v>2428465.1800000002</v>
      </c>
      <c r="O4273" s="274">
        <v>0</v>
      </c>
      <c r="P4273" s="89" t="s">
        <v>670</v>
      </c>
    </row>
    <row r="4274" spans="1:16" ht="38.25">
      <c r="A4274" s="271" t="s">
        <v>711</v>
      </c>
      <c r="B4274" s="89"/>
      <c r="C4274" s="272" t="s">
        <v>1414</v>
      </c>
      <c r="D4274" s="84">
        <v>43553</v>
      </c>
      <c r="E4274" s="85" t="s">
        <v>7249</v>
      </c>
      <c r="F4274" s="85" t="s">
        <v>13</v>
      </c>
      <c r="G4274" s="85">
        <v>393558</v>
      </c>
      <c r="H4274" s="89"/>
      <c r="I4274" s="273" t="s">
        <v>720</v>
      </c>
      <c r="J4274" s="89"/>
      <c r="K4274" s="89"/>
      <c r="L4274" s="89"/>
      <c r="M4274" s="89"/>
      <c r="N4274" s="274">
        <v>211872.33</v>
      </c>
      <c r="O4274" s="274">
        <v>0</v>
      </c>
      <c r="P4274" s="89" t="s">
        <v>670</v>
      </c>
    </row>
    <row r="4275" spans="1:16" ht="38.25">
      <c r="A4275" s="271" t="s">
        <v>711</v>
      </c>
      <c r="B4275" s="89"/>
      <c r="C4275" s="272" t="s">
        <v>1414</v>
      </c>
      <c r="D4275" s="84">
        <v>43553</v>
      </c>
      <c r="E4275" s="85" t="s">
        <v>7250</v>
      </c>
      <c r="F4275" s="85" t="s">
        <v>13</v>
      </c>
      <c r="G4275" s="85">
        <v>393560</v>
      </c>
      <c r="H4275" s="89"/>
      <c r="I4275" s="273" t="s">
        <v>720</v>
      </c>
      <c r="J4275" s="89"/>
      <c r="K4275" s="89"/>
      <c r="L4275" s="89"/>
      <c r="M4275" s="89"/>
      <c r="N4275" s="274">
        <v>564340.78</v>
      </c>
      <c r="O4275" s="274">
        <v>0</v>
      </c>
      <c r="P4275" s="89" t="s">
        <v>670</v>
      </c>
    </row>
    <row r="4276" spans="1:16" ht="38.25">
      <c r="A4276" s="271" t="s">
        <v>711</v>
      </c>
      <c r="B4276" s="89"/>
      <c r="C4276" s="272" t="s">
        <v>1414</v>
      </c>
      <c r="D4276" s="84">
        <v>43553</v>
      </c>
      <c r="E4276" s="85" t="s">
        <v>7251</v>
      </c>
      <c r="F4276" s="85" t="s">
        <v>13</v>
      </c>
      <c r="G4276" s="85">
        <v>393562</v>
      </c>
      <c r="H4276" s="89"/>
      <c r="I4276" s="273" t="s">
        <v>720</v>
      </c>
      <c r="J4276" s="89"/>
      <c r="K4276" s="89"/>
      <c r="L4276" s="89"/>
      <c r="M4276" s="89"/>
      <c r="N4276" s="274">
        <v>4121678.23</v>
      </c>
      <c r="O4276" s="274">
        <v>0</v>
      </c>
      <c r="P4276" s="89" t="s">
        <v>670</v>
      </c>
    </row>
    <row r="4277" spans="1:16" ht="38.25">
      <c r="A4277" s="271" t="s">
        <v>711</v>
      </c>
      <c r="B4277" s="89"/>
      <c r="C4277" s="272" t="s">
        <v>1414</v>
      </c>
      <c r="D4277" s="84">
        <v>43553</v>
      </c>
      <c r="E4277" s="85" t="s">
        <v>7252</v>
      </c>
      <c r="F4277" s="85" t="s">
        <v>13</v>
      </c>
      <c r="G4277" s="85">
        <v>393564</v>
      </c>
      <c r="H4277" s="89"/>
      <c r="I4277" s="273" t="s">
        <v>720</v>
      </c>
      <c r="J4277" s="89"/>
      <c r="K4277" s="89"/>
      <c r="L4277" s="89"/>
      <c r="M4277" s="89"/>
      <c r="N4277" s="274">
        <v>9589771.2599999998</v>
      </c>
      <c r="O4277" s="274">
        <v>0</v>
      </c>
      <c r="P4277" s="89" t="s">
        <v>670</v>
      </c>
    </row>
    <row r="4278" spans="1:16" ht="38.25">
      <c r="A4278" s="271" t="s">
        <v>711</v>
      </c>
      <c r="B4278" s="89"/>
      <c r="C4278" s="272" t="s">
        <v>1414</v>
      </c>
      <c r="D4278" s="84">
        <v>43553</v>
      </c>
      <c r="E4278" s="85" t="s">
        <v>7253</v>
      </c>
      <c r="F4278" s="85" t="s">
        <v>13</v>
      </c>
      <c r="G4278" s="85">
        <v>393566</v>
      </c>
      <c r="H4278" s="89"/>
      <c r="I4278" s="273" t="s">
        <v>720</v>
      </c>
      <c r="J4278" s="89"/>
      <c r="K4278" s="89"/>
      <c r="L4278" s="89"/>
      <c r="M4278" s="89"/>
      <c r="N4278" s="274">
        <v>1764333.42</v>
      </c>
      <c r="O4278" s="274">
        <v>0</v>
      </c>
      <c r="P4278" s="89" t="s">
        <v>670</v>
      </c>
    </row>
    <row r="4279" spans="1:16" ht="38.25">
      <c r="A4279" s="271" t="s">
        <v>711</v>
      </c>
      <c r="B4279" s="89"/>
      <c r="C4279" s="272" t="s">
        <v>1414</v>
      </c>
      <c r="D4279" s="84">
        <v>43553</v>
      </c>
      <c r="E4279" s="85" t="s">
        <v>7254</v>
      </c>
      <c r="F4279" s="85" t="s">
        <v>13</v>
      </c>
      <c r="G4279" s="85">
        <v>393568</v>
      </c>
      <c r="H4279" s="89"/>
      <c r="I4279" s="273" t="s">
        <v>720</v>
      </c>
      <c r="J4279" s="89"/>
      <c r="K4279" s="89"/>
      <c r="L4279" s="89"/>
      <c r="M4279" s="89"/>
      <c r="N4279" s="274">
        <v>16128199.640000001</v>
      </c>
      <c r="O4279" s="274">
        <v>0</v>
      </c>
      <c r="P4279" s="89" t="s">
        <v>670</v>
      </c>
    </row>
    <row r="4280" spans="1:16" ht="38.25">
      <c r="A4280" s="271" t="s">
        <v>711</v>
      </c>
      <c r="B4280" s="89"/>
      <c r="C4280" s="272" t="s">
        <v>1414</v>
      </c>
      <c r="D4280" s="84">
        <v>43553</v>
      </c>
      <c r="E4280" s="85" t="s">
        <v>7255</v>
      </c>
      <c r="F4280" s="85" t="s">
        <v>13</v>
      </c>
      <c r="G4280" s="85">
        <v>393570</v>
      </c>
      <c r="H4280" s="89"/>
      <c r="I4280" s="273" t="s">
        <v>720</v>
      </c>
      <c r="J4280" s="89"/>
      <c r="K4280" s="89"/>
      <c r="L4280" s="89"/>
      <c r="M4280" s="89"/>
      <c r="N4280" s="274">
        <v>5513223.3300000001</v>
      </c>
      <c r="O4280" s="274">
        <v>0</v>
      </c>
      <c r="P4280" s="89" t="s">
        <v>670</v>
      </c>
    </row>
    <row r="4281" spans="1:16" ht="38.25">
      <c r="A4281" s="271" t="s">
        <v>711</v>
      </c>
      <c r="B4281" s="89"/>
      <c r="C4281" s="272" t="s">
        <v>1414</v>
      </c>
      <c r="D4281" s="84">
        <v>43553</v>
      </c>
      <c r="E4281" s="85" t="s">
        <v>7256</v>
      </c>
      <c r="F4281" s="85" t="s">
        <v>13</v>
      </c>
      <c r="G4281" s="85">
        <v>393572</v>
      </c>
      <c r="H4281" s="89"/>
      <c r="I4281" s="273" t="s">
        <v>720</v>
      </c>
      <c r="J4281" s="89"/>
      <c r="K4281" s="89"/>
      <c r="L4281" s="89"/>
      <c r="M4281" s="89"/>
      <c r="N4281" s="274">
        <v>2533.4</v>
      </c>
      <c r="O4281" s="274">
        <v>0</v>
      </c>
      <c r="P4281" s="89" t="s">
        <v>670</v>
      </c>
    </row>
    <row r="4282" spans="1:16" ht="38.25">
      <c r="A4282" s="271" t="s">
        <v>711</v>
      </c>
      <c r="B4282" s="89"/>
      <c r="C4282" s="272" t="s">
        <v>1414</v>
      </c>
      <c r="D4282" s="84">
        <v>43553</v>
      </c>
      <c r="E4282" s="85" t="s">
        <v>7257</v>
      </c>
      <c r="F4282" s="85" t="s">
        <v>13</v>
      </c>
      <c r="G4282" s="85">
        <v>393574</v>
      </c>
      <c r="H4282" s="89"/>
      <c r="I4282" s="273" t="s">
        <v>720</v>
      </c>
      <c r="J4282" s="89"/>
      <c r="K4282" s="89"/>
      <c r="L4282" s="89"/>
      <c r="M4282" s="89"/>
      <c r="N4282" s="274">
        <v>11205.6</v>
      </c>
      <c r="O4282" s="274">
        <v>0</v>
      </c>
      <c r="P4282" s="89" t="s">
        <v>670</v>
      </c>
    </row>
    <row r="4283" spans="1:16" ht="38.25">
      <c r="A4283" s="271" t="s">
        <v>711</v>
      </c>
      <c r="B4283" s="89"/>
      <c r="C4283" s="272" t="s">
        <v>1414</v>
      </c>
      <c r="D4283" s="84">
        <v>43553</v>
      </c>
      <c r="E4283" s="85" t="s">
        <v>7258</v>
      </c>
      <c r="F4283" s="85" t="s">
        <v>13</v>
      </c>
      <c r="G4283" s="85">
        <v>393576</v>
      </c>
      <c r="H4283" s="89"/>
      <c r="I4283" s="273" t="s">
        <v>720</v>
      </c>
      <c r="J4283" s="89"/>
      <c r="K4283" s="89"/>
      <c r="L4283" s="89"/>
      <c r="M4283" s="89"/>
      <c r="N4283" s="274">
        <v>2630.67</v>
      </c>
      <c r="O4283" s="274">
        <v>0</v>
      </c>
      <c r="P4283" s="89" t="s">
        <v>670</v>
      </c>
    </row>
    <row r="4284" spans="1:16" ht="38.25">
      <c r="A4284" s="271" t="s">
        <v>711</v>
      </c>
      <c r="B4284" s="89"/>
      <c r="C4284" s="272" t="s">
        <v>1414</v>
      </c>
      <c r="D4284" s="84">
        <v>43553</v>
      </c>
      <c r="E4284" s="85" t="s">
        <v>7259</v>
      </c>
      <c r="F4284" s="85" t="s">
        <v>13</v>
      </c>
      <c r="G4284" s="85">
        <v>393578</v>
      </c>
      <c r="H4284" s="89"/>
      <c r="I4284" s="273" t="s">
        <v>720</v>
      </c>
      <c r="J4284" s="89"/>
      <c r="K4284" s="89"/>
      <c r="L4284" s="89"/>
      <c r="M4284" s="89"/>
      <c r="N4284" s="274">
        <v>3960.35</v>
      </c>
      <c r="O4284" s="274">
        <v>0</v>
      </c>
      <c r="P4284" s="89" t="s">
        <v>670</v>
      </c>
    </row>
    <row r="4285" spans="1:16" ht="38.25">
      <c r="A4285" s="271" t="s">
        <v>711</v>
      </c>
      <c r="B4285" s="89"/>
      <c r="C4285" s="272" t="s">
        <v>1414</v>
      </c>
      <c r="D4285" s="84">
        <v>43553</v>
      </c>
      <c r="E4285" s="85" t="s">
        <v>7260</v>
      </c>
      <c r="F4285" s="85" t="s">
        <v>13</v>
      </c>
      <c r="G4285" s="85">
        <v>393580</v>
      </c>
      <c r="H4285" s="89"/>
      <c r="I4285" s="273" t="s">
        <v>720</v>
      </c>
      <c r="J4285" s="89"/>
      <c r="K4285" s="89"/>
      <c r="L4285" s="89"/>
      <c r="M4285" s="89"/>
      <c r="N4285" s="274">
        <v>20444.03</v>
      </c>
      <c r="O4285" s="274">
        <v>0</v>
      </c>
      <c r="P4285" s="89" t="s">
        <v>670</v>
      </c>
    </row>
    <row r="4286" spans="1:16" ht="38.25">
      <c r="A4286" s="271" t="s">
        <v>711</v>
      </c>
      <c r="B4286" s="89"/>
      <c r="C4286" s="272" t="s">
        <v>1414</v>
      </c>
      <c r="D4286" s="84">
        <v>43553</v>
      </c>
      <c r="E4286" s="85" t="s">
        <v>7261</v>
      </c>
      <c r="F4286" s="85" t="s">
        <v>13</v>
      </c>
      <c r="G4286" s="85">
        <v>393582</v>
      </c>
      <c r="H4286" s="89"/>
      <c r="I4286" s="273" t="s">
        <v>720</v>
      </c>
      <c r="J4286" s="89"/>
      <c r="K4286" s="89"/>
      <c r="L4286" s="89"/>
      <c r="M4286" s="89"/>
      <c r="N4286" s="274">
        <v>30777.599999999999</v>
      </c>
      <c r="O4286" s="274">
        <v>0</v>
      </c>
      <c r="P4286" s="89" t="s">
        <v>670</v>
      </c>
    </row>
    <row r="4287" spans="1:16" ht="38.25">
      <c r="A4287" s="271" t="s">
        <v>711</v>
      </c>
      <c r="B4287" s="89"/>
      <c r="C4287" s="272" t="s">
        <v>1414</v>
      </c>
      <c r="D4287" s="84">
        <v>43553</v>
      </c>
      <c r="E4287" s="85" t="s">
        <v>7262</v>
      </c>
      <c r="F4287" s="85" t="s">
        <v>13</v>
      </c>
      <c r="G4287" s="85">
        <v>393584</v>
      </c>
      <c r="H4287" s="89"/>
      <c r="I4287" s="273" t="s">
        <v>720</v>
      </c>
      <c r="J4287" s="89"/>
      <c r="K4287" s="89"/>
      <c r="L4287" s="89"/>
      <c r="M4287" s="89"/>
      <c r="N4287" s="274">
        <v>36754.85</v>
      </c>
      <c r="O4287" s="274">
        <v>0</v>
      </c>
      <c r="P4287" s="89" t="s">
        <v>670</v>
      </c>
    </row>
    <row r="4288" spans="1:16" ht="38.25">
      <c r="A4288" s="271" t="s">
        <v>711</v>
      </c>
      <c r="B4288" s="89"/>
      <c r="C4288" s="272" t="s">
        <v>1414</v>
      </c>
      <c r="D4288" s="84">
        <v>43553</v>
      </c>
      <c r="E4288" s="85" t="s">
        <v>7263</v>
      </c>
      <c r="F4288" s="85" t="s">
        <v>13</v>
      </c>
      <c r="G4288" s="85">
        <v>393586</v>
      </c>
      <c r="H4288" s="89"/>
      <c r="I4288" s="273" t="s">
        <v>720</v>
      </c>
      <c r="J4288" s="89"/>
      <c r="K4288" s="89"/>
      <c r="L4288" s="89"/>
      <c r="M4288" s="89"/>
      <c r="N4288" s="274">
        <v>10004.280000000001</v>
      </c>
      <c r="O4288" s="274">
        <v>0</v>
      </c>
      <c r="P4288" s="89" t="s">
        <v>670</v>
      </c>
    </row>
    <row r="4289" spans="1:16" ht="38.25">
      <c r="A4289" s="271" t="s">
        <v>711</v>
      </c>
      <c r="B4289" s="89"/>
      <c r="C4289" s="272" t="s">
        <v>1414</v>
      </c>
      <c r="D4289" s="84">
        <v>43553</v>
      </c>
      <c r="E4289" s="85" t="s">
        <v>7264</v>
      </c>
      <c r="F4289" s="85" t="s">
        <v>13</v>
      </c>
      <c r="G4289" s="85">
        <v>393588</v>
      </c>
      <c r="H4289" s="89"/>
      <c r="I4289" s="273" t="s">
        <v>720</v>
      </c>
      <c r="J4289" s="89"/>
      <c r="K4289" s="89"/>
      <c r="L4289" s="89"/>
      <c r="M4289" s="89"/>
      <c r="N4289" s="274">
        <v>23819.22</v>
      </c>
      <c r="O4289" s="274">
        <v>0</v>
      </c>
      <c r="P4289" s="89" t="s">
        <v>670</v>
      </c>
    </row>
    <row r="4290" spans="1:16" ht="38.25">
      <c r="A4290" s="271" t="s">
        <v>711</v>
      </c>
      <c r="B4290" s="89"/>
      <c r="C4290" s="272" t="s">
        <v>1414</v>
      </c>
      <c r="D4290" s="84">
        <v>43553</v>
      </c>
      <c r="E4290" s="85" t="s">
        <v>7265</v>
      </c>
      <c r="F4290" s="85" t="s">
        <v>13</v>
      </c>
      <c r="G4290" s="85">
        <v>393590</v>
      </c>
      <c r="H4290" s="89"/>
      <c r="I4290" s="273" t="s">
        <v>720</v>
      </c>
      <c r="J4290" s="89"/>
      <c r="K4290" s="89"/>
      <c r="L4290" s="89"/>
      <c r="M4290" s="89"/>
      <c r="N4290" s="274">
        <v>1680843.92</v>
      </c>
      <c r="O4290" s="274">
        <v>0</v>
      </c>
      <c r="P4290" s="89" t="s">
        <v>670</v>
      </c>
    </row>
    <row r="4291" spans="1:16" ht="38.25">
      <c r="A4291" s="271" t="s">
        <v>711</v>
      </c>
      <c r="B4291" s="89"/>
      <c r="C4291" s="272" t="s">
        <v>1414</v>
      </c>
      <c r="D4291" s="84">
        <v>43553</v>
      </c>
      <c r="E4291" s="85" t="s">
        <v>7266</v>
      </c>
      <c r="F4291" s="85" t="s">
        <v>13</v>
      </c>
      <c r="G4291" s="85">
        <v>393592</v>
      </c>
      <c r="H4291" s="89"/>
      <c r="I4291" s="273" t="s">
        <v>720</v>
      </c>
      <c r="J4291" s="89"/>
      <c r="K4291" s="89"/>
      <c r="L4291" s="89"/>
      <c r="M4291" s="89"/>
      <c r="N4291" s="274">
        <v>1976205.68</v>
      </c>
      <c r="O4291" s="274">
        <v>0</v>
      </c>
      <c r="P4291" s="89" t="s">
        <v>670</v>
      </c>
    </row>
    <row r="4292" spans="1:16" ht="38.25">
      <c r="A4292" s="271" t="s">
        <v>711</v>
      </c>
      <c r="B4292" s="89"/>
      <c r="C4292" s="272" t="s">
        <v>1414</v>
      </c>
      <c r="D4292" s="84">
        <v>43553</v>
      </c>
      <c r="E4292" s="85" t="s">
        <v>7267</v>
      </c>
      <c r="F4292" s="85" t="s">
        <v>13</v>
      </c>
      <c r="G4292" s="85">
        <v>393594</v>
      </c>
      <c r="H4292" s="89"/>
      <c r="I4292" s="273" t="s">
        <v>720</v>
      </c>
      <c r="J4292" s="89"/>
      <c r="K4292" s="89"/>
      <c r="L4292" s="89"/>
      <c r="M4292" s="89"/>
      <c r="N4292" s="274">
        <v>1976205.68</v>
      </c>
      <c r="O4292" s="274">
        <v>0</v>
      </c>
      <c r="P4292" s="89" t="s">
        <v>670</v>
      </c>
    </row>
    <row r="4293" spans="1:16" ht="38.25">
      <c r="A4293" s="271" t="s">
        <v>711</v>
      </c>
      <c r="B4293" s="89"/>
      <c r="C4293" s="272" t="s">
        <v>1414</v>
      </c>
      <c r="D4293" s="84">
        <v>43553</v>
      </c>
      <c r="E4293" s="85" t="s">
        <v>7268</v>
      </c>
      <c r="F4293" s="85" t="s">
        <v>13</v>
      </c>
      <c r="G4293" s="85">
        <v>393596</v>
      </c>
      <c r="H4293" s="89"/>
      <c r="I4293" s="273" t="s">
        <v>720</v>
      </c>
      <c r="J4293" s="89"/>
      <c r="K4293" s="89"/>
      <c r="L4293" s="89"/>
      <c r="M4293" s="89"/>
      <c r="N4293" s="274">
        <v>1976205.68</v>
      </c>
      <c r="O4293" s="274">
        <v>0</v>
      </c>
      <c r="P4293" s="89" t="s">
        <v>670</v>
      </c>
    </row>
    <row r="4294" spans="1:16" ht="38.25">
      <c r="A4294" s="271" t="s">
        <v>711</v>
      </c>
      <c r="B4294" s="89"/>
      <c r="C4294" s="272" t="s">
        <v>1414</v>
      </c>
      <c r="D4294" s="84">
        <v>43553</v>
      </c>
      <c r="E4294" s="85" t="s">
        <v>7269</v>
      </c>
      <c r="F4294" s="85" t="s">
        <v>13</v>
      </c>
      <c r="G4294" s="85">
        <v>393598</v>
      </c>
      <c r="H4294" s="89"/>
      <c r="I4294" s="273" t="s">
        <v>720</v>
      </c>
      <c r="J4294" s="89"/>
      <c r="K4294" s="89"/>
      <c r="L4294" s="89"/>
      <c r="M4294" s="89"/>
      <c r="N4294" s="274">
        <v>1116503.21</v>
      </c>
      <c r="O4294" s="274">
        <v>0</v>
      </c>
      <c r="P4294" s="89" t="s">
        <v>670</v>
      </c>
    </row>
    <row r="4295" spans="1:16" ht="38.25">
      <c r="A4295" s="271" t="s">
        <v>711</v>
      </c>
      <c r="B4295" s="89"/>
      <c r="C4295" s="272" t="s">
        <v>1414</v>
      </c>
      <c r="D4295" s="84">
        <v>43553</v>
      </c>
      <c r="E4295" s="85" t="s">
        <v>7270</v>
      </c>
      <c r="F4295" s="85" t="s">
        <v>13</v>
      </c>
      <c r="G4295" s="85">
        <v>393600</v>
      </c>
      <c r="H4295" s="89"/>
      <c r="I4295" s="273" t="s">
        <v>720</v>
      </c>
      <c r="J4295" s="89"/>
      <c r="K4295" s="89"/>
      <c r="L4295" s="89"/>
      <c r="M4295" s="89"/>
      <c r="N4295" s="274">
        <v>180206.09</v>
      </c>
      <c r="O4295" s="274">
        <v>0</v>
      </c>
      <c r="P4295" s="89" t="s">
        <v>670</v>
      </c>
    </row>
    <row r="4296" spans="1:16" ht="38.25">
      <c r="A4296" s="271" t="s">
        <v>711</v>
      </c>
      <c r="B4296" s="89"/>
      <c r="C4296" s="272" t="s">
        <v>1414</v>
      </c>
      <c r="D4296" s="84">
        <v>43553</v>
      </c>
      <c r="E4296" s="85" t="s">
        <v>7271</v>
      </c>
      <c r="F4296" s="85" t="s">
        <v>13</v>
      </c>
      <c r="G4296" s="85">
        <v>393602</v>
      </c>
      <c r="H4296" s="89"/>
      <c r="I4296" s="273" t="s">
        <v>720</v>
      </c>
      <c r="J4296" s="89"/>
      <c r="K4296" s="89"/>
      <c r="L4296" s="89"/>
      <c r="M4296" s="89"/>
      <c r="N4296" s="274">
        <v>380013.95</v>
      </c>
      <c r="O4296" s="274">
        <v>0</v>
      </c>
      <c r="P4296" s="89" t="s">
        <v>670</v>
      </c>
    </row>
    <row r="4297" spans="1:16" ht="38.25">
      <c r="A4297" s="271" t="s">
        <v>711</v>
      </c>
      <c r="B4297" s="89"/>
      <c r="C4297" s="272" t="s">
        <v>1414</v>
      </c>
      <c r="D4297" s="84">
        <v>43553</v>
      </c>
      <c r="E4297" s="85" t="s">
        <v>7272</v>
      </c>
      <c r="F4297" s="85" t="s">
        <v>13</v>
      </c>
      <c r="G4297" s="85">
        <v>393604</v>
      </c>
      <c r="H4297" s="89"/>
      <c r="I4297" s="273" t="s">
        <v>720</v>
      </c>
      <c r="J4297" s="89"/>
      <c r="K4297" s="89"/>
      <c r="L4297" s="89"/>
      <c r="M4297" s="89"/>
      <c r="N4297" s="274">
        <v>3066607.14</v>
      </c>
      <c r="O4297" s="274">
        <v>0</v>
      </c>
      <c r="P4297" s="89" t="s">
        <v>670</v>
      </c>
    </row>
    <row r="4298" spans="1:16" ht="38.25">
      <c r="A4298" s="271" t="s">
        <v>711</v>
      </c>
      <c r="B4298" s="89"/>
      <c r="C4298" s="272" t="s">
        <v>1414</v>
      </c>
      <c r="D4298" s="84">
        <v>43553</v>
      </c>
      <c r="E4298" s="85" t="s">
        <v>7273</v>
      </c>
      <c r="F4298" s="85" t="s">
        <v>13</v>
      </c>
      <c r="G4298" s="85">
        <v>393606</v>
      </c>
      <c r="H4298" s="89"/>
      <c r="I4298" s="273" t="s">
        <v>720</v>
      </c>
      <c r="J4298" s="89"/>
      <c r="K4298" s="89"/>
      <c r="L4298" s="89"/>
      <c r="M4298" s="89"/>
      <c r="N4298" s="274">
        <v>4627953.43</v>
      </c>
      <c r="O4298" s="274">
        <v>0</v>
      </c>
      <c r="P4298" s="89" t="s">
        <v>670</v>
      </c>
    </row>
    <row r="4299" spans="1:16" ht="38.25">
      <c r="A4299" s="271" t="s">
        <v>711</v>
      </c>
      <c r="B4299" s="89"/>
      <c r="C4299" s="272" t="s">
        <v>1414</v>
      </c>
      <c r="D4299" s="84">
        <v>43553</v>
      </c>
      <c r="E4299" s="85" t="s">
        <v>7274</v>
      </c>
      <c r="F4299" s="85" t="s">
        <v>13</v>
      </c>
      <c r="G4299" s="85">
        <v>393608</v>
      </c>
      <c r="H4299" s="89"/>
      <c r="I4299" s="273" t="s">
        <v>720</v>
      </c>
      <c r="J4299" s="89"/>
      <c r="K4299" s="89"/>
      <c r="L4299" s="89"/>
      <c r="M4299" s="89"/>
      <c r="N4299" s="274">
        <v>494957.16</v>
      </c>
      <c r="O4299" s="274">
        <v>0</v>
      </c>
      <c r="P4299" s="89" t="s">
        <v>670</v>
      </c>
    </row>
    <row r="4300" spans="1:16" ht="38.25">
      <c r="A4300" s="271" t="s">
        <v>711</v>
      </c>
      <c r="B4300" s="89"/>
      <c r="C4300" s="272" t="s">
        <v>1414</v>
      </c>
      <c r="D4300" s="84">
        <v>43553</v>
      </c>
      <c r="E4300" s="85" t="s">
        <v>7275</v>
      </c>
      <c r="F4300" s="85" t="s">
        <v>13</v>
      </c>
      <c r="G4300" s="85">
        <v>393610</v>
      </c>
      <c r="H4300" s="89"/>
      <c r="I4300" s="273" t="s">
        <v>720</v>
      </c>
      <c r="J4300" s="89"/>
      <c r="K4300" s="89"/>
      <c r="L4300" s="89"/>
      <c r="M4300" s="89"/>
      <c r="N4300" s="274">
        <v>884165.78</v>
      </c>
      <c r="O4300" s="274">
        <v>0</v>
      </c>
      <c r="P4300" s="89" t="s">
        <v>670</v>
      </c>
    </row>
    <row r="4301" spans="1:16" ht="38.25">
      <c r="A4301" s="271" t="s">
        <v>711</v>
      </c>
      <c r="B4301" s="89"/>
      <c r="C4301" s="272" t="s">
        <v>1414</v>
      </c>
      <c r="D4301" s="84">
        <v>43553</v>
      </c>
      <c r="E4301" s="85" t="s">
        <v>7276</v>
      </c>
      <c r="F4301" s="85" t="s">
        <v>13</v>
      </c>
      <c r="G4301" s="85">
        <v>393612</v>
      </c>
      <c r="H4301" s="89"/>
      <c r="I4301" s="273" t="s">
        <v>720</v>
      </c>
      <c r="J4301" s="89"/>
      <c r="K4301" s="89"/>
      <c r="L4301" s="89"/>
      <c r="M4301" s="89"/>
      <c r="N4301" s="274">
        <v>3920351.15</v>
      </c>
      <c r="O4301" s="274">
        <v>0</v>
      </c>
      <c r="P4301" s="89" t="s">
        <v>670</v>
      </c>
    </row>
    <row r="4302" spans="1:16" ht="38.25">
      <c r="A4302" s="271" t="s">
        <v>711</v>
      </c>
      <c r="B4302" s="89"/>
      <c r="C4302" s="272" t="s">
        <v>1414</v>
      </c>
      <c r="D4302" s="84">
        <v>43553</v>
      </c>
      <c r="E4302" s="85" t="s">
        <v>7277</v>
      </c>
      <c r="F4302" s="85" t="s">
        <v>13</v>
      </c>
      <c r="G4302" s="85">
        <v>393614</v>
      </c>
      <c r="H4302" s="89"/>
      <c r="I4302" s="273" t="s">
        <v>720</v>
      </c>
      <c r="J4302" s="89"/>
      <c r="K4302" s="89"/>
      <c r="L4302" s="89"/>
      <c r="M4302" s="89"/>
      <c r="N4302" s="274">
        <v>419279.5</v>
      </c>
      <c r="O4302" s="274">
        <v>0</v>
      </c>
      <c r="P4302" s="89" t="s">
        <v>670</v>
      </c>
    </row>
    <row r="4303" spans="1:16" ht="38.25">
      <c r="A4303" s="271" t="s">
        <v>711</v>
      </c>
      <c r="B4303" s="89"/>
      <c r="C4303" s="272" t="s">
        <v>1414</v>
      </c>
      <c r="D4303" s="84">
        <v>43553</v>
      </c>
      <c r="E4303" s="85" t="s">
        <v>7278</v>
      </c>
      <c r="F4303" s="85" t="s">
        <v>13</v>
      </c>
      <c r="G4303" s="85">
        <v>393616</v>
      </c>
      <c r="H4303" s="89"/>
      <c r="I4303" s="273" t="s">
        <v>720</v>
      </c>
      <c r="J4303" s="89"/>
      <c r="K4303" s="89"/>
      <c r="L4303" s="89"/>
      <c r="M4303" s="89"/>
      <c r="N4303" s="274">
        <v>1151600.3400000001</v>
      </c>
      <c r="O4303" s="274">
        <v>0</v>
      </c>
      <c r="P4303" s="89" t="s">
        <v>670</v>
      </c>
    </row>
    <row r="4304" spans="1:16" ht="38.25">
      <c r="A4304" s="271" t="s">
        <v>711</v>
      </c>
      <c r="B4304" s="89"/>
      <c r="C4304" s="272" t="s">
        <v>1414</v>
      </c>
      <c r="D4304" s="84">
        <v>43553</v>
      </c>
      <c r="E4304" s="85" t="s">
        <v>7279</v>
      </c>
      <c r="F4304" s="85" t="s">
        <v>13</v>
      </c>
      <c r="G4304" s="85">
        <v>393618</v>
      </c>
      <c r="H4304" s="89"/>
      <c r="I4304" s="273" t="s">
        <v>720</v>
      </c>
      <c r="J4304" s="89"/>
      <c r="K4304" s="89"/>
      <c r="L4304" s="89"/>
      <c r="M4304" s="89"/>
      <c r="N4304" s="274">
        <v>10767705.02</v>
      </c>
      <c r="O4304" s="274">
        <v>0</v>
      </c>
      <c r="P4304" s="89" t="s">
        <v>670</v>
      </c>
    </row>
    <row r="4305" spans="1:16" ht="38.25">
      <c r="A4305" s="271" t="s">
        <v>711</v>
      </c>
      <c r="B4305" s="89"/>
      <c r="C4305" s="272" t="s">
        <v>1414</v>
      </c>
      <c r="D4305" s="84">
        <v>43553</v>
      </c>
      <c r="E4305" s="85" t="s">
        <v>7280</v>
      </c>
      <c r="F4305" s="85" t="s">
        <v>13</v>
      </c>
      <c r="G4305" s="85">
        <v>393620</v>
      </c>
      <c r="H4305" s="89"/>
      <c r="I4305" s="273" t="s">
        <v>720</v>
      </c>
      <c r="J4305" s="89"/>
      <c r="K4305" s="89"/>
      <c r="L4305" s="89"/>
      <c r="M4305" s="89"/>
      <c r="N4305" s="274">
        <v>7134972.6699999999</v>
      </c>
      <c r="O4305" s="274">
        <v>0</v>
      </c>
      <c r="P4305" s="89" t="s">
        <v>670</v>
      </c>
    </row>
    <row r="4306" spans="1:16" ht="38.25">
      <c r="A4306" s="271" t="s">
        <v>711</v>
      </c>
      <c r="B4306" s="89"/>
      <c r="C4306" s="272" t="s">
        <v>1414</v>
      </c>
      <c r="D4306" s="84">
        <v>43553</v>
      </c>
      <c r="E4306" s="85" t="s">
        <v>7281</v>
      </c>
      <c r="F4306" s="85" t="s">
        <v>13</v>
      </c>
      <c r="G4306" s="85">
        <v>393622</v>
      </c>
      <c r="H4306" s="89"/>
      <c r="I4306" s="273" t="s">
        <v>720</v>
      </c>
      <c r="J4306" s="89"/>
      <c r="K4306" s="89"/>
      <c r="L4306" s="89"/>
      <c r="M4306" s="89"/>
      <c r="N4306" s="274">
        <v>1981050.56</v>
      </c>
      <c r="O4306" s="274">
        <v>0</v>
      </c>
      <c r="P4306" s="89" t="s">
        <v>670</v>
      </c>
    </row>
    <row r="4307" spans="1:16" ht="38.25">
      <c r="A4307" s="271" t="s">
        <v>711</v>
      </c>
      <c r="B4307" s="89"/>
      <c r="C4307" s="272" t="s">
        <v>1414</v>
      </c>
      <c r="D4307" s="84">
        <v>43553</v>
      </c>
      <c r="E4307" s="85" t="s">
        <v>7282</v>
      </c>
      <c r="F4307" s="85" t="s">
        <v>13</v>
      </c>
      <c r="G4307" s="85">
        <v>393624</v>
      </c>
      <c r="H4307" s="89"/>
      <c r="I4307" s="273" t="s">
        <v>720</v>
      </c>
      <c r="J4307" s="89"/>
      <c r="K4307" s="89"/>
      <c r="L4307" s="89"/>
      <c r="M4307" s="89"/>
      <c r="N4307" s="274">
        <v>446790.84</v>
      </c>
      <c r="O4307" s="274">
        <v>0</v>
      </c>
      <c r="P4307" s="89" t="s">
        <v>670</v>
      </c>
    </row>
    <row r="4308" spans="1:16" ht="63.75">
      <c r="A4308" s="271" t="s">
        <v>557</v>
      </c>
      <c r="B4308" s="89"/>
      <c r="C4308" s="272" t="s">
        <v>783</v>
      </c>
      <c r="D4308" s="84">
        <v>43553</v>
      </c>
      <c r="E4308" s="85" t="s">
        <v>7283</v>
      </c>
      <c r="F4308" s="85" t="s">
        <v>11</v>
      </c>
      <c r="G4308" s="85">
        <v>11957</v>
      </c>
      <c r="H4308" s="89"/>
      <c r="I4308" s="273" t="s">
        <v>8696</v>
      </c>
      <c r="J4308" s="89"/>
      <c r="K4308" s="89"/>
      <c r="L4308" s="89"/>
      <c r="M4308" s="89"/>
      <c r="N4308" s="274">
        <v>966.77</v>
      </c>
      <c r="O4308" s="274">
        <v>0</v>
      </c>
      <c r="P4308" s="89" t="s">
        <v>670</v>
      </c>
    </row>
    <row r="4309" spans="1:16" ht="89.25">
      <c r="A4309" s="271">
        <v>594</v>
      </c>
      <c r="B4309" s="89"/>
      <c r="C4309" s="272" t="s">
        <v>98</v>
      </c>
      <c r="D4309" s="84">
        <v>43553</v>
      </c>
      <c r="E4309" s="85" t="s">
        <v>7284</v>
      </c>
      <c r="F4309" s="85" t="s">
        <v>15</v>
      </c>
      <c r="G4309" s="85">
        <v>7588</v>
      </c>
      <c r="H4309" s="89"/>
      <c r="I4309" s="273" t="s">
        <v>8697</v>
      </c>
      <c r="J4309" s="89"/>
      <c r="K4309" s="89"/>
      <c r="L4309" s="89"/>
      <c r="M4309" s="89"/>
      <c r="N4309" s="274">
        <v>277.95999999999998</v>
      </c>
      <c r="O4309" s="274">
        <v>0</v>
      </c>
      <c r="P4309" s="89" t="s">
        <v>670</v>
      </c>
    </row>
    <row r="4310" spans="1:16" ht="89.25">
      <c r="A4310" s="271">
        <v>594</v>
      </c>
      <c r="B4310" s="89"/>
      <c r="C4310" s="272" t="s">
        <v>98</v>
      </c>
      <c r="D4310" s="84">
        <v>43553</v>
      </c>
      <c r="E4310" s="85" t="s">
        <v>7285</v>
      </c>
      <c r="F4310" s="85" t="s">
        <v>15</v>
      </c>
      <c r="G4310" s="85">
        <v>7587</v>
      </c>
      <c r="H4310" s="89"/>
      <c r="I4310" s="273" t="s">
        <v>8698</v>
      </c>
      <c r="J4310" s="89"/>
      <c r="K4310" s="89"/>
      <c r="L4310" s="89"/>
      <c r="M4310" s="89"/>
      <c r="N4310" s="274">
        <v>371.05</v>
      </c>
      <c r="O4310" s="274">
        <v>0</v>
      </c>
      <c r="P4310" s="89" t="s">
        <v>670</v>
      </c>
    </row>
    <row r="4311" spans="1:16" ht="63.75">
      <c r="A4311" s="271">
        <v>513</v>
      </c>
      <c r="B4311" s="89"/>
      <c r="C4311" s="272" t="s">
        <v>171</v>
      </c>
      <c r="D4311" s="84">
        <v>43553</v>
      </c>
      <c r="E4311" s="85" t="s">
        <v>7286</v>
      </c>
      <c r="F4311" s="85" t="s">
        <v>15</v>
      </c>
      <c r="G4311" s="85">
        <v>1000630</v>
      </c>
      <c r="H4311" s="89"/>
      <c r="I4311" s="273" t="s">
        <v>8699</v>
      </c>
      <c r="J4311" s="89"/>
      <c r="K4311" s="89"/>
      <c r="L4311" s="89"/>
      <c r="M4311" s="89"/>
      <c r="N4311" s="274">
        <v>50</v>
      </c>
      <c r="O4311" s="274">
        <v>0</v>
      </c>
      <c r="P4311" s="89" t="s">
        <v>670</v>
      </c>
    </row>
    <row r="4312" spans="1:16" ht="51">
      <c r="A4312" s="271">
        <v>513</v>
      </c>
      <c r="B4312" s="89"/>
      <c r="C4312" s="272" t="s">
        <v>171</v>
      </c>
      <c r="D4312" s="84">
        <v>43553</v>
      </c>
      <c r="E4312" s="85" t="s">
        <v>7287</v>
      </c>
      <c r="F4312" s="85" t="s">
        <v>15</v>
      </c>
      <c r="G4312" s="85">
        <v>1000635</v>
      </c>
      <c r="H4312" s="89"/>
      <c r="I4312" s="273" t="s">
        <v>743</v>
      </c>
      <c r="J4312" s="89"/>
      <c r="K4312" s="89"/>
      <c r="L4312" s="89"/>
      <c r="M4312" s="89"/>
      <c r="N4312" s="274">
        <v>50</v>
      </c>
      <c r="O4312" s="274">
        <v>0</v>
      </c>
      <c r="P4312" s="89" t="s">
        <v>670</v>
      </c>
    </row>
    <row r="4313" spans="1:16" ht="51">
      <c r="A4313" s="271" t="s">
        <v>556</v>
      </c>
      <c r="B4313" s="89"/>
      <c r="C4313" s="272" t="s">
        <v>616</v>
      </c>
      <c r="D4313" s="84">
        <v>43553</v>
      </c>
      <c r="E4313" s="85" t="s">
        <v>7288</v>
      </c>
      <c r="F4313" s="85" t="s">
        <v>11</v>
      </c>
      <c r="G4313" s="85">
        <v>950409</v>
      </c>
      <c r="H4313" s="89"/>
      <c r="I4313" s="273" t="s">
        <v>8700</v>
      </c>
      <c r="J4313" s="89"/>
      <c r="K4313" s="89"/>
      <c r="L4313" s="89"/>
      <c r="M4313" s="89"/>
      <c r="N4313" s="274">
        <v>50</v>
      </c>
      <c r="O4313" s="274">
        <v>0</v>
      </c>
      <c r="P4313" s="89" t="s">
        <v>670</v>
      </c>
    </row>
    <row r="4314" spans="1:16" ht="51">
      <c r="A4314" s="271" t="s">
        <v>557</v>
      </c>
      <c r="B4314" s="89"/>
      <c r="C4314" s="272" t="s">
        <v>783</v>
      </c>
      <c r="D4314" s="84">
        <v>43556</v>
      </c>
      <c r="E4314" s="85" t="s">
        <v>8840</v>
      </c>
      <c r="F4314" s="85" t="s">
        <v>6</v>
      </c>
      <c r="G4314" s="85">
        <v>1001305</v>
      </c>
      <c r="H4314" s="89"/>
      <c r="I4314" s="273" t="s">
        <v>10680</v>
      </c>
      <c r="J4314" s="89"/>
      <c r="K4314" s="89"/>
      <c r="L4314" s="89"/>
      <c r="M4314" s="89"/>
      <c r="N4314" s="274">
        <v>0</v>
      </c>
      <c r="O4314" s="274">
        <v>12476.22</v>
      </c>
      <c r="P4314" s="89" t="s">
        <v>670</v>
      </c>
    </row>
    <row r="4315" spans="1:16" ht="51">
      <c r="A4315" s="271" t="s">
        <v>557</v>
      </c>
      <c r="B4315" s="89"/>
      <c r="C4315" s="272" t="s">
        <v>783</v>
      </c>
      <c r="D4315" s="84">
        <v>43556</v>
      </c>
      <c r="E4315" s="85" t="s">
        <v>8841</v>
      </c>
      <c r="F4315" s="85" t="s">
        <v>6</v>
      </c>
      <c r="G4315" s="85">
        <v>1001306</v>
      </c>
      <c r="H4315" s="89"/>
      <c r="I4315" s="273" t="s">
        <v>10681</v>
      </c>
      <c r="J4315" s="89"/>
      <c r="K4315" s="89"/>
      <c r="L4315" s="89"/>
      <c r="M4315" s="89"/>
      <c r="N4315" s="274">
        <v>0</v>
      </c>
      <c r="O4315" s="274">
        <v>9195.6200000000008</v>
      </c>
      <c r="P4315" s="89" t="s">
        <v>670</v>
      </c>
    </row>
    <row r="4316" spans="1:16" ht="51">
      <c r="A4316" s="271" t="s">
        <v>557</v>
      </c>
      <c r="B4316" s="89"/>
      <c r="C4316" s="272" t="s">
        <v>783</v>
      </c>
      <c r="D4316" s="84">
        <v>43556</v>
      </c>
      <c r="E4316" s="85" t="s">
        <v>8842</v>
      </c>
      <c r="F4316" s="85" t="s">
        <v>6</v>
      </c>
      <c r="G4316" s="85">
        <v>1001319</v>
      </c>
      <c r="H4316" s="89"/>
      <c r="I4316" s="273" t="s">
        <v>10682</v>
      </c>
      <c r="J4316" s="89"/>
      <c r="K4316" s="89"/>
      <c r="L4316" s="89"/>
      <c r="M4316" s="89"/>
      <c r="N4316" s="274">
        <v>0</v>
      </c>
      <c r="O4316" s="274">
        <v>1013593.5</v>
      </c>
      <c r="P4316" s="89" t="s">
        <v>670</v>
      </c>
    </row>
    <row r="4317" spans="1:16" ht="51">
      <c r="A4317" s="271">
        <v>46</v>
      </c>
      <c r="B4317" s="89"/>
      <c r="C4317" s="272" t="s">
        <v>48</v>
      </c>
      <c r="D4317" s="84">
        <v>43556</v>
      </c>
      <c r="E4317" s="85" t="s">
        <v>8843</v>
      </c>
      <c r="F4317" s="85" t="s">
        <v>6</v>
      </c>
      <c r="G4317" s="85">
        <v>1100170</v>
      </c>
      <c r="H4317" s="89"/>
      <c r="I4317" s="273" t="s">
        <v>10683</v>
      </c>
      <c r="J4317" s="89"/>
      <c r="K4317" s="89"/>
      <c r="L4317" s="89"/>
      <c r="M4317" s="89"/>
      <c r="N4317" s="274">
        <v>0</v>
      </c>
      <c r="O4317" s="274">
        <v>5428</v>
      </c>
      <c r="P4317" s="89" t="s">
        <v>670</v>
      </c>
    </row>
    <row r="4318" spans="1:16" ht="89.25">
      <c r="A4318" s="271">
        <v>35</v>
      </c>
      <c r="B4318" s="89"/>
      <c r="C4318" s="272" t="s">
        <v>46</v>
      </c>
      <c r="D4318" s="84">
        <v>43556</v>
      </c>
      <c r="E4318" s="85" t="s">
        <v>8844</v>
      </c>
      <c r="F4318" s="85" t="s">
        <v>671</v>
      </c>
      <c r="G4318" s="85">
        <v>283425</v>
      </c>
      <c r="H4318" s="89"/>
      <c r="I4318" s="273" t="s">
        <v>10684</v>
      </c>
      <c r="J4318" s="89"/>
      <c r="K4318" s="89"/>
      <c r="L4318" s="89"/>
      <c r="M4318" s="89"/>
      <c r="N4318" s="274">
        <v>0</v>
      </c>
      <c r="O4318" s="274">
        <v>477343</v>
      </c>
      <c r="P4318" s="89" t="s">
        <v>670</v>
      </c>
    </row>
    <row r="4319" spans="1:16" ht="63.75">
      <c r="A4319" s="271">
        <v>373</v>
      </c>
      <c r="B4319" s="89"/>
      <c r="C4319" s="272" t="s">
        <v>636</v>
      </c>
      <c r="D4319" s="84">
        <v>43556</v>
      </c>
      <c r="E4319" s="85" t="s">
        <v>8845</v>
      </c>
      <c r="F4319" s="85" t="s">
        <v>671</v>
      </c>
      <c r="G4319" s="85">
        <v>288425</v>
      </c>
      <c r="H4319" s="89"/>
      <c r="I4319" s="273" t="s">
        <v>10685</v>
      </c>
      <c r="J4319" s="89"/>
      <c r="K4319" s="89"/>
      <c r="L4319" s="89"/>
      <c r="M4319" s="89"/>
      <c r="N4319" s="274">
        <v>0</v>
      </c>
      <c r="O4319" s="274">
        <v>3321973.28</v>
      </c>
      <c r="P4319" s="89" t="s">
        <v>670</v>
      </c>
    </row>
    <row r="4320" spans="1:16" ht="76.5">
      <c r="A4320" s="271">
        <v>373</v>
      </c>
      <c r="B4320" s="89"/>
      <c r="C4320" s="272" t="s">
        <v>636</v>
      </c>
      <c r="D4320" s="84">
        <v>43556</v>
      </c>
      <c r="E4320" s="85" t="s">
        <v>8846</v>
      </c>
      <c r="F4320" s="85" t="s">
        <v>671</v>
      </c>
      <c r="G4320" s="85">
        <v>288424</v>
      </c>
      <c r="H4320" s="89"/>
      <c r="I4320" s="273" t="s">
        <v>10686</v>
      </c>
      <c r="J4320" s="89"/>
      <c r="K4320" s="89"/>
      <c r="L4320" s="89"/>
      <c r="M4320" s="89"/>
      <c r="N4320" s="274">
        <v>0</v>
      </c>
      <c r="O4320" s="274">
        <v>11243925.720000001</v>
      </c>
      <c r="P4320" s="89" t="s">
        <v>670</v>
      </c>
    </row>
    <row r="4321" spans="1:16" ht="102">
      <c r="A4321" s="271">
        <v>249</v>
      </c>
      <c r="B4321" s="89"/>
      <c r="C4321" s="272" t="s">
        <v>112</v>
      </c>
      <c r="D4321" s="84">
        <v>43556</v>
      </c>
      <c r="E4321" s="85" t="s">
        <v>8847</v>
      </c>
      <c r="F4321" s="85" t="s">
        <v>15</v>
      </c>
      <c r="G4321" s="85">
        <v>7593</v>
      </c>
      <c r="H4321" s="89"/>
      <c r="I4321" s="273" t="s">
        <v>10687</v>
      </c>
      <c r="J4321" s="89"/>
      <c r="K4321" s="89"/>
      <c r="L4321" s="89"/>
      <c r="M4321" s="89"/>
      <c r="N4321" s="274">
        <v>413.79</v>
      </c>
      <c r="O4321" s="274">
        <v>0</v>
      </c>
      <c r="P4321" s="89" t="s">
        <v>670</v>
      </c>
    </row>
    <row r="4322" spans="1:16" ht="89.25">
      <c r="A4322" s="271">
        <v>594</v>
      </c>
      <c r="B4322" s="89"/>
      <c r="C4322" s="272" t="s">
        <v>98</v>
      </c>
      <c r="D4322" s="84">
        <v>43556</v>
      </c>
      <c r="E4322" s="85" t="s">
        <v>8848</v>
      </c>
      <c r="F4322" s="85" t="s">
        <v>15</v>
      </c>
      <c r="G4322" s="85">
        <v>7604</v>
      </c>
      <c r="H4322" s="89"/>
      <c r="I4322" s="273" t="s">
        <v>10688</v>
      </c>
      <c r="J4322" s="89"/>
      <c r="K4322" s="89"/>
      <c r="L4322" s="89"/>
      <c r="M4322" s="89"/>
      <c r="N4322" s="274">
        <v>277.95999999999998</v>
      </c>
      <c r="O4322" s="274">
        <v>0</v>
      </c>
      <c r="P4322" s="89" t="s">
        <v>670</v>
      </c>
    </row>
    <row r="4323" spans="1:16" ht="89.25">
      <c r="A4323" s="271">
        <v>594</v>
      </c>
      <c r="B4323" s="89"/>
      <c r="C4323" s="272" t="s">
        <v>98</v>
      </c>
      <c r="D4323" s="84">
        <v>43556</v>
      </c>
      <c r="E4323" s="85" t="s">
        <v>8849</v>
      </c>
      <c r="F4323" s="85" t="s">
        <v>15</v>
      </c>
      <c r="G4323" s="85">
        <v>7603</v>
      </c>
      <c r="H4323" s="89"/>
      <c r="I4323" s="273" t="s">
        <v>10689</v>
      </c>
      <c r="J4323" s="89"/>
      <c r="K4323" s="89"/>
      <c r="L4323" s="89"/>
      <c r="M4323" s="89"/>
      <c r="N4323" s="274">
        <v>309.86</v>
      </c>
      <c r="O4323" s="274">
        <v>0</v>
      </c>
      <c r="P4323" s="89" t="s">
        <v>670</v>
      </c>
    </row>
    <row r="4324" spans="1:16" ht="89.25">
      <c r="A4324" s="271">
        <v>526</v>
      </c>
      <c r="B4324" s="89"/>
      <c r="C4324" s="272" t="s">
        <v>610</v>
      </c>
      <c r="D4324" s="84">
        <v>43556</v>
      </c>
      <c r="E4324" s="85" t="s">
        <v>8850</v>
      </c>
      <c r="F4324" s="85" t="s">
        <v>15</v>
      </c>
      <c r="G4324" s="85">
        <v>7609</v>
      </c>
      <c r="H4324" s="89"/>
      <c r="I4324" s="273" t="s">
        <v>10690</v>
      </c>
      <c r="J4324" s="89"/>
      <c r="K4324" s="89"/>
      <c r="L4324" s="89"/>
      <c r="M4324" s="89"/>
      <c r="N4324" s="274">
        <v>486.78</v>
      </c>
      <c r="O4324" s="274">
        <v>0</v>
      </c>
      <c r="P4324" s="89" t="s">
        <v>670</v>
      </c>
    </row>
    <row r="4325" spans="1:16" ht="89.25">
      <c r="A4325" s="271">
        <v>594</v>
      </c>
      <c r="B4325" s="89"/>
      <c r="C4325" s="272" t="s">
        <v>98</v>
      </c>
      <c r="D4325" s="84">
        <v>43556</v>
      </c>
      <c r="E4325" s="85" t="s">
        <v>8851</v>
      </c>
      <c r="F4325" s="85" t="s">
        <v>15</v>
      </c>
      <c r="G4325" s="85">
        <v>7605</v>
      </c>
      <c r="H4325" s="89"/>
      <c r="I4325" s="273" t="s">
        <v>10691</v>
      </c>
      <c r="J4325" s="89"/>
      <c r="K4325" s="89"/>
      <c r="L4325" s="89"/>
      <c r="M4325" s="89"/>
      <c r="N4325" s="274">
        <v>293.45999999999998</v>
      </c>
      <c r="O4325" s="274">
        <v>0</v>
      </c>
      <c r="P4325" s="89" t="s">
        <v>670</v>
      </c>
    </row>
    <row r="4326" spans="1:16" ht="63.75">
      <c r="A4326" s="271">
        <v>513</v>
      </c>
      <c r="B4326" s="89"/>
      <c r="C4326" s="272" t="s">
        <v>171</v>
      </c>
      <c r="D4326" s="84">
        <v>43556</v>
      </c>
      <c r="E4326" s="85" t="s">
        <v>8852</v>
      </c>
      <c r="F4326" s="85" t="s">
        <v>15</v>
      </c>
      <c r="G4326" s="85">
        <v>1001915</v>
      </c>
      <c r="H4326" s="89"/>
      <c r="I4326" s="273" t="s">
        <v>10692</v>
      </c>
      <c r="J4326" s="89"/>
      <c r="K4326" s="89"/>
      <c r="L4326" s="89"/>
      <c r="M4326" s="89"/>
      <c r="N4326" s="274">
        <v>50</v>
      </c>
      <c r="O4326" s="274">
        <v>0</v>
      </c>
      <c r="P4326" s="89" t="s">
        <v>670</v>
      </c>
    </row>
    <row r="4327" spans="1:16" ht="63.75">
      <c r="A4327" s="271">
        <v>597</v>
      </c>
      <c r="B4327" s="89"/>
      <c r="C4327" s="272" t="s">
        <v>734</v>
      </c>
      <c r="D4327" s="84">
        <v>43556</v>
      </c>
      <c r="E4327" s="85" t="s">
        <v>8853</v>
      </c>
      <c r="F4327" s="85" t="s">
        <v>15</v>
      </c>
      <c r="G4327" s="85">
        <v>1001917</v>
      </c>
      <c r="H4327" s="89"/>
      <c r="I4327" s="273" t="s">
        <v>10693</v>
      </c>
      <c r="J4327" s="89"/>
      <c r="K4327" s="89"/>
      <c r="L4327" s="89"/>
      <c r="M4327" s="89"/>
      <c r="N4327" s="274">
        <v>50</v>
      </c>
      <c r="O4327" s="274">
        <v>0</v>
      </c>
      <c r="P4327" s="89" t="s">
        <v>670</v>
      </c>
    </row>
    <row r="4328" spans="1:16" ht="63.75">
      <c r="A4328" s="271">
        <v>597</v>
      </c>
      <c r="B4328" s="89"/>
      <c r="C4328" s="272" t="s">
        <v>734</v>
      </c>
      <c r="D4328" s="84">
        <v>43556</v>
      </c>
      <c r="E4328" s="85" t="s">
        <v>8854</v>
      </c>
      <c r="F4328" s="85" t="s">
        <v>15</v>
      </c>
      <c r="G4328" s="85">
        <v>1002075</v>
      </c>
      <c r="H4328" s="89"/>
      <c r="I4328" s="273" t="s">
        <v>10694</v>
      </c>
      <c r="J4328" s="89"/>
      <c r="K4328" s="89"/>
      <c r="L4328" s="89"/>
      <c r="M4328" s="89"/>
      <c r="N4328" s="274">
        <v>50</v>
      </c>
      <c r="O4328" s="274">
        <v>0</v>
      </c>
      <c r="P4328" s="89" t="s">
        <v>670</v>
      </c>
    </row>
    <row r="4329" spans="1:16" ht="51">
      <c r="A4329" s="271">
        <v>117</v>
      </c>
      <c r="B4329" s="89"/>
      <c r="C4329" s="272" t="s">
        <v>62</v>
      </c>
      <c r="D4329" s="84">
        <v>43556</v>
      </c>
      <c r="E4329" s="85" t="s">
        <v>8855</v>
      </c>
      <c r="F4329" s="85" t="s">
        <v>11</v>
      </c>
      <c r="G4329" s="85">
        <v>950600</v>
      </c>
      <c r="H4329" s="89"/>
      <c r="I4329" s="273" t="s">
        <v>10695</v>
      </c>
      <c r="J4329" s="89"/>
      <c r="K4329" s="89"/>
      <c r="L4329" s="89"/>
      <c r="M4329" s="89"/>
      <c r="N4329" s="274">
        <v>50</v>
      </c>
      <c r="O4329" s="274">
        <v>0</v>
      </c>
      <c r="P4329" s="89" t="s">
        <v>670</v>
      </c>
    </row>
    <row r="4330" spans="1:16" ht="51">
      <c r="A4330" s="271">
        <v>119</v>
      </c>
      <c r="B4330" s="89"/>
      <c r="C4330" s="272" t="s">
        <v>63</v>
      </c>
      <c r="D4330" s="84">
        <v>43556</v>
      </c>
      <c r="E4330" s="85" t="s">
        <v>8856</v>
      </c>
      <c r="F4330" s="85" t="s">
        <v>11</v>
      </c>
      <c r="G4330" s="85">
        <v>950601</v>
      </c>
      <c r="H4330" s="89"/>
      <c r="I4330" s="273" t="s">
        <v>10696</v>
      </c>
      <c r="J4330" s="89"/>
      <c r="K4330" s="89"/>
      <c r="L4330" s="89"/>
      <c r="M4330" s="89"/>
      <c r="N4330" s="274">
        <v>50</v>
      </c>
      <c r="O4330" s="274">
        <v>0</v>
      </c>
      <c r="P4330" s="89" t="s">
        <v>670</v>
      </c>
    </row>
    <row r="4331" spans="1:16" ht="51">
      <c r="A4331" s="271">
        <v>119</v>
      </c>
      <c r="B4331" s="89"/>
      <c r="C4331" s="272" t="s">
        <v>63</v>
      </c>
      <c r="D4331" s="84">
        <v>43556</v>
      </c>
      <c r="E4331" s="85" t="s">
        <v>8857</v>
      </c>
      <c r="F4331" s="85" t="s">
        <v>11</v>
      </c>
      <c r="G4331" s="85">
        <v>950602</v>
      </c>
      <c r="H4331" s="89"/>
      <c r="I4331" s="273" t="s">
        <v>10697</v>
      </c>
      <c r="J4331" s="89"/>
      <c r="K4331" s="89"/>
      <c r="L4331" s="89"/>
      <c r="M4331" s="89"/>
      <c r="N4331" s="274">
        <v>50</v>
      </c>
      <c r="O4331" s="274">
        <v>0</v>
      </c>
      <c r="P4331" s="89" t="s">
        <v>670</v>
      </c>
    </row>
    <row r="4332" spans="1:16" ht="63.75">
      <c r="A4332" s="271" t="s">
        <v>556</v>
      </c>
      <c r="B4332" s="89"/>
      <c r="C4332" s="272" t="s">
        <v>616</v>
      </c>
      <c r="D4332" s="84">
        <v>43556</v>
      </c>
      <c r="E4332" s="85" t="s">
        <v>8858</v>
      </c>
      <c r="F4332" s="85" t="s">
        <v>11</v>
      </c>
      <c r="G4332" s="85">
        <v>950611</v>
      </c>
      <c r="H4332" s="89"/>
      <c r="I4332" s="273" t="s">
        <v>10698</v>
      </c>
      <c r="J4332" s="89"/>
      <c r="K4332" s="89"/>
      <c r="L4332" s="89"/>
      <c r="M4332" s="89"/>
      <c r="N4332" s="274">
        <v>50</v>
      </c>
      <c r="O4332" s="274">
        <v>0</v>
      </c>
      <c r="P4332" s="89" t="s">
        <v>670</v>
      </c>
    </row>
    <row r="4333" spans="1:16" ht="51">
      <c r="A4333" s="271">
        <v>117</v>
      </c>
      <c r="B4333" s="89"/>
      <c r="C4333" s="272" t="s">
        <v>62</v>
      </c>
      <c r="D4333" s="84">
        <v>43556</v>
      </c>
      <c r="E4333" s="85" t="s">
        <v>8859</v>
      </c>
      <c r="F4333" s="85" t="s">
        <v>11</v>
      </c>
      <c r="G4333" s="85">
        <v>950616</v>
      </c>
      <c r="H4333" s="89"/>
      <c r="I4333" s="273" t="s">
        <v>10699</v>
      </c>
      <c r="J4333" s="89"/>
      <c r="K4333" s="89"/>
      <c r="L4333" s="89"/>
      <c r="M4333" s="89"/>
      <c r="N4333" s="274">
        <v>50</v>
      </c>
      <c r="O4333" s="274">
        <v>0</v>
      </c>
      <c r="P4333" s="89" t="s">
        <v>670</v>
      </c>
    </row>
    <row r="4334" spans="1:16" ht="89.25">
      <c r="A4334" s="271" t="s">
        <v>557</v>
      </c>
      <c r="B4334" s="89"/>
      <c r="C4334" s="272" t="s">
        <v>783</v>
      </c>
      <c r="D4334" s="84">
        <v>43556</v>
      </c>
      <c r="E4334" s="85" t="s">
        <v>8860</v>
      </c>
      <c r="F4334" s="85" t="s">
        <v>13</v>
      </c>
      <c r="G4334" s="85">
        <v>950620</v>
      </c>
      <c r="H4334" s="89"/>
      <c r="I4334" s="273" t="s">
        <v>10700</v>
      </c>
      <c r="J4334" s="89"/>
      <c r="K4334" s="89"/>
      <c r="L4334" s="89"/>
      <c r="M4334" s="89"/>
      <c r="N4334" s="274">
        <v>220447.64</v>
      </c>
      <c r="O4334" s="274">
        <v>0</v>
      </c>
      <c r="P4334" s="89" t="s">
        <v>670</v>
      </c>
    </row>
    <row r="4335" spans="1:16" ht="89.25">
      <c r="A4335" s="271" t="s">
        <v>557</v>
      </c>
      <c r="B4335" s="89"/>
      <c r="C4335" s="272" t="s">
        <v>783</v>
      </c>
      <c r="D4335" s="84">
        <v>43556</v>
      </c>
      <c r="E4335" s="85" t="s">
        <v>8861</v>
      </c>
      <c r="F4335" s="85" t="s">
        <v>11</v>
      </c>
      <c r="G4335" s="85">
        <v>950620</v>
      </c>
      <c r="H4335" s="89"/>
      <c r="I4335" s="273" t="s">
        <v>10701</v>
      </c>
      <c r="J4335" s="89"/>
      <c r="K4335" s="89"/>
      <c r="L4335" s="89"/>
      <c r="M4335" s="89"/>
      <c r="N4335" s="274">
        <v>50</v>
      </c>
      <c r="O4335" s="274">
        <v>0</v>
      </c>
      <c r="P4335" s="89" t="s">
        <v>670</v>
      </c>
    </row>
    <row r="4336" spans="1:16" ht="76.5">
      <c r="A4336" s="271">
        <v>599</v>
      </c>
      <c r="B4336" s="89"/>
      <c r="C4336" s="272" t="s">
        <v>1372</v>
      </c>
      <c r="D4336" s="84">
        <v>43556</v>
      </c>
      <c r="E4336" s="85" t="s">
        <v>8862</v>
      </c>
      <c r="F4336" s="85" t="s">
        <v>13</v>
      </c>
      <c r="G4336" s="85">
        <v>950622</v>
      </c>
      <c r="H4336" s="89"/>
      <c r="I4336" s="273" t="s">
        <v>10702</v>
      </c>
      <c r="J4336" s="89"/>
      <c r="K4336" s="89"/>
      <c r="L4336" s="89"/>
      <c r="M4336" s="89"/>
      <c r="N4336" s="274">
        <v>578755.78</v>
      </c>
      <c r="O4336" s="274">
        <v>0</v>
      </c>
      <c r="P4336" s="89" t="s">
        <v>670</v>
      </c>
    </row>
    <row r="4337" spans="1:16" ht="51">
      <c r="A4337" s="271">
        <v>513</v>
      </c>
      <c r="B4337" s="89"/>
      <c r="C4337" s="272" t="s">
        <v>171</v>
      </c>
      <c r="D4337" s="84">
        <v>43556</v>
      </c>
      <c r="E4337" s="85" t="s">
        <v>8863</v>
      </c>
      <c r="F4337" s="85" t="s">
        <v>11</v>
      </c>
      <c r="G4337" s="85">
        <v>950623</v>
      </c>
      <c r="H4337" s="89"/>
      <c r="I4337" s="273" t="s">
        <v>10703</v>
      </c>
      <c r="J4337" s="89"/>
      <c r="K4337" s="89"/>
      <c r="L4337" s="89"/>
      <c r="M4337" s="89"/>
      <c r="N4337" s="274">
        <v>50</v>
      </c>
      <c r="O4337" s="274">
        <v>0</v>
      </c>
      <c r="P4337" s="89" t="s">
        <v>670</v>
      </c>
    </row>
    <row r="4338" spans="1:16" ht="51">
      <c r="A4338" s="271">
        <v>513</v>
      </c>
      <c r="B4338" s="89"/>
      <c r="C4338" s="272" t="s">
        <v>171</v>
      </c>
      <c r="D4338" s="84">
        <v>43556</v>
      </c>
      <c r="E4338" s="85" t="s">
        <v>8864</v>
      </c>
      <c r="F4338" s="85" t="s">
        <v>11</v>
      </c>
      <c r="G4338" s="85">
        <v>950624</v>
      </c>
      <c r="H4338" s="89"/>
      <c r="I4338" s="273" t="s">
        <v>10704</v>
      </c>
      <c r="J4338" s="89"/>
      <c r="K4338" s="89"/>
      <c r="L4338" s="89"/>
      <c r="M4338" s="89"/>
      <c r="N4338" s="274">
        <v>50</v>
      </c>
      <c r="O4338" s="274">
        <v>0</v>
      </c>
      <c r="P4338" s="89" t="s">
        <v>670</v>
      </c>
    </row>
    <row r="4339" spans="1:16" ht="89.25">
      <c r="A4339" s="271">
        <v>599</v>
      </c>
      <c r="B4339" s="89"/>
      <c r="C4339" s="272" t="s">
        <v>1372</v>
      </c>
      <c r="D4339" s="84">
        <v>43556</v>
      </c>
      <c r="E4339" s="85" t="s">
        <v>8865</v>
      </c>
      <c r="F4339" s="85" t="s">
        <v>11</v>
      </c>
      <c r="G4339" s="85">
        <v>950625</v>
      </c>
      <c r="H4339" s="89"/>
      <c r="I4339" s="273" t="s">
        <v>10705</v>
      </c>
      <c r="J4339" s="89"/>
      <c r="K4339" s="89"/>
      <c r="L4339" s="89"/>
      <c r="M4339" s="89"/>
      <c r="N4339" s="274">
        <v>50</v>
      </c>
      <c r="O4339" s="274">
        <v>0</v>
      </c>
      <c r="P4339" s="89" t="s">
        <v>670</v>
      </c>
    </row>
    <row r="4340" spans="1:16" ht="76.5">
      <c r="A4340" s="271">
        <v>25</v>
      </c>
      <c r="B4340" s="89"/>
      <c r="C4340" s="272" t="s">
        <v>45</v>
      </c>
      <c r="D4340" s="84">
        <v>43557</v>
      </c>
      <c r="E4340" s="85" t="s">
        <v>8866</v>
      </c>
      <c r="F4340" s="85" t="s">
        <v>671</v>
      </c>
      <c r="G4340" s="85">
        <v>289860</v>
      </c>
      <c r="H4340" s="89"/>
      <c r="I4340" s="273" t="s">
        <v>10706</v>
      </c>
      <c r="J4340" s="89"/>
      <c r="K4340" s="89"/>
      <c r="L4340" s="89"/>
      <c r="M4340" s="89"/>
      <c r="N4340" s="274">
        <v>1510414.01</v>
      </c>
      <c r="O4340" s="274">
        <v>0</v>
      </c>
      <c r="P4340" s="89" t="s">
        <v>670</v>
      </c>
    </row>
    <row r="4341" spans="1:16" ht="76.5">
      <c r="A4341" s="271">
        <v>25</v>
      </c>
      <c r="B4341" s="89"/>
      <c r="C4341" s="272" t="s">
        <v>45</v>
      </c>
      <c r="D4341" s="84">
        <v>43557</v>
      </c>
      <c r="E4341" s="85" t="s">
        <v>8866</v>
      </c>
      <c r="F4341" s="85" t="s">
        <v>671</v>
      </c>
      <c r="G4341" s="85">
        <v>289859</v>
      </c>
      <c r="H4341" s="89"/>
      <c r="I4341" s="273" t="s">
        <v>10707</v>
      </c>
      <c r="J4341" s="89"/>
      <c r="K4341" s="89"/>
      <c r="L4341" s="89"/>
      <c r="M4341" s="89"/>
      <c r="N4341" s="274">
        <v>844326.67</v>
      </c>
      <c r="O4341" s="274">
        <v>0</v>
      </c>
      <c r="P4341" s="89" t="s">
        <v>670</v>
      </c>
    </row>
    <row r="4342" spans="1:16" ht="89.25">
      <c r="A4342" s="271">
        <v>25</v>
      </c>
      <c r="B4342" s="89"/>
      <c r="C4342" s="272" t="s">
        <v>45</v>
      </c>
      <c r="D4342" s="84">
        <v>43557</v>
      </c>
      <c r="E4342" s="85" t="s">
        <v>8867</v>
      </c>
      <c r="F4342" s="85" t="s">
        <v>671</v>
      </c>
      <c r="G4342" s="85">
        <v>288710</v>
      </c>
      <c r="H4342" s="89"/>
      <c r="I4342" s="273" t="s">
        <v>10708</v>
      </c>
      <c r="J4342" s="89"/>
      <c r="K4342" s="89"/>
      <c r="L4342" s="89"/>
      <c r="M4342" s="89"/>
      <c r="N4342" s="274">
        <v>260059.31</v>
      </c>
      <c r="O4342" s="274">
        <v>0</v>
      </c>
      <c r="P4342" s="89" t="s">
        <v>670</v>
      </c>
    </row>
    <row r="4343" spans="1:16" ht="63.75">
      <c r="A4343" s="271">
        <v>10</v>
      </c>
      <c r="B4343" s="89"/>
      <c r="C4343" s="272" t="s">
        <v>41</v>
      </c>
      <c r="D4343" s="84">
        <v>43557</v>
      </c>
      <c r="E4343" s="85" t="s">
        <v>8868</v>
      </c>
      <c r="F4343" s="85" t="s">
        <v>6</v>
      </c>
      <c r="G4343" s="85">
        <v>1002567</v>
      </c>
      <c r="H4343" s="89"/>
      <c r="I4343" s="273" t="s">
        <v>10709</v>
      </c>
      <c r="J4343" s="89"/>
      <c r="K4343" s="89"/>
      <c r="L4343" s="89"/>
      <c r="M4343" s="89"/>
      <c r="N4343" s="274">
        <v>0</v>
      </c>
      <c r="O4343" s="274">
        <v>12336.54</v>
      </c>
      <c r="P4343" s="89" t="s">
        <v>670</v>
      </c>
    </row>
    <row r="4344" spans="1:16" ht="89.25">
      <c r="A4344" s="271">
        <v>25</v>
      </c>
      <c r="B4344" s="89"/>
      <c r="C4344" s="272" t="s">
        <v>45</v>
      </c>
      <c r="D4344" s="84">
        <v>43557</v>
      </c>
      <c r="E4344" s="85" t="s">
        <v>8869</v>
      </c>
      <c r="F4344" s="85" t="s">
        <v>671</v>
      </c>
      <c r="G4344" s="85">
        <v>288792</v>
      </c>
      <c r="H4344" s="89"/>
      <c r="I4344" s="273" t="s">
        <v>10710</v>
      </c>
      <c r="J4344" s="89"/>
      <c r="K4344" s="89"/>
      <c r="L4344" s="89"/>
      <c r="M4344" s="89"/>
      <c r="N4344" s="274">
        <v>187695.65</v>
      </c>
      <c r="O4344" s="274">
        <v>0</v>
      </c>
      <c r="P4344" s="89" t="s">
        <v>670</v>
      </c>
    </row>
    <row r="4345" spans="1:16" ht="89.25">
      <c r="A4345" s="271">
        <v>25</v>
      </c>
      <c r="B4345" s="89"/>
      <c r="C4345" s="272" t="s">
        <v>45</v>
      </c>
      <c r="D4345" s="84">
        <v>43557</v>
      </c>
      <c r="E4345" s="85" t="s">
        <v>8869</v>
      </c>
      <c r="F4345" s="85" t="s">
        <v>671</v>
      </c>
      <c r="G4345" s="85">
        <v>288793</v>
      </c>
      <c r="H4345" s="89"/>
      <c r="I4345" s="273" t="s">
        <v>10711</v>
      </c>
      <c r="J4345" s="89"/>
      <c r="K4345" s="89"/>
      <c r="L4345" s="89"/>
      <c r="M4345" s="89"/>
      <c r="N4345" s="274">
        <v>90062.49</v>
      </c>
      <c r="O4345" s="274">
        <v>0</v>
      </c>
      <c r="P4345" s="89" t="s">
        <v>670</v>
      </c>
    </row>
    <row r="4346" spans="1:16" ht="89.25">
      <c r="A4346" s="271">
        <v>25</v>
      </c>
      <c r="B4346" s="89"/>
      <c r="C4346" s="272" t="s">
        <v>45</v>
      </c>
      <c r="D4346" s="84">
        <v>43557</v>
      </c>
      <c r="E4346" s="85" t="s">
        <v>8869</v>
      </c>
      <c r="F4346" s="85" t="s">
        <v>671</v>
      </c>
      <c r="G4346" s="85">
        <v>288796</v>
      </c>
      <c r="H4346" s="89"/>
      <c r="I4346" s="273" t="s">
        <v>10712</v>
      </c>
      <c r="J4346" s="89"/>
      <c r="K4346" s="89"/>
      <c r="L4346" s="89"/>
      <c r="M4346" s="89"/>
      <c r="N4346" s="274">
        <v>102247.28</v>
      </c>
      <c r="O4346" s="274">
        <v>0</v>
      </c>
      <c r="P4346" s="89" t="s">
        <v>670</v>
      </c>
    </row>
    <row r="4347" spans="1:16" ht="89.25">
      <c r="A4347" s="271">
        <v>25</v>
      </c>
      <c r="B4347" s="89"/>
      <c r="C4347" s="272" t="s">
        <v>45</v>
      </c>
      <c r="D4347" s="84">
        <v>43557</v>
      </c>
      <c r="E4347" s="85" t="s">
        <v>8869</v>
      </c>
      <c r="F4347" s="85" t="s">
        <v>671</v>
      </c>
      <c r="G4347" s="85">
        <v>288800</v>
      </c>
      <c r="H4347" s="89"/>
      <c r="I4347" s="273" t="s">
        <v>10713</v>
      </c>
      <c r="J4347" s="89"/>
      <c r="K4347" s="89"/>
      <c r="L4347" s="89"/>
      <c r="M4347" s="89"/>
      <c r="N4347" s="274">
        <v>80415.259999999995</v>
      </c>
      <c r="O4347" s="274">
        <v>0</v>
      </c>
      <c r="P4347" s="89" t="s">
        <v>670</v>
      </c>
    </row>
    <row r="4348" spans="1:16" ht="89.25">
      <c r="A4348" s="271">
        <v>25</v>
      </c>
      <c r="B4348" s="89"/>
      <c r="C4348" s="272" t="s">
        <v>45</v>
      </c>
      <c r="D4348" s="84">
        <v>43557</v>
      </c>
      <c r="E4348" s="85" t="s">
        <v>8869</v>
      </c>
      <c r="F4348" s="85" t="s">
        <v>671</v>
      </c>
      <c r="G4348" s="85">
        <v>288794</v>
      </c>
      <c r="H4348" s="89"/>
      <c r="I4348" s="273" t="s">
        <v>10714</v>
      </c>
      <c r="J4348" s="89"/>
      <c r="K4348" s="89"/>
      <c r="L4348" s="89"/>
      <c r="M4348" s="89"/>
      <c r="N4348" s="274">
        <v>98054.9</v>
      </c>
      <c r="O4348" s="274">
        <v>0</v>
      </c>
      <c r="P4348" s="89" t="s">
        <v>670</v>
      </c>
    </row>
    <row r="4349" spans="1:16" ht="89.25">
      <c r="A4349" s="271">
        <v>25</v>
      </c>
      <c r="B4349" s="89"/>
      <c r="C4349" s="272" t="s">
        <v>45</v>
      </c>
      <c r="D4349" s="84">
        <v>43557</v>
      </c>
      <c r="E4349" s="85" t="s">
        <v>8869</v>
      </c>
      <c r="F4349" s="85" t="s">
        <v>671</v>
      </c>
      <c r="G4349" s="85">
        <v>288795</v>
      </c>
      <c r="H4349" s="89"/>
      <c r="I4349" s="273" t="s">
        <v>10715</v>
      </c>
      <c r="J4349" s="89"/>
      <c r="K4349" s="89"/>
      <c r="L4349" s="89"/>
      <c r="M4349" s="89"/>
      <c r="N4349" s="274">
        <v>99486.64</v>
      </c>
      <c r="O4349" s="274">
        <v>0</v>
      </c>
      <c r="P4349" s="89" t="s">
        <v>670</v>
      </c>
    </row>
    <row r="4350" spans="1:16" ht="89.25">
      <c r="A4350" s="271">
        <v>25</v>
      </c>
      <c r="B4350" s="89"/>
      <c r="C4350" s="272" t="s">
        <v>45</v>
      </c>
      <c r="D4350" s="84">
        <v>43557</v>
      </c>
      <c r="E4350" s="85" t="s">
        <v>8869</v>
      </c>
      <c r="F4350" s="85" t="s">
        <v>671</v>
      </c>
      <c r="G4350" s="85">
        <v>288749</v>
      </c>
      <c r="H4350" s="89"/>
      <c r="I4350" s="273" t="s">
        <v>10716</v>
      </c>
      <c r="J4350" s="89"/>
      <c r="K4350" s="89"/>
      <c r="L4350" s="89"/>
      <c r="M4350" s="89"/>
      <c r="N4350" s="274">
        <v>235340.15</v>
      </c>
      <c r="O4350" s="274">
        <v>0</v>
      </c>
      <c r="P4350" s="89" t="s">
        <v>670</v>
      </c>
    </row>
    <row r="4351" spans="1:16" ht="89.25">
      <c r="A4351" s="271">
        <v>25</v>
      </c>
      <c r="B4351" s="89"/>
      <c r="C4351" s="272" t="s">
        <v>45</v>
      </c>
      <c r="D4351" s="84">
        <v>43557</v>
      </c>
      <c r="E4351" s="85" t="s">
        <v>8869</v>
      </c>
      <c r="F4351" s="85" t="s">
        <v>671</v>
      </c>
      <c r="G4351" s="85">
        <v>288430</v>
      </c>
      <c r="H4351" s="89"/>
      <c r="I4351" s="273" t="s">
        <v>10717</v>
      </c>
      <c r="J4351" s="89"/>
      <c r="K4351" s="89"/>
      <c r="L4351" s="89"/>
      <c r="M4351" s="89"/>
      <c r="N4351" s="274">
        <v>256676.33</v>
      </c>
      <c r="O4351" s="274">
        <v>0</v>
      </c>
      <c r="P4351" s="89" t="s">
        <v>670</v>
      </c>
    </row>
    <row r="4352" spans="1:16" ht="89.25">
      <c r="A4352" s="271">
        <v>25</v>
      </c>
      <c r="B4352" s="89"/>
      <c r="C4352" s="272" t="s">
        <v>45</v>
      </c>
      <c r="D4352" s="84">
        <v>43557</v>
      </c>
      <c r="E4352" s="85" t="s">
        <v>8869</v>
      </c>
      <c r="F4352" s="85" t="s">
        <v>671</v>
      </c>
      <c r="G4352" s="85">
        <v>288798</v>
      </c>
      <c r="H4352" s="89"/>
      <c r="I4352" s="273" t="s">
        <v>10718</v>
      </c>
      <c r="J4352" s="89"/>
      <c r="K4352" s="89"/>
      <c r="L4352" s="89"/>
      <c r="M4352" s="89"/>
      <c r="N4352" s="274">
        <v>160435.93</v>
      </c>
      <c r="O4352" s="274">
        <v>0</v>
      </c>
      <c r="P4352" s="89" t="s">
        <v>670</v>
      </c>
    </row>
    <row r="4353" spans="1:16" ht="89.25">
      <c r="A4353" s="271">
        <v>25</v>
      </c>
      <c r="B4353" s="89"/>
      <c r="C4353" s="272" t="s">
        <v>45</v>
      </c>
      <c r="D4353" s="84">
        <v>43557</v>
      </c>
      <c r="E4353" s="85" t="s">
        <v>8869</v>
      </c>
      <c r="F4353" s="85" t="s">
        <v>671</v>
      </c>
      <c r="G4353" s="85">
        <v>288797</v>
      </c>
      <c r="H4353" s="89"/>
      <c r="I4353" s="273" t="s">
        <v>10719</v>
      </c>
      <c r="J4353" s="89"/>
      <c r="K4353" s="89"/>
      <c r="L4353" s="89"/>
      <c r="M4353" s="89"/>
      <c r="N4353" s="274">
        <v>257018.58</v>
      </c>
      <c r="O4353" s="274">
        <v>0</v>
      </c>
      <c r="P4353" s="89" t="s">
        <v>670</v>
      </c>
    </row>
    <row r="4354" spans="1:16" ht="89.25">
      <c r="A4354" s="271">
        <v>25</v>
      </c>
      <c r="B4354" s="89"/>
      <c r="C4354" s="272" t="s">
        <v>45</v>
      </c>
      <c r="D4354" s="84">
        <v>43557</v>
      </c>
      <c r="E4354" s="85" t="s">
        <v>8869</v>
      </c>
      <c r="F4354" s="85" t="s">
        <v>671</v>
      </c>
      <c r="G4354" s="85">
        <v>288799</v>
      </c>
      <c r="H4354" s="89"/>
      <c r="I4354" s="273" t="s">
        <v>10720</v>
      </c>
      <c r="J4354" s="89"/>
      <c r="K4354" s="89"/>
      <c r="L4354" s="89"/>
      <c r="M4354" s="89"/>
      <c r="N4354" s="274">
        <v>250198.84</v>
      </c>
      <c r="O4354" s="274">
        <v>0</v>
      </c>
      <c r="P4354" s="89" t="s">
        <v>670</v>
      </c>
    </row>
    <row r="4355" spans="1:16" ht="89.25">
      <c r="A4355" s="271">
        <v>25</v>
      </c>
      <c r="B4355" s="89"/>
      <c r="C4355" s="272" t="s">
        <v>45</v>
      </c>
      <c r="D4355" s="84">
        <v>43557</v>
      </c>
      <c r="E4355" s="85" t="s">
        <v>8869</v>
      </c>
      <c r="F4355" s="85" t="s">
        <v>671</v>
      </c>
      <c r="G4355" s="85">
        <v>288750</v>
      </c>
      <c r="H4355" s="89"/>
      <c r="I4355" s="273" t="s">
        <v>10721</v>
      </c>
      <c r="J4355" s="89"/>
      <c r="K4355" s="89"/>
      <c r="L4355" s="89"/>
      <c r="M4355" s="89"/>
      <c r="N4355" s="274">
        <v>91492.36</v>
      </c>
      <c r="O4355" s="274">
        <v>0</v>
      </c>
      <c r="P4355" s="89" t="s">
        <v>670</v>
      </c>
    </row>
    <row r="4356" spans="1:16" ht="63.75">
      <c r="A4356" s="271">
        <v>10</v>
      </c>
      <c r="B4356" s="89"/>
      <c r="C4356" s="272" t="s">
        <v>41</v>
      </c>
      <c r="D4356" s="84">
        <v>43557</v>
      </c>
      <c r="E4356" s="85" t="s">
        <v>8870</v>
      </c>
      <c r="F4356" s="85" t="s">
        <v>15</v>
      </c>
      <c r="G4356" s="85">
        <v>1002568</v>
      </c>
      <c r="H4356" s="89"/>
      <c r="I4356" s="273" t="s">
        <v>10722</v>
      </c>
      <c r="J4356" s="89"/>
      <c r="K4356" s="89"/>
      <c r="L4356" s="89"/>
      <c r="M4356" s="89"/>
      <c r="N4356" s="274">
        <v>50</v>
      </c>
      <c r="O4356" s="274">
        <v>0</v>
      </c>
      <c r="P4356" s="89" t="s">
        <v>670</v>
      </c>
    </row>
    <row r="4357" spans="1:16" ht="63.75">
      <c r="A4357" s="271">
        <v>513</v>
      </c>
      <c r="B4357" s="89"/>
      <c r="C4357" s="272" t="s">
        <v>171</v>
      </c>
      <c r="D4357" s="84">
        <v>43557</v>
      </c>
      <c r="E4357" s="85" t="s">
        <v>8871</v>
      </c>
      <c r="F4357" s="85" t="s">
        <v>15</v>
      </c>
      <c r="G4357" s="85">
        <v>1002573</v>
      </c>
      <c r="H4357" s="89"/>
      <c r="I4357" s="273" t="s">
        <v>10723</v>
      </c>
      <c r="J4357" s="89"/>
      <c r="K4357" s="89"/>
      <c r="L4357" s="89"/>
      <c r="M4357" s="89"/>
      <c r="N4357" s="274">
        <v>50</v>
      </c>
      <c r="O4357" s="274">
        <v>0</v>
      </c>
      <c r="P4357" s="89" t="s">
        <v>670</v>
      </c>
    </row>
    <row r="4358" spans="1:16" ht="89.25">
      <c r="A4358" s="271">
        <v>25</v>
      </c>
      <c r="B4358" s="89"/>
      <c r="C4358" s="272" t="s">
        <v>45</v>
      </c>
      <c r="D4358" s="84">
        <v>43557</v>
      </c>
      <c r="E4358" s="85" t="s">
        <v>8872</v>
      </c>
      <c r="F4358" s="85" t="s">
        <v>671</v>
      </c>
      <c r="G4358" s="85">
        <v>289858</v>
      </c>
      <c r="H4358" s="89"/>
      <c r="I4358" s="273" t="s">
        <v>10724</v>
      </c>
      <c r="J4358" s="89"/>
      <c r="K4358" s="89"/>
      <c r="L4358" s="89"/>
      <c r="M4358" s="89"/>
      <c r="N4358" s="274">
        <v>262778.42</v>
      </c>
      <c r="O4358" s="274">
        <v>0</v>
      </c>
      <c r="P4358" s="89" t="s">
        <v>670</v>
      </c>
    </row>
    <row r="4359" spans="1:16" ht="51">
      <c r="A4359" s="271" t="s">
        <v>556</v>
      </c>
      <c r="B4359" s="89"/>
      <c r="C4359" s="272" t="s">
        <v>616</v>
      </c>
      <c r="D4359" s="84">
        <v>43557</v>
      </c>
      <c r="E4359" s="85" t="s">
        <v>8873</v>
      </c>
      <c r="F4359" s="85" t="s">
        <v>6</v>
      </c>
      <c r="G4359" s="85">
        <v>950662</v>
      </c>
      <c r="H4359" s="89"/>
      <c r="I4359" s="273" t="s">
        <v>10725</v>
      </c>
      <c r="J4359" s="89"/>
      <c r="K4359" s="89"/>
      <c r="L4359" s="89"/>
      <c r="M4359" s="89"/>
      <c r="N4359" s="274">
        <v>0</v>
      </c>
      <c r="O4359" s="274">
        <v>50</v>
      </c>
      <c r="P4359" s="89" t="s">
        <v>670</v>
      </c>
    </row>
    <row r="4360" spans="1:16" ht="89.25">
      <c r="A4360" s="271">
        <v>526</v>
      </c>
      <c r="B4360" s="89"/>
      <c r="C4360" s="272" t="s">
        <v>610</v>
      </c>
      <c r="D4360" s="84">
        <v>43557</v>
      </c>
      <c r="E4360" s="85" t="s">
        <v>8874</v>
      </c>
      <c r="F4360" s="85" t="s">
        <v>15</v>
      </c>
      <c r="G4360" s="85">
        <v>7608</v>
      </c>
      <c r="H4360" s="89"/>
      <c r="I4360" s="273" t="s">
        <v>10726</v>
      </c>
      <c r="J4360" s="89"/>
      <c r="K4360" s="89"/>
      <c r="L4360" s="89"/>
      <c r="M4360" s="89"/>
      <c r="N4360" s="274">
        <v>376.47</v>
      </c>
      <c r="O4360" s="274">
        <v>0</v>
      </c>
      <c r="P4360" s="89" t="s">
        <v>670</v>
      </c>
    </row>
    <row r="4361" spans="1:16" ht="89.25">
      <c r="A4361" s="271">
        <v>376</v>
      </c>
      <c r="B4361" s="89"/>
      <c r="C4361" s="272" t="s">
        <v>638</v>
      </c>
      <c r="D4361" s="84">
        <v>43557</v>
      </c>
      <c r="E4361" s="85" t="s">
        <v>8875</v>
      </c>
      <c r="F4361" s="85" t="s">
        <v>15</v>
      </c>
      <c r="G4361" s="85">
        <v>7630</v>
      </c>
      <c r="H4361" s="89"/>
      <c r="I4361" s="273" t="s">
        <v>10727</v>
      </c>
      <c r="J4361" s="89"/>
      <c r="K4361" s="89"/>
      <c r="L4361" s="89"/>
      <c r="M4361" s="89"/>
      <c r="N4361" s="274">
        <v>1126.68</v>
      </c>
      <c r="O4361" s="274">
        <v>0</v>
      </c>
      <c r="P4361" s="89" t="s">
        <v>670</v>
      </c>
    </row>
    <row r="4362" spans="1:16" ht="102">
      <c r="A4362" s="271">
        <v>47</v>
      </c>
      <c r="B4362" s="89"/>
      <c r="C4362" s="272" t="s">
        <v>49</v>
      </c>
      <c r="D4362" s="84">
        <v>43557</v>
      </c>
      <c r="E4362" s="85" t="s">
        <v>8876</v>
      </c>
      <c r="F4362" s="85" t="s">
        <v>629</v>
      </c>
      <c r="G4362" s="85">
        <v>7592</v>
      </c>
      <c r="H4362" s="89"/>
      <c r="I4362" s="273" t="s">
        <v>10728</v>
      </c>
      <c r="J4362" s="89"/>
      <c r="K4362" s="89"/>
      <c r="L4362" s="89"/>
      <c r="M4362" s="89"/>
      <c r="N4362" s="274">
        <v>12184.13</v>
      </c>
      <c r="O4362" s="274">
        <v>0</v>
      </c>
      <c r="P4362" s="89" t="s">
        <v>670</v>
      </c>
    </row>
    <row r="4363" spans="1:16" ht="89.25">
      <c r="A4363" s="271">
        <v>47</v>
      </c>
      <c r="B4363" s="89"/>
      <c r="C4363" s="272" t="s">
        <v>49</v>
      </c>
      <c r="D4363" s="84">
        <v>43557</v>
      </c>
      <c r="E4363" s="85" t="s">
        <v>8877</v>
      </c>
      <c r="F4363" s="85" t="s">
        <v>15</v>
      </c>
      <c r="G4363" s="85">
        <v>7592</v>
      </c>
      <c r="H4363" s="89"/>
      <c r="I4363" s="273" t="s">
        <v>10729</v>
      </c>
      <c r="J4363" s="89"/>
      <c r="K4363" s="89"/>
      <c r="L4363" s="89"/>
      <c r="M4363" s="89"/>
      <c r="N4363" s="274">
        <v>1376.45</v>
      </c>
      <c r="O4363" s="274">
        <v>0</v>
      </c>
      <c r="P4363" s="89" t="s">
        <v>670</v>
      </c>
    </row>
    <row r="4364" spans="1:16" ht="89.25">
      <c r="A4364" s="271">
        <v>47</v>
      </c>
      <c r="B4364" s="89"/>
      <c r="C4364" s="272" t="s">
        <v>49</v>
      </c>
      <c r="D4364" s="84">
        <v>43557</v>
      </c>
      <c r="E4364" s="85" t="s">
        <v>8878</v>
      </c>
      <c r="F4364" s="85" t="s">
        <v>629</v>
      </c>
      <c r="G4364" s="85">
        <v>7594</v>
      </c>
      <c r="H4364" s="89"/>
      <c r="I4364" s="273" t="s">
        <v>10730</v>
      </c>
      <c r="J4364" s="89"/>
      <c r="K4364" s="89"/>
      <c r="L4364" s="89"/>
      <c r="M4364" s="89"/>
      <c r="N4364" s="274">
        <v>330.73</v>
      </c>
      <c r="O4364" s="274">
        <v>0</v>
      </c>
      <c r="P4364" s="89" t="s">
        <v>670</v>
      </c>
    </row>
    <row r="4365" spans="1:16" ht="89.25">
      <c r="A4365" s="271">
        <v>47</v>
      </c>
      <c r="B4365" s="89"/>
      <c r="C4365" s="272" t="s">
        <v>49</v>
      </c>
      <c r="D4365" s="84">
        <v>43557</v>
      </c>
      <c r="E4365" s="85" t="s">
        <v>8879</v>
      </c>
      <c r="F4365" s="85" t="s">
        <v>15</v>
      </c>
      <c r="G4365" s="85">
        <v>7594</v>
      </c>
      <c r="H4365" s="89"/>
      <c r="I4365" s="273" t="s">
        <v>10731</v>
      </c>
      <c r="J4365" s="89"/>
      <c r="K4365" s="89"/>
      <c r="L4365" s="89"/>
      <c r="M4365" s="89"/>
      <c r="N4365" s="274">
        <v>300.05</v>
      </c>
      <c r="O4365" s="274">
        <v>0</v>
      </c>
      <c r="P4365" s="89" t="s">
        <v>670</v>
      </c>
    </row>
    <row r="4366" spans="1:16" ht="76.5">
      <c r="A4366" s="271">
        <v>25</v>
      </c>
      <c r="B4366" s="89"/>
      <c r="C4366" s="272" t="s">
        <v>45</v>
      </c>
      <c r="D4366" s="84">
        <v>43557</v>
      </c>
      <c r="E4366" s="85" t="s">
        <v>8880</v>
      </c>
      <c r="F4366" s="85" t="s">
        <v>671</v>
      </c>
      <c r="G4366" s="85">
        <v>271053</v>
      </c>
      <c r="H4366" s="89"/>
      <c r="I4366" s="273" t="s">
        <v>10732</v>
      </c>
      <c r="J4366" s="89"/>
      <c r="K4366" s="89"/>
      <c r="L4366" s="89"/>
      <c r="M4366" s="89"/>
      <c r="N4366" s="274">
        <v>163.74</v>
      </c>
      <c r="O4366" s="274">
        <v>0</v>
      </c>
      <c r="P4366" s="89" t="s">
        <v>670</v>
      </c>
    </row>
    <row r="4367" spans="1:16" ht="89.25">
      <c r="A4367" s="271">
        <v>25</v>
      </c>
      <c r="B4367" s="89"/>
      <c r="C4367" s="272" t="s">
        <v>45</v>
      </c>
      <c r="D4367" s="84">
        <v>43557</v>
      </c>
      <c r="E4367" s="85" t="s">
        <v>8880</v>
      </c>
      <c r="F4367" s="85" t="s">
        <v>671</v>
      </c>
      <c r="G4367" s="85">
        <v>288681</v>
      </c>
      <c r="H4367" s="89"/>
      <c r="I4367" s="273" t="s">
        <v>10733</v>
      </c>
      <c r="J4367" s="89"/>
      <c r="K4367" s="89"/>
      <c r="L4367" s="89"/>
      <c r="M4367" s="89"/>
      <c r="N4367" s="274">
        <v>559554.99</v>
      </c>
      <c r="O4367" s="274">
        <v>0</v>
      </c>
      <c r="P4367" s="89" t="s">
        <v>670</v>
      </c>
    </row>
    <row r="4368" spans="1:16" ht="89.25">
      <c r="A4368" s="271">
        <v>25</v>
      </c>
      <c r="B4368" s="89"/>
      <c r="C4368" s="272" t="s">
        <v>45</v>
      </c>
      <c r="D4368" s="84">
        <v>43557</v>
      </c>
      <c r="E4368" s="85" t="s">
        <v>8880</v>
      </c>
      <c r="F4368" s="85" t="s">
        <v>671</v>
      </c>
      <c r="G4368" s="85">
        <v>288432</v>
      </c>
      <c r="H4368" s="89"/>
      <c r="I4368" s="273" t="s">
        <v>10734</v>
      </c>
      <c r="J4368" s="89"/>
      <c r="K4368" s="89"/>
      <c r="L4368" s="89"/>
      <c r="M4368" s="89"/>
      <c r="N4368" s="274">
        <v>230673.42</v>
      </c>
      <c r="O4368" s="274">
        <v>0</v>
      </c>
      <c r="P4368" s="89" t="s">
        <v>670</v>
      </c>
    </row>
    <row r="4369" spans="1:16" ht="76.5">
      <c r="A4369" s="271">
        <v>25</v>
      </c>
      <c r="B4369" s="89"/>
      <c r="C4369" s="272" t="s">
        <v>45</v>
      </c>
      <c r="D4369" s="84">
        <v>43557</v>
      </c>
      <c r="E4369" s="85" t="s">
        <v>8880</v>
      </c>
      <c r="F4369" s="85" t="s">
        <v>671</v>
      </c>
      <c r="G4369" s="85">
        <v>288748</v>
      </c>
      <c r="H4369" s="89"/>
      <c r="I4369" s="273" t="s">
        <v>10735</v>
      </c>
      <c r="J4369" s="89"/>
      <c r="K4369" s="89"/>
      <c r="L4369" s="89"/>
      <c r="M4369" s="89"/>
      <c r="N4369" s="274">
        <v>500246.56</v>
      </c>
      <c r="O4369" s="274">
        <v>0</v>
      </c>
      <c r="P4369" s="89" t="s">
        <v>670</v>
      </c>
    </row>
    <row r="4370" spans="1:16" ht="76.5">
      <c r="A4370" s="271">
        <v>25</v>
      </c>
      <c r="B4370" s="89"/>
      <c r="C4370" s="272" t="s">
        <v>45</v>
      </c>
      <c r="D4370" s="84">
        <v>43557</v>
      </c>
      <c r="E4370" s="85" t="s">
        <v>8880</v>
      </c>
      <c r="F4370" s="85" t="s">
        <v>671</v>
      </c>
      <c r="G4370" s="85">
        <v>289861</v>
      </c>
      <c r="H4370" s="89"/>
      <c r="I4370" s="273" t="s">
        <v>10736</v>
      </c>
      <c r="J4370" s="89"/>
      <c r="K4370" s="89"/>
      <c r="L4370" s="89"/>
      <c r="M4370" s="89"/>
      <c r="N4370" s="274">
        <v>0.45</v>
      </c>
      <c r="O4370" s="274">
        <v>0</v>
      </c>
      <c r="P4370" s="89" t="s">
        <v>670</v>
      </c>
    </row>
    <row r="4371" spans="1:16" ht="76.5">
      <c r="A4371" s="271">
        <v>25</v>
      </c>
      <c r="B4371" s="89"/>
      <c r="C4371" s="272" t="s">
        <v>45</v>
      </c>
      <c r="D4371" s="84">
        <v>43558</v>
      </c>
      <c r="E4371" s="85" t="s">
        <v>8881</v>
      </c>
      <c r="F4371" s="85" t="s">
        <v>671</v>
      </c>
      <c r="G4371" s="85">
        <v>294988</v>
      </c>
      <c r="H4371" s="89"/>
      <c r="I4371" s="273" t="s">
        <v>10737</v>
      </c>
      <c r="J4371" s="89"/>
      <c r="K4371" s="89"/>
      <c r="L4371" s="89"/>
      <c r="M4371" s="89"/>
      <c r="N4371" s="274">
        <v>278439.62</v>
      </c>
      <c r="O4371" s="274">
        <v>0</v>
      </c>
      <c r="P4371" s="89" t="s">
        <v>670</v>
      </c>
    </row>
    <row r="4372" spans="1:16" ht="76.5">
      <c r="A4372" s="271">
        <v>25</v>
      </c>
      <c r="B4372" s="89"/>
      <c r="C4372" s="272" t="s">
        <v>45</v>
      </c>
      <c r="D4372" s="84">
        <v>43558</v>
      </c>
      <c r="E4372" s="85" t="s">
        <v>8881</v>
      </c>
      <c r="F4372" s="85" t="s">
        <v>671</v>
      </c>
      <c r="G4372" s="85">
        <v>294991</v>
      </c>
      <c r="H4372" s="89"/>
      <c r="I4372" s="273" t="s">
        <v>10738</v>
      </c>
      <c r="J4372" s="89"/>
      <c r="K4372" s="89"/>
      <c r="L4372" s="89"/>
      <c r="M4372" s="89"/>
      <c r="N4372" s="274">
        <v>89892.01</v>
      </c>
      <c r="O4372" s="274">
        <v>0</v>
      </c>
      <c r="P4372" s="89" t="s">
        <v>670</v>
      </c>
    </row>
    <row r="4373" spans="1:16" ht="76.5">
      <c r="A4373" s="271">
        <v>25</v>
      </c>
      <c r="B4373" s="89"/>
      <c r="C4373" s="272" t="s">
        <v>45</v>
      </c>
      <c r="D4373" s="84">
        <v>43558</v>
      </c>
      <c r="E4373" s="85" t="s">
        <v>8881</v>
      </c>
      <c r="F4373" s="85" t="s">
        <v>671</v>
      </c>
      <c r="G4373" s="85">
        <v>294993</v>
      </c>
      <c r="H4373" s="89"/>
      <c r="I4373" s="273" t="s">
        <v>10739</v>
      </c>
      <c r="J4373" s="89"/>
      <c r="K4373" s="89"/>
      <c r="L4373" s="89"/>
      <c r="M4373" s="89"/>
      <c r="N4373" s="274">
        <v>298253.40000000002</v>
      </c>
      <c r="O4373" s="274">
        <v>0</v>
      </c>
      <c r="P4373" s="89" t="s">
        <v>670</v>
      </c>
    </row>
    <row r="4374" spans="1:16" ht="76.5">
      <c r="A4374" s="271">
        <v>25</v>
      </c>
      <c r="B4374" s="89"/>
      <c r="C4374" s="272" t="s">
        <v>45</v>
      </c>
      <c r="D4374" s="84">
        <v>43558</v>
      </c>
      <c r="E4374" s="85" t="s">
        <v>8881</v>
      </c>
      <c r="F4374" s="85" t="s">
        <v>671</v>
      </c>
      <c r="G4374" s="85">
        <v>294997</v>
      </c>
      <c r="H4374" s="89"/>
      <c r="I4374" s="273" t="s">
        <v>10740</v>
      </c>
      <c r="J4374" s="89"/>
      <c r="K4374" s="89"/>
      <c r="L4374" s="89"/>
      <c r="M4374" s="89"/>
      <c r="N4374" s="274">
        <v>694531.39</v>
      </c>
      <c r="O4374" s="274">
        <v>0</v>
      </c>
      <c r="P4374" s="89" t="s">
        <v>670</v>
      </c>
    </row>
    <row r="4375" spans="1:16" ht="76.5">
      <c r="A4375" s="271">
        <v>25</v>
      </c>
      <c r="B4375" s="89"/>
      <c r="C4375" s="272" t="s">
        <v>45</v>
      </c>
      <c r="D4375" s="84">
        <v>43558</v>
      </c>
      <c r="E4375" s="85" t="s">
        <v>8881</v>
      </c>
      <c r="F4375" s="85" t="s">
        <v>671</v>
      </c>
      <c r="G4375" s="85">
        <v>294995</v>
      </c>
      <c r="H4375" s="89"/>
      <c r="I4375" s="273" t="s">
        <v>10741</v>
      </c>
      <c r="J4375" s="89"/>
      <c r="K4375" s="89"/>
      <c r="L4375" s="89"/>
      <c r="M4375" s="89"/>
      <c r="N4375" s="274">
        <v>72.77</v>
      </c>
      <c r="O4375" s="274">
        <v>0</v>
      </c>
      <c r="P4375" s="89" t="s">
        <v>670</v>
      </c>
    </row>
    <row r="4376" spans="1:16" ht="76.5">
      <c r="A4376" s="271">
        <v>25</v>
      </c>
      <c r="B4376" s="89"/>
      <c r="C4376" s="272" t="s">
        <v>45</v>
      </c>
      <c r="D4376" s="84">
        <v>43558</v>
      </c>
      <c r="E4376" s="85" t="s">
        <v>8881</v>
      </c>
      <c r="F4376" s="85" t="s">
        <v>671</v>
      </c>
      <c r="G4376" s="85">
        <v>294998</v>
      </c>
      <c r="H4376" s="89"/>
      <c r="I4376" s="273" t="s">
        <v>10742</v>
      </c>
      <c r="J4376" s="89"/>
      <c r="K4376" s="89"/>
      <c r="L4376" s="89"/>
      <c r="M4376" s="89"/>
      <c r="N4376" s="274">
        <v>1098085.19</v>
      </c>
      <c r="O4376" s="274">
        <v>0</v>
      </c>
      <c r="P4376" s="89" t="s">
        <v>670</v>
      </c>
    </row>
    <row r="4377" spans="1:16" ht="76.5">
      <c r="A4377" s="271">
        <v>25</v>
      </c>
      <c r="B4377" s="89"/>
      <c r="C4377" s="272" t="s">
        <v>45</v>
      </c>
      <c r="D4377" s="84">
        <v>43558</v>
      </c>
      <c r="E4377" s="85" t="s">
        <v>8881</v>
      </c>
      <c r="F4377" s="85" t="s">
        <v>671</v>
      </c>
      <c r="G4377" s="85">
        <v>295069</v>
      </c>
      <c r="H4377" s="89"/>
      <c r="I4377" s="273" t="s">
        <v>10743</v>
      </c>
      <c r="J4377" s="89"/>
      <c r="K4377" s="89"/>
      <c r="L4377" s="89"/>
      <c r="M4377" s="89"/>
      <c r="N4377" s="274">
        <v>431505.73</v>
      </c>
      <c r="O4377" s="274">
        <v>0</v>
      </c>
      <c r="P4377" s="89" t="s">
        <v>670</v>
      </c>
    </row>
    <row r="4378" spans="1:16" ht="76.5">
      <c r="A4378" s="271">
        <v>25</v>
      </c>
      <c r="B4378" s="89"/>
      <c r="C4378" s="272" t="s">
        <v>45</v>
      </c>
      <c r="D4378" s="84">
        <v>43558</v>
      </c>
      <c r="E4378" s="85" t="s">
        <v>8881</v>
      </c>
      <c r="F4378" s="85" t="s">
        <v>671</v>
      </c>
      <c r="G4378" s="85">
        <v>295072</v>
      </c>
      <c r="H4378" s="89"/>
      <c r="I4378" s="273" t="s">
        <v>10744</v>
      </c>
      <c r="J4378" s="89"/>
      <c r="K4378" s="89"/>
      <c r="L4378" s="89"/>
      <c r="M4378" s="89"/>
      <c r="N4378" s="274">
        <v>600000</v>
      </c>
      <c r="O4378" s="274">
        <v>0</v>
      </c>
      <c r="P4378" s="89" t="s">
        <v>670</v>
      </c>
    </row>
    <row r="4379" spans="1:16" ht="76.5">
      <c r="A4379" s="271">
        <v>25</v>
      </c>
      <c r="B4379" s="89"/>
      <c r="C4379" s="272" t="s">
        <v>45</v>
      </c>
      <c r="D4379" s="84">
        <v>43558</v>
      </c>
      <c r="E4379" s="85" t="s">
        <v>8881</v>
      </c>
      <c r="F4379" s="85" t="s">
        <v>671</v>
      </c>
      <c r="G4379" s="85">
        <v>295100</v>
      </c>
      <c r="H4379" s="89"/>
      <c r="I4379" s="273" t="s">
        <v>10745</v>
      </c>
      <c r="J4379" s="89"/>
      <c r="K4379" s="89"/>
      <c r="L4379" s="89"/>
      <c r="M4379" s="89"/>
      <c r="N4379" s="274">
        <v>356561.11</v>
      </c>
      <c r="O4379" s="274">
        <v>0</v>
      </c>
      <c r="P4379" s="89" t="s">
        <v>670</v>
      </c>
    </row>
    <row r="4380" spans="1:16" ht="76.5">
      <c r="A4380" s="271">
        <v>25</v>
      </c>
      <c r="B4380" s="89"/>
      <c r="C4380" s="272" t="s">
        <v>45</v>
      </c>
      <c r="D4380" s="84">
        <v>43558</v>
      </c>
      <c r="E4380" s="85" t="s">
        <v>8881</v>
      </c>
      <c r="F4380" s="85" t="s">
        <v>671</v>
      </c>
      <c r="G4380" s="85">
        <v>295078</v>
      </c>
      <c r="H4380" s="89"/>
      <c r="I4380" s="273" t="s">
        <v>10746</v>
      </c>
      <c r="J4380" s="89"/>
      <c r="K4380" s="89"/>
      <c r="L4380" s="89"/>
      <c r="M4380" s="89"/>
      <c r="N4380" s="274">
        <v>123950.07</v>
      </c>
      <c r="O4380" s="274">
        <v>0</v>
      </c>
      <c r="P4380" s="89" t="s">
        <v>670</v>
      </c>
    </row>
    <row r="4381" spans="1:16" ht="76.5">
      <c r="A4381" s="271">
        <v>25</v>
      </c>
      <c r="B4381" s="89"/>
      <c r="C4381" s="272" t="s">
        <v>45</v>
      </c>
      <c r="D4381" s="84">
        <v>43558</v>
      </c>
      <c r="E4381" s="85" t="s">
        <v>8881</v>
      </c>
      <c r="F4381" s="85" t="s">
        <v>671</v>
      </c>
      <c r="G4381" s="85">
        <v>295102</v>
      </c>
      <c r="H4381" s="89"/>
      <c r="I4381" s="273" t="s">
        <v>10747</v>
      </c>
      <c r="J4381" s="89"/>
      <c r="K4381" s="89"/>
      <c r="L4381" s="89"/>
      <c r="M4381" s="89"/>
      <c r="N4381" s="274">
        <v>159280.54999999999</v>
      </c>
      <c r="O4381" s="274">
        <v>0</v>
      </c>
      <c r="P4381" s="89" t="s">
        <v>670</v>
      </c>
    </row>
    <row r="4382" spans="1:16" ht="76.5">
      <c r="A4382" s="271">
        <v>25</v>
      </c>
      <c r="B4382" s="89"/>
      <c r="C4382" s="272" t="s">
        <v>45</v>
      </c>
      <c r="D4382" s="84">
        <v>43558</v>
      </c>
      <c r="E4382" s="85" t="s">
        <v>8881</v>
      </c>
      <c r="F4382" s="85" t="s">
        <v>671</v>
      </c>
      <c r="G4382" s="85">
        <v>295103</v>
      </c>
      <c r="H4382" s="89"/>
      <c r="I4382" s="273" t="s">
        <v>10748</v>
      </c>
      <c r="J4382" s="89"/>
      <c r="K4382" s="89"/>
      <c r="L4382" s="89"/>
      <c r="M4382" s="89"/>
      <c r="N4382" s="274">
        <v>12691.24</v>
      </c>
      <c r="O4382" s="274">
        <v>0</v>
      </c>
      <c r="P4382" s="89" t="s">
        <v>670</v>
      </c>
    </row>
    <row r="4383" spans="1:16" ht="76.5">
      <c r="A4383" s="271">
        <v>25</v>
      </c>
      <c r="B4383" s="89"/>
      <c r="C4383" s="272" t="s">
        <v>45</v>
      </c>
      <c r="D4383" s="84">
        <v>43558</v>
      </c>
      <c r="E4383" s="85" t="s">
        <v>8881</v>
      </c>
      <c r="F4383" s="85" t="s">
        <v>671</v>
      </c>
      <c r="G4383" s="85">
        <v>295071</v>
      </c>
      <c r="H4383" s="89"/>
      <c r="I4383" s="273" t="s">
        <v>10749</v>
      </c>
      <c r="J4383" s="89"/>
      <c r="K4383" s="89"/>
      <c r="L4383" s="89"/>
      <c r="M4383" s="89"/>
      <c r="N4383" s="274">
        <v>591833.44999999995</v>
      </c>
      <c r="O4383" s="274">
        <v>0</v>
      </c>
      <c r="P4383" s="89" t="s">
        <v>670</v>
      </c>
    </row>
    <row r="4384" spans="1:16" ht="76.5">
      <c r="A4384" s="271">
        <v>25</v>
      </c>
      <c r="B4384" s="89"/>
      <c r="C4384" s="272" t="s">
        <v>45</v>
      </c>
      <c r="D4384" s="84">
        <v>43558</v>
      </c>
      <c r="E4384" s="85" t="s">
        <v>8881</v>
      </c>
      <c r="F4384" s="85" t="s">
        <v>671</v>
      </c>
      <c r="G4384" s="85">
        <v>295068</v>
      </c>
      <c r="H4384" s="89"/>
      <c r="I4384" s="273" t="s">
        <v>10750</v>
      </c>
      <c r="J4384" s="89"/>
      <c r="K4384" s="89"/>
      <c r="L4384" s="89"/>
      <c r="M4384" s="89"/>
      <c r="N4384" s="274">
        <v>1160927.3600000001</v>
      </c>
      <c r="O4384" s="274">
        <v>0</v>
      </c>
      <c r="P4384" s="89" t="s">
        <v>670</v>
      </c>
    </row>
    <row r="4385" spans="1:16" ht="89.25">
      <c r="A4385" s="271">
        <v>25</v>
      </c>
      <c r="B4385" s="89"/>
      <c r="C4385" s="272" t="s">
        <v>45</v>
      </c>
      <c r="D4385" s="84">
        <v>43558</v>
      </c>
      <c r="E4385" s="85" t="s">
        <v>8881</v>
      </c>
      <c r="F4385" s="85" t="s">
        <v>671</v>
      </c>
      <c r="G4385" s="85">
        <v>295074</v>
      </c>
      <c r="H4385" s="89"/>
      <c r="I4385" s="273" t="s">
        <v>10751</v>
      </c>
      <c r="J4385" s="89"/>
      <c r="K4385" s="89"/>
      <c r="L4385" s="89"/>
      <c r="M4385" s="89"/>
      <c r="N4385" s="274">
        <v>1089389.94</v>
      </c>
      <c r="O4385" s="274">
        <v>0</v>
      </c>
      <c r="P4385" s="89" t="s">
        <v>670</v>
      </c>
    </row>
    <row r="4386" spans="1:16" ht="76.5">
      <c r="A4386" s="271">
        <v>25</v>
      </c>
      <c r="B4386" s="89"/>
      <c r="C4386" s="272" t="s">
        <v>45</v>
      </c>
      <c r="D4386" s="84">
        <v>43558</v>
      </c>
      <c r="E4386" s="85" t="s">
        <v>8881</v>
      </c>
      <c r="F4386" s="85" t="s">
        <v>671</v>
      </c>
      <c r="G4386" s="85">
        <v>295076</v>
      </c>
      <c r="H4386" s="89"/>
      <c r="I4386" s="273" t="s">
        <v>10752</v>
      </c>
      <c r="J4386" s="89"/>
      <c r="K4386" s="89"/>
      <c r="L4386" s="89"/>
      <c r="M4386" s="89"/>
      <c r="N4386" s="274">
        <v>261596.26</v>
      </c>
      <c r="O4386" s="274">
        <v>0</v>
      </c>
      <c r="P4386" s="89" t="s">
        <v>670</v>
      </c>
    </row>
    <row r="4387" spans="1:16" ht="76.5">
      <c r="A4387" s="271">
        <v>25</v>
      </c>
      <c r="B4387" s="89"/>
      <c r="C4387" s="272" t="s">
        <v>45</v>
      </c>
      <c r="D4387" s="84">
        <v>43558</v>
      </c>
      <c r="E4387" s="85" t="s">
        <v>8881</v>
      </c>
      <c r="F4387" s="85" t="s">
        <v>671</v>
      </c>
      <c r="G4387" s="85">
        <v>295099</v>
      </c>
      <c r="H4387" s="89"/>
      <c r="I4387" s="273" t="s">
        <v>10753</v>
      </c>
      <c r="J4387" s="89"/>
      <c r="K4387" s="89"/>
      <c r="L4387" s="89"/>
      <c r="M4387" s="89"/>
      <c r="N4387" s="274">
        <v>1331404.1299999999</v>
      </c>
      <c r="O4387" s="274">
        <v>0</v>
      </c>
      <c r="P4387" s="89" t="s">
        <v>670</v>
      </c>
    </row>
    <row r="4388" spans="1:16" ht="76.5">
      <c r="A4388" s="271">
        <v>25</v>
      </c>
      <c r="B4388" s="89"/>
      <c r="C4388" s="272" t="s">
        <v>45</v>
      </c>
      <c r="D4388" s="84">
        <v>43558</v>
      </c>
      <c r="E4388" s="85" t="s">
        <v>8881</v>
      </c>
      <c r="F4388" s="85" t="s">
        <v>671</v>
      </c>
      <c r="G4388" s="85">
        <v>294994</v>
      </c>
      <c r="H4388" s="89"/>
      <c r="I4388" s="273" t="s">
        <v>10754</v>
      </c>
      <c r="J4388" s="89"/>
      <c r="K4388" s="89"/>
      <c r="L4388" s="89"/>
      <c r="M4388" s="89"/>
      <c r="N4388" s="274">
        <v>311.76</v>
      </c>
      <c r="O4388" s="274">
        <v>0</v>
      </c>
      <c r="P4388" s="89" t="s">
        <v>670</v>
      </c>
    </row>
    <row r="4389" spans="1:16" ht="76.5">
      <c r="A4389" s="271">
        <v>25</v>
      </c>
      <c r="B4389" s="89"/>
      <c r="C4389" s="272" t="s">
        <v>45</v>
      </c>
      <c r="D4389" s="84">
        <v>43558</v>
      </c>
      <c r="E4389" s="85" t="s">
        <v>8881</v>
      </c>
      <c r="F4389" s="85" t="s">
        <v>671</v>
      </c>
      <c r="G4389" s="85">
        <v>294992</v>
      </c>
      <c r="H4389" s="89"/>
      <c r="I4389" s="273" t="s">
        <v>10755</v>
      </c>
      <c r="J4389" s="89"/>
      <c r="K4389" s="89"/>
      <c r="L4389" s="89"/>
      <c r="M4389" s="89"/>
      <c r="N4389" s="274">
        <v>1009863.11</v>
      </c>
      <c r="O4389" s="274">
        <v>0</v>
      </c>
      <c r="P4389" s="89" t="s">
        <v>670</v>
      </c>
    </row>
    <row r="4390" spans="1:16" ht="76.5">
      <c r="A4390" s="271">
        <v>25</v>
      </c>
      <c r="B4390" s="89"/>
      <c r="C4390" s="272" t="s">
        <v>45</v>
      </c>
      <c r="D4390" s="84">
        <v>43558</v>
      </c>
      <c r="E4390" s="85" t="s">
        <v>8881</v>
      </c>
      <c r="F4390" s="85" t="s">
        <v>671</v>
      </c>
      <c r="G4390" s="85">
        <v>295067</v>
      </c>
      <c r="H4390" s="89"/>
      <c r="I4390" s="273" t="s">
        <v>10756</v>
      </c>
      <c r="J4390" s="89"/>
      <c r="K4390" s="89"/>
      <c r="L4390" s="89"/>
      <c r="M4390" s="89"/>
      <c r="N4390" s="274">
        <v>607202.27</v>
      </c>
      <c r="O4390" s="274">
        <v>0</v>
      </c>
      <c r="P4390" s="89" t="s">
        <v>670</v>
      </c>
    </row>
    <row r="4391" spans="1:16" ht="76.5">
      <c r="A4391" s="271">
        <v>25</v>
      </c>
      <c r="B4391" s="89"/>
      <c r="C4391" s="272" t="s">
        <v>45</v>
      </c>
      <c r="D4391" s="84">
        <v>43558</v>
      </c>
      <c r="E4391" s="85" t="s">
        <v>8881</v>
      </c>
      <c r="F4391" s="85" t="s">
        <v>671</v>
      </c>
      <c r="G4391" s="85">
        <v>294990</v>
      </c>
      <c r="H4391" s="89"/>
      <c r="I4391" s="273" t="s">
        <v>10757</v>
      </c>
      <c r="J4391" s="89"/>
      <c r="K4391" s="89"/>
      <c r="L4391" s="89"/>
      <c r="M4391" s="89"/>
      <c r="N4391" s="274">
        <v>125581.04</v>
      </c>
      <c r="O4391" s="274">
        <v>0</v>
      </c>
      <c r="P4391" s="89" t="s">
        <v>670</v>
      </c>
    </row>
    <row r="4392" spans="1:16" ht="89.25">
      <c r="A4392" s="271">
        <v>25</v>
      </c>
      <c r="B4392" s="89"/>
      <c r="C4392" s="272" t="s">
        <v>45</v>
      </c>
      <c r="D4392" s="84">
        <v>43558</v>
      </c>
      <c r="E4392" s="85" t="s">
        <v>8881</v>
      </c>
      <c r="F4392" s="85" t="s">
        <v>671</v>
      </c>
      <c r="G4392" s="85">
        <v>294987</v>
      </c>
      <c r="H4392" s="89"/>
      <c r="I4392" s="273" t="s">
        <v>10758</v>
      </c>
      <c r="J4392" s="89"/>
      <c r="K4392" s="89"/>
      <c r="L4392" s="89"/>
      <c r="M4392" s="89"/>
      <c r="N4392" s="274">
        <v>498710.23</v>
      </c>
      <c r="O4392" s="274">
        <v>0</v>
      </c>
      <c r="P4392" s="89" t="s">
        <v>670</v>
      </c>
    </row>
    <row r="4393" spans="1:16" ht="76.5">
      <c r="A4393" s="271">
        <v>25</v>
      </c>
      <c r="B4393" s="89"/>
      <c r="C4393" s="272" t="s">
        <v>45</v>
      </c>
      <c r="D4393" s="84">
        <v>43558</v>
      </c>
      <c r="E4393" s="85" t="s">
        <v>8881</v>
      </c>
      <c r="F4393" s="85" t="s">
        <v>671</v>
      </c>
      <c r="G4393" s="85">
        <v>294989</v>
      </c>
      <c r="H4393" s="89"/>
      <c r="I4393" s="273" t="s">
        <v>10759</v>
      </c>
      <c r="J4393" s="89"/>
      <c r="K4393" s="89"/>
      <c r="L4393" s="89"/>
      <c r="M4393" s="89"/>
      <c r="N4393" s="274">
        <v>580231.31000000006</v>
      </c>
      <c r="O4393" s="274">
        <v>0</v>
      </c>
      <c r="P4393" s="89" t="s">
        <v>670</v>
      </c>
    </row>
    <row r="4394" spans="1:16" ht="51">
      <c r="A4394" s="271">
        <v>163</v>
      </c>
      <c r="B4394" s="89"/>
      <c r="C4394" s="272" t="s">
        <v>88</v>
      </c>
      <c r="D4394" s="84">
        <v>43558</v>
      </c>
      <c r="E4394" s="85" t="s">
        <v>8882</v>
      </c>
      <c r="F4394" s="85" t="s">
        <v>671</v>
      </c>
      <c r="G4394" s="85">
        <v>296065</v>
      </c>
      <c r="H4394" s="89"/>
      <c r="I4394" s="273" t="s">
        <v>10760</v>
      </c>
      <c r="J4394" s="89"/>
      <c r="K4394" s="89"/>
      <c r="L4394" s="89"/>
      <c r="M4394" s="89"/>
      <c r="N4394" s="274">
        <v>819.48</v>
      </c>
      <c r="O4394" s="274">
        <v>0</v>
      </c>
      <c r="P4394" s="89" t="s">
        <v>670</v>
      </c>
    </row>
    <row r="4395" spans="1:16" ht="63.75">
      <c r="A4395" s="271">
        <v>513</v>
      </c>
      <c r="B4395" s="89"/>
      <c r="C4395" s="272" t="s">
        <v>171</v>
      </c>
      <c r="D4395" s="84">
        <v>43558</v>
      </c>
      <c r="E4395" s="85" t="s">
        <v>8883</v>
      </c>
      <c r="F4395" s="85" t="s">
        <v>15</v>
      </c>
      <c r="G4395" s="85">
        <v>1003582</v>
      </c>
      <c r="H4395" s="89"/>
      <c r="I4395" s="273" t="s">
        <v>10761</v>
      </c>
      <c r="J4395" s="89"/>
      <c r="K4395" s="89"/>
      <c r="L4395" s="89"/>
      <c r="M4395" s="89"/>
      <c r="N4395" s="274">
        <v>50</v>
      </c>
      <c r="O4395" s="274">
        <v>0</v>
      </c>
      <c r="P4395" s="89" t="s">
        <v>670</v>
      </c>
    </row>
    <row r="4396" spans="1:16" ht="76.5">
      <c r="A4396" s="271">
        <v>291</v>
      </c>
      <c r="B4396" s="89"/>
      <c r="C4396" s="272" t="s">
        <v>129</v>
      </c>
      <c r="D4396" s="84">
        <v>43558</v>
      </c>
      <c r="E4396" s="85" t="s">
        <v>8884</v>
      </c>
      <c r="F4396" s="85" t="s">
        <v>11</v>
      </c>
      <c r="G4396" s="85">
        <v>1003922</v>
      </c>
      <c r="H4396" s="89"/>
      <c r="I4396" s="273" t="s">
        <v>10762</v>
      </c>
      <c r="J4396" s="89"/>
      <c r="K4396" s="89"/>
      <c r="L4396" s="89"/>
      <c r="M4396" s="89"/>
      <c r="N4396" s="274">
        <v>50</v>
      </c>
      <c r="O4396" s="274">
        <v>0</v>
      </c>
      <c r="P4396" s="89" t="s">
        <v>670</v>
      </c>
    </row>
    <row r="4397" spans="1:16" ht="76.5">
      <c r="A4397" s="271">
        <v>25</v>
      </c>
      <c r="B4397" s="89"/>
      <c r="C4397" s="272" t="s">
        <v>45</v>
      </c>
      <c r="D4397" s="84">
        <v>43558</v>
      </c>
      <c r="E4397" s="85" t="s">
        <v>8885</v>
      </c>
      <c r="F4397" s="85" t="s">
        <v>671</v>
      </c>
      <c r="G4397" s="85">
        <v>295066</v>
      </c>
      <c r="H4397" s="89"/>
      <c r="I4397" s="273" t="s">
        <v>10763</v>
      </c>
      <c r="J4397" s="89"/>
      <c r="K4397" s="89"/>
      <c r="L4397" s="89"/>
      <c r="M4397" s="89"/>
      <c r="N4397" s="274">
        <v>27630.81</v>
      </c>
      <c r="O4397" s="274">
        <v>0</v>
      </c>
      <c r="P4397" s="89" t="s">
        <v>670</v>
      </c>
    </row>
    <row r="4398" spans="1:16" ht="63.75">
      <c r="A4398" s="271">
        <v>10</v>
      </c>
      <c r="B4398" s="89"/>
      <c r="C4398" s="272" t="s">
        <v>41</v>
      </c>
      <c r="D4398" s="84">
        <v>43558</v>
      </c>
      <c r="E4398" s="85" t="s">
        <v>8886</v>
      </c>
      <c r="F4398" s="85" t="s">
        <v>6</v>
      </c>
      <c r="G4398" s="85">
        <v>1004263</v>
      </c>
      <c r="H4398" s="89"/>
      <c r="I4398" s="273" t="s">
        <v>10764</v>
      </c>
      <c r="J4398" s="89"/>
      <c r="K4398" s="89"/>
      <c r="L4398" s="89"/>
      <c r="M4398" s="89"/>
      <c r="N4398" s="274">
        <v>0</v>
      </c>
      <c r="O4398" s="274">
        <v>8005.62</v>
      </c>
      <c r="P4398" s="89" t="s">
        <v>670</v>
      </c>
    </row>
    <row r="4399" spans="1:16" ht="63.75">
      <c r="A4399" s="271">
        <v>10</v>
      </c>
      <c r="B4399" s="89"/>
      <c r="C4399" s="272" t="s">
        <v>41</v>
      </c>
      <c r="D4399" s="84">
        <v>43558</v>
      </c>
      <c r="E4399" s="85" t="s">
        <v>8887</v>
      </c>
      <c r="F4399" s="85" t="s">
        <v>6</v>
      </c>
      <c r="G4399" s="85">
        <v>1004270</v>
      </c>
      <c r="H4399" s="89"/>
      <c r="I4399" s="273" t="s">
        <v>10765</v>
      </c>
      <c r="J4399" s="89"/>
      <c r="K4399" s="89"/>
      <c r="L4399" s="89"/>
      <c r="M4399" s="89"/>
      <c r="N4399" s="274">
        <v>0</v>
      </c>
      <c r="O4399" s="274">
        <v>16086.7</v>
      </c>
      <c r="P4399" s="89" t="s">
        <v>670</v>
      </c>
    </row>
    <row r="4400" spans="1:16" ht="51">
      <c r="A4400" s="271">
        <v>10</v>
      </c>
      <c r="B4400" s="89"/>
      <c r="C4400" s="272" t="s">
        <v>41</v>
      </c>
      <c r="D4400" s="84">
        <v>43558</v>
      </c>
      <c r="E4400" s="85" t="s">
        <v>8888</v>
      </c>
      <c r="F4400" s="85" t="s">
        <v>6</v>
      </c>
      <c r="G4400" s="85">
        <v>1004272</v>
      </c>
      <c r="H4400" s="89"/>
      <c r="I4400" s="273" t="s">
        <v>10766</v>
      </c>
      <c r="J4400" s="89"/>
      <c r="K4400" s="89"/>
      <c r="L4400" s="89"/>
      <c r="M4400" s="89"/>
      <c r="N4400" s="274">
        <v>0</v>
      </c>
      <c r="O4400" s="274">
        <v>100915.75</v>
      </c>
      <c r="P4400" s="89" t="s">
        <v>670</v>
      </c>
    </row>
    <row r="4401" spans="1:16" ht="76.5">
      <c r="A4401" s="271" t="s">
        <v>557</v>
      </c>
      <c r="B4401" s="89"/>
      <c r="C4401" s="272" t="s">
        <v>783</v>
      </c>
      <c r="D4401" s="84">
        <v>43558</v>
      </c>
      <c r="E4401" s="85" t="s">
        <v>8889</v>
      </c>
      <c r="F4401" s="85" t="s">
        <v>6</v>
      </c>
      <c r="G4401" s="85">
        <v>1101468</v>
      </c>
      <c r="H4401" s="89"/>
      <c r="I4401" s="273" t="s">
        <v>10767</v>
      </c>
      <c r="J4401" s="89"/>
      <c r="K4401" s="89"/>
      <c r="L4401" s="89"/>
      <c r="M4401" s="89"/>
      <c r="N4401" s="274">
        <v>0</v>
      </c>
      <c r="O4401" s="274">
        <v>302000</v>
      </c>
      <c r="P4401" s="89" t="s">
        <v>670</v>
      </c>
    </row>
    <row r="4402" spans="1:16" ht="51">
      <c r="A4402" s="271">
        <v>86</v>
      </c>
      <c r="B4402" s="89"/>
      <c r="C4402" s="272" t="s">
        <v>56</v>
      </c>
      <c r="D4402" s="84">
        <v>43558</v>
      </c>
      <c r="E4402" s="85" t="s">
        <v>8890</v>
      </c>
      <c r="F4402" s="85" t="s">
        <v>6</v>
      </c>
      <c r="G4402" s="85">
        <v>950737</v>
      </c>
      <c r="H4402" s="89"/>
      <c r="I4402" s="273" t="s">
        <v>10768</v>
      </c>
      <c r="J4402" s="89"/>
      <c r="K4402" s="89"/>
      <c r="L4402" s="89"/>
      <c r="M4402" s="89"/>
      <c r="N4402" s="274">
        <v>0</v>
      </c>
      <c r="O4402" s="274">
        <v>1450419.36</v>
      </c>
      <c r="P4402" s="89" t="s">
        <v>670</v>
      </c>
    </row>
    <row r="4403" spans="1:16" ht="102">
      <c r="A4403" s="271">
        <v>132</v>
      </c>
      <c r="B4403" s="89"/>
      <c r="C4403" s="272" t="s">
        <v>68</v>
      </c>
      <c r="D4403" s="84">
        <v>43558</v>
      </c>
      <c r="E4403" s="85" t="s">
        <v>8891</v>
      </c>
      <c r="F4403" s="85" t="s">
        <v>11</v>
      </c>
      <c r="G4403" s="85">
        <v>950700</v>
      </c>
      <c r="H4403" s="89"/>
      <c r="I4403" s="273" t="s">
        <v>10769</v>
      </c>
      <c r="J4403" s="89"/>
      <c r="K4403" s="89"/>
      <c r="L4403" s="89"/>
      <c r="M4403" s="89"/>
      <c r="N4403" s="274">
        <v>468.53</v>
      </c>
      <c r="O4403" s="274">
        <v>0</v>
      </c>
      <c r="P4403" s="89" t="s">
        <v>670</v>
      </c>
    </row>
    <row r="4404" spans="1:16" ht="102">
      <c r="A4404" s="271">
        <v>132</v>
      </c>
      <c r="B4404" s="89"/>
      <c r="C4404" s="272" t="s">
        <v>68</v>
      </c>
      <c r="D4404" s="84">
        <v>43558</v>
      </c>
      <c r="E4404" s="85" t="s">
        <v>8892</v>
      </c>
      <c r="F4404" s="85" t="s">
        <v>11</v>
      </c>
      <c r="G4404" s="85">
        <v>950704</v>
      </c>
      <c r="H4404" s="89"/>
      <c r="I4404" s="273" t="s">
        <v>10770</v>
      </c>
      <c r="J4404" s="89"/>
      <c r="K4404" s="89"/>
      <c r="L4404" s="89"/>
      <c r="M4404" s="89"/>
      <c r="N4404" s="274">
        <v>435.12</v>
      </c>
      <c r="O4404" s="274">
        <v>0</v>
      </c>
      <c r="P4404" s="89" t="s">
        <v>670</v>
      </c>
    </row>
    <row r="4405" spans="1:16" ht="51">
      <c r="A4405" s="271">
        <v>119</v>
      </c>
      <c r="B4405" s="89"/>
      <c r="C4405" s="272" t="s">
        <v>63</v>
      </c>
      <c r="D4405" s="84">
        <v>43558</v>
      </c>
      <c r="E4405" s="85" t="s">
        <v>8893</v>
      </c>
      <c r="F4405" s="85" t="s">
        <v>11</v>
      </c>
      <c r="G4405" s="85">
        <v>950709</v>
      </c>
      <c r="H4405" s="89"/>
      <c r="I4405" s="273" t="s">
        <v>10771</v>
      </c>
      <c r="J4405" s="89"/>
      <c r="K4405" s="89"/>
      <c r="L4405" s="89"/>
      <c r="M4405" s="89"/>
      <c r="N4405" s="274">
        <v>50</v>
      </c>
      <c r="O4405" s="274">
        <v>0</v>
      </c>
      <c r="P4405" s="89" t="s">
        <v>670</v>
      </c>
    </row>
    <row r="4406" spans="1:16" ht="102">
      <c r="A4406" s="271">
        <v>132</v>
      </c>
      <c r="B4406" s="89"/>
      <c r="C4406" s="272" t="s">
        <v>68</v>
      </c>
      <c r="D4406" s="84">
        <v>43558</v>
      </c>
      <c r="E4406" s="85" t="s">
        <v>8894</v>
      </c>
      <c r="F4406" s="85" t="s">
        <v>11</v>
      </c>
      <c r="G4406" s="85">
        <v>950726</v>
      </c>
      <c r="H4406" s="89"/>
      <c r="I4406" s="273" t="s">
        <v>10772</v>
      </c>
      <c r="J4406" s="89"/>
      <c r="K4406" s="89"/>
      <c r="L4406" s="89"/>
      <c r="M4406" s="89"/>
      <c r="N4406" s="274">
        <v>302.17</v>
      </c>
      <c r="O4406" s="274">
        <v>0</v>
      </c>
      <c r="P4406" s="89" t="s">
        <v>670</v>
      </c>
    </row>
    <row r="4407" spans="1:16" ht="102">
      <c r="A4407" s="271">
        <v>132</v>
      </c>
      <c r="B4407" s="89"/>
      <c r="C4407" s="272" t="s">
        <v>68</v>
      </c>
      <c r="D4407" s="84">
        <v>43558</v>
      </c>
      <c r="E4407" s="85" t="s">
        <v>8895</v>
      </c>
      <c r="F4407" s="85" t="s">
        <v>11</v>
      </c>
      <c r="G4407" s="85">
        <v>950727</v>
      </c>
      <c r="H4407" s="89"/>
      <c r="I4407" s="273" t="s">
        <v>10773</v>
      </c>
      <c r="J4407" s="89"/>
      <c r="K4407" s="89"/>
      <c r="L4407" s="89"/>
      <c r="M4407" s="89"/>
      <c r="N4407" s="274">
        <v>358.63</v>
      </c>
      <c r="O4407" s="274">
        <v>0</v>
      </c>
      <c r="P4407" s="89" t="s">
        <v>670</v>
      </c>
    </row>
    <row r="4408" spans="1:16" ht="51">
      <c r="A4408" s="271">
        <v>119</v>
      </c>
      <c r="B4408" s="89"/>
      <c r="C4408" s="272" t="s">
        <v>63</v>
      </c>
      <c r="D4408" s="84">
        <v>43558</v>
      </c>
      <c r="E4408" s="85" t="s">
        <v>8896</v>
      </c>
      <c r="F4408" s="85" t="s">
        <v>11</v>
      </c>
      <c r="G4408" s="85">
        <v>950742</v>
      </c>
      <c r="H4408" s="89"/>
      <c r="I4408" s="273" t="s">
        <v>10774</v>
      </c>
      <c r="J4408" s="89"/>
      <c r="K4408" s="89"/>
      <c r="L4408" s="89"/>
      <c r="M4408" s="89"/>
      <c r="N4408" s="274">
        <v>50</v>
      </c>
      <c r="O4408" s="274">
        <v>0</v>
      </c>
      <c r="P4408" s="89" t="s">
        <v>670</v>
      </c>
    </row>
    <row r="4409" spans="1:16" ht="51">
      <c r="A4409" s="271">
        <v>119</v>
      </c>
      <c r="B4409" s="89"/>
      <c r="C4409" s="272" t="s">
        <v>63</v>
      </c>
      <c r="D4409" s="84">
        <v>43558</v>
      </c>
      <c r="E4409" s="85" t="s">
        <v>8897</v>
      </c>
      <c r="F4409" s="85" t="s">
        <v>11</v>
      </c>
      <c r="G4409" s="85">
        <v>950743</v>
      </c>
      <c r="H4409" s="89"/>
      <c r="I4409" s="273" t="s">
        <v>10775</v>
      </c>
      <c r="J4409" s="89"/>
      <c r="K4409" s="89"/>
      <c r="L4409" s="89"/>
      <c r="M4409" s="89"/>
      <c r="N4409" s="274">
        <v>50</v>
      </c>
      <c r="O4409" s="274">
        <v>0</v>
      </c>
      <c r="P4409" s="89" t="s">
        <v>670</v>
      </c>
    </row>
    <row r="4410" spans="1:16" ht="51">
      <c r="A4410" s="271">
        <v>119</v>
      </c>
      <c r="B4410" s="89"/>
      <c r="C4410" s="272" t="s">
        <v>63</v>
      </c>
      <c r="D4410" s="84">
        <v>43558</v>
      </c>
      <c r="E4410" s="85" t="s">
        <v>8898</v>
      </c>
      <c r="F4410" s="85" t="s">
        <v>11</v>
      </c>
      <c r="G4410" s="85">
        <v>950744</v>
      </c>
      <c r="H4410" s="89"/>
      <c r="I4410" s="273" t="s">
        <v>10776</v>
      </c>
      <c r="J4410" s="89"/>
      <c r="K4410" s="89"/>
      <c r="L4410" s="89"/>
      <c r="M4410" s="89"/>
      <c r="N4410" s="274">
        <v>50</v>
      </c>
      <c r="O4410" s="274">
        <v>0</v>
      </c>
      <c r="P4410" s="89" t="s">
        <v>670</v>
      </c>
    </row>
    <row r="4411" spans="1:16" ht="63.75">
      <c r="A4411" s="271">
        <v>119</v>
      </c>
      <c r="B4411" s="89"/>
      <c r="C4411" s="272" t="s">
        <v>63</v>
      </c>
      <c r="D4411" s="84">
        <v>43558</v>
      </c>
      <c r="E4411" s="85" t="s">
        <v>8899</v>
      </c>
      <c r="F4411" s="85" t="s">
        <v>11</v>
      </c>
      <c r="G4411" s="85">
        <v>950745</v>
      </c>
      <c r="H4411" s="89"/>
      <c r="I4411" s="273" t="s">
        <v>10777</v>
      </c>
      <c r="J4411" s="89"/>
      <c r="K4411" s="89"/>
      <c r="L4411" s="89"/>
      <c r="M4411" s="89"/>
      <c r="N4411" s="274">
        <v>50</v>
      </c>
      <c r="O4411" s="274">
        <v>0</v>
      </c>
      <c r="P4411" s="89" t="s">
        <v>670</v>
      </c>
    </row>
    <row r="4412" spans="1:16" ht="63.75">
      <c r="A4412" s="271">
        <v>10</v>
      </c>
      <c r="B4412" s="89"/>
      <c r="C4412" s="272" t="s">
        <v>41</v>
      </c>
      <c r="D4412" s="84">
        <v>43558</v>
      </c>
      <c r="E4412" s="85" t="s">
        <v>8900</v>
      </c>
      <c r="F4412" s="85" t="s">
        <v>15</v>
      </c>
      <c r="G4412" s="85">
        <v>1004264</v>
      </c>
      <c r="H4412" s="89"/>
      <c r="I4412" s="273" t="s">
        <v>10778</v>
      </c>
      <c r="J4412" s="89"/>
      <c r="K4412" s="89"/>
      <c r="L4412" s="89"/>
      <c r="M4412" s="89"/>
      <c r="N4412" s="274">
        <v>50</v>
      </c>
      <c r="O4412" s="274">
        <v>0</v>
      </c>
      <c r="P4412" s="89" t="s">
        <v>670</v>
      </c>
    </row>
    <row r="4413" spans="1:16" ht="51">
      <c r="A4413" s="271">
        <v>513</v>
      </c>
      <c r="B4413" s="89"/>
      <c r="C4413" s="272" t="s">
        <v>171</v>
      </c>
      <c r="D4413" s="84">
        <v>43558</v>
      </c>
      <c r="E4413" s="85" t="s">
        <v>8901</v>
      </c>
      <c r="F4413" s="85" t="s">
        <v>15</v>
      </c>
      <c r="G4413" s="85">
        <v>1004266</v>
      </c>
      <c r="H4413" s="89"/>
      <c r="I4413" s="273" t="s">
        <v>1411</v>
      </c>
      <c r="J4413" s="89"/>
      <c r="K4413" s="89"/>
      <c r="L4413" s="89"/>
      <c r="M4413" s="89"/>
      <c r="N4413" s="274">
        <v>50</v>
      </c>
      <c r="O4413" s="274">
        <v>0</v>
      </c>
      <c r="P4413" s="89" t="s">
        <v>670</v>
      </c>
    </row>
    <row r="4414" spans="1:16" ht="63.75">
      <c r="A4414" s="271">
        <v>10</v>
      </c>
      <c r="B4414" s="89"/>
      <c r="C4414" s="272" t="s">
        <v>41</v>
      </c>
      <c r="D4414" s="84">
        <v>43558</v>
      </c>
      <c r="E4414" s="85" t="s">
        <v>8902</v>
      </c>
      <c r="F4414" s="85" t="s">
        <v>15</v>
      </c>
      <c r="G4414" s="85">
        <v>1004271</v>
      </c>
      <c r="H4414" s="89"/>
      <c r="I4414" s="273" t="s">
        <v>10779</v>
      </c>
      <c r="J4414" s="89"/>
      <c r="K4414" s="89"/>
      <c r="L4414" s="89"/>
      <c r="M4414" s="89"/>
      <c r="N4414" s="274">
        <v>50</v>
      </c>
      <c r="O4414" s="274">
        <v>0</v>
      </c>
      <c r="P4414" s="89" t="s">
        <v>670</v>
      </c>
    </row>
    <row r="4415" spans="1:16" ht="51">
      <c r="A4415" s="271">
        <v>10</v>
      </c>
      <c r="B4415" s="89"/>
      <c r="C4415" s="272" t="s">
        <v>41</v>
      </c>
      <c r="D4415" s="84">
        <v>43558</v>
      </c>
      <c r="E4415" s="85" t="s">
        <v>8903</v>
      </c>
      <c r="F4415" s="85" t="s">
        <v>15</v>
      </c>
      <c r="G4415" s="85">
        <v>1004273</v>
      </c>
      <c r="H4415" s="89"/>
      <c r="I4415" s="273" t="s">
        <v>2482</v>
      </c>
      <c r="J4415" s="89"/>
      <c r="K4415" s="89"/>
      <c r="L4415" s="89"/>
      <c r="M4415" s="89"/>
      <c r="N4415" s="274">
        <v>50</v>
      </c>
      <c r="O4415" s="274">
        <v>0</v>
      </c>
      <c r="P4415" s="89" t="s">
        <v>670</v>
      </c>
    </row>
    <row r="4416" spans="1:16" ht="102">
      <c r="A4416" s="271">
        <v>340</v>
      </c>
      <c r="B4416" s="89"/>
      <c r="C4416" s="272" t="s">
        <v>147</v>
      </c>
      <c r="D4416" s="84">
        <v>43558</v>
      </c>
      <c r="E4416" s="85" t="s">
        <v>8904</v>
      </c>
      <c r="F4416" s="85" t="s">
        <v>15</v>
      </c>
      <c r="G4416" s="85">
        <v>7652</v>
      </c>
      <c r="H4416" s="89"/>
      <c r="I4416" s="273" t="s">
        <v>10780</v>
      </c>
      <c r="J4416" s="89"/>
      <c r="K4416" s="89"/>
      <c r="L4416" s="89"/>
      <c r="M4416" s="89"/>
      <c r="N4416" s="274">
        <v>281.58999999999997</v>
      </c>
      <c r="O4416" s="274">
        <v>0</v>
      </c>
      <c r="P4416" s="89" t="s">
        <v>670</v>
      </c>
    </row>
    <row r="4417" spans="1:16" ht="89.25">
      <c r="A4417" s="271">
        <v>670</v>
      </c>
      <c r="B4417" s="89"/>
      <c r="C4417" s="272" t="s">
        <v>190</v>
      </c>
      <c r="D4417" s="84">
        <v>43558</v>
      </c>
      <c r="E4417" s="85" t="s">
        <v>8905</v>
      </c>
      <c r="F4417" s="85" t="s">
        <v>15</v>
      </c>
      <c r="G4417" s="85">
        <v>7646</v>
      </c>
      <c r="H4417" s="89"/>
      <c r="I4417" s="273" t="s">
        <v>10781</v>
      </c>
      <c r="J4417" s="89"/>
      <c r="K4417" s="89"/>
      <c r="L4417" s="89"/>
      <c r="M4417" s="89"/>
      <c r="N4417" s="274">
        <v>280.63</v>
      </c>
      <c r="O4417" s="274">
        <v>0</v>
      </c>
      <c r="P4417" s="89" t="s">
        <v>670</v>
      </c>
    </row>
    <row r="4418" spans="1:16" ht="102">
      <c r="A4418" s="271">
        <v>340</v>
      </c>
      <c r="B4418" s="89"/>
      <c r="C4418" s="272" t="s">
        <v>147</v>
      </c>
      <c r="D4418" s="84">
        <v>43558</v>
      </c>
      <c r="E4418" s="85" t="s">
        <v>8906</v>
      </c>
      <c r="F4418" s="85" t="s">
        <v>15</v>
      </c>
      <c r="G4418" s="85">
        <v>7638</v>
      </c>
      <c r="H4418" s="89"/>
      <c r="I4418" s="273" t="s">
        <v>10782</v>
      </c>
      <c r="J4418" s="89"/>
      <c r="K4418" s="89"/>
      <c r="L4418" s="89"/>
      <c r="M4418" s="89"/>
      <c r="N4418" s="274">
        <v>281.73</v>
      </c>
      <c r="O4418" s="274">
        <v>0</v>
      </c>
      <c r="P4418" s="89" t="s">
        <v>670</v>
      </c>
    </row>
    <row r="4419" spans="1:16" ht="89.25">
      <c r="A4419" s="271">
        <v>670</v>
      </c>
      <c r="B4419" s="89"/>
      <c r="C4419" s="272" t="s">
        <v>190</v>
      </c>
      <c r="D4419" s="84">
        <v>43558</v>
      </c>
      <c r="E4419" s="85" t="s">
        <v>8907</v>
      </c>
      <c r="F4419" s="85" t="s">
        <v>15</v>
      </c>
      <c r="G4419" s="85">
        <v>7651</v>
      </c>
      <c r="H4419" s="89"/>
      <c r="I4419" s="273" t="s">
        <v>10783</v>
      </c>
      <c r="J4419" s="89"/>
      <c r="K4419" s="89"/>
      <c r="L4419" s="89"/>
      <c r="M4419" s="89"/>
      <c r="N4419" s="274">
        <v>281.45999999999998</v>
      </c>
      <c r="O4419" s="274">
        <v>0</v>
      </c>
      <c r="P4419" s="89" t="s">
        <v>670</v>
      </c>
    </row>
    <row r="4420" spans="1:16" ht="102">
      <c r="A4420" s="271">
        <v>340</v>
      </c>
      <c r="B4420" s="89"/>
      <c r="C4420" s="272" t="s">
        <v>147</v>
      </c>
      <c r="D4420" s="84">
        <v>43558</v>
      </c>
      <c r="E4420" s="85" t="s">
        <v>8908</v>
      </c>
      <c r="F4420" s="85" t="s">
        <v>15</v>
      </c>
      <c r="G4420" s="85">
        <v>7637</v>
      </c>
      <c r="H4420" s="89"/>
      <c r="I4420" s="273" t="s">
        <v>10784</v>
      </c>
      <c r="J4420" s="89"/>
      <c r="K4420" s="89"/>
      <c r="L4420" s="89"/>
      <c r="M4420" s="89"/>
      <c r="N4420" s="274">
        <v>291.75</v>
      </c>
      <c r="O4420" s="274">
        <v>0</v>
      </c>
      <c r="P4420" s="89" t="s">
        <v>670</v>
      </c>
    </row>
    <row r="4421" spans="1:16" ht="89.25">
      <c r="A4421" s="271">
        <v>340</v>
      </c>
      <c r="B4421" s="89"/>
      <c r="C4421" s="272" t="s">
        <v>147</v>
      </c>
      <c r="D4421" s="84">
        <v>43558</v>
      </c>
      <c r="E4421" s="85" t="s">
        <v>8909</v>
      </c>
      <c r="F4421" s="85" t="s">
        <v>15</v>
      </c>
      <c r="G4421" s="85">
        <v>7635</v>
      </c>
      <c r="H4421" s="89"/>
      <c r="I4421" s="273" t="s">
        <v>10785</v>
      </c>
      <c r="J4421" s="89"/>
      <c r="K4421" s="89"/>
      <c r="L4421" s="89"/>
      <c r="M4421" s="89"/>
      <c r="N4421" s="274">
        <v>318.77</v>
      </c>
      <c r="O4421" s="274">
        <v>0</v>
      </c>
      <c r="P4421" s="89" t="s">
        <v>670</v>
      </c>
    </row>
    <row r="4422" spans="1:16" ht="76.5">
      <c r="A4422" s="271">
        <v>597</v>
      </c>
      <c r="B4422" s="89"/>
      <c r="C4422" s="272" t="s">
        <v>734</v>
      </c>
      <c r="D4422" s="84">
        <v>43558</v>
      </c>
      <c r="E4422" s="85" t="s">
        <v>8910</v>
      </c>
      <c r="F4422" s="85" t="s">
        <v>15</v>
      </c>
      <c r="G4422" s="85">
        <v>7643</v>
      </c>
      <c r="H4422" s="89"/>
      <c r="I4422" s="273" t="s">
        <v>10786</v>
      </c>
      <c r="J4422" s="89"/>
      <c r="K4422" s="89"/>
      <c r="L4422" s="89"/>
      <c r="M4422" s="89"/>
      <c r="N4422" s="274">
        <v>382.64</v>
      </c>
      <c r="O4422" s="274">
        <v>0</v>
      </c>
      <c r="P4422" s="89" t="s">
        <v>670</v>
      </c>
    </row>
    <row r="4423" spans="1:16" ht="89.25">
      <c r="A4423" s="271">
        <v>670</v>
      </c>
      <c r="B4423" s="89"/>
      <c r="C4423" s="272" t="s">
        <v>190</v>
      </c>
      <c r="D4423" s="84">
        <v>43558</v>
      </c>
      <c r="E4423" s="85" t="s">
        <v>8911</v>
      </c>
      <c r="F4423" s="85" t="s">
        <v>15</v>
      </c>
      <c r="G4423" s="85">
        <v>7648</v>
      </c>
      <c r="H4423" s="89"/>
      <c r="I4423" s="273" t="s">
        <v>10787</v>
      </c>
      <c r="J4423" s="89"/>
      <c r="K4423" s="89"/>
      <c r="L4423" s="89"/>
      <c r="M4423" s="89"/>
      <c r="N4423" s="274">
        <v>282.49</v>
      </c>
      <c r="O4423" s="274">
        <v>0</v>
      </c>
      <c r="P4423" s="89" t="s">
        <v>670</v>
      </c>
    </row>
    <row r="4424" spans="1:16" ht="102">
      <c r="A4424" s="271">
        <v>340</v>
      </c>
      <c r="B4424" s="89"/>
      <c r="C4424" s="272" t="s">
        <v>147</v>
      </c>
      <c r="D4424" s="84">
        <v>43558</v>
      </c>
      <c r="E4424" s="85" t="s">
        <v>8912</v>
      </c>
      <c r="F4424" s="85" t="s">
        <v>15</v>
      </c>
      <c r="G4424" s="85">
        <v>7634</v>
      </c>
      <c r="H4424" s="89"/>
      <c r="I4424" s="273" t="s">
        <v>10788</v>
      </c>
      <c r="J4424" s="89"/>
      <c r="K4424" s="89"/>
      <c r="L4424" s="89"/>
      <c r="M4424" s="89"/>
      <c r="N4424" s="274">
        <v>281.18</v>
      </c>
      <c r="O4424" s="274">
        <v>0</v>
      </c>
      <c r="P4424" s="89" t="s">
        <v>670</v>
      </c>
    </row>
    <row r="4425" spans="1:16" ht="89.25">
      <c r="A4425" s="271">
        <v>670</v>
      </c>
      <c r="B4425" s="89"/>
      <c r="C4425" s="272" t="s">
        <v>190</v>
      </c>
      <c r="D4425" s="84">
        <v>43558</v>
      </c>
      <c r="E4425" s="85" t="s">
        <v>8913</v>
      </c>
      <c r="F4425" s="85" t="s">
        <v>15</v>
      </c>
      <c r="G4425" s="85">
        <v>7647</v>
      </c>
      <c r="H4425" s="89"/>
      <c r="I4425" s="273" t="s">
        <v>10789</v>
      </c>
      <c r="J4425" s="89"/>
      <c r="K4425" s="89"/>
      <c r="L4425" s="89"/>
      <c r="M4425" s="89"/>
      <c r="N4425" s="274">
        <v>295.18</v>
      </c>
      <c r="O4425" s="274">
        <v>0</v>
      </c>
      <c r="P4425" s="89" t="s">
        <v>670</v>
      </c>
    </row>
    <row r="4426" spans="1:16" ht="89.25">
      <c r="A4426" s="271">
        <v>670</v>
      </c>
      <c r="B4426" s="89"/>
      <c r="C4426" s="272" t="s">
        <v>190</v>
      </c>
      <c r="D4426" s="84">
        <v>43558</v>
      </c>
      <c r="E4426" s="85" t="s">
        <v>8914</v>
      </c>
      <c r="F4426" s="85" t="s">
        <v>15</v>
      </c>
      <c r="G4426" s="85">
        <v>7636</v>
      </c>
      <c r="H4426" s="89"/>
      <c r="I4426" s="273" t="s">
        <v>10790</v>
      </c>
      <c r="J4426" s="89"/>
      <c r="K4426" s="89"/>
      <c r="L4426" s="89"/>
      <c r="M4426" s="89"/>
      <c r="N4426" s="274">
        <v>275.69</v>
      </c>
      <c r="O4426" s="274">
        <v>0</v>
      </c>
      <c r="P4426" s="89" t="s">
        <v>670</v>
      </c>
    </row>
    <row r="4427" spans="1:16" ht="89.25">
      <c r="A4427" s="271">
        <v>670</v>
      </c>
      <c r="B4427" s="89"/>
      <c r="C4427" s="272" t="s">
        <v>190</v>
      </c>
      <c r="D4427" s="84">
        <v>43558</v>
      </c>
      <c r="E4427" s="85" t="s">
        <v>8915</v>
      </c>
      <c r="F4427" s="85" t="s">
        <v>15</v>
      </c>
      <c r="G4427" s="85">
        <v>7650</v>
      </c>
      <c r="H4427" s="89"/>
      <c r="I4427" s="273" t="s">
        <v>10791</v>
      </c>
      <c r="J4427" s="89"/>
      <c r="K4427" s="89"/>
      <c r="L4427" s="89"/>
      <c r="M4427" s="89"/>
      <c r="N4427" s="274">
        <v>276.24</v>
      </c>
      <c r="O4427" s="274">
        <v>0</v>
      </c>
      <c r="P4427" s="89" t="s">
        <v>670</v>
      </c>
    </row>
    <row r="4428" spans="1:16" ht="89.25">
      <c r="A4428" s="271">
        <v>670</v>
      </c>
      <c r="B4428" s="89"/>
      <c r="C4428" s="272" t="s">
        <v>190</v>
      </c>
      <c r="D4428" s="84">
        <v>43558</v>
      </c>
      <c r="E4428" s="85" t="s">
        <v>8916</v>
      </c>
      <c r="F4428" s="85" t="s">
        <v>15</v>
      </c>
      <c r="G4428" s="85">
        <v>7639</v>
      </c>
      <c r="H4428" s="89"/>
      <c r="I4428" s="273" t="s">
        <v>10792</v>
      </c>
      <c r="J4428" s="89"/>
      <c r="K4428" s="89"/>
      <c r="L4428" s="89"/>
      <c r="M4428" s="89"/>
      <c r="N4428" s="274">
        <v>295.79000000000002</v>
      </c>
      <c r="O4428" s="274">
        <v>0</v>
      </c>
      <c r="P4428" s="89" t="s">
        <v>670</v>
      </c>
    </row>
    <row r="4429" spans="1:16" ht="89.25">
      <c r="A4429" s="271">
        <v>670</v>
      </c>
      <c r="B4429" s="89"/>
      <c r="C4429" s="272" t="s">
        <v>190</v>
      </c>
      <c r="D4429" s="84">
        <v>43558</v>
      </c>
      <c r="E4429" s="85" t="s">
        <v>8917</v>
      </c>
      <c r="F4429" s="85" t="s">
        <v>15</v>
      </c>
      <c r="G4429" s="85">
        <v>7640</v>
      </c>
      <c r="H4429" s="89"/>
      <c r="I4429" s="273" t="s">
        <v>10793</v>
      </c>
      <c r="J4429" s="89"/>
      <c r="K4429" s="89"/>
      <c r="L4429" s="89"/>
      <c r="M4429" s="89"/>
      <c r="N4429" s="274">
        <v>281.18</v>
      </c>
      <c r="O4429" s="274">
        <v>0</v>
      </c>
      <c r="P4429" s="89" t="s">
        <v>670</v>
      </c>
    </row>
    <row r="4430" spans="1:16" ht="89.25">
      <c r="A4430" s="271">
        <v>670</v>
      </c>
      <c r="B4430" s="89"/>
      <c r="C4430" s="272" t="s">
        <v>190</v>
      </c>
      <c r="D4430" s="84">
        <v>43558</v>
      </c>
      <c r="E4430" s="85" t="s">
        <v>8918</v>
      </c>
      <c r="F4430" s="85" t="s">
        <v>15</v>
      </c>
      <c r="G4430" s="85">
        <v>7649</v>
      </c>
      <c r="H4430" s="89"/>
      <c r="I4430" s="273" t="s">
        <v>10794</v>
      </c>
      <c r="J4430" s="89"/>
      <c r="K4430" s="89"/>
      <c r="L4430" s="89"/>
      <c r="M4430" s="89"/>
      <c r="N4430" s="274">
        <v>276.24</v>
      </c>
      <c r="O4430" s="274">
        <v>0</v>
      </c>
      <c r="P4430" s="89" t="s">
        <v>670</v>
      </c>
    </row>
    <row r="4431" spans="1:16" ht="51">
      <c r="A4431" s="271">
        <v>513</v>
      </c>
      <c r="B4431" s="89"/>
      <c r="C4431" s="272" t="s">
        <v>171</v>
      </c>
      <c r="D4431" s="84">
        <v>43558</v>
      </c>
      <c r="E4431" s="85" t="s">
        <v>8919</v>
      </c>
      <c r="F4431" s="85" t="s">
        <v>15</v>
      </c>
      <c r="G4431" s="85">
        <v>1004572</v>
      </c>
      <c r="H4431" s="89"/>
      <c r="I4431" s="273" t="s">
        <v>10795</v>
      </c>
      <c r="J4431" s="89"/>
      <c r="K4431" s="89"/>
      <c r="L4431" s="89"/>
      <c r="M4431" s="89"/>
      <c r="N4431" s="274">
        <v>50</v>
      </c>
      <c r="O4431" s="274">
        <v>0</v>
      </c>
      <c r="P4431" s="89" t="s">
        <v>670</v>
      </c>
    </row>
    <row r="4432" spans="1:16" ht="76.5">
      <c r="A4432" s="271">
        <v>25</v>
      </c>
      <c r="B4432" s="89"/>
      <c r="C4432" s="272" t="s">
        <v>45</v>
      </c>
      <c r="D4432" s="84">
        <v>43559</v>
      </c>
      <c r="E4432" s="85" t="s">
        <v>8920</v>
      </c>
      <c r="F4432" s="85" t="s">
        <v>671</v>
      </c>
      <c r="G4432" s="85">
        <v>297370</v>
      </c>
      <c r="H4432" s="89"/>
      <c r="I4432" s="273" t="s">
        <v>10796</v>
      </c>
      <c r="J4432" s="89"/>
      <c r="K4432" s="89"/>
      <c r="L4432" s="89"/>
      <c r="M4432" s="89"/>
      <c r="N4432" s="274">
        <v>614316.53</v>
      </c>
      <c r="O4432" s="274">
        <v>0</v>
      </c>
      <c r="P4432" s="89" t="s">
        <v>670</v>
      </c>
    </row>
    <row r="4433" spans="1:16" ht="63.75">
      <c r="A4433" s="271">
        <v>150</v>
      </c>
      <c r="B4433" s="89"/>
      <c r="C4433" s="272" t="s">
        <v>81</v>
      </c>
      <c r="D4433" s="84">
        <v>43559</v>
      </c>
      <c r="E4433" s="85" t="s">
        <v>8921</v>
      </c>
      <c r="F4433" s="85" t="s">
        <v>6</v>
      </c>
      <c r="G4433" s="85">
        <v>1101741</v>
      </c>
      <c r="H4433" s="89"/>
      <c r="I4433" s="273" t="s">
        <v>10797</v>
      </c>
      <c r="J4433" s="89"/>
      <c r="K4433" s="89"/>
      <c r="L4433" s="89"/>
      <c r="M4433" s="89"/>
      <c r="N4433" s="274">
        <v>0</v>
      </c>
      <c r="O4433" s="274">
        <v>395612.71</v>
      </c>
      <c r="P4433" s="89" t="s">
        <v>670</v>
      </c>
    </row>
    <row r="4434" spans="1:16" ht="89.25">
      <c r="A4434" s="271">
        <v>25</v>
      </c>
      <c r="B4434" s="89"/>
      <c r="C4434" s="272" t="s">
        <v>45</v>
      </c>
      <c r="D4434" s="84">
        <v>43559</v>
      </c>
      <c r="E4434" s="85" t="s">
        <v>8922</v>
      </c>
      <c r="F4434" s="85" t="s">
        <v>15</v>
      </c>
      <c r="G4434" s="85">
        <v>7660</v>
      </c>
      <c r="H4434" s="89"/>
      <c r="I4434" s="273" t="s">
        <v>10798</v>
      </c>
      <c r="J4434" s="89"/>
      <c r="K4434" s="89"/>
      <c r="L4434" s="89"/>
      <c r="M4434" s="89"/>
      <c r="N4434" s="274">
        <v>50</v>
      </c>
      <c r="O4434" s="274">
        <v>0</v>
      </c>
      <c r="P4434" s="89" t="s">
        <v>670</v>
      </c>
    </row>
    <row r="4435" spans="1:16" ht="76.5">
      <c r="A4435" s="271">
        <v>25</v>
      </c>
      <c r="B4435" s="89"/>
      <c r="C4435" s="272" t="s">
        <v>45</v>
      </c>
      <c r="D4435" s="84">
        <v>43559</v>
      </c>
      <c r="E4435" s="85" t="s">
        <v>8923</v>
      </c>
      <c r="F4435" s="85" t="s">
        <v>671</v>
      </c>
      <c r="G4435" s="85">
        <v>297304</v>
      </c>
      <c r="H4435" s="89"/>
      <c r="I4435" s="273" t="s">
        <v>10799</v>
      </c>
      <c r="J4435" s="89"/>
      <c r="K4435" s="89"/>
      <c r="L4435" s="89"/>
      <c r="M4435" s="89"/>
      <c r="N4435" s="274">
        <v>895258.19</v>
      </c>
      <c r="O4435" s="274">
        <v>0</v>
      </c>
      <c r="P4435" s="89" t="s">
        <v>670</v>
      </c>
    </row>
    <row r="4436" spans="1:16" ht="76.5">
      <c r="A4436" s="271">
        <v>25</v>
      </c>
      <c r="B4436" s="89"/>
      <c r="C4436" s="272" t="s">
        <v>45</v>
      </c>
      <c r="D4436" s="84">
        <v>43559</v>
      </c>
      <c r="E4436" s="85" t="s">
        <v>8923</v>
      </c>
      <c r="F4436" s="85" t="s">
        <v>671</v>
      </c>
      <c r="G4436" s="85">
        <v>297305</v>
      </c>
      <c r="H4436" s="89"/>
      <c r="I4436" s="273" t="s">
        <v>10800</v>
      </c>
      <c r="J4436" s="89"/>
      <c r="K4436" s="89"/>
      <c r="L4436" s="89"/>
      <c r="M4436" s="89"/>
      <c r="N4436" s="274">
        <v>1597860.72</v>
      </c>
      <c r="O4436" s="274">
        <v>0</v>
      </c>
      <c r="P4436" s="89" t="s">
        <v>670</v>
      </c>
    </row>
    <row r="4437" spans="1:16" ht="63.75">
      <c r="A4437" s="271">
        <v>10</v>
      </c>
      <c r="B4437" s="89"/>
      <c r="C4437" s="272" t="s">
        <v>41</v>
      </c>
      <c r="D4437" s="84">
        <v>43559</v>
      </c>
      <c r="E4437" s="85" t="s">
        <v>8924</v>
      </c>
      <c r="F4437" s="85" t="s">
        <v>6</v>
      </c>
      <c r="G4437" s="85">
        <v>1005502</v>
      </c>
      <c r="H4437" s="89"/>
      <c r="I4437" s="273" t="s">
        <v>10801</v>
      </c>
      <c r="J4437" s="89"/>
      <c r="K4437" s="89"/>
      <c r="L4437" s="89"/>
      <c r="M4437" s="89"/>
      <c r="N4437" s="274">
        <v>0</v>
      </c>
      <c r="O4437" s="274">
        <v>61627.02</v>
      </c>
      <c r="P4437" s="89" t="s">
        <v>670</v>
      </c>
    </row>
    <row r="4438" spans="1:16" ht="51">
      <c r="A4438" s="271">
        <v>10</v>
      </c>
      <c r="B4438" s="89"/>
      <c r="C4438" s="272" t="s">
        <v>41</v>
      </c>
      <c r="D4438" s="84">
        <v>43559</v>
      </c>
      <c r="E4438" s="85" t="s">
        <v>8925</v>
      </c>
      <c r="F4438" s="85" t="s">
        <v>6</v>
      </c>
      <c r="G4438" s="85">
        <v>1005504</v>
      </c>
      <c r="H4438" s="89"/>
      <c r="I4438" s="273" t="s">
        <v>10802</v>
      </c>
      <c r="J4438" s="89"/>
      <c r="K4438" s="89"/>
      <c r="L4438" s="89"/>
      <c r="M4438" s="89"/>
      <c r="N4438" s="274">
        <v>0</v>
      </c>
      <c r="O4438" s="274">
        <v>10064.31</v>
      </c>
      <c r="P4438" s="89" t="s">
        <v>670</v>
      </c>
    </row>
    <row r="4439" spans="1:16" ht="63.75">
      <c r="A4439" s="271">
        <v>10</v>
      </c>
      <c r="B4439" s="89"/>
      <c r="C4439" s="272" t="s">
        <v>41</v>
      </c>
      <c r="D4439" s="84">
        <v>43559</v>
      </c>
      <c r="E4439" s="85" t="s">
        <v>8926</v>
      </c>
      <c r="F4439" s="85" t="s">
        <v>6</v>
      </c>
      <c r="G4439" s="85">
        <v>1005506</v>
      </c>
      <c r="H4439" s="89"/>
      <c r="I4439" s="273" t="s">
        <v>10803</v>
      </c>
      <c r="J4439" s="89"/>
      <c r="K4439" s="89"/>
      <c r="L4439" s="89"/>
      <c r="M4439" s="89"/>
      <c r="N4439" s="274">
        <v>0</v>
      </c>
      <c r="O4439" s="274">
        <v>159597.9</v>
      </c>
      <c r="P4439" s="89" t="s">
        <v>670</v>
      </c>
    </row>
    <row r="4440" spans="1:16" ht="89.25">
      <c r="A4440" s="271" t="s">
        <v>557</v>
      </c>
      <c r="B4440" s="89"/>
      <c r="C4440" s="272" t="s">
        <v>783</v>
      </c>
      <c r="D4440" s="84">
        <v>43559</v>
      </c>
      <c r="E4440" s="85" t="s">
        <v>8927</v>
      </c>
      <c r="F4440" s="85" t="s">
        <v>11</v>
      </c>
      <c r="G4440" s="85">
        <v>950763</v>
      </c>
      <c r="H4440" s="89"/>
      <c r="I4440" s="273" t="s">
        <v>10804</v>
      </c>
      <c r="J4440" s="89"/>
      <c r="K4440" s="89"/>
      <c r="L4440" s="89"/>
      <c r="M4440" s="89"/>
      <c r="N4440" s="274">
        <v>270</v>
      </c>
      <c r="O4440" s="274">
        <v>0</v>
      </c>
      <c r="P4440" s="89" t="s">
        <v>670</v>
      </c>
    </row>
    <row r="4441" spans="1:16" ht="51">
      <c r="A4441" s="271">
        <v>119</v>
      </c>
      <c r="B4441" s="89"/>
      <c r="C4441" s="272" t="s">
        <v>63</v>
      </c>
      <c r="D4441" s="84">
        <v>43559</v>
      </c>
      <c r="E4441" s="85" t="s">
        <v>8928</v>
      </c>
      <c r="F4441" s="85" t="s">
        <v>11</v>
      </c>
      <c r="G4441" s="85">
        <v>950786</v>
      </c>
      <c r="H4441" s="89"/>
      <c r="I4441" s="273" t="s">
        <v>10805</v>
      </c>
      <c r="J4441" s="89"/>
      <c r="K4441" s="89"/>
      <c r="L4441" s="89"/>
      <c r="M4441" s="89"/>
      <c r="N4441" s="274">
        <v>50</v>
      </c>
      <c r="O4441" s="274">
        <v>0</v>
      </c>
      <c r="P4441" s="89" t="s">
        <v>670</v>
      </c>
    </row>
    <row r="4442" spans="1:16" ht="51">
      <c r="A4442" s="271">
        <v>119</v>
      </c>
      <c r="B4442" s="89"/>
      <c r="C4442" s="272" t="s">
        <v>63</v>
      </c>
      <c r="D4442" s="84">
        <v>43559</v>
      </c>
      <c r="E4442" s="85" t="s">
        <v>8929</v>
      </c>
      <c r="F4442" s="85" t="s">
        <v>11</v>
      </c>
      <c r="G4442" s="85">
        <v>950808</v>
      </c>
      <c r="H4442" s="89"/>
      <c r="I4442" s="273" t="s">
        <v>10806</v>
      </c>
      <c r="J4442" s="89"/>
      <c r="K4442" s="89"/>
      <c r="L4442" s="89"/>
      <c r="M4442" s="89"/>
      <c r="N4442" s="274">
        <v>50</v>
      </c>
      <c r="O4442" s="274">
        <v>0</v>
      </c>
      <c r="P4442" s="89" t="s">
        <v>670</v>
      </c>
    </row>
    <row r="4443" spans="1:16" ht="51">
      <c r="A4443" s="271">
        <v>117</v>
      </c>
      <c r="B4443" s="89"/>
      <c r="C4443" s="272" t="s">
        <v>62</v>
      </c>
      <c r="D4443" s="84">
        <v>43559</v>
      </c>
      <c r="E4443" s="85" t="s">
        <v>8930</v>
      </c>
      <c r="F4443" s="85" t="s">
        <v>11</v>
      </c>
      <c r="G4443" s="85">
        <v>950810</v>
      </c>
      <c r="H4443" s="89"/>
      <c r="I4443" s="273" t="s">
        <v>10807</v>
      </c>
      <c r="J4443" s="89"/>
      <c r="K4443" s="89"/>
      <c r="L4443" s="89"/>
      <c r="M4443" s="89"/>
      <c r="N4443" s="274">
        <v>50</v>
      </c>
      <c r="O4443" s="274">
        <v>0</v>
      </c>
      <c r="P4443" s="89" t="s">
        <v>670</v>
      </c>
    </row>
    <row r="4444" spans="1:16" ht="89.25">
      <c r="A4444" s="271">
        <v>6</v>
      </c>
      <c r="B4444" s="89"/>
      <c r="C4444" s="272" t="s">
        <v>40</v>
      </c>
      <c r="D4444" s="84">
        <v>43559</v>
      </c>
      <c r="E4444" s="85" t="s">
        <v>8931</v>
      </c>
      <c r="F4444" s="85" t="s">
        <v>15</v>
      </c>
      <c r="G4444" s="85">
        <v>7642</v>
      </c>
      <c r="H4444" s="89"/>
      <c r="I4444" s="273" t="s">
        <v>10808</v>
      </c>
      <c r="J4444" s="89"/>
      <c r="K4444" s="89"/>
      <c r="L4444" s="89"/>
      <c r="M4444" s="89"/>
      <c r="N4444" s="274">
        <v>332.56</v>
      </c>
      <c r="O4444" s="274">
        <v>0</v>
      </c>
      <c r="P4444" s="89" t="s">
        <v>670</v>
      </c>
    </row>
    <row r="4445" spans="1:16" ht="89.25">
      <c r="A4445" s="271">
        <v>576</v>
      </c>
      <c r="B4445" s="89"/>
      <c r="C4445" s="272" t="s">
        <v>1369</v>
      </c>
      <c r="D4445" s="84">
        <v>43559</v>
      </c>
      <c r="E4445" s="85" t="s">
        <v>8932</v>
      </c>
      <c r="F4445" s="85" t="s">
        <v>15</v>
      </c>
      <c r="G4445" s="85">
        <v>7645</v>
      </c>
      <c r="H4445" s="89"/>
      <c r="I4445" s="273" t="s">
        <v>10809</v>
      </c>
      <c r="J4445" s="89"/>
      <c r="K4445" s="89"/>
      <c r="L4445" s="89"/>
      <c r="M4445" s="89"/>
      <c r="N4445" s="274">
        <v>1081.47</v>
      </c>
      <c r="O4445" s="274">
        <v>0</v>
      </c>
      <c r="P4445" s="89" t="s">
        <v>670</v>
      </c>
    </row>
    <row r="4446" spans="1:16" ht="89.25">
      <c r="A4446" s="271">
        <v>594</v>
      </c>
      <c r="B4446" s="89"/>
      <c r="C4446" s="272" t="s">
        <v>98</v>
      </c>
      <c r="D4446" s="84">
        <v>43559</v>
      </c>
      <c r="E4446" s="85" t="s">
        <v>8933</v>
      </c>
      <c r="F4446" s="85" t="s">
        <v>15</v>
      </c>
      <c r="G4446" s="85">
        <v>7644</v>
      </c>
      <c r="H4446" s="89"/>
      <c r="I4446" s="273" t="s">
        <v>10810</v>
      </c>
      <c r="J4446" s="89"/>
      <c r="K4446" s="89"/>
      <c r="L4446" s="89"/>
      <c r="M4446" s="89"/>
      <c r="N4446" s="274">
        <v>779.63</v>
      </c>
      <c r="O4446" s="274">
        <v>0</v>
      </c>
      <c r="P4446" s="89" t="s">
        <v>670</v>
      </c>
    </row>
    <row r="4447" spans="1:16" ht="51">
      <c r="A4447" s="271">
        <v>513</v>
      </c>
      <c r="B4447" s="89"/>
      <c r="C4447" s="272" t="s">
        <v>171</v>
      </c>
      <c r="D4447" s="84">
        <v>43559</v>
      </c>
      <c r="E4447" s="85" t="s">
        <v>8934</v>
      </c>
      <c r="F4447" s="85" t="s">
        <v>15</v>
      </c>
      <c r="G4447" s="85">
        <v>1005501</v>
      </c>
      <c r="H4447" s="89"/>
      <c r="I4447" s="273" t="s">
        <v>7739</v>
      </c>
      <c r="J4447" s="89"/>
      <c r="K4447" s="89"/>
      <c r="L4447" s="89"/>
      <c r="M4447" s="89"/>
      <c r="N4447" s="274">
        <v>50</v>
      </c>
      <c r="O4447" s="274">
        <v>0</v>
      </c>
      <c r="P4447" s="89" t="s">
        <v>670</v>
      </c>
    </row>
    <row r="4448" spans="1:16" ht="63.75">
      <c r="A4448" s="271">
        <v>10</v>
      </c>
      <c r="B4448" s="89"/>
      <c r="C4448" s="272" t="s">
        <v>41</v>
      </c>
      <c r="D4448" s="84">
        <v>43559</v>
      </c>
      <c r="E4448" s="85" t="s">
        <v>8935</v>
      </c>
      <c r="F4448" s="85" t="s">
        <v>15</v>
      </c>
      <c r="G4448" s="85">
        <v>1005503</v>
      </c>
      <c r="H4448" s="89"/>
      <c r="I4448" s="273" t="s">
        <v>10811</v>
      </c>
      <c r="J4448" s="89"/>
      <c r="K4448" s="89"/>
      <c r="L4448" s="89"/>
      <c r="M4448" s="89"/>
      <c r="N4448" s="274">
        <v>50</v>
      </c>
      <c r="O4448" s="274">
        <v>0</v>
      </c>
      <c r="P4448" s="89" t="s">
        <v>670</v>
      </c>
    </row>
    <row r="4449" spans="1:16" ht="51">
      <c r="A4449" s="271">
        <v>10</v>
      </c>
      <c r="B4449" s="89"/>
      <c r="C4449" s="272" t="s">
        <v>41</v>
      </c>
      <c r="D4449" s="84">
        <v>43559</v>
      </c>
      <c r="E4449" s="85" t="s">
        <v>8936</v>
      </c>
      <c r="F4449" s="85" t="s">
        <v>15</v>
      </c>
      <c r="G4449" s="85">
        <v>1005505</v>
      </c>
      <c r="H4449" s="89"/>
      <c r="I4449" s="273" t="s">
        <v>10812</v>
      </c>
      <c r="J4449" s="89"/>
      <c r="K4449" s="89"/>
      <c r="L4449" s="89"/>
      <c r="M4449" s="89"/>
      <c r="N4449" s="274">
        <v>50</v>
      </c>
      <c r="O4449" s="274">
        <v>0</v>
      </c>
      <c r="P4449" s="89" t="s">
        <v>670</v>
      </c>
    </row>
    <row r="4450" spans="1:16" ht="63.75">
      <c r="A4450" s="271">
        <v>10</v>
      </c>
      <c r="B4450" s="89"/>
      <c r="C4450" s="272" t="s">
        <v>41</v>
      </c>
      <c r="D4450" s="84">
        <v>43559</v>
      </c>
      <c r="E4450" s="85" t="s">
        <v>8937</v>
      </c>
      <c r="F4450" s="85" t="s">
        <v>15</v>
      </c>
      <c r="G4450" s="85">
        <v>1005507</v>
      </c>
      <c r="H4450" s="89"/>
      <c r="I4450" s="273" t="s">
        <v>10813</v>
      </c>
      <c r="J4450" s="89"/>
      <c r="K4450" s="89"/>
      <c r="L4450" s="89"/>
      <c r="M4450" s="89"/>
      <c r="N4450" s="274">
        <v>50</v>
      </c>
      <c r="O4450" s="274">
        <v>0</v>
      </c>
      <c r="P4450" s="89" t="s">
        <v>670</v>
      </c>
    </row>
    <row r="4451" spans="1:16" ht="51">
      <c r="A4451" s="271">
        <v>513</v>
      </c>
      <c r="B4451" s="89"/>
      <c r="C4451" s="272" t="s">
        <v>171</v>
      </c>
      <c r="D4451" s="84">
        <v>43559</v>
      </c>
      <c r="E4451" s="85" t="s">
        <v>8938</v>
      </c>
      <c r="F4451" s="85" t="s">
        <v>15</v>
      </c>
      <c r="G4451" s="85">
        <v>1005509</v>
      </c>
      <c r="H4451" s="89"/>
      <c r="I4451" s="273" t="s">
        <v>10814</v>
      </c>
      <c r="J4451" s="89"/>
      <c r="K4451" s="89"/>
      <c r="L4451" s="89"/>
      <c r="M4451" s="89"/>
      <c r="N4451" s="274">
        <v>50</v>
      </c>
      <c r="O4451" s="274">
        <v>0</v>
      </c>
      <c r="P4451" s="89" t="s">
        <v>670</v>
      </c>
    </row>
    <row r="4452" spans="1:16" ht="51">
      <c r="A4452" s="271">
        <v>513</v>
      </c>
      <c r="B4452" s="89"/>
      <c r="C4452" s="272" t="s">
        <v>171</v>
      </c>
      <c r="D4452" s="84">
        <v>43559</v>
      </c>
      <c r="E4452" s="85" t="s">
        <v>8939</v>
      </c>
      <c r="F4452" s="85" t="s">
        <v>15</v>
      </c>
      <c r="G4452" s="85">
        <v>1005840</v>
      </c>
      <c r="H4452" s="89"/>
      <c r="I4452" s="273" t="s">
        <v>7682</v>
      </c>
      <c r="J4452" s="89"/>
      <c r="K4452" s="89"/>
      <c r="L4452" s="89"/>
      <c r="M4452" s="89"/>
      <c r="N4452" s="274">
        <v>50</v>
      </c>
      <c r="O4452" s="274">
        <v>0</v>
      </c>
      <c r="P4452" s="89" t="s">
        <v>670</v>
      </c>
    </row>
    <row r="4453" spans="1:16" ht="63.75">
      <c r="A4453" s="271">
        <v>597</v>
      </c>
      <c r="B4453" s="89"/>
      <c r="C4453" s="272" t="s">
        <v>734</v>
      </c>
      <c r="D4453" s="84">
        <v>43559</v>
      </c>
      <c r="E4453" s="85" t="s">
        <v>8940</v>
      </c>
      <c r="F4453" s="85" t="s">
        <v>15</v>
      </c>
      <c r="G4453" s="85">
        <v>1005842</v>
      </c>
      <c r="H4453" s="89"/>
      <c r="I4453" s="273" t="s">
        <v>10815</v>
      </c>
      <c r="J4453" s="89"/>
      <c r="K4453" s="89"/>
      <c r="L4453" s="89"/>
      <c r="M4453" s="89"/>
      <c r="N4453" s="274">
        <v>50</v>
      </c>
      <c r="O4453" s="274">
        <v>0</v>
      </c>
      <c r="P4453" s="89" t="s">
        <v>670</v>
      </c>
    </row>
    <row r="4454" spans="1:16" ht="89.25">
      <c r="A4454" s="271">
        <v>47</v>
      </c>
      <c r="B4454" s="89"/>
      <c r="C4454" s="272" t="s">
        <v>49</v>
      </c>
      <c r="D4454" s="84">
        <v>43559</v>
      </c>
      <c r="E4454" s="85" t="s">
        <v>8941</v>
      </c>
      <c r="F4454" s="85" t="s">
        <v>11</v>
      </c>
      <c r="G4454" s="85">
        <v>950799</v>
      </c>
      <c r="H4454" s="89"/>
      <c r="I4454" s="273" t="s">
        <v>10816</v>
      </c>
      <c r="J4454" s="89"/>
      <c r="K4454" s="89"/>
      <c r="L4454" s="89"/>
      <c r="M4454" s="89"/>
      <c r="N4454" s="274">
        <v>1933.48</v>
      </c>
      <c r="O4454" s="274">
        <v>0</v>
      </c>
      <c r="P4454" s="89" t="s">
        <v>670</v>
      </c>
    </row>
    <row r="4455" spans="1:16" ht="89.25">
      <c r="A4455" s="271">
        <v>47</v>
      </c>
      <c r="B4455" s="89"/>
      <c r="C4455" s="272" t="s">
        <v>49</v>
      </c>
      <c r="D4455" s="84">
        <v>43559</v>
      </c>
      <c r="E4455" s="85" t="s">
        <v>8942</v>
      </c>
      <c r="F4455" s="85" t="s">
        <v>11</v>
      </c>
      <c r="G4455" s="85">
        <v>950826</v>
      </c>
      <c r="H4455" s="89"/>
      <c r="I4455" s="273" t="s">
        <v>10817</v>
      </c>
      <c r="J4455" s="89"/>
      <c r="K4455" s="89"/>
      <c r="L4455" s="89"/>
      <c r="M4455" s="89"/>
      <c r="N4455" s="274">
        <v>6035.69</v>
      </c>
      <c r="O4455" s="274">
        <v>0</v>
      </c>
      <c r="P4455" s="89" t="s">
        <v>670</v>
      </c>
    </row>
    <row r="4456" spans="1:16" ht="89.25">
      <c r="A4456" s="271">
        <v>47</v>
      </c>
      <c r="B4456" s="89"/>
      <c r="C4456" s="272" t="s">
        <v>49</v>
      </c>
      <c r="D4456" s="84">
        <v>43559</v>
      </c>
      <c r="E4456" s="85" t="s">
        <v>8943</v>
      </c>
      <c r="F4456" s="85" t="s">
        <v>11</v>
      </c>
      <c r="G4456" s="85">
        <v>950823</v>
      </c>
      <c r="H4456" s="89"/>
      <c r="I4456" s="273" t="s">
        <v>10818</v>
      </c>
      <c r="J4456" s="89"/>
      <c r="K4456" s="89"/>
      <c r="L4456" s="89"/>
      <c r="M4456" s="89"/>
      <c r="N4456" s="274">
        <v>6061.56</v>
      </c>
      <c r="O4456" s="274">
        <v>0</v>
      </c>
      <c r="P4456" s="89" t="s">
        <v>670</v>
      </c>
    </row>
    <row r="4457" spans="1:16" ht="63.75">
      <c r="A4457" s="271">
        <v>291</v>
      </c>
      <c r="B4457" s="89"/>
      <c r="C4457" s="272" t="s">
        <v>129</v>
      </c>
      <c r="D4457" s="84">
        <v>43560</v>
      </c>
      <c r="E4457" s="85" t="s">
        <v>8944</v>
      </c>
      <c r="F4457" s="85" t="s">
        <v>11</v>
      </c>
      <c r="G4457" s="85">
        <v>1006143</v>
      </c>
      <c r="H4457" s="89"/>
      <c r="I4457" s="273" t="s">
        <v>10819</v>
      </c>
      <c r="J4457" s="89"/>
      <c r="K4457" s="89"/>
      <c r="L4457" s="89"/>
      <c r="M4457" s="89"/>
      <c r="N4457" s="274">
        <v>50</v>
      </c>
      <c r="O4457" s="274">
        <v>0</v>
      </c>
      <c r="P4457" s="89" t="s">
        <v>670</v>
      </c>
    </row>
    <row r="4458" spans="1:16" ht="63.75">
      <c r="A4458" s="271">
        <v>291</v>
      </c>
      <c r="B4458" s="89"/>
      <c r="C4458" s="272" t="s">
        <v>129</v>
      </c>
      <c r="D4458" s="84">
        <v>43560</v>
      </c>
      <c r="E4458" s="85" t="s">
        <v>8945</v>
      </c>
      <c r="F4458" s="85" t="s">
        <v>11</v>
      </c>
      <c r="G4458" s="85">
        <v>1006144</v>
      </c>
      <c r="H4458" s="89"/>
      <c r="I4458" s="273" t="s">
        <v>10820</v>
      </c>
      <c r="J4458" s="89"/>
      <c r="K4458" s="89"/>
      <c r="L4458" s="89"/>
      <c r="M4458" s="89"/>
      <c r="N4458" s="274">
        <v>50</v>
      </c>
      <c r="O4458" s="274">
        <v>0</v>
      </c>
      <c r="P4458" s="89" t="s">
        <v>670</v>
      </c>
    </row>
    <row r="4459" spans="1:16" ht="63.75">
      <c r="A4459" s="271">
        <v>513</v>
      </c>
      <c r="B4459" s="89"/>
      <c r="C4459" s="272" t="s">
        <v>171</v>
      </c>
      <c r="D4459" s="84">
        <v>43560</v>
      </c>
      <c r="E4459" s="85" t="s">
        <v>8946</v>
      </c>
      <c r="F4459" s="85" t="s">
        <v>15</v>
      </c>
      <c r="G4459" s="85">
        <v>1006540</v>
      </c>
      <c r="H4459" s="89"/>
      <c r="I4459" s="273" t="s">
        <v>10821</v>
      </c>
      <c r="J4459" s="89"/>
      <c r="K4459" s="89"/>
      <c r="L4459" s="89"/>
      <c r="M4459" s="89"/>
      <c r="N4459" s="274">
        <v>50</v>
      </c>
      <c r="O4459" s="274">
        <v>0</v>
      </c>
      <c r="P4459" s="89" t="s">
        <v>670</v>
      </c>
    </row>
    <row r="4460" spans="1:16" ht="76.5">
      <c r="A4460" s="271">
        <v>25</v>
      </c>
      <c r="B4460" s="89"/>
      <c r="C4460" s="272" t="s">
        <v>45</v>
      </c>
      <c r="D4460" s="84">
        <v>43560</v>
      </c>
      <c r="E4460" s="85" t="s">
        <v>8947</v>
      </c>
      <c r="F4460" s="85" t="s">
        <v>671</v>
      </c>
      <c r="G4460" s="85">
        <v>271871</v>
      </c>
      <c r="H4460" s="89"/>
      <c r="I4460" s="273" t="s">
        <v>10822</v>
      </c>
      <c r="J4460" s="89"/>
      <c r="K4460" s="89"/>
      <c r="L4460" s="89"/>
      <c r="M4460" s="89"/>
      <c r="N4460" s="274">
        <v>3436.83</v>
      </c>
      <c r="O4460" s="274">
        <v>0</v>
      </c>
      <c r="P4460" s="89" t="s">
        <v>670</v>
      </c>
    </row>
    <row r="4461" spans="1:16" ht="63.75">
      <c r="A4461" s="271">
        <v>340</v>
      </c>
      <c r="B4461" s="89"/>
      <c r="C4461" s="272" t="s">
        <v>147</v>
      </c>
      <c r="D4461" s="84">
        <v>43560</v>
      </c>
      <c r="E4461" s="85" t="s">
        <v>8948</v>
      </c>
      <c r="F4461" s="85" t="s">
        <v>6</v>
      </c>
      <c r="G4461" s="85">
        <v>1006545</v>
      </c>
      <c r="H4461" s="89"/>
      <c r="I4461" s="273" t="s">
        <v>10823</v>
      </c>
      <c r="J4461" s="89"/>
      <c r="K4461" s="89"/>
      <c r="L4461" s="89"/>
      <c r="M4461" s="89"/>
      <c r="N4461" s="274">
        <v>0</v>
      </c>
      <c r="O4461" s="274">
        <v>27721.26</v>
      </c>
      <c r="P4461" s="89" t="s">
        <v>670</v>
      </c>
    </row>
    <row r="4462" spans="1:16" ht="63.75">
      <c r="A4462" s="271">
        <v>10</v>
      </c>
      <c r="B4462" s="89"/>
      <c r="C4462" s="272" t="s">
        <v>41</v>
      </c>
      <c r="D4462" s="84">
        <v>43560</v>
      </c>
      <c r="E4462" s="85" t="s">
        <v>8949</v>
      </c>
      <c r="F4462" s="85" t="s">
        <v>6</v>
      </c>
      <c r="G4462" s="85">
        <v>1007043</v>
      </c>
      <c r="H4462" s="89"/>
      <c r="I4462" s="273" t="s">
        <v>10824</v>
      </c>
      <c r="J4462" s="89"/>
      <c r="K4462" s="89"/>
      <c r="L4462" s="89"/>
      <c r="M4462" s="89"/>
      <c r="N4462" s="274">
        <v>0</v>
      </c>
      <c r="O4462" s="274">
        <v>146666.79999999999</v>
      </c>
      <c r="P4462" s="89" t="s">
        <v>670</v>
      </c>
    </row>
    <row r="4463" spans="1:16" ht="76.5">
      <c r="A4463" s="271" t="s">
        <v>557</v>
      </c>
      <c r="B4463" s="89"/>
      <c r="C4463" s="272" t="s">
        <v>783</v>
      </c>
      <c r="D4463" s="84">
        <v>43560</v>
      </c>
      <c r="E4463" s="85" t="s">
        <v>8950</v>
      </c>
      <c r="F4463" s="85" t="s">
        <v>6</v>
      </c>
      <c r="G4463" s="85">
        <v>1102647</v>
      </c>
      <c r="H4463" s="89"/>
      <c r="I4463" s="273" t="s">
        <v>10825</v>
      </c>
      <c r="J4463" s="89"/>
      <c r="K4463" s="89"/>
      <c r="L4463" s="89"/>
      <c r="M4463" s="89"/>
      <c r="N4463" s="274">
        <v>0</v>
      </c>
      <c r="O4463" s="274">
        <v>442000</v>
      </c>
      <c r="P4463" s="89" t="s">
        <v>670</v>
      </c>
    </row>
    <row r="4464" spans="1:16" ht="51">
      <c r="A4464" s="271">
        <v>340</v>
      </c>
      <c r="B4464" s="89"/>
      <c r="C4464" s="272" t="s">
        <v>147</v>
      </c>
      <c r="D4464" s="84">
        <v>43560</v>
      </c>
      <c r="E4464" s="85" t="s">
        <v>8951</v>
      </c>
      <c r="F4464" s="85" t="s">
        <v>15</v>
      </c>
      <c r="G4464" s="85">
        <v>1006546</v>
      </c>
      <c r="H4464" s="89"/>
      <c r="I4464" s="273" t="s">
        <v>10826</v>
      </c>
      <c r="J4464" s="89"/>
      <c r="K4464" s="89"/>
      <c r="L4464" s="89"/>
      <c r="M4464" s="89"/>
      <c r="N4464" s="274">
        <v>50</v>
      </c>
      <c r="O4464" s="274">
        <v>0</v>
      </c>
      <c r="P4464" s="89" t="s">
        <v>670</v>
      </c>
    </row>
    <row r="4465" spans="1:16" ht="102">
      <c r="A4465" s="271">
        <v>513</v>
      </c>
      <c r="B4465" s="89"/>
      <c r="C4465" s="272" t="s">
        <v>171</v>
      </c>
      <c r="D4465" s="84">
        <v>43560</v>
      </c>
      <c r="E4465" s="85" t="s">
        <v>8952</v>
      </c>
      <c r="F4465" s="85" t="s">
        <v>15</v>
      </c>
      <c r="G4465" s="85">
        <v>7668</v>
      </c>
      <c r="H4465" s="89"/>
      <c r="I4465" s="273" t="s">
        <v>10827</v>
      </c>
      <c r="J4465" s="89"/>
      <c r="K4465" s="89"/>
      <c r="L4465" s="89"/>
      <c r="M4465" s="89"/>
      <c r="N4465" s="274">
        <v>198543.55</v>
      </c>
      <c r="O4465" s="274">
        <v>0</v>
      </c>
      <c r="P4465" s="89" t="s">
        <v>670</v>
      </c>
    </row>
    <row r="4466" spans="1:16" ht="89.25">
      <c r="A4466" s="271">
        <v>594</v>
      </c>
      <c r="B4466" s="89"/>
      <c r="C4466" s="272" t="s">
        <v>98</v>
      </c>
      <c r="D4466" s="84">
        <v>43560</v>
      </c>
      <c r="E4466" s="85" t="s">
        <v>8953</v>
      </c>
      <c r="F4466" s="85" t="s">
        <v>15</v>
      </c>
      <c r="G4466" s="85">
        <v>7664</v>
      </c>
      <c r="H4466" s="89"/>
      <c r="I4466" s="273" t="s">
        <v>10828</v>
      </c>
      <c r="J4466" s="89"/>
      <c r="K4466" s="89"/>
      <c r="L4466" s="89"/>
      <c r="M4466" s="89"/>
      <c r="N4466" s="274">
        <v>499.6</v>
      </c>
      <c r="O4466" s="274">
        <v>0</v>
      </c>
      <c r="P4466" s="89" t="s">
        <v>670</v>
      </c>
    </row>
    <row r="4467" spans="1:16" ht="89.25">
      <c r="A4467" s="271">
        <v>46</v>
      </c>
      <c r="B4467" s="89"/>
      <c r="C4467" s="272" t="s">
        <v>48</v>
      </c>
      <c r="D4467" s="84">
        <v>43560</v>
      </c>
      <c r="E4467" s="85" t="s">
        <v>8954</v>
      </c>
      <c r="F4467" s="85" t="s">
        <v>15</v>
      </c>
      <c r="G4467" s="85">
        <v>7666</v>
      </c>
      <c r="H4467" s="89"/>
      <c r="I4467" s="273" t="s">
        <v>10829</v>
      </c>
      <c r="J4467" s="89"/>
      <c r="K4467" s="89"/>
      <c r="L4467" s="89"/>
      <c r="M4467" s="89"/>
      <c r="N4467" s="274">
        <v>378.05</v>
      </c>
      <c r="O4467" s="274">
        <v>0</v>
      </c>
      <c r="P4467" s="89" t="s">
        <v>670</v>
      </c>
    </row>
    <row r="4468" spans="1:16" ht="89.25">
      <c r="A4468" s="271">
        <v>594</v>
      </c>
      <c r="B4468" s="89"/>
      <c r="C4468" s="272" t="s">
        <v>98</v>
      </c>
      <c r="D4468" s="84">
        <v>43560</v>
      </c>
      <c r="E4468" s="85" t="s">
        <v>8955</v>
      </c>
      <c r="F4468" s="85" t="s">
        <v>15</v>
      </c>
      <c r="G4468" s="85">
        <v>7663</v>
      </c>
      <c r="H4468" s="89"/>
      <c r="I4468" s="273" t="s">
        <v>10830</v>
      </c>
      <c r="J4468" s="89"/>
      <c r="K4468" s="89"/>
      <c r="L4468" s="89"/>
      <c r="M4468" s="89"/>
      <c r="N4468" s="274">
        <v>272.2</v>
      </c>
      <c r="O4468" s="274">
        <v>0</v>
      </c>
      <c r="P4468" s="89" t="s">
        <v>670</v>
      </c>
    </row>
    <row r="4469" spans="1:16" ht="89.25">
      <c r="A4469" s="271">
        <v>576</v>
      </c>
      <c r="B4469" s="89"/>
      <c r="C4469" s="272" t="s">
        <v>1369</v>
      </c>
      <c r="D4469" s="84">
        <v>43560</v>
      </c>
      <c r="E4469" s="85" t="s">
        <v>8956</v>
      </c>
      <c r="F4469" s="85" t="s">
        <v>15</v>
      </c>
      <c r="G4469" s="85">
        <v>7656</v>
      </c>
      <c r="H4469" s="89"/>
      <c r="I4469" s="273" t="s">
        <v>10831</v>
      </c>
      <c r="J4469" s="89"/>
      <c r="K4469" s="89"/>
      <c r="L4469" s="89"/>
      <c r="M4469" s="89"/>
      <c r="N4469" s="274">
        <v>293.05</v>
      </c>
      <c r="O4469" s="274">
        <v>0</v>
      </c>
      <c r="P4469" s="89" t="s">
        <v>670</v>
      </c>
    </row>
    <row r="4470" spans="1:16" ht="102">
      <c r="A4470" s="271">
        <v>117</v>
      </c>
      <c r="B4470" s="89"/>
      <c r="C4470" s="272" t="s">
        <v>62</v>
      </c>
      <c r="D4470" s="84">
        <v>43560</v>
      </c>
      <c r="E4470" s="85" t="s">
        <v>8957</v>
      </c>
      <c r="F4470" s="85" t="s">
        <v>15</v>
      </c>
      <c r="G4470" s="85">
        <v>7665</v>
      </c>
      <c r="H4470" s="89"/>
      <c r="I4470" s="273" t="s">
        <v>10832</v>
      </c>
      <c r="J4470" s="89"/>
      <c r="K4470" s="89"/>
      <c r="L4470" s="89"/>
      <c r="M4470" s="89"/>
      <c r="N4470" s="274">
        <v>381.48</v>
      </c>
      <c r="O4470" s="274">
        <v>0</v>
      </c>
      <c r="P4470" s="89" t="s">
        <v>670</v>
      </c>
    </row>
    <row r="4471" spans="1:16" ht="102">
      <c r="A4471" s="271">
        <v>117</v>
      </c>
      <c r="B4471" s="89"/>
      <c r="C4471" s="272" t="s">
        <v>62</v>
      </c>
      <c r="D4471" s="84">
        <v>43560</v>
      </c>
      <c r="E4471" s="85" t="s">
        <v>8958</v>
      </c>
      <c r="F4471" s="85" t="s">
        <v>15</v>
      </c>
      <c r="G4471" s="85">
        <v>7669</v>
      </c>
      <c r="H4471" s="89"/>
      <c r="I4471" s="273" t="s">
        <v>10833</v>
      </c>
      <c r="J4471" s="89"/>
      <c r="K4471" s="89"/>
      <c r="L4471" s="89"/>
      <c r="M4471" s="89"/>
      <c r="N4471" s="274">
        <v>408.57</v>
      </c>
      <c r="O4471" s="274">
        <v>0</v>
      </c>
      <c r="P4471" s="89" t="s">
        <v>670</v>
      </c>
    </row>
    <row r="4472" spans="1:16" ht="102">
      <c r="A4472" s="271">
        <v>117</v>
      </c>
      <c r="B4472" s="89"/>
      <c r="C4472" s="272" t="s">
        <v>62</v>
      </c>
      <c r="D4472" s="84">
        <v>43560</v>
      </c>
      <c r="E4472" s="85" t="s">
        <v>8959</v>
      </c>
      <c r="F4472" s="85" t="s">
        <v>15</v>
      </c>
      <c r="G4472" s="85">
        <v>7659</v>
      </c>
      <c r="H4472" s="89"/>
      <c r="I4472" s="273" t="s">
        <v>10834</v>
      </c>
      <c r="J4472" s="89"/>
      <c r="K4472" s="89"/>
      <c r="L4472" s="89"/>
      <c r="M4472" s="89"/>
      <c r="N4472" s="274">
        <v>515.04</v>
      </c>
      <c r="O4472" s="274">
        <v>0</v>
      </c>
      <c r="P4472" s="89" t="s">
        <v>670</v>
      </c>
    </row>
    <row r="4473" spans="1:16" ht="102">
      <c r="A4473" s="271">
        <v>117</v>
      </c>
      <c r="B4473" s="89"/>
      <c r="C4473" s="272" t="s">
        <v>62</v>
      </c>
      <c r="D4473" s="84">
        <v>43560</v>
      </c>
      <c r="E4473" s="85" t="s">
        <v>8960</v>
      </c>
      <c r="F4473" s="85" t="s">
        <v>15</v>
      </c>
      <c r="G4473" s="85">
        <v>7657</v>
      </c>
      <c r="H4473" s="89"/>
      <c r="I4473" s="273" t="s">
        <v>10835</v>
      </c>
      <c r="J4473" s="89"/>
      <c r="K4473" s="89"/>
      <c r="L4473" s="89"/>
      <c r="M4473" s="89"/>
      <c r="N4473" s="274">
        <v>818.8</v>
      </c>
      <c r="O4473" s="274">
        <v>0</v>
      </c>
      <c r="P4473" s="89" t="s">
        <v>670</v>
      </c>
    </row>
    <row r="4474" spans="1:16" ht="102">
      <c r="A4474" s="271">
        <v>117</v>
      </c>
      <c r="B4474" s="89"/>
      <c r="C4474" s="272" t="s">
        <v>62</v>
      </c>
      <c r="D4474" s="84">
        <v>43560</v>
      </c>
      <c r="E4474" s="85" t="s">
        <v>8961</v>
      </c>
      <c r="F4474" s="85" t="s">
        <v>15</v>
      </c>
      <c r="G4474" s="85">
        <v>7658</v>
      </c>
      <c r="H4474" s="89"/>
      <c r="I4474" s="273" t="s">
        <v>10836</v>
      </c>
      <c r="J4474" s="89"/>
      <c r="K4474" s="89"/>
      <c r="L4474" s="89"/>
      <c r="M4474" s="89"/>
      <c r="N4474" s="274">
        <v>304.3</v>
      </c>
      <c r="O4474" s="274">
        <v>0</v>
      </c>
      <c r="P4474" s="89" t="s">
        <v>670</v>
      </c>
    </row>
    <row r="4475" spans="1:16" ht="51">
      <c r="A4475" s="271" t="s">
        <v>557</v>
      </c>
      <c r="B4475" s="89"/>
      <c r="C4475" s="272" t="s">
        <v>783</v>
      </c>
      <c r="D4475" s="84">
        <v>43560</v>
      </c>
      <c r="E4475" s="85" t="s">
        <v>8962</v>
      </c>
      <c r="F4475" s="85" t="s">
        <v>11</v>
      </c>
      <c r="G4475" s="85">
        <v>12067</v>
      </c>
      <c r="H4475" s="89"/>
      <c r="I4475" s="273" t="s">
        <v>10837</v>
      </c>
      <c r="J4475" s="89"/>
      <c r="K4475" s="89"/>
      <c r="L4475" s="89"/>
      <c r="M4475" s="89"/>
      <c r="N4475" s="274">
        <v>278.99</v>
      </c>
      <c r="O4475" s="274">
        <v>0</v>
      </c>
      <c r="P4475" s="89" t="s">
        <v>670</v>
      </c>
    </row>
    <row r="4476" spans="1:16" ht="63.75">
      <c r="A4476" s="271">
        <v>10</v>
      </c>
      <c r="B4476" s="89"/>
      <c r="C4476" s="272" t="s">
        <v>41</v>
      </c>
      <c r="D4476" s="84">
        <v>43560</v>
      </c>
      <c r="E4476" s="85" t="s">
        <v>8963</v>
      </c>
      <c r="F4476" s="85" t="s">
        <v>15</v>
      </c>
      <c r="G4476" s="85">
        <v>1007044</v>
      </c>
      <c r="H4476" s="89"/>
      <c r="I4476" s="273" t="s">
        <v>10838</v>
      </c>
      <c r="J4476" s="89"/>
      <c r="K4476" s="89"/>
      <c r="L4476" s="89"/>
      <c r="M4476" s="89"/>
      <c r="N4476" s="274">
        <v>50</v>
      </c>
      <c r="O4476" s="274">
        <v>0</v>
      </c>
      <c r="P4476" s="89" t="s">
        <v>670</v>
      </c>
    </row>
    <row r="4477" spans="1:16" ht="63.75">
      <c r="A4477" s="271">
        <v>513</v>
      </c>
      <c r="B4477" s="89"/>
      <c r="C4477" s="272" t="s">
        <v>171</v>
      </c>
      <c r="D4477" s="84">
        <v>43560</v>
      </c>
      <c r="E4477" s="85" t="s">
        <v>8964</v>
      </c>
      <c r="F4477" s="85" t="s">
        <v>15</v>
      </c>
      <c r="G4477" s="85">
        <v>1007046</v>
      </c>
      <c r="H4477" s="89"/>
      <c r="I4477" s="273" t="s">
        <v>7983</v>
      </c>
      <c r="J4477" s="89"/>
      <c r="K4477" s="89"/>
      <c r="L4477" s="89"/>
      <c r="M4477" s="89"/>
      <c r="N4477" s="274">
        <v>50</v>
      </c>
      <c r="O4477" s="274">
        <v>0</v>
      </c>
      <c r="P4477" s="89" t="s">
        <v>670</v>
      </c>
    </row>
    <row r="4478" spans="1:16" ht="51">
      <c r="A4478" s="271">
        <v>513</v>
      </c>
      <c r="B4478" s="89"/>
      <c r="C4478" s="272" t="s">
        <v>171</v>
      </c>
      <c r="D4478" s="84">
        <v>43560</v>
      </c>
      <c r="E4478" s="85" t="s">
        <v>8965</v>
      </c>
      <c r="F4478" s="85" t="s">
        <v>15</v>
      </c>
      <c r="G4478" s="85">
        <v>1007048</v>
      </c>
      <c r="H4478" s="89"/>
      <c r="I4478" s="273" t="s">
        <v>10839</v>
      </c>
      <c r="J4478" s="89"/>
      <c r="K4478" s="89"/>
      <c r="L4478" s="89"/>
      <c r="M4478" s="89"/>
      <c r="N4478" s="274">
        <v>50</v>
      </c>
      <c r="O4478" s="274">
        <v>0</v>
      </c>
      <c r="P4478" s="89" t="s">
        <v>670</v>
      </c>
    </row>
    <row r="4479" spans="1:16" ht="89.25">
      <c r="A4479" s="271">
        <v>25</v>
      </c>
      <c r="B4479" s="89"/>
      <c r="C4479" s="272" t="s">
        <v>45</v>
      </c>
      <c r="D4479" s="84">
        <v>43563</v>
      </c>
      <c r="E4479" s="85" t="s">
        <v>8966</v>
      </c>
      <c r="F4479" s="85" t="s">
        <v>671</v>
      </c>
      <c r="G4479" s="85">
        <v>305466</v>
      </c>
      <c r="H4479" s="89"/>
      <c r="I4479" s="273" t="s">
        <v>10840</v>
      </c>
      <c r="J4479" s="89"/>
      <c r="K4479" s="89"/>
      <c r="L4479" s="89"/>
      <c r="M4479" s="89"/>
      <c r="N4479" s="274">
        <v>914219.12</v>
      </c>
      <c r="O4479" s="274">
        <v>0</v>
      </c>
      <c r="P4479" s="89" t="s">
        <v>670</v>
      </c>
    </row>
    <row r="4480" spans="1:16" ht="76.5">
      <c r="A4480" s="271">
        <v>25</v>
      </c>
      <c r="B4480" s="89"/>
      <c r="C4480" s="272" t="s">
        <v>45</v>
      </c>
      <c r="D4480" s="84">
        <v>43563</v>
      </c>
      <c r="E4480" s="85" t="s">
        <v>8967</v>
      </c>
      <c r="F4480" s="85" t="s">
        <v>671</v>
      </c>
      <c r="G4480" s="85">
        <v>305465</v>
      </c>
      <c r="H4480" s="89"/>
      <c r="I4480" s="273" t="s">
        <v>10841</v>
      </c>
      <c r="J4480" s="89"/>
      <c r="K4480" s="89"/>
      <c r="L4480" s="89"/>
      <c r="M4480" s="89"/>
      <c r="N4480" s="274">
        <v>219212.92</v>
      </c>
      <c r="O4480" s="274">
        <v>0</v>
      </c>
      <c r="P4480" s="89" t="s">
        <v>670</v>
      </c>
    </row>
    <row r="4481" spans="1:16" ht="89.25">
      <c r="A4481" s="271">
        <v>25</v>
      </c>
      <c r="B4481" s="89"/>
      <c r="C4481" s="272" t="s">
        <v>45</v>
      </c>
      <c r="D4481" s="84">
        <v>43563</v>
      </c>
      <c r="E4481" s="85" t="s">
        <v>8966</v>
      </c>
      <c r="F4481" s="85" t="s">
        <v>671</v>
      </c>
      <c r="G4481" s="85">
        <v>305184</v>
      </c>
      <c r="H4481" s="89"/>
      <c r="I4481" s="273" t="s">
        <v>10842</v>
      </c>
      <c r="J4481" s="89"/>
      <c r="K4481" s="89"/>
      <c r="L4481" s="89"/>
      <c r="M4481" s="89"/>
      <c r="N4481" s="274">
        <v>791974.52</v>
      </c>
      <c r="O4481" s="274">
        <v>0</v>
      </c>
      <c r="P4481" s="89" t="s">
        <v>670</v>
      </c>
    </row>
    <row r="4482" spans="1:16" ht="89.25">
      <c r="A4482" s="271">
        <v>25</v>
      </c>
      <c r="B4482" s="89"/>
      <c r="C4482" s="272" t="s">
        <v>45</v>
      </c>
      <c r="D4482" s="84">
        <v>43563</v>
      </c>
      <c r="E4482" s="85" t="s">
        <v>8966</v>
      </c>
      <c r="F4482" s="85" t="s">
        <v>671</v>
      </c>
      <c r="G4482" s="85">
        <v>305183</v>
      </c>
      <c r="H4482" s="89"/>
      <c r="I4482" s="273" t="s">
        <v>10843</v>
      </c>
      <c r="J4482" s="89"/>
      <c r="K4482" s="89"/>
      <c r="L4482" s="89"/>
      <c r="M4482" s="89"/>
      <c r="N4482" s="274">
        <v>213118.1</v>
      </c>
      <c r="O4482" s="274">
        <v>0</v>
      </c>
      <c r="P4482" s="89" t="s">
        <v>670</v>
      </c>
    </row>
    <row r="4483" spans="1:16" ht="89.25">
      <c r="A4483" s="271">
        <v>25</v>
      </c>
      <c r="B4483" s="89"/>
      <c r="C4483" s="272" t="s">
        <v>45</v>
      </c>
      <c r="D4483" s="84">
        <v>43563</v>
      </c>
      <c r="E4483" s="85" t="s">
        <v>8968</v>
      </c>
      <c r="F4483" s="85" t="s">
        <v>671</v>
      </c>
      <c r="G4483" s="85">
        <v>305185</v>
      </c>
      <c r="H4483" s="89"/>
      <c r="I4483" s="273" t="s">
        <v>10844</v>
      </c>
      <c r="J4483" s="89"/>
      <c r="K4483" s="89"/>
      <c r="L4483" s="89"/>
      <c r="M4483" s="89"/>
      <c r="N4483" s="274">
        <v>476161.14</v>
      </c>
      <c r="O4483" s="274">
        <v>0</v>
      </c>
      <c r="P4483" s="89" t="s">
        <v>670</v>
      </c>
    </row>
    <row r="4484" spans="1:16" ht="63.75">
      <c r="A4484" s="271">
        <v>10</v>
      </c>
      <c r="B4484" s="89"/>
      <c r="C4484" s="272" t="s">
        <v>41</v>
      </c>
      <c r="D4484" s="84">
        <v>43563</v>
      </c>
      <c r="E4484" s="85" t="s">
        <v>8969</v>
      </c>
      <c r="F4484" s="85" t="s">
        <v>6</v>
      </c>
      <c r="G4484" s="85">
        <v>1008620</v>
      </c>
      <c r="H4484" s="89"/>
      <c r="I4484" s="273" t="s">
        <v>10845</v>
      </c>
      <c r="J4484" s="89"/>
      <c r="K4484" s="89"/>
      <c r="L4484" s="89"/>
      <c r="M4484" s="89"/>
      <c r="N4484" s="274">
        <v>0</v>
      </c>
      <c r="O4484" s="274">
        <v>35628.1</v>
      </c>
      <c r="P4484" s="89" t="s">
        <v>670</v>
      </c>
    </row>
    <row r="4485" spans="1:16" ht="51">
      <c r="A4485" s="271">
        <v>340</v>
      </c>
      <c r="B4485" s="89"/>
      <c r="C4485" s="272" t="s">
        <v>147</v>
      </c>
      <c r="D4485" s="84">
        <v>43563</v>
      </c>
      <c r="E4485" s="85" t="s">
        <v>8970</v>
      </c>
      <c r="F4485" s="85" t="s">
        <v>6</v>
      </c>
      <c r="G4485" s="85">
        <v>1008628</v>
      </c>
      <c r="H4485" s="89"/>
      <c r="I4485" s="273" t="s">
        <v>10846</v>
      </c>
      <c r="J4485" s="89"/>
      <c r="K4485" s="89"/>
      <c r="L4485" s="89"/>
      <c r="M4485" s="89"/>
      <c r="N4485" s="274">
        <v>0</v>
      </c>
      <c r="O4485" s="274">
        <v>39339.839999999997</v>
      </c>
      <c r="P4485" s="89" t="s">
        <v>670</v>
      </c>
    </row>
    <row r="4486" spans="1:16" ht="63.75">
      <c r="A4486" s="271">
        <v>373</v>
      </c>
      <c r="B4486" s="89"/>
      <c r="C4486" s="272" t="s">
        <v>636</v>
      </c>
      <c r="D4486" s="84">
        <v>43563</v>
      </c>
      <c r="E4486" s="85" t="s">
        <v>8971</v>
      </c>
      <c r="F4486" s="85" t="s">
        <v>671</v>
      </c>
      <c r="G4486" s="85">
        <v>309709</v>
      </c>
      <c r="H4486" s="89"/>
      <c r="I4486" s="273" t="s">
        <v>10847</v>
      </c>
      <c r="J4486" s="89"/>
      <c r="K4486" s="89"/>
      <c r="L4486" s="89"/>
      <c r="M4486" s="89"/>
      <c r="N4486" s="274">
        <v>0</v>
      </c>
      <c r="O4486" s="274">
        <v>6722738.25</v>
      </c>
      <c r="P4486" s="89" t="s">
        <v>670</v>
      </c>
    </row>
    <row r="4487" spans="1:16" ht="76.5">
      <c r="A4487" s="271" t="s">
        <v>557</v>
      </c>
      <c r="B4487" s="89"/>
      <c r="C4487" s="272" t="s">
        <v>783</v>
      </c>
      <c r="D4487" s="84">
        <v>43563</v>
      </c>
      <c r="E4487" s="85" t="s">
        <v>8972</v>
      </c>
      <c r="F4487" s="85" t="s">
        <v>6</v>
      </c>
      <c r="G4487" s="85">
        <v>1103193</v>
      </c>
      <c r="H4487" s="89"/>
      <c r="I4487" s="273" t="s">
        <v>10848</v>
      </c>
      <c r="J4487" s="89"/>
      <c r="K4487" s="89"/>
      <c r="L4487" s="89"/>
      <c r="M4487" s="89"/>
      <c r="N4487" s="274">
        <v>0</v>
      </c>
      <c r="O4487" s="274">
        <v>244000</v>
      </c>
      <c r="P4487" s="89" t="s">
        <v>670</v>
      </c>
    </row>
    <row r="4488" spans="1:16" ht="63.75">
      <c r="A4488" s="271" t="s">
        <v>563</v>
      </c>
      <c r="B4488" s="89"/>
      <c r="C4488" s="272" t="s">
        <v>614</v>
      </c>
      <c r="D4488" s="84">
        <v>43563</v>
      </c>
      <c r="E4488" s="85" t="s">
        <v>8973</v>
      </c>
      <c r="F4488" s="85" t="s">
        <v>6</v>
      </c>
      <c r="G4488" s="85">
        <v>1103286</v>
      </c>
      <c r="H4488" s="89"/>
      <c r="I4488" s="273" t="s">
        <v>10849</v>
      </c>
      <c r="J4488" s="89"/>
      <c r="K4488" s="89"/>
      <c r="L4488" s="89"/>
      <c r="M4488" s="89"/>
      <c r="N4488" s="274">
        <v>0</v>
      </c>
      <c r="O4488" s="274">
        <v>827.78</v>
      </c>
      <c r="P4488" s="89" t="s">
        <v>670</v>
      </c>
    </row>
    <row r="4489" spans="1:16" ht="51">
      <c r="A4489" s="271" t="s">
        <v>563</v>
      </c>
      <c r="B4489" s="89"/>
      <c r="C4489" s="272" t="s">
        <v>614</v>
      </c>
      <c r="D4489" s="84">
        <v>43563</v>
      </c>
      <c r="E4489" s="85" t="s">
        <v>8974</v>
      </c>
      <c r="F4489" s="85" t="s">
        <v>6</v>
      </c>
      <c r="G4489" s="85">
        <v>1103287</v>
      </c>
      <c r="H4489" s="89"/>
      <c r="I4489" s="273" t="s">
        <v>10850</v>
      </c>
      <c r="J4489" s="89"/>
      <c r="K4489" s="89"/>
      <c r="L4489" s="89"/>
      <c r="M4489" s="89"/>
      <c r="N4489" s="274">
        <v>0</v>
      </c>
      <c r="O4489" s="274">
        <v>3477.5</v>
      </c>
      <c r="P4489" s="89" t="s">
        <v>670</v>
      </c>
    </row>
    <row r="4490" spans="1:16" ht="51">
      <c r="A4490" s="271">
        <v>117</v>
      </c>
      <c r="B4490" s="89"/>
      <c r="C4490" s="272" t="s">
        <v>62</v>
      </c>
      <c r="D4490" s="84">
        <v>43563</v>
      </c>
      <c r="E4490" s="85" t="s">
        <v>8975</v>
      </c>
      <c r="F4490" s="85" t="s">
        <v>11</v>
      </c>
      <c r="G4490" s="85">
        <v>950960</v>
      </c>
      <c r="H4490" s="89"/>
      <c r="I4490" s="273" t="s">
        <v>10851</v>
      </c>
      <c r="J4490" s="89"/>
      <c r="K4490" s="89"/>
      <c r="L4490" s="89"/>
      <c r="M4490" s="89"/>
      <c r="N4490" s="274">
        <v>50</v>
      </c>
      <c r="O4490" s="274">
        <v>0</v>
      </c>
      <c r="P4490" s="89" t="s">
        <v>670</v>
      </c>
    </row>
    <row r="4491" spans="1:16" ht="51">
      <c r="A4491" s="271">
        <v>513</v>
      </c>
      <c r="B4491" s="89"/>
      <c r="C4491" s="272" t="s">
        <v>171</v>
      </c>
      <c r="D4491" s="84">
        <v>43563</v>
      </c>
      <c r="E4491" s="85" t="s">
        <v>8976</v>
      </c>
      <c r="F4491" s="85" t="s">
        <v>11</v>
      </c>
      <c r="G4491" s="85">
        <v>950963</v>
      </c>
      <c r="H4491" s="89"/>
      <c r="I4491" s="273" t="s">
        <v>10852</v>
      </c>
      <c r="J4491" s="89"/>
      <c r="K4491" s="89"/>
      <c r="L4491" s="89"/>
      <c r="M4491" s="89"/>
      <c r="N4491" s="274">
        <v>50</v>
      </c>
      <c r="O4491" s="274">
        <v>0</v>
      </c>
      <c r="P4491" s="89" t="s">
        <v>670</v>
      </c>
    </row>
    <row r="4492" spans="1:16" ht="51">
      <c r="A4492" s="271">
        <v>513</v>
      </c>
      <c r="B4492" s="89"/>
      <c r="C4492" s="272" t="s">
        <v>171</v>
      </c>
      <c r="D4492" s="84">
        <v>43563</v>
      </c>
      <c r="E4492" s="85" t="s">
        <v>8977</v>
      </c>
      <c r="F4492" s="85" t="s">
        <v>11</v>
      </c>
      <c r="G4492" s="85">
        <v>950965</v>
      </c>
      <c r="H4492" s="89"/>
      <c r="I4492" s="273" t="s">
        <v>10853</v>
      </c>
      <c r="J4492" s="89"/>
      <c r="K4492" s="89"/>
      <c r="L4492" s="89"/>
      <c r="M4492" s="89"/>
      <c r="N4492" s="274">
        <v>50</v>
      </c>
      <c r="O4492" s="274">
        <v>0</v>
      </c>
      <c r="P4492" s="89" t="s">
        <v>670</v>
      </c>
    </row>
    <row r="4493" spans="1:16" ht="89.25">
      <c r="A4493" s="271">
        <v>249</v>
      </c>
      <c r="B4493" s="89"/>
      <c r="C4493" s="272" t="s">
        <v>112</v>
      </c>
      <c r="D4493" s="84">
        <v>43563</v>
      </c>
      <c r="E4493" s="85" t="s">
        <v>8978</v>
      </c>
      <c r="F4493" s="85" t="s">
        <v>11</v>
      </c>
      <c r="G4493" s="85">
        <v>950976</v>
      </c>
      <c r="H4493" s="89"/>
      <c r="I4493" s="273" t="s">
        <v>10854</v>
      </c>
      <c r="J4493" s="89"/>
      <c r="K4493" s="89"/>
      <c r="L4493" s="89"/>
      <c r="M4493" s="89"/>
      <c r="N4493" s="274">
        <v>490</v>
      </c>
      <c r="O4493" s="274">
        <v>0</v>
      </c>
      <c r="P4493" s="89" t="s">
        <v>670</v>
      </c>
    </row>
    <row r="4494" spans="1:16" ht="76.5">
      <c r="A4494" s="271">
        <v>119</v>
      </c>
      <c r="B4494" s="89"/>
      <c r="C4494" s="272" t="s">
        <v>63</v>
      </c>
      <c r="D4494" s="84">
        <v>43563</v>
      </c>
      <c r="E4494" s="85" t="s">
        <v>8979</v>
      </c>
      <c r="F4494" s="85" t="s">
        <v>11</v>
      </c>
      <c r="G4494" s="85">
        <v>950989</v>
      </c>
      <c r="H4494" s="89"/>
      <c r="I4494" s="273" t="s">
        <v>10855</v>
      </c>
      <c r="J4494" s="89"/>
      <c r="K4494" s="89"/>
      <c r="L4494" s="89"/>
      <c r="M4494" s="89"/>
      <c r="N4494" s="274">
        <v>50</v>
      </c>
      <c r="O4494" s="274">
        <v>0</v>
      </c>
      <c r="P4494" s="89" t="s">
        <v>670</v>
      </c>
    </row>
    <row r="4495" spans="1:16" ht="89.25">
      <c r="A4495" s="271" t="s">
        <v>557</v>
      </c>
      <c r="B4495" s="89"/>
      <c r="C4495" s="272" t="s">
        <v>783</v>
      </c>
      <c r="D4495" s="84">
        <v>43563</v>
      </c>
      <c r="E4495" s="85" t="s">
        <v>8980</v>
      </c>
      <c r="F4495" s="85" t="s">
        <v>13</v>
      </c>
      <c r="G4495" s="85">
        <v>950994</v>
      </c>
      <c r="H4495" s="89"/>
      <c r="I4495" s="273" t="s">
        <v>10856</v>
      </c>
      <c r="J4495" s="89"/>
      <c r="K4495" s="89"/>
      <c r="L4495" s="89"/>
      <c r="M4495" s="89"/>
      <c r="N4495" s="274">
        <v>224244.05</v>
      </c>
      <c r="O4495" s="274">
        <v>0</v>
      </c>
      <c r="P4495" s="89" t="s">
        <v>670</v>
      </c>
    </row>
    <row r="4496" spans="1:16" ht="89.25">
      <c r="A4496" s="271" t="s">
        <v>557</v>
      </c>
      <c r="B4496" s="89"/>
      <c r="C4496" s="272" t="s">
        <v>783</v>
      </c>
      <c r="D4496" s="84">
        <v>43563</v>
      </c>
      <c r="E4496" s="85" t="s">
        <v>8981</v>
      </c>
      <c r="F4496" s="85" t="s">
        <v>11</v>
      </c>
      <c r="G4496" s="85">
        <v>950994</v>
      </c>
      <c r="H4496" s="89"/>
      <c r="I4496" s="273" t="s">
        <v>10857</v>
      </c>
      <c r="J4496" s="89"/>
      <c r="K4496" s="89"/>
      <c r="L4496" s="89"/>
      <c r="M4496" s="89"/>
      <c r="N4496" s="274">
        <v>50</v>
      </c>
      <c r="O4496" s="274">
        <v>0</v>
      </c>
      <c r="P4496" s="89" t="s">
        <v>670</v>
      </c>
    </row>
    <row r="4497" spans="1:16" ht="51">
      <c r="A4497" s="271">
        <v>119</v>
      </c>
      <c r="B4497" s="89"/>
      <c r="C4497" s="272" t="s">
        <v>63</v>
      </c>
      <c r="D4497" s="84">
        <v>43563</v>
      </c>
      <c r="E4497" s="85" t="s">
        <v>8982</v>
      </c>
      <c r="F4497" s="85" t="s">
        <v>11</v>
      </c>
      <c r="G4497" s="85">
        <v>951010</v>
      </c>
      <c r="H4497" s="89"/>
      <c r="I4497" s="273" t="s">
        <v>10858</v>
      </c>
      <c r="J4497" s="89"/>
      <c r="K4497" s="89"/>
      <c r="L4497" s="89"/>
      <c r="M4497" s="89"/>
      <c r="N4497" s="274">
        <v>50</v>
      </c>
      <c r="O4497" s="274">
        <v>0</v>
      </c>
      <c r="P4497" s="89" t="s">
        <v>670</v>
      </c>
    </row>
    <row r="4498" spans="1:16" ht="89.25">
      <c r="A4498" s="271">
        <v>10</v>
      </c>
      <c r="B4498" s="89"/>
      <c r="C4498" s="272" t="s">
        <v>41</v>
      </c>
      <c r="D4498" s="84">
        <v>43563</v>
      </c>
      <c r="E4498" s="85" t="s">
        <v>8983</v>
      </c>
      <c r="F4498" s="85" t="s">
        <v>15</v>
      </c>
      <c r="G4498" s="85">
        <v>7683</v>
      </c>
      <c r="H4498" s="89"/>
      <c r="I4498" s="273" t="s">
        <v>10859</v>
      </c>
      <c r="J4498" s="89"/>
      <c r="K4498" s="89"/>
      <c r="L4498" s="89"/>
      <c r="M4498" s="89"/>
      <c r="N4498" s="274">
        <v>1985</v>
      </c>
      <c r="O4498" s="274">
        <v>0</v>
      </c>
      <c r="P4498" s="89" t="s">
        <v>670</v>
      </c>
    </row>
    <row r="4499" spans="1:16" ht="89.25">
      <c r="A4499" s="271">
        <v>10</v>
      </c>
      <c r="B4499" s="89"/>
      <c r="C4499" s="272" t="s">
        <v>41</v>
      </c>
      <c r="D4499" s="84">
        <v>43563</v>
      </c>
      <c r="E4499" s="85" t="s">
        <v>8984</v>
      </c>
      <c r="F4499" s="85" t="s">
        <v>15</v>
      </c>
      <c r="G4499" s="85">
        <v>7684</v>
      </c>
      <c r="H4499" s="89"/>
      <c r="I4499" s="273" t="s">
        <v>10860</v>
      </c>
      <c r="J4499" s="89"/>
      <c r="K4499" s="89"/>
      <c r="L4499" s="89"/>
      <c r="M4499" s="89"/>
      <c r="N4499" s="274">
        <v>492.81</v>
      </c>
      <c r="O4499" s="274">
        <v>0</v>
      </c>
      <c r="P4499" s="89" t="s">
        <v>670</v>
      </c>
    </row>
    <row r="4500" spans="1:16" ht="89.25">
      <c r="A4500" s="271">
        <v>10</v>
      </c>
      <c r="B4500" s="89"/>
      <c r="C4500" s="272" t="s">
        <v>41</v>
      </c>
      <c r="D4500" s="84">
        <v>43563</v>
      </c>
      <c r="E4500" s="85" t="s">
        <v>8985</v>
      </c>
      <c r="F4500" s="85" t="s">
        <v>15</v>
      </c>
      <c r="G4500" s="85">
        <v>7680</v>
      </c>
      <c r="H4500" s="89"/>
      <c r="I4500" s="273" t="s">
        <v>10861</v>
      </c>
      <c r="J4500" s="89"/>
      <c r="K4500" s="89"/>
      <c r="L4500" s="89"/>
      <c r="M4500" s="89"/>
      <c r="N4500" s="274">
        <v>469.42</v>
      </c>
      <c r="O4500" s="274">
        <v>0</v>
      </c>
      <c r="P4500" s="89" t="s">
        <v>670</v>
      </c>
    </row>
    <row r="4501" spans="1:16" ht="89.25">
      <c r="A4501" s="271">
        <v>10</v>
      </c>
      <c r="B4501" s="89"/>
      <c r="C4501" s="272" t="s">
        <v>41</v>
      </c>
      <c r="D4501" s="84">
        <v>43563</v>
      </c>
      <c r="E4501" s="85" t="s">
        <v>8986</v>
      </c>
      <c r="F4501" s="85" t="s">
        <v>15</v>
      </c>
      <c r="G4501" s="85">
        <v>7679</v>
      </c>
      <c r="H4501" s="89"/>
      <c r="I4501" s="273" t="s">
        <v>10862</v>
      </c>
      <c r="J4501" s="89"/>
      <c r="K4501" s="89"/>
      <c r="L4501" s="89"/>
      <c r="M4501" s="89"/>
      <c r="N4501" s="274">
        <v>273.57</v>
      </c>
      <c r="O4501" s="274">
        <v>0</v>
      </c>
      <c r="P4501" s="89" t="s">
        <v>670</v>
      </c>
    </row>
    <row r="4502" spans="1:16" ht="76.5">
      <c r="A4502" s="271">
        <v>10</v>
      </c>
      <c r="B4502" s="89"/>
      <c r="C4502" s="272" t="s">
        <v>41</v>
      </c>
      <c r="D4502" s="84">
        <v>43563</v>
      </c>
      <c r="E4502" s="85" t="s">
        <v>8987</v>
      </c>
      <c r="F4502" s="85" t="s">
        <v>15</v>
      </c>
      <c r="G4502" s="85">
        <v>7682</v>
      </c>
      <c r="H4502" s="89"/>
      <c r="I4502" s="273" t="s">
        <v>10863</v>
      </c>
      <c r="J4502" s="89"/>
      <c r="K4502" s="89"/>
      <c r="L4502" s="89"/>
      <c r="M4502" s="89"/>
      <c r="N4502" s="274">
        <v>2671</v>
      </c>
      <c r="O4502" s="274">
        <v>0</v>
      </c>
      <c r="P4502" s="89" t="s">
        <v>670</v>
      </c>
    </row>
    <row r="4503" spans="1:16" ht="76.5">
      <c r="A4503" s="271">
        <v>10</v>
      </c>
      <c r="B4503" s="89"/>
      <c r="C4503" s="272" t="s">
        <v>41</v>
      </c>
      <c r="D4503" s="84">
        <v>43563</v>
      </c>
      <c r="E4503" s="85" t="s">
        <v>8988</v>
      </c>
      <c r="F4503" s="85" t="s">
        <v>15</v>
      </c>
      <c r="G4503" s="85">
        <v>7681</v>
      </c>
      <c r="H4503" s="89"/>
      <c r="I4503" s="273" t="s">
        <v>10864</v>
      </c>
      <c r="J4503" s="89"/>
      <c r="K4503" s="89"/>
      <c r="L4503" s="89"/>
      <c r="M4503" s="89"/>
      <c r="N4503" s="274">
        <v>1489.57</v>
      </c>
      <c r="O4503" s="274">
        <v>0</v>
      </c>
      <c r="P4503" s="89" t="s">
        <v>670</v>
      </c>
    </row>
    <row r="4504" spans="1:16" ht="51">
      <c r="A4504" s="271">
        <v>513</v>
      </c>
      <c r="B4504" s="89"/>
      <c r="C4504" s="272" t="s">
        <v>171</v>
      </c>
      <c r="D4504" s="84">
        <v>43563</v>
      </c>
      <c r="E4504" s="85" t="s">
        <v>8989</v>
      </c>
      <c r="F4504" s="85" t="s">
        <v>15</v>
      </c>
      <c r="G4504" s="85">
        <v>1008369</v>
      </c>
      <c r="H4504" s="89"/>
      <c r="I4504" s="273" t="s">
        <v>744</v>
      </c>
      <c r="J4504" s="89"/>
      <c r="K4504" s="89"/>
      <c r="L4504" s="89"/>
      <c r="M4504" s="89"/>
      <c r="N4504" s="274">
        <v>50</v>
      </c>
      <c r="O4504" s="274">
        <v>0</v>
      </c>
      <c r="P4504" s="89" t="s">
        <v>670</v>
      </c>
    </row>
    <row r="4505" spans="1:16" ht="51">
      <c r="A4505" s="271">
        <v>513</v>
      </c>
      <c r="B4505" s="89"/>
      <c r="C4505" s="272" t="s">
        <v>171</v>
      </c>
      <c r="D4505" s="84">
        <v>43563</v>
      </c>
      <c r="E4505" s="85" t="s">
        <v>8990</v>
      </c>
      <c r="F4505" s="85" t="s">
        <v>15</v>
      </c>
      <c r="G4505" s="85">
        <v>1008509</v>
      </c>
      <c r="H4505" s="89"/>
      <c r="I4505" s="273" t="s">
        <v>2722</v>
      </c>
      <c r="J4505" s="89"/>
      <c r="K4505" s="89"/>
      <c r="L4505" s="89"/>
      <c r="M4505" s="89"/>
      <c r="N4505" s="274">
        <v>50</v>
      </c>
      <c r="O4505" s="274">
        <v>0</v>
      </c>
      <c r="P4505" s="89" t="s">
        <v>670</v>
      </c>
    </row>
    <row r="4506" spans="1:16" ht="63.75">
      <c r="A4506" s="271">
        <v>10</v>
      </c>
      <c r="B4506" s="89"/>
      <c r="C4506" s="272" t="s">
        <v>41</v>
      </c>
      <c r="D4506" s="84">
        <v>43563</v>
      </c>
      <c r="E4506" s="85" t="s">
        <v>8991</v>
      </c>
      <c r="F4506" s="85" t="s">
        <v>15</v>
      </c>
      <c r="G4506" s="85">
        <v>1008621</v>
      </c>
      <c r="H4506" s="89"/>
      <c r="I4506" s="273" t="s">
        <v>10865</v>
      </c>
      <c r="J4506" s="89"/>
      <c r="K4506" s="89"/>
      <c r="L4506" s="89"/>
      <c r="M4506" s="89"/>
      <c r="N4506" s="274">
        <v>50</v>
      </c>
      <c r="O4506" s="274">
        <v>0</v>
      </c>
      <c r="P4506" s="89" t="s">
        <v>670</v>
      </c>
    </row>
    <row r="4507" spans="1:16" ht="51">
      <c r="A4507" s="271">
        <v>340</v>
      </c>
      <c r="B4507" s="89"/>
      <c r="C4507" s="272" t="s">
        <v>147</v>
      </c>
      <c r="D4507" s="84">
        <v>43563</v>
      </c>
      <c r="E4507" s="85" t="s">
        <v>8992</v>
      </c>
      <c r="F4507" s="85" t="s">
        <v>15</v>
      </c>
      <c r="G4507" s="85">
        <v>1008629</v>
      </c>
      <c r="H4507" s="89"/>
      <c r="I4507" s="273" t="s">
        <v>10866</v>
      </c>
      <c r="J4507" s="89"/>
      <c r="K4507" s="89"/>
      <c r="L4507" s="89"/>
      <c r="M4507" s="89"/>
      <c r="N4507" s="274">
        <v>50</v>
      </c>
      <c r="O4507" s="274">
        <v>0</v>
      </c>
      <c r="P4507" s="89" t="s">
        <v>670</v>
      </c>
    </row>
    <row r="4508" spans="1:16" ht="51">
      <c r="A4508" s="271">
        <v>513</v>
      </c>
      <c r="B4508" s="89"/>
      <c r="C4508" s="272" t="s">
        <v>171</v>
      </c>
      <c r="D4508" s="84">
        <v>43563</v>
      </c>
      <c r="E4508" s="85" t="s">
        <v>8993</v>
      </c>
      <c r="F4508" s="85" t="s">
        <v>15</v>
      </c>
      <c r="G4508" s="85">
        <v>1008631</v>
      </c>
      <c r="H4508" s="89"/>
      <c r="I4508" s="273" t="s">
        <v>10867</v>
      </c>
      <c r="J4508" s="89"/>
      <c r="K4508" s="89"/>
      <c r="L4508" s="89"/>
      <c r="M4508" s="89"/>
      <c r="N4508" s="274">
        <v>50</v>
      </c>
      <c r="O4508" s="274">
        <v>0</v>
      </c>
      <c r="P4508" s="89" t="s">
        <v>670</v>
      </c>
    </row>
    <row r="4509" spans="1:16" ht="76.5">
      <c r="A4509" s="271">
        <v>25</v>
      </c>
      <c r="B4509" s="89"/>
      <c r="C4509" s="272" t="s">
        <v>45</v>
      </c>
      <c r="D4509" s="84">
        <v>43564</v>
      </c>
      <c r="E4509" s="85" t="s">
        <v>8994</v>
      </c>
      <c r="F4509" s="85" t="s">
        <v>671</v>
      </c>
      <c r="G4509" s="85">
        <v>307264</v>
      </c>
      <c r="H4509" s="89"/>
      <c r="I4509" s="273" t="s">
        <v>10868</v>
      </c>
      <c r="J4509" s="89"/>
      <c r="K4509" s="89"/>
      <c r="L4509" s="89"/>
      <c r="M4509" s="89"/>
      <c r="N4509" s="274">
        <v>514830.52</v>
      </c>
      <c r="O4509" s="274">
        <v>0</v>
      </c>
      <c r="P4509" s="89" t="s">
        <v>670</v>
      </c>
    </row>
    <row r="4510" spans="1:16" ht="76.5">
      <c r="A4510" s="271">
        <v>25</v>
      </c>
      <c r="B4510" s="89"/>
      <c r="C4510" s="272" t="s">
        <v>45</v>
      </c>
      <c r="D4510" s="84">
        <v>43564</v>
      </c>
      <c r="E4510" s="85" t="s">
        <v>8994</v>
      </c>
      <c r="F4510" s="85" t="s">
        <v>671</v>
      </c>
      <c r="G4510" s="85">
        <v>307266</v>
      </c>
      <c r="H4510" s="89"/>
      <c r="I4510" s="273" t="s">
        <v>10869</v>
      </c>
      <c r="J4510" s="89"/>
      <c r="K4510" s="89"/>
      <c r="L4510" s="89"/>
      <c r="M4510" s="89"/>
      <c r="N4510" s="274">
        <v>76070.02</v>
      </c>
      <c r="O4510" s="274">
        <v>0</v>
      </c>
      <c r="P4510" s="89" t="s">
        <v>670</v>
      </c>
    </row>
    <row r="4511" spans="1:16" ht="76.5">
      <c r="A4511" s="271">
        <v>25</v>
      </c>
      <c r="B4511" s="89"/>
      <c r="C4511" s="272" t="s">
        <v>45</v>
      </c>
      <c r="D4511" s="84">
        <v>43564</v>
      </c>
      <c r="E4511" s="85" t="s">
        <v>8994</v>
      </c>
      <c r="F4511" s="85" t="s">
        <v>671</v>
      </c>
      <c r="G4511" s="85">
        <v>307268</v>
      </c>
      <c r="H4511" s="89"/>
      <c r="I4511" s="273" t="s">
        <v>10870</v>
      </c>
      <c r="J4511" s="89"/>
      <c r="K4511" s="89"/>
      <c r="L4511" s="89"/>
      <c r="M4511" s="89"/>
      <c r="N4511" s="274">
        <v>157648.99</v>
      </c>
      <c r="O4511" s="274">
        <v>0</v>
      </c>
      <c r="P4511" s="89" t="s">
        <v>670</v>
      </c>
    </row>
    <row r="4512" spans="1:16" ht="76.5">
      <c r="A4512" s="271">
        <v>25</v>
      </c>
      <c r="B4512" s="89"/>
      <c r="C4512" s="272" t="s">
        <v>45</v>
      </c>
      <c r="D4512" s="84">
        <v>43564</v>
      </c>
      <c r="E4512" s="85" t="s">
        <v>8994</v>
      </c>
      <c r="F4512" s="85" t="s">
        <v>671</v>
      </c>
      <c r="G4512" s="85">
        <v>307269</v>
      </c>
      <c r="H4512" s="89"/>
      <c r="I4512" s="273" t="s">
        <v>10871</v>
      </c>
      <c r="J4512" s="89"/>
      <c r="K4512" s="89"/>
      <c r="L4512" s="89"/>
      <c r="M4512" s="89"/>
      <c r="N4512" s="274">
        <v>423919.24</v>
      </c>
      <c r="O4512" s="274">
        <v>0</v>
      </c>
      <c r="P4512" s="89" t="s">
        <v>670</v>
      </c>
    </row>
    <row r="4513" spans="1:16" ht="76.5">
      <c r="A4513" s="271">
        <v>25</v>
      </c>
      <c r="B4513" s="89"/>
      <c r="C4513" s="272" t="s">
        <v>45</v>
      </c>
      <c r="D4513" s="84">
        <v>43564</v>
      </c>
      <c r="E4513" s="85" t="s">
        <v>8994</v>
      </c>
      <c r="F4513" s="85" t="s">
        <v>671</v>
      </c>
      <c r="G4513" s="85">
        <v>307270</v>
      </c>
      <c r="H4513" s="89"/>
      <c r="I4513" s="273" t="s">
        <v>10872</v>
      </c>
      <c r="J4513" s="89"/>
      <c r="K4513" s="89"/>
      <c r="L4513" s="89"/>
      <c r="M4513" s="89"/>
      <c r="N4513" s="274">
        <v>1812.24</v>
      </c>
      <c r="O4513" s="274">
        <v>0</v>
      </c>
      <c r="P4513" s="89" t="s">
        <v>670</v>
      </c>
    </row>
    <row r="4514" spans="1:16" ht="76.5">
      <c r="A4514" s="271">
        <v>25</v>
      </c>
      <c r="B4514" s="89"/>
      <c r="C4514" s="272" t="s">
        <v>45</v>
      </c>
      <c r="D4514" s="84">
        <v>43564</v>
      </c>
      <c r="E4514" s="85" t="s">
        <v>8994</v>
      </c>
      <c r="F4514" s="85" t="s">
        <v>671</v>
      </c>
      <c r="G4514" s="85">
        <v>307265</v>
      </c>
      <c r="H4514" s="89"/>
      <c r="I4514" s="273" t="s">
        <v>10873</v>
      </c>
      <c r="J4514" s="89"/>
      <c r="K4514" s="89"/>
      <c r="L4514" s="89"/>
      <c r="M4514" s="89"/>
      <c r="N4514" s="274">
        <v>696473.85</v>
      </c>
      <c r="O4514" s="274">
        <v>0</v>
      </c>
      <c r="P4514" s="89" t="s">
        <v>670</v>
      </c>
    </row>
    <row r="4515" spans="1:16" ht="76.5">
      <c r="A4515" s="271">
        <v>25</v>
      </c>
      <c r="B4515" s="89"/>
      <c r="C4515" s="272" t="s">
        <v>45</v>
      </c>
      <c r="D4515" s="84">
        <v>43564</v>
      </c>
      <c r="E4515" s="85" t="s">
        <v>8994</v>
      </c>
      <c r="F4515" s="85" t="s">
        <v>671</v>
      </c>
      <c r="G4515" s="85">
        <v>307271</v>
      </c>
      <c r="H4515" s="89"/>
      <c r="I4515" s="273" t="s">
        <v>10874</v>
      </c>
      <c r="J4515" s="89"/>
      <c r="K4515" s="89"/>
      <c r="L4515" s="89"/>
      <c r="M4515" s="89"/>
      <c r="N4515" s="274">
        <v>484060.71</v>
      </c>
      <c r="O4515" s="274">
        <v>0</v>
      </c>
      <c r="P4515" s="89" t="s">
        <v>670</v>
      </c>
    </row>
    <row r="4516" spans="1:16" ht="76.5">
      <c r="A4516" s="271">
        <v>25</v>
      </c>
      <c r="B4516" s="89"/>
      <c r="C4516" s="272" t="s">
        <v>45</v>
      </c>
      <c r="D4516" s="84">
        <v>43564</v>
      </c>
      <c r="E4516" s="85" t="s">
        <v>8994</v>
      </c>
      <c r="F4516" s="85" t="s">
        <v>671</v>
      </c>
      <c r="G4516" s="85">
        <v>307272</v>
      </c>
      <c r="H4516" s="89"/>
      <c r="I4516" s="273" t="s">
        <v>10875</v>
      </c>
      <c r="J4516" s="89"/>
      <c r="K4516" s="89"/>
      <c r="L4516" s="89"/>
      <c r="M4516" s="89"/>
      <c r="N4516" s="274">
        <v>129599.91</v>
      </c>
      <c r="O4516" s="274">
        <v>0</v>
      </c>
      <c r="P4516" s="89" t="s">
        <v>670</v>
      </c>
    </row>
    <row r="4517" spans="1:16" ht="89.25">
      <c r="A4517" s="271">
        <v>25</v>
      </c>
      <c r="B4517" s="89"/>
      <c r="C4517" s="272" t="s">
        <v>45</v>
      </c>
      <c r="D4517" s="84">
        <v>43564</v>
      </c>
      <c r="E4517" s="85" t="s">
        <v>8994</v>
      </c>
      <c r="F4517" s="85" t="s">
        <v>671</v>
      </c>
      <c r="G4517" s="85">
        <v>307273</v>
      </c>
      <c r="H4517" s="89"/>
      <c r="I4517" s="273" t="s">
        <v>10876</v>
      </c>
      <c r="J4517" s="89"/>
      <c r="K4517" s="89"/>
      <c r="L4517" s="89"/>
      <c r="M4517" s="89"/>
      <c r="N4517" s="274">
        <v>1650570.81</v>
      </c>
      <c r="O4517" s="274">
        <v>0</v>
      </c>
      <c r="P4517" s="89" t="s">
        <v>670</v>
      </c>
    </row>
    <row r="4518" spans="1:16" ht="63.75">
      <c r="A4518" s="271" t="s">
        <v>557</v>
      </c>
      <c r="B4518" s="89"/>
      <c r="C4518" s="272" t="s">
        <v>783</v>
      </c>
      <c r="D4518" s="84">
        <v>43564</v>
      </c>
      <c r="E4518" s="85" t="s">
        <v>8995</v>
      </c>
      <c r="F4518" s="85" t="s">
        <v>11</v>
      </c>
      <c r="G4518" s="85">
        <v>12081</v>
      </c>
      <c r="H4518" s="89"/>
      <c r="I4518" s="273" t="s">
        <v>10877</v>
      </c>
      <c r="J4518" s="89"/>
      <c r="K4518" s="89"/>
      <c r="L4518" s="89"/>
      <c r="M4518" s="89"/>
      <c r="N4518" s="274">
        <v>2695.01</v>
      </c>
      <c r="O4518" s="274">
        <v>0</v>
      </c>
      <c r="P4518" s="89" t="s">
        <v>670</v>
      </c>
    </row>
    <row r="4519" spans="1:16" ht="63.75">
      <c r="A4519" s="271">
        <v>291</v>
      </c>
      <c r="B4519" s="89"/>
      <c r="C4519" s="272" t="s">
        <v>129</v>
      </c>
      <c r="D4519" s="84">
        <v>43564</v>
      </c>
      <c r="E4519" s="85" t="s">
        <v>8996</v>
      </c>
      <c r="F4519" s="85" t="s">
        <v>11</v>
      </c>
      <c r="G4519" s="85">
        <v>1009139</v>
      </c>
      <c r="H4519" s="89"/>
      <c r="I4519" s="273" t="s">
        <v>10878</v>
      </c>
      <c r="J4519" s="89"/>
      <c r="K4519" s="89"/>
      <c r="L4519" s="89"/>
      <c r="M4519" s="89"/>
      <c r="N4519" s="274">
        <v>50</v>
      </c>
      <c r="O4519" s="274">
        <v>0</v>
      </c>
      <c r="P4519" s="89" t="s">
        <v>670</v>
      </c>
    </row>
    <row r="4520" spans="1:16" ht="76.5">
      <c r="A4520" s="271">
        <v>291</v>
      </c>
      <c r="B4520" s="89"/>
      <c r="C4520" s="272" t="s">
        <v>129</v>
      </c>
      <c r="D4520" s="84">
        <v>43564</v>
      </c>
      <c r="E4520" s="85" t="s">
        <v>8997</v>
      </c>
      <c r="F4520" s="85" t="s">
        <v>11</v>
      </c>
      <c r="G4520" s="85">
        <v>1009140</v>
      </c>
      <c r="H4520" s="89"/>
      <c r="I4520" s="273" t="s">
        <v>10879</v>
      </c>
      <c r="J4520" s="89"/>
      <c r="K4520" s="89"/>
      <c r="L4520" s="89"/>
      <c r="M4520" s="89"/>
      <c r="N4520" s="274">
        <v>50</v>
      </c>
      <c r="O4520" s="274">
        <v>0</v>
      </c>
      <c r="P4520" s="89" t="s">
        <v>670</v>
      </c>
    </row>
    <row r="4521" spans="1:16" ht="63.75">
      <c r="A4521" s="271">
        <v>86</v>
      </c>
      <c r="B4521" s="89"/>
      <c r="C4521" s="272" t="s">
        <v>56</v>
      </c>
      <c r="D4521" s="84">
        <v>43564</v>
      </c>
      <c r="E4521" s="85" t="s">
        <v>8998</v>
      </c>
      <c r="F4521" s="85" t="s">
        <v>6</v>
      </c>
      <c r="G4521" s="85">
        <v>1103579</v>
      </c>
      <c r="H4521" s="89"/>
      <c r="I4521" s="273" t="s">
        <v>10880</v>
      </c>
      <c r="J4521" s="89"/>
      <c r="K4521" s="89"/>
      <c r="L4521" s="89"/>
      <c r="M4521" s="89"/>
      <c r="N4521" s="274">
        <v>0</v>
      </c>
      <c r="O4521" s="274">
        <v>621192</v>
      </c>
      <c r="P4521" s="89" t="s">
        <v>670</v>
      </c>
    </row>
    <row r="4522" spans="1:16" ht="51">
      <c r="A4522" s="271" t="s">
        <v>559</v>
      </c>
      <c r="B4522" s="89"/>
      <c r="C4522" s="272" t="s">
        <v>762</v>
      </c>
      <c r="D4522" s="84">
        <v>43564</v>
      </c>
      <c r="E4522" s="85" t="s">
        <v>8999</v>
      </c>
      <c r="F4522" s="85" t="s">
        <v>628</v>
      </c>
      <c r="G4522" s="85">
        <v>310119</v>
      </c>
      <c r="H4522" s="89"/>
      <c r="I4522" s="273" t="s">
        <v>10881</v>
      </c>
      <c r="J4522" s="89"/>
      <c r="K4522" s="89"/>
      <c r="L4522" s="89"/>
      <c r="M4522" s="89"/>
      <c r="N4522" s="274">
        <v>0</v>
      </c>
      <c r="O4522" s="274">
        <v>11757.46</v>
      </c>
      <c r="P4522" s="89" t="s">
        <v>670</v>
      </c>
    </row>
    <row r="4523" spans="1:16" ht="76.5">
      <c r="A4523" s="271">
        <v>10</v>
      </c>
      <c r="B4523" s="89"/>
      <c r="C4523" s="272" t="s">
        <v>41</v>
      </c>
      <c r="D4523" s="84">
        <v>43564</v>
      </c>
      <c r="E4523" s="85" t="s">
        <v>9000</v>
      </c>
      <c r="F4523" s="85" t="s">
        <v>6</v>
      </c>
      <c r="G4523" s="85">
        <v>1009661</v>
      </c>
      <c r="H4523" s="89"/>
      <c r="I4523" s="273" t="s">
        <v>10882</v>
      </c>
      <c r="J4523" s="89"/>
      <c r="K4523" s="89"/>
      <c r="L4523" s="89"/>
      <c r="M4523" s="89"/>
      <c r="N4523" s="274">
        <v>0</v>
      </c>
      <c r="O4523" s="274">
        <v>22767.65</v>
      </c>
      <c r="P4523" s="89" t="s">
        <v>670</v>
      </c>
    </row>
    <row r="4524" spans="1:16" ht="76.5">
      <c r="A4524" s="271" t="s">
        <v>557</v>
      </c>
      <c r="B4524" s="89"/>
      <c r="C4524" s="272" t="s">
        <v>783</v>
      </c>
      <c r="D4524" s="84">
        <v>43564</v>
      </c>
      <c r="E4524" s="85" t="s">
        <v>9001</v>
      </c>
      <c r="F4524" s="85" t="s">
        <v>6</v>
      </c>
      <c r="G4524" s="85">
        <v>1103771</v>
      </c>
      <c r="H4524" s="89"/>
      <c r="I4524" s="273" t="s">
        <v>10883</v>
      </c>
      <c r="J4524" s="89"/>
      <c r="K4524" s="89"/>
      <c r="L4524" s="89"/>
      <c r="M4524" s="89"/>
      <c r="N4524" s="274">
        <v>0</v>
      </c>
      <c r="O4524" s="274">
        <v>200000</v>
      </c>
      <c r="P4524" s="89" t="s">
        <v>670</v>
      </c>
    </row>
    <row r="4525" spans="1:16" ht="89.25">
      <c r="A4525" s="271">
        <v>340</v>
      </c>
      <c r="B4525" s="89"/>
      <c r="C4525" s="272" t="s">
        <v>147</v>
      </c>
      <c r="D4525" s="84">
        <v>43564</v>
      </c>
      <c r="E4525" s="85" t="s">
        <v>9002</v>
      </c>
      <c r="F4525" s="85" t="s">
        <v>15</v>
      </c>
      <c r="G4525" s="85">
        <v>7691</v>
      </c>
      <c r="H4525" s="89"/>
      <c r="I4525" s="273" t="s">
        <v>10884</v>
      </c>
      <c r="J4525" s="89"/>
      <c r="K4525" s="89"/>
      <c r="L4525" s="89"/>
      <c r="M4525" s="89"/>
      <c r="N4525" s="274">
        <v>292.83999999999997</v>
      </c>
      <c r="O4525" s="274">
        <v>0</v>
      </c>
      <c r="P4525" s="89" t="s">
        <v>670</v>
      </c>
    </row>
    <row r="4526" spans="1:16" ht="102">
      <c r="A4526" s="271">
        <v>249</v>
      </c>
      <c r="B4526" s="89"/>
      <c r="C4526" s="272" t="s">
        <v>112</v>
      </c>
      <c r="D4526" s="84">
        <v>43564</v>
      </c>
      <c r="E4526" s="85" t="s">
        <v>9003</v>
      </c>
      <c r="F4526" s="85" t="s">
        <v>15</v>
      </c>
      <c r="G4526" s="85">
        <v>7692</v>
      </c>
      <c r="H4526" s="89"/>
      <c r="I4526" s="273" t="s">
        <v>10885</v>
      </c>
      <c r="J4526" s="89"/>
      <c r="K4526" s="89"/>
      <c r="L4526" s="89"/>
      <c r="M4526" s="89"/>
      <c r="N4526" s="274">
        <v>1367.05</v>
      </c>
      <c r="O4526" s="274">
        <v>0</v>
      </c>
      <c r="P4526" s="89" t="s">
        <v>670</v>
      </c>
    </row>
    <row r="4527" spans="1:16" ht="76.5">
      <c r="A4527" s="271">
        <v>10</v>
      </c>
      <c r="B4527" s="89"/>
      <c r="C4527" s="272" t="s">
        <v>41</v>
      </c>
      <c r="D4527" s="84">
        <v>43564</v>
      </c>
      <c r="E4527" s="85" t="s">
        <v>9004</v>
      </c>
      <c r="F4527" s="85" t="s">
        <v>15</v>
      </c>
      <c r="G4527" s="85">
        <v>1009662</v>
      </c>
      <c r="H4527" s="89"/>
      <c r="I4527" s="273" t="s">
        <v>10886</v>
      </c>
      <c r="J4527" s="89"/>
      <c r="K4527" s="89"/>
      <c r="L4527" s="89"/>
      <c r="M4527" s="89"/>
      <c r="N4527" s="274">
        <v>50</v>
      </c>
      <c r="O4527" s="274">
        <v>0</v>
      </c>
      <c r="P4527" s="89" t="s">
        <v>670</v>
      </c>
    </row>
    <row r="4528" spans="1:16" ht="63.75">
      <c r="A4528" s="271">
        <v>597</v>
      </c>
      <c r="B4528" s="89"/>
      <c r="C4528" s="272" t="s">
        <v>734</v>
      </c>
      <c r="D4528" s="84">
        <v>43564</v>
      </c>
      <c r="E4528" s="85" t="s">
        <v>9005</v>
      </c>
      <c r="F4528" s="85" t="s">
        <v>15</v>
      </c>
      <c r="G4528" s="85">
        <v>1009664</v>
      </c>
      <c r="H4528" s="89"/>
      <c r="I4528" s="273" t="s">
        <v>10887</v>
      </c>
      <c r="J4528" s="89"/>
      <c r="K4528" s="89"/>
      <c r="L4528" s="89"/>
      <c r="M4528" s="89"/>
      <c r="N4528" s="274">
        <v>50</v>
      </c>
      <c r="O4528" s="274">
        <v>0</v>
      </c>
      <c r="P4528" s="89" t="s">
        <v>670</v>
      </c>
    </row>
    <row r="4529" spans="1:16" ht="63.75">
      <c r="A4529" s="271">
        <v>10</v>
      </c>
      <c r="B4529" s="89"/>
      <c r="C4529" s="272" t="s">
        <v>41</v>
      </c>
      <c r="D4529" s="84">
        <v>43564</v>
      </c>
      <c r="E4529" s="85" t="s">
        <v>9006</v>
      </c>
      <c r="F4529" s="85" t="s">
        <v>6</v>
      </c>
      <c r="G4529" s="85">
        <v>1009923</v>
      </c>
      <c r="H4529" s="89"/>
      <c r="I4529" s="273" t="s">
        <v>10888</v>
      </c>
      <c r="J4529" s="89"/>
      <c r="K4529" s="89"/>
      <c r="L4529" s="89"/>
      <c r="M4529" s="89"/>
      <c r="N4529" s="274">
        <v>0</v>
      </c>
      <c r="O4529" s="274">
        <v>7495.92</v>
      </c>
      <c r="P4529" s="89" t="s">
        <v>670</v>
      </c>
    </row>
    <row r="4530" spans="1:16" ht="63.75">
      <c r="A4530" s="271">
        <v>373</v>
      </c>
      <c r="B4530" s="89"/>
      <c r="C4530" s="272" t="s">
        <v>636</v>
      </c>
      <c r="D4530" s="84">
        <v>43564</v>
      </c>
      <c r="E4530" s="85" t="s">
        <v>9007</v>
      </c>
      <c r="F4530" s="85" t="s">
        <v>671</v>
      </c>
      <c r="G4530" s="85">
        <v>310442</v>
      </c>
      <c r="H4530" s="89"/>
      <c r="I4530" s="273" t="s">
        <v>10889</v>
      </c>
      <c r="J4530" s="89"/>
      <c r="K4530" s="89"/>
      <c r="L4530" s="89"/>
      <c r="M4530" s="89"/>
      <c r="N4530" s="274">
        <v>0</v>
      </c>
      <c r="O4530" s="274">
        <v>3435385.58</v>
      </c>
      <c r="P4530" s="89" t="s">
        <v>670</v>
      </c>
    </row>
    <row r="4531" spans="1:16" ht="51">
      <c r="A4531" s="271">
        <v>513</v>
      </c>
      <c r="B4531" s="89"/>
      <c r="C4531" s="272" t="s">
        <v>171</v>
      </c>
      <c r="D4531" s="84">
        <v>43564</v>
      </c>
      <c r="E4531" s="85" t="s">
        <v>9008</v>
      </c>
      <c r="F4531" s="85" t="s">
        <v>15</v>
      </c>
      <c r="G4531" s="85">
        <v>1009818</v>
      </c>
      <c r="H4531" s="89"/>
      <c r="I4531" s="273" t="s">
        <v>10890</v>
      </c>
      <c r="J4531" s="89"/>
      <c r="K4531" s="89"/>
      <c r="L4531" s="89"/>
      <c r="M4531" s="89"/>
      <c r="N4531" s="274">
        <v>50</v>
      </c>
      <c r="O4531" s="274">
        <v>0</v>
      </c>
      <c r="P4531" s="89" t="s">
        <v>670</v>
      </c>
    </row>
    <row r="4532" spans="1:16" ht="51">
      <c r="A4532" s="271">
        <v>513</v>
      </c>
      <c r="B4532" s="89"/>
      <c r="C4532" s="272" t="s">
        <v>171</v>
      </c>
      <c r="D4532" s="84">
        <v>43564</v>
      </c>
      <c r="E4532" s="85" t="s">
        <v>9009</v>
      </c>
      <c r="F4532" s="85" t="s">
        <v>15</v>
      </c>
      <c r="G4532" s="85">
        <v>1009820</v>
      </c>
      <c r="H4532" s="89"/>
      <c r="I4532" s="273" t="s">
        <v>719</v>
      </c>
      <c r="J4532" s="89"/>
      <c r="K4532" s="89"/>
      <c r="L4532" s="89"/>
      <c r="M4532" s="89"/>
      <c r="N4532" s="274">
        <v>50</v>
      </c>
      <c r="O4532" s="274">
        <v>0</v>
      </c>
      <c r="P4532" s="89" t="s">
        <v>670</v>
      </c>
    </row>
    <row r="4533" spans="1:16" ht="51">
      <c r="A4533" s="271">
        <v>513</v>
      </c>
      <c r="B4533" s="89"/>
      <c r="C4533" s="272" t="s">
        <v>171</v>
      </c>
      <c r="D4533" s="84">
        <v>43564</v>
      </c>
      <c r="E4533" s="85" t="s">
        <v>9010</v>
      </c>
      <c r="F4533" s="85" t="s">
        <v>15</v>
      </c>
      <c r="G4533" s="85">
        <v>1009822</v>
      </c>
      <c r="H4533" s="89"/>
      <c r="I4533" s="273" t="s">
        <v>5169</v>
      </c>
      <c r="J4533" s="89"/>
      <c r="K4533" s="89"/>
      <c r="L4533" s="89"/>
      <c r="M4533" s="89"/>
      <c r="N4533" s="274">
        <v>50</v>
      </c>
      <c r="O4533" s="274">
        <v>0</v>
      </c>
      <c r="P4533" s="89" t="s">
        <v>670</v>
      </c>
    </row>
    <row r="4534" spans="1:16" ht="51">
      <c r="A4534" s="271">
        <v>513</v>
      </c>
      <c r="B4534" s="89"/>
      <c r="C4534" s="272" t="s">
        <v>171</v>
      </c>
      <c r="D4534" s="84">
        <v>43564</v>
      </c>
      <c r="E4534" s="85" t="s">
        <v>9011</v>
      </c>
      <c r="F4534" s="85" t="s">
        <v>15</v>
      </c>
      <c r="G4534" s="85">
        <v>1009918</v>
      </c>
      <c r="H4534" s="89"/>
      <c r="I4534" s="273" t="s">
        <v>5169</v>
      </c>
      <c r="J4534" s="89"/>
      <c r="K4534" s="89"/>
      <c r="L4534" s="89"/>
      <c r="M4534" s="89"/>
      <c r="N4534" s="274">
        <v>50</v>
      </c>
      <c r="O4534" s="274">
        <v>0</v>
      </c>
      <c r="P4534" s="89" t="s">
        <v>670</v>
      </c>
    </row>
    <row r="4535" spans="1:16" ht="51">
      <c r="A4535" s="271">
        <v>513</v>
      </c>
      <c r="B4535" s="89"/>
      <c r="C4535" s="272" t="s">
        <v>171</v>
      </c>
      <c r="D4535" s="84">
        <v>43564</v>
      </c>
      <c r="E4535" s="85" t="s">
        <v>9012</v>
      </c>
      <c r="F4535" s="85" t="s">
        <v>15</v>
      </c>
      <c r="G4535" s="85">
        <v>1009920</v>
      </c>
      <c r="H4535" s="89"/>
      <c r="I4535" s="273" t="s">
        <v>1411</v>
      </c>
      <c r="J4535" s="89"/>
      <c r="K4535" s="89"/>
      <c r="L4535" s="89"/>
      <c r="M4535" s="89"/>
      <c r="N4535" s="274">
        <v>50</v>
      </c>
      <c r="O4535" s="274">
        <v>0</v>
      </c>
      <c r="P4535" s="89" t="s">
        <v>670</v>
      </c>
    </row>
    <row r="4536" spans="1:16" ht="51">
      <c r="A4536" s="271">
        <v>513</v>
      </c>
      <c r="B4536" s="89"/>
      <c r="C4536" s="272" t="s">
        <v>171</v>
      </c>
      <c r="D4536" s="84">
        <v>43564</v>
      </c>
      <c r="E4536" s="85" t="s">
        <v>9013</v>
      </c>
      <c r="F4536" s="85" t="s">
        <v>15</v>
      </c>
      <c r="G4536" s="85">
        <v>1009922</v>
      </c>
      <c r="H4536" s="89"/>
      <c r="I4536" s="273" t="s">
        <v>5169</v>
      </c>
      <c r="J4536" s="89"/>
      <c r="K4536" s="89"/>
      <c r="L4536" s="89"/>
      <c r="M4536" s="89"/>
      <c r="N4536" s="274">
        <v>50</v>
      </c>
      <c r="O4536" s="274">
        <v>0</v>
      </c>
      <c r="P4536" s="89" t="s">
        <v>670</v>
      </c>
    </row>
    <row r="4537" spans="1:16" ht="63.75">
      <c r="A4537" s="271">
        <v>10</v>
      </c>
      <c r="B4537" s="89"/>
      <c r="C4537" s="272" t="s">
        <v>41</v>
      </c>
      <c r="D4537" s="84">
        <v>43564</v>
      </c>
      <c r="E4537" s="85" t="s">
        <v>9014</v>
      </c>
      <c r="F4537" s="85" t="s">
        <v>15</v>
      </c>
      <c r="G4537" s="85">
        <v>1009924</v>
      </c>
      <c r="H4537" s="89"/>
      <c r="I4537" s="273" t="s">
        <v>10891</v>
      </c>
      <c r="J4537" s="89"/>
      <c r="K4537" s="89"/>
      <c r="L4537" s="89"/>
      <c r="M4537" s="89"/>
      <c r="N4537" s="274">
        <v>50</v>
      </c>
      <c r="O4537" s="274">
        <v>0</v>
      </c>
      <c r="P4537" s="89" t="s">
        <v>670</v>
      </c>
    </row>
    <row r="4538" spans="1:16" ht="63.75">
      <c r="A4538" s="271">
        <v>119</v>
      </c>
      <c r="B4538" s="89"/>
      <c r="C4538" s="272" t="s">
        <v>63</v>
      </c>
      <c r="D4538" s="84">
        <v>43564</v>
      </c>
      <c r="E4538" s="85" t="s">
        <v>9015</v>
      </c>
      <c r="F4538" s="85" t="s">
        <v>11</v>
      </c>
      <c r="G4538" s="85">
        <v>951208</v>
      </c>
      <c r="H4538" s="89"/>
      <c r="I4538" s="273" t="s">
        <v>10892</v>
      </c>
      <c r="J4538" s="89"/>
      <c r="K4538" s="89"/>
      <c r="L4538" s="89"/>
      <c r="M4538" s="89"/>
      <c r="N4538" s="274">
        <v>50</v>
      </c>
      <c r="O4538" s="274">
        <v>0</v>
      </c>
      <c r="P4538" s="89" t="s">
        <v>670</v>
      </c>
    </row>
    <row r="4539" spans="1:16" ht="51">
      <c r="A4539" s="271">
        <v>119</v>
      </c>
      <c r="B4539" s="89"/>
      <c r="C4539" s="272" t="s">
        <v>63</v>
      </c>
      <c r="D4539" s="84">
        <v>43564</v>
      </c>
      <c r="E4539" s="85" t="s">
        <v>9016</v>
      </c>
      <c r="F4539" s="85" t="s">
        <v>11</v>
      </c>
      <c r="G4539" s="85">
        <v>951210</v>
      </c>
      <c r="H4539" s="89"/>
      <c r="I4539" s="273" t="s">
        <v>10893</v>
      </c>
      <c r="J4539" s="89"/>
      <c r="K4539" s="89"/>
      <c r="L4539" s="89"/>
      <c r="M4539" s="89"/>
      <c r="N4539" s="274">
        <v>50</v>
      </c>
      <c r="O4539" s="274">
        <v>0</v>
      </c>
      <c r="P4539" s="89" t="s">
        <v>670</v>
      </c>
    </row>
    <row r="4540" spans="1:16" ht="51">
      <c r="A4540" s="271">
        <v>119</v>
      </c>
      <c r="B4540" s="89"/>
      <c r="C4540" s="272" t="s">
        <v>63</v>
      </c>
      <c r="D4540" s="84">
        <v>43564</v>
      </c>
      <c r="E4540" s="85" t="s">
        <v>9017</v>
      </c>
      <c r="F4540" s="85" t="s">
        <v>11</v>
      </c>
      <c r="G4540" s="85">
        <v>951211</v>
      </c>
      <c r="H4540" s="89"/>
      <c r="I4540" s="273" t="s">
        <v>10894</v>
      </c>
      <c r="J4540" s="89"/>
      <c r="K4540" s="89"/>
      <c r="L4540" s="89"/>
      <c r="M4540" s="89"/>
      <c r="N4540" s="274">
        <v>50</v>
      </c>
      <c r="O4540" s="274">
        <v>0</v>
      </c>
      <c r="P4540" s="89" t="s">
        <v>670</v>
      </c>
    </row>
    <row r="4541" spans="1:16" ht="51">
      <c r="A4541" s="271">
        <v>117</v>
      </c>
      <c r="B4541" s="89"/>
      <c r="C4541" s="272" t="s">
        <v>62</v>
      </c>
      <c r="D4541" s="84">
        <v>43564</v>
      </c>
      <c r="E4541" s="85" t="s">
        <v>9018</v>
      </c>
      <c r="F4541" s="85" t="s">
        <v>11</v>
      </c>
      <c r="G4541" s="85">
        <v>951212</v>
      </c>
      <c r="H4541" s="89"/>
      <c r="I4541" s="273" t="s">
        <v>10895</v>
      </c>
      <c r="J4541" s="89"/>
      <c r="K4541" s="89"/>
      <c r="L4541" s="89"/>
      <c r="M4541" s="89"/>
      <c r="N4541" s="274">
        <v>50</v>
      </c>
      <c r="O4541" s="274">
        <v>0</v>
      </c>
      <c r="P4541" s="89" t="s">
        <v>670</v>
      </c>
    </row>
    <row r="4542" spans="1:16" ht="89.25">
      <c r="A4542" s="271">
        <v>25</v>
      </c>
      <c r="B4542" s="89"/>
      <c r="C4542" s="272" t="s">
        <v>45</v>
      </c>
      <c r="D4542" s="84">
        <v>43565</v>
      </c>
      <c r="E4542" s="85" t="s">
        <v>9019</v>
      </c>
      <c r="F4542" s="85" t="s">
        <v>671</v>
      </c>
      <c r="G4542" s="85">
        <v>311967</v>
      </c>
      <c r="H4542" s="89"/>
      <c r="I4542" s="273" t="s">
        <v>10896</v>
      </c>
      <c r="J4542" s="89"/>
      <c r="K4542" s="89"/>
      <c r="L4542" s="89"/>
      <c r="M4542" s="89"/>
      <c r="N4542" s="274">
        <v>128374.53</v>
      </c>
      <c r="O4542" s="274">
        <v>0</v>
      </c>
      <c r="P4542" s="89" t="s">
        <v>670</v>
      </c>
    </row>
    <row r="4543" spans="1:16" ht="76.5">
      <c r="A4543" s="271">
        <v>25</v>
      </c>
      <c r="B4543" s="89"/>
      <c r="C4543" s="272" t="s">
        <v>45</v>
      </c>
      <c r="D4543" s="84">
        <v>43565</v>
      </c>
      <c r="E4543" s="85" t="s">
        <v>9019</v>
      </c>
      <c r="F4543" s="85" t="s">
        <v>671</v>
      </c>
      <c r="G4543" s="85">
        <v>312335</v>
      </c>
      <c r="H4543" s="89"/>
      <c r="I4543" s="273" t="s">
        <v>10897</v>
      </c>
      <c r="J4543" s="89"/>
      <c r="K4543" s="89"/>
      <c r="L4543" s="89"/>
      <c r="M4543" s="89"/>
      <c r="N4543" s="274">
        <v>1668678.91</v>
      </c>
      <c r="O4543" s="274">
        <v>0</v>
      </c>
      <c r="P4543" s="89" t="s">
        <v>670</v>
      </c>
    </row>
    <row r="4544" spans="1:16" ht="89.25">
      <c r="A4544" s="271">
        <v>25</v>
      </c>
      <c r="B4544" s="89"/>
      <c r="C4544" s="272" t="s">
        <v>45</v>
      </c>
      <c r="D4544" s="84">
        <v>43565</v>
      </c>
      <c r="E4544" s="85" t="s">
        <v>9019</v>
      </c>
      <c r="F4544" s="85" t="s">
        <v>671</v>
      </c>
      <c r="G4544" s="85">
        <v>311968</v>
      </c>
      <c r="H4544" s="89"/>
      <c r="I4544" s="273" t="s">
        <v>10898</v>
      </c>
      <c r="J4544" s="89"/>
      <c r="K4544" s="89"/>
      <c r="L4544" s="89"/>
      <c r="M4544" s="89"/>
      <c r="N4544" s="274">
        <v>181311.4</v>
      </c>
      <c r="O4544" s="274">
        <v>0</v>
      </c>
      <c r="P4544" s="89" t="s">
        <v>670</v>
      </c>
    </row>
    <row r="4545" spans="1:16" ht="89.25">
      <c r="A4545" s="271">
        <v>25</v>
      </c>
      <c r="B4545" s="89"/>
      <c r="C4545" s="272" t="s">
        <v>45</v>
      </c>
      <c r="D4545" s="84">
        <v>43565</v>
      </c>
      <c r="E4545" s="85" t="s">
        <v>9019</v>
      </c>
      <c r="F4545" s="85" t="s">
        <v>671</v>
      </c>
      <c r="G4545" s="85">
        <v>311969</v>
      </c>
      <c r="H4545" s="89"/>
      <c r="I4545" s="273" t="s">
        <v>10899</v>
      </c>
      <c r="J4545" s="89"/>
      <c r="K4545" s="89"/>
      <c r="L4545" s="89"/>
      <c r="M4545" s="89"/>
      <c r="N4545" s="274">
        <v>87456.15</v>
      </c>
      <c r="O4545" s="274">
        <v>0</v>
      </c>
      <c r="P4545" s="89" t="s">
        <v>670</v>
      </c>
    </row>
    <row r="4546" spans="1:16" ht="89.25">
      <c r="A4546" s="271">
        <v>25</v>
      </c>
      <c r="B4546" s="89"/>
      <c r="C4546" s="272" t="s">
        <v>45</v>
      </c>
      <c r="D4546" s="84">
        <v>43565</v>
      </c>
      <c r="E4546" s="85" t="s">
        <v>9019</v>
      </c>
      <c r="F4546" s="85" t="s">
        <v>671</v>
      </c>
      <c r="G4546" s="85">
        <v>311966</v>
      </c>
      <c r="H4546" s="89"/>
      <c r="I4546" s="273" t="s">
        <v>10900</v>
      </c>
      <c r="J4546" s="89"/>
      <c r="K4546" s="89"/>
      <c r="L4546" s="89"/>
      <c r="M4546" s="89"/>
      <c r="N4546" s="274">
        <v>260994.49</v>
      </c>
      <c r="O4546" s="274">
        <v>0</v>
      </c>
      <c r="P4546" s="89" t="s">
        <v>670</v>
      </c>
    </row>
    <row r="4547" spans="1:16" ht="76.5">
      <c r="A4547" s="271">
        <v>25</v>
      </c>
      <c r="B4547" s="89"/>
      <c r="C4547" s="272" t="s">
        <v>45</v>
      </c>
      <c r="D4547" s="84">
        <v>43565</v>
      </c>
      <c r="E4547" s="85" t="s">
        <v>9019</v>
      </c>
      <c r="F4547" s="85" t="s">
        <v>671</v>
      </c>
      <c r="G4547" s="85">
        <v>312336</v>
      </c>
      <c r="H4547" s="89"/>
      <c r="I4547" s="273" t="s">
        <v>10901</v>
      </c>
      <c r="J4547" s="89"/>
      <c r="K4547" s="89"/>
      <c r="L4547" s="89"/>
      <c r="M4547" s="89"/>
      <c r="N4547" s="274">
        <v>2693.33</v>
      </c>
      <c r="O4547" s="274">
        <v>0</v>
      </c>
      <c r="P4547" s="89" t="s">
        <v>670</v>
      </c>
    </row>
    <row r="4548" spans="1:16" ht="89.25">
      <c r="A4548" s="271">
        <v>25</v>
      </c>
      <c r="B4548" s="89"/>
      <c r="C4548" s="272" t="s">
        <v>45</v>
      </c>
      <c r="D4548" s="84">
        <v>43565</v>
      </c>
      <c r="E4548" s="85" t="s">
        <v>9019</v>
      </c>
      <c r="F4548" s="85" t="s">
        <v>671</v>
      </c>
      <c r="G4548" s="85">
        <v>312465</v>
      </c>
      <c r="H4548" s="89"/>
      <c r="I4548" s="273" t="s">
        <v>10902</v>
      </c>
      <c r="J4548" s="89"/>
      <c r="K4548" s="89"/>
      <c r="L4548" s="89"/>
      <c r="M4548" s="89"/>
      <c r="N4548" s="274">
        <v>376604</v>
      </c>
      <c r="O4548" s="274">
        <v>0</v>
      </c>
      <c r="P4548" s="89" t="s">
        <v>670</v>
      </c>
    </row>
    <row r="4549" spans="1:16" ht="63.75">
      <c r="A4549" s="271">
        <v>10</v>
      </c>
      <c r="B4549" s="89"/>
      <c r="C4549" s="272" t="s">
        <v>41</v>
      </c>
      <c r="D4549" s="84">
        <v>43565</v>
      </c>
      <c r="E4549" s="85" t="s">
        <v>9020</v>
      </c>
      <c r="F4549" s="85" t="s">
        <v>6</v>
      </c>
      <c r="G4549" s="85">
        <v>1010537</v>
      </c>
      <c r="H4549" s="89"/>
      <c r="I4549" s="273" t="s">
        <v>10903</v>
      </c>
      <c r="J4549" s="89"/>
      <c r="K4549" s="89"/>
      <c r="L4549" s="89"/>
      <c r="M4549" s="89"/>
      <c r="N4549" s="274">
        <v>0</v>
      </c>
      <c r="O4549" s="274">
        <v>28106.45</v>
      </c>
      <c r="P4549" s="89" t="s">
        <v>670</v>
      </c>
    </row>
    <row r="4550" spans="1:16" ht="76.5">
      <c r="A4550" s="271">
        <v>10</v>
      </c>
      <c r="B4550" s="89"/>
      <c r="C4550" s="272" t="s">
        <v>41</v>
      </c>
      <c r="D4550" s="84">
        <v>43565</v>
      </c>
      <c r="E4550" s="85" t="s">
        <v>9021</v>
      </c>
      <c r="F4550" s="85" t="s">
        <v>6</v>
      </c>
      <c r="G4550" s="85">
        <v>1010539</v>
      </c>
      <c r="H4550" s="89"/>
      <c r="I4550" s="273" t="s">
        <v>10904</v>
      </c>
      <c r="J4550" s="89"/>
      <c r="K4550" s="89"/>
      <c r="L4550" s="89"/>
      <c r="M4550" s="89"/>
      <c r="N4550" s="274">
        <v>0</v>
      </c>
      <c r="O4550" s="274">
        <v>82775.64</v>
      </c>
      <c r="P4550" s="89" t="s">
        <v>670</v>
      </c>
    </row>
    <row r="4551" spans="1:16" ht="63.75">
      <c r="A4551" s="271">
        <v>10</v>
      </c>
      <c r="B4551" s="89"/>
      <c r="C4551" s="272" t="s">
        <v>41</v>
      </c>
      <c r="D4551" s="84">
        <v>43565</v>
      </c>
      <c r="E4551" s="85" t="s">
        <v>9022</v>
      </c>
      <c r="F4551" s="85" t="s">
        <v>6</v>
      </c>
      <c r="G4551" s="85">
        <v>1010541</v>
      </c>
      <c r="H4551" s="89"/>
      <c r="I4551" s="273" t="s">
        <v>10905</v>
      </c>
      <c r="J4551" s="89"/>
      <c r="K4551" s="89"/>
      <c r="L4551" s="89"/>
      <c r="M4551" s="89"/>
      <c r="N4551" s="274">
        <v>0</v>
      </c>
      <c r="O4551" s="274">
        <v>89532.67</v>
      </c>
      <c r="P4551" s="89" t="s">
        <v>670</v>
      </c>
    </row>
    <row r="4552" spans="1:16" ht="76.5">
      <c r="A4552" s="271">
        <v>10</v>
      </c>
      <c r="B4552" s="89"/>
      <c r="C4552" s="272" t="s">
        <v>41</v>
      </c>
      <c r="D4552" s="84">
        <v>43565</v>
      </c>
      <c r="E4552" s="85" t="s">
        <v>9023</v>
      </c>
      <c r="F4552" s="85" t="s">
        <v>6</v>
      </c>
      <c r="G4552" s="85">
        <v>1010543</v>
      </c>
      <c r="H4552" s="89"/>
      <c r="I4552" s="273" t="s">
        <v>10906</v>
      </c>
      <c r="J4552" s="89"/>
      <c r="K4552" s="89"/>
      <c r="L4552" s="89"/>
      <c r="M4552" s="89"/>
      <c r="N4552" s="274">
        <v>0</v>
      </c>
      <c r="O4552" s="274">
        <v>6339.67</v>
      </c>
      <c r="P4552" s="89" t="s">
        <v>670</v>
      </c>
    </row>
    <row r="4553" spans="1:16" ht="76.5">
      <c r="A4553" s="271">
        <v>10</v>
      </c>
      <c r="B4553" s="89"/>
      <c r="C4553" s="272" t="s">
        <v>41</v>
      </c>
      <c r="D4553" s="84">
        <v>43565</v>
      </c>
      <c r="E4553" s="85" t="s">
        <v>9024</v>
      </c>
      <c r="F4553" s="85" t="s">
        <v>6</v>
      </c>
      <c r="G4553" s="85">
        <v>1010773</v>
      </c>
      <c r="H4553" s="89"/>
      <c r="I4553" s="273" t="s">
        <v>10907</v>
      </c>
      <c r="J4553" s="89"/>
      <c r="K4553" s="89"/>
      <c r="L4553" s="89"/>
      <c r="M4553" s="89"/>
      <c r="N4553" s="274">
        <v>0</v>
      </c>
      <c r="O4553" s="274">
        <v>14886.2</v>
      </c>
      <c r="P4553" s="89" t="s">
        <v>670</v>
      </c>
    </row>
    <row r="4554" spans="1:16" ht="76.5">
      <c r="A4554" s="271">
        <v>35</v>
      </c>
      <c r="B4554" s="89"/>
      <c r="C4554" s="272" t="s">
        <v>46</v>
      </c>
      <c r="D4554" s="84">
        <v>43565</v>
      </c>
      <c r="E4554" s="85" t="s">
        <v>9025</v>
      </c>
      <c r="F4554" s="85" t="s">
        <v>671</v>
      </c>
      <c r="G4554" s="85">
        <v>312761</v>
      </c>
      <c r="H4554" s="89"/>
      <c r="I4554" s="273" t="s">
        <v>10908</v>
      </c>
      <c r="J4554" s="89"/>
      <c r="K4554" s="89"/>
      <c r="L4554" s="89"/>
      <c r="M4554" s="89"/>
      <c r="N4554" s="274">
        <v>0</v>
      </c>
      <c r="O4554" s="274">
        <v>98705.22</v>
      </c>
      <c r="P4554" s="89" t="s">
        <v>670</v>
      </c>
    </row>
    <row r="4555" spans="1:16" ht="51">
      <c r="A4555" s="271">
        <v>342</v>
      </c>
      <c r="B4555" s="89"/>
      <c r="C4555" s="272" t="s">
        <v>148</v>
      </c>
      <c r="D4555" s="84">
        <v>43565</v>
      </c>
      <c r="E4555" s="85" t="s">
        <v>9026</v>
      </c>
      <c r="F4555" s="85" t="s">
        <v>6</v>
      </c>
      <c r="G4555" s="85">
        <v>1103998</v>
      </c>
      <c r="H4555" s="89"/>
      <c r="I4555" s="273" t="s">
        <v>751</v>
      </c>
      <c r="J4555" s="89"/>
      <c r="K4555" s="89"/>
      <c r="L4555" s="89"/>
      <c r="M4555" s="89"/>
      <c r="N4555" s="274">
        <v>0</v>
      </c>
      <c r="O4555" s="274">
        <v>1472116.29</v>
      </c>
      <c r="P4555" s="89" t="s">
        <v>670</v>
      </c>
    </row>
    <row r="4556" spans="1:16" ht="51">
      <c r="A4556" s="271" t="s">
        <v>559</v>
      </c>
      <c r="B4556" s="89"/>
      <c r="C4556" s="272" t="s">
        <v>762</v>
      </c>
      <c r="D4556" s="84">
        <v>43565</v>
      </c>
      <c r="E4556" s="85" t="s">
        <v>9027</v>
      </c>
      <c r="F4556" s="85" t="s">
        <v>6</v>
      </c>
      <c r="G4556" s="85">
        <v>1104403</v>
      </c>
      <c r="H4556" s="89"/>
      <c r="I4556" s="273" t="s">
        <v>10909</v>
      </c>
      <c r="J4556" s="89"/>
      <c r="K4556" s="89"/>
      <c r="L4556" s="89"/>
      <c r="M4556" s="89"/>
      <c r="N4556" s="274">
        <v>0</v>
      </c>
      <c r="O4556" s="274">
        <v>2178.44</v>
      </c>
      <c r="P4556" s="89" t="s">
        <v>670</v>
      </c>
    </row>
    <row r="4557" spans="1:16" ht="51">
      <c r="A4557" s="271">
        <v>35</v>
      </c>
      <c r="B4557" s="89"/>
      <c r="C4557" s="272" t="s">
        <v>46</v>
      </c>
      <c r="D4557" s="84">
        <v>43565</v>
      </c>
      <c r="E4557" s="85" t="s">
        <v>9028</v>
      </c>
      <c r="F4557" s="85" t="s">
        <v>6</v>
      </c>
      <c r="G4557" s="85">
        <v>1104432</v>
      </c>
      <c r="H4557" s="89"/>
      <c r="I4557" s="273" t="s">
        <v>10910</v>
      </c>
      <c r="J4557" s="89"/>
      <c r="K4557" s="89"/>
      <c r="L4557" s="89"/>
      <c r="M4557" s="89"/>
      <c r="N4557" s="274">
        <v>0</v>
      </c>
      <c r="O4557" s="274">
        <v>4834.42</v>
      </c>
      <c r="P4557" s="89" t="s">
        <v>670</v>
      </c>
    </row>
    <row r="4558" spans="1:16" ht="89.25">
      <c r="A4558" s="271" t="s">
        <v>556</v>
      </c>
      <c r="B4558" s="89"/>
      <c r="C4558" s="272" t="s">
        <v>616</v>
      </c>
      <c r="D4558" s="84">
        <v>43565</v>
      </c>
      <c r="E4558" s="85" t="s">
        <v>9029</v>
      </c>
      <c r="F4558" s="85" t="s">
        <v>6</v>
      </c>
      <c r="G4558" s="85">
        <v>951239</v>
      </c>
      <c r="H4558" s="89"/>
      <c r="I4558" s="273" t="s">
        <v>10911</v>
      </c>
      <c r="J4558" s="89"/>
      <c r="K4558" s="89"/>
      <c r="L4558" s="89"/>
      <c r="M4558" s="89"/>
      <c r="N4558" s="274">
        <v>0</v>
      </c>
      <c r="O4558" s="274">
        <v>7243.98</v>
      </c>
      <c r="P4558" s="89" t="s">
        <v>670</v>
      </c>
    </row>
    <row r="4559" spans="1:16" ht="76.5">
      <c r="A4559" s="271" t="s">
        <v>556</v>
      </c>
      <c r="B4559" s="89"/>
      <c r="C4559" s="272" t="s">
        <v>616</v>
      </c>
      <c r="D4559" s="84">
        <v>43565</v>
      </c>
      <c r="E4559" s="85" t="s">
        <v>9030</v>
      </c>
      <c r="F4559" s="85" t="s">
        <v>6</v>
      </c>
      <c r="G4559" s="85">
        <v>951239</v>
      </c>
      <c r="H4559" s="89"/>
      <c r="I4559" s="273" t="s">
        <v>10912</v>
      </c>
      <c r="J4559" s="89"/>
      <c r="K4559" s="89"/>
      <c r="L4559" s="89"/>
      <c r="M4559" s="89"/>
      <c r="N4559" s="274">
        <v>0</v>
      </c>
      <c r="O4559" s="274">
        <v>4879.71</v>
      </c>
      <c r="P4559" s="89" t="s">
        <v>670</v>
      </c>
    </row>
    <row r="4560" spans="1:16" ht="89.25">
      <c r="A4560" s="271" t="s">
        <v>556</v>
      </c>
      <c r="B4560" s="89"/>
      <c r="C4560" s="272" t="s">
        <v>616</v>
      </c>
      <c r="D4560" s="84">
        <v>43565</v>
      </c>
      <c r="E4560" s="85" t="s">
        <v>9031</v>
      </c>
      <c r="F4560" s="85" t="s">
        <v>6</v>
      </c>
      <c r="G4560" s="85">
        <v>951239</v>
      </c>
      <c r="H4560" s="89"/>
      <c r="I4560" s="273" t="s">
        <v>10913</v>
      </c>
      <c r="J4560" s="89"/>
      <c r="K4560" s="89"/>
      <c r="L4560" s="89"/>
      <c r="M4560" s="89"/>
      <c r="N4560" s="274">
        <v>0</v>
      </c>
      <c r="O4560" s="274">
        <v>3177.33</v>
      </c>
      <c r="P4560" s="89" t="s">
        <v>670</v>
      </c>
    </row>
    <row r="4561" spans="1:16" ht="89.25">
      <c r="A4561" s="271">
        <v>310</v>
      </c>
      <c r="B4561" s="89"/>
      <c r="C4561" s="272" t="s">
        <v>141</v>
      </c>
      <c r="D4561" s="84">
        <v>43565</v>
      </c>
      <c r="E4561" s="85" t="s">
        <v>9032</v>
      </c>
      <c r="F4561" s="85" t="s">
        <v>13</v>
      </c>
      <c r="G4561" s="85">
        <v>951243</v>
      </c>
      <c r="H4561" s="89"/>
      <c r="I4561" s="273" t="s">
        <v>10914</v>
      </c>
      <c r="J4561" s="89"/>
      <c r="K4561" s="89"/>
      <c r="L4561" s="89"/>
      <c r="M4561" s="89"/>
      <c r="N4561" s="274">
        <v>348</v>
      </c>
      <c r="O4561" s="274">
        <v>0</v>
      </c>
      <c r="P4561" s="89" t="s">
        <v>670</v>
      </c>
    </row>
    <row r="4562" spans="1:16" ht="89.25">
      <c r="A4562" s="271">
        <v>310</v>
      </c>
      <c r="B4562" s="89"/>
      <c r="C4562" s="272" t="s">
        <v>141</v>
      </c>
      <c r="D4562" s="84">
        <v>43565</v>
      </c>
      <c r="E4562" s="85" t="s">
        <v>9033</v>
      </c>
      <c r="F4562" s="85" t="s">
        <v>11</v>
      </c>
      <c r="G4562" s="85">
        <v>951243</v>
      </c>
      <c r="H4562" s="89"/>
      <c r="I4562" s="273" t="s">
        <v>10915</v>
      </c>
      <c r="J4562" s="89"/>
      <c r="K4562" s="89"/>
      <c r="L4562" s="89"/>
      <c r="M4562" s="89"/>
      <c r="N4562" s="274">
        <v>50</v>
      </c>
      <c r="O4562" s="274">
        <v>0</v>
      </c>
      <c r="P4562" s="89" t="s">
        <v>670</v>
      </c>
    </row>
    <row r="4563" spans="1:16" ht="51">
      <c r="A4563" s="271">
        <v>119</v>
      </c>
      <c r="B4563" s="89"/>
      <c r="C4563" s="272" t="s">
        <v>63</v>
      </c>
      <c r="D4563" s="84">
        <v>43565</v>
      </c>
      <c r="E4563" s="85" t="s">
        <v>9034</v>
      </c>
      <c r="F4563" s="85" t="s">
        <v>11</v>
      </c>
      <c r="G4563" s="85">
        <v>951413</v>
      </c>
      <c r="H4563" s="89"/>
      <c r="I4563" s="273" t="s">
        <v>10916</v>
      </c>
      <c r="J4563" s="89"/>
      <c r="K4563" s="89"/>
      <c r="L4563" s="89"/>
      <c r="M4563" s="89"/>
      <c r="N4563" s="274">
        <v>50</v>
      </c>
      <c r="O4563" s="274">
        <v>0</v>
      </c>
      <c r="P4563" s="89" t="s">
        <v>670</v>
      </c>
    </row>
    <row r="4564" spans="1:16" ht="51">
      <c r="A4564" s="271">
        <v>117</v>
      </c>
      <c r="B4564" s="89"/>
      <c r="C4564" s="272" t="s">
        <v>62</v>
      </c>
      <c r="D4564" s="84">
        <v>43565</v>
      </c>
      <c r="E4564" s="85" t="s">
        <v>9035</v>
      </c>
      <c r="F4564" s="85" t="s">
        <v>11</v>
      </c>
      <c r="G4564" s="85">
        <v>951432</v>
      </c>
      <c r="H4564" s="89"/>
      <c r="I4564" s="273" t="s">
        <v>10917</v>
      </c>
      <c r="J4564" s="89"/>
      <c r="K4564" s="89"/>
      <c r="L4564" s="89"/>
      <c r="M4564" s="89"/>
      <c r="N4564" s="274">
        <v>50</v>
      </c>
      <c r="O4564" s="274">
        <v>0</v>
      </c>
      <c r="P4564" s="89" t="s">
        <v>670</v>
      </c>
    </row>
    <row r="4565" spans="1:16" ht="51">
      <c r="A4565" s="271">
        <v>117</v>
      </c>
      <c r="B4565" s="89"/>
      <c r="C4565" s="272" t="s">
        <v>62</v>
      </c>
      <c r="D4565" s="84">
        <v>43565</v>
      </c>
      <c r="E4565" s="85" t="s">
        <v>9036</v>
      </c>
      <c r="F4565" s="85" t="s">
        <v>11</v>
      </c>
      <c r="G4565" s="85">
        <v>951433</v>
      </c>
      <c r="H4565" s="89"/>
      <c r="I4565" s="273" t="s">
        <v>10918</v>
      </c>
      <c r="J4565" s="89"/>
      <c r="K4565" s="89"/>
      <c r="L4565" s="89"/>
      <c r="M4565" s="89"/>
      <c r="N4565" s="274">
        <v>50</v>
      </c>
      <c r="O4565" s="274">
        <v>0</v>
      </c>
      <c r="P4565" s="89" t="s">
        <v>670</v>
      </c>
    </row>
    <row r="4566" spans="1:16" ht="76.5">
      <c r="A4566" s="271">
        <v>513</v>
      </c>
      <c r="B4566" s="89"/>
      <c r="C4566" s="272" t="s">
        <v>171</v>
      </c>
      <c r="D4566" s="84">
        <v>43565</v>
      </c>
      <c r="E4566" s="85" t="s">
        <v>9037</v>
      </c>
      <c r="F4566" s="85" t="s">
        <v>13</v>
      </c>
      <c r="G4566" s="85">
        <v>951438</v>
      </c>
      <c r="H4566" s="89"/>
      <c r="I4566" s="273" t="s">
        <v>10919</v>
      </c>
      <c r="J4566" s="89"/>
      <c r="K4566" s="89"/>
      <c r="L4566" s="89"/>
      <c r="M4566" s="89"/>
      <c r="N4566" s="274">
        <v>32699.61</v>
      </c>
      <c r="O4566" s="274">
        <v>0</v>
      </c>
      <c r="P4566" s="89" t="s">
        <v>670</v>
      </c>
    </row>
    <row r="4567" spans="1:16" ht="51">
      <c r="A4567" s="271">
        <v>513</v>
      </c>
      <c r="B4567" s="89"/>
      <c r="C4567" s="272" t="s">
        <v>171</v>
      </c>
      <c r="D4567" s="84">
        <v>43565</v>
      </c>
      <c r="E4567" s="85" t="s">
        <v>9038</v>
      </c>
      <c r="F4567" s="85" t="s">
        <v>15</v>
      </c>
      <c r="G4567" s="85">
        <v>1010550</v>
      </c>
      <c r="H4567" s="89"/>
      <c r="I4567" s="273" t="s">
        <v>10920</v>
      </c>
      <c r="J4567" s="89"/>
      <c r="K4567" s="89"/>
      <c r="L4567" s="89"/>
      <c r="M4567" s="89"/>
      <c r="N4567" s="274">
        <v>50</v>
      </c>
      <c r="O4567" s="274">
        <v>0</v>
      </c>
      <c r="P4567" s="89" t="s">
        <v>670</v>
      </c>
    </row>
    <row r="4568" spans="1:16" ht="51">
      <c r="A4568" s="271">
        <v>513</v>
      </c>
      <c r="B4568" s="89"/>
      <c r="C4568" s="272" t="s">
        <v>171</v>
      </c>
      <c r="D4568" s="84">
        <v>43565</v>
      </c>
      <c r="E4568" s="85" t="s">
        <v>9039</v>
      </c>
      <c r="F4568" s="85" t="s">
        <v>15</v>
      </c>
      <c r="G4568" s="85">
        <v>1010552</v>
      </c>
      <c r="H4568" s="89"/>
      <c r="I4568" s="273" t="s">
        <v>5389</v>
      </c>
      <c r="J4568" s="89"/>
      <c r="K4568" s="89"/>
      <c r="L4568" s="89"/>
      <c r="M4568" s="89"/>
      <c r="N4568" s="274">
        <v>50</v>
      </c>
      <c r="O4568" s="274">
        <v>0</v>
      </c>
      <c r="P4568" s="89" t="s">
        <v>670</v>
      </c>
    </row>
    <row r="4569" spans="1:16" ht="89.25">
      <c r="A4569" s="271">
        <v>10</v>
      </c>
      <c r="B4569" s="89"/>
      <c r="C4569" s="272" t="s">
        <v>41</v>
      </c>
      <c r="D4569" s="84">
        <v>43565</v>
      </c>
      <c r="E4569" s="85" t="s">
        <v>9040</v>
      </c>
      <c r="F4569" s="85" t="s">
        <v>15</v>
      </c>
      <c r="G4569" s="85">
        <v>7697</v>
      </c>
      <c r="H4569" s="89"/>
      <c r="I4569" s="273" t="s">
        <v>10921</v>
      </c>
      <c r="J4569" s="89"/>
      <c r="K4569" s="89"/>
      <c r="L4569" s="89"/>
      <c r="M4569" s="89"/>
      <c r="N4569" s="274">
        <v>28832.14</v>
      </c>
      <c r="O4569" s="274">
        <v>0</v>
      </c>
      <c r="P4569" s="89" t="s">
        <v>670</v>
      </c>
    </row>
    <row r="4570" spans="1:16" ht="76.5">
      <c r="A4570" s="271">
        <v>10</v>
      </c>
      <c r="B4570" s="89"/>
      <c r="C4570" s="272" t="s">
        <v>41</v>
      </c>
      <c r="D4570" s="84">
        <v>43565</v>
      </c>
      <c r="E4570" s="85" t="s">
        <v>9041</v>
      </c>
      <c r="F4570" s="85" t="s">
        <v>15</v>
      </c>
      <c r="G4570" s="85">
        <v>1010774</v>
      </c>
      <c r="H4570" s="89"/>
      <c r="I4570" s="273" t="s">
        <v>10922</v>
      </c>
      <c r="J4570" s="89"/>
      <c r="K4570" s="89"/>
      <c r="L4570" s="89"/>
      <c r="M4570" s="89"/>
      <c r="N4570" s="274">
        <v>50</v>
      </c>
      <c r="O4570" s="274">
        <v>0</v>
      </c>
      <c r="P4570" s="89" t="s">
        <v>670</v>
      </c>
    </row>
    <row r="4571" spans="1:16" ht="89.25">
      <c r="A4571" s="271">
        <v>10</v>
      </c>
      <c r="B4571" s="89"/>
      <c r="C4571" s="272" t="s">
        <v>41</v>
      </c>
      <c r="D4571" s="84">
        <v>43565</v>
      </c>
      <c r="E4571" s="85" t="s">
        <v>9042</v>
      </c>
      <c r="F4571" s="85" t="s">
        <v>15</v>
      </c>
      <c r="G4571" s="85">
        <v>7701</v>
      </c>
      <c r="H4571" s="89"/>
      <c r="I4571" s="273" t="s">
        <v>10923</v>
      </c>
      <c r="J4571" s="89"/>
      <c r="K4571" s="89"/>
      <c r="L4571" s="89"/>
      <c r="M4571" s="89"/>
      <c r="N4571" s="274">
        <v>394.1</v>
      </c>
      <c r="O4571" s="274">
        <v>0</v>
      </c>
      <c r="P4571" s="89" t="s">
        <v>670</v>
      </c>
    </row>
    <row r="4572" spans="1:16" ht="102">
      <c r="A4572" s="271">
        <v>10</v>
      </c>
      <c r="B4572" s="89"/>
      <c r="C4572" s="272" t="s">
        <v>41</v>
      </c>
      <c r="D4572" s="84">
        <v>43565</v>
      </c>
      <c r="E4572" s="85" t="s">
        <v>9043</v>
      </c>
      <c r="F4572" s="85" t="s">
        <v>15</v>
      </c>
      <c r="G4572" s="85">
        <v>7700</v>
      </c>
      <c r="H4572" s="89"/>
      <c r="I4572" s="273" t="s">
        <v>10924</v>
      </c>
      <c r="J4572" s="89"/>
      <c r="K4572" s="89"/>
      <c r="L4572" s="89"/>
      <c r="M4572" s="89"/>
      <c r="N4572" s="274">
        <v>323.92</v>
      </c>
      <c r="O4572" s="274">
        <v>0</v>
      </c>
      <c r="P4572" s="89" t="s">
        <v>670</v>
      </c>
    </row>
    <row r="4573" spans="1:16" ht="102">
      <c r="A4573" s="271">
        <v>513</v>
      </c>
      <c r="B4573" s="89"/>
      <c r="C4573" s="272" t="s">
        <v>171</v>
      </c>
      <c r="D4573" s="84">
        <v>43565</v>
      </c>
      <c r="E4573" s="85" t="s">
        <v>9044</v>
      </c>
      <c r="F4573" s="85" t="s">
        <v>15</v>
      </c>
      <c r="G4573" s="85">
        <v>7696</v>
      </c>
      <c r="H4573" s="89"/>
      <c r="I4573" s="273" t="s">
        <v>10925</v>
      </c>
      <c r="J4573" s="89"/>
      <c r="K4573" s="89"/>
      <c r="L4573" s="89"/>
      <c r="M4573" s="89"/>
      <c r="N4573" s="274">
        <v>178060.07</v>
      </c>
      <c r="O4573" s="274">
        <v>0</v>
      </c>
      <c r="P4573" s="89" t="s">
        <v>670</v>
      </c>
    </row>
    <row r="4574" spans="1:16" ht="89.25">
      <c r="A4574" s="271">
        <v>10</v>
      </c>
      <c r="B4574" s="89"/>
      <c r="C4574" s="272" t="s">
        <v>41</v>
      </c>
      <c r="D4574" s="84">
        <v>43565</v>
      </c>
      <c r="E4574" s="85" t="s">
        <v>9045</v>
      </c>
      <c r="F4574" s="85" t="s">
        <v>15</v>
      </c>
      <c r="G4574" s="85">
        <v>7709</v>
      </c>
      <c r="H4574" s="89"/>
      <c r="I4574" s="273" t="s">
        <v>10926</v>
      </c>
      <c r="J4574" s="89"/>
      <c r="K4574" s="89"/>
      <c r="L4574" s="89"/>
      <c r="M4574" s="89"/>
      <c r="N4574" s="274">
        <v>270</v>
      </c>
      <c r="O4574" s="274">
        <v>0</v>
      </c>
      <c r="P4574" s="89" t="s">
        <v>670</v>
      </c>
    </row>
    <row r="4575" spans="1:16" ht="89.25">
      <c r="A4575" s="271">
        <v>594</v>
      </c>
      <c r="B4575" s="89"/>
      <c r="C4575" s="272" t="s">
        <v>98</v>
      </c>
      <c r="D4575" s="84">
        <v>43565</v>
      </c>
      <c r="E4575" s="85" t="s">
        <v>9046</v>
      </c>
      <c r="F4575" s="85" t="s">
        <v>15</v>
      </c>
      <c r="G4575" s="85">
        <v>7705</v>
      </c>
      <c r="H4575" s="89"/>
      <c r="I4575" s="273" t="s">
        <v>10927</v>
      </c>
      <c r="J4575" s="89"/>
      <c r="K4575" s="89"/>
      <c r="L4575" s="89"/>
      <c r="M4575" s="89"/>
      <c r="N4575" s="274">
        <v>373.72</v>
      </c>
      <c r="O4575" s="274">
        <v>0</v>
      </c>
      <c r="P4575" s="89" t="s">
        <v>670</v>
      </c>
    </row>
    <row r="4576" spans="1:16" ht="89.25">
      <c r="A4576" s="271">
        <v>670</v>
      </c>
      <c r="B4576" s="89"/>
      <c r="C4576" s="272" t="s">
        <v>190</v>
      </c>
      <c r="D4576" s="84">
        <v>43565</v>
      </c>
      <c r="E4576" s="85" t="s">
        <v>9047</v>
      </c>
      <c r="F4576" s="85" t="s">
        <v>15</v>
      </c>
      <c r="G4576" s="85">
        <v>7707</v>
      </c>
      <c r="H4576" s="89"/>
      <c r="I4576" s="273" t="s">
        <v>10928</v>
      </c>
      <c r="J4576" s="89"/>
      <c r="K4576" s="89"/>
      <c r="L4576" s="89"/>
      <c r="M4576" s="89"/>
      <c r="N4576" s="274">
        <v>276.58999999999997</v>
      </c>
      <c r="O4576" s="274">
        <v>0</v>
      </c>
      <c r="P4576" s="89" t="s">
        <v>670</v>
      </c>
    </row>
    <row r="4577" spans="1:16" ht="89.25">
      <c r="A4577" s="271">
        <v>10</v>
      </c>
      <c r="B4577" s="89"/>
      <c r="C4577" s="272" t="s">
        <v>41</v>
      </c>
      <c r="D4577" s="84">
        <v>43565</v>
      </c>
      <c r="E4577" s="85" t="s">
        <v>9048</v>
      </c>
      <c r="F4577" s="85" t="s">
        <v>15</v>
      </c>
      <c r="G4577" s="85">
        <v>7702</v>
      </c>
      <c r="H4577" s="89"/>
      <c r="I4577" s="273" t="s">
        <v>10929</v>
      </c>
      <c r="J4577" s="89"/>
      <c r="K4577" s="89"/>
      <c r="L4577" s="89"/>
      <c r="M4577" s="89"/>
      <c r="N4577" s="274">
        <v>406.51</v>
      </c>
      <c r="O4577" s="274">
        <v>0</v>
      </c>
      <c r="P4577" s="89" t="s">
        <v>670</v>
      </c>
    </row>
    <row r="4578" spans="1:16" ht="89.25">
      <c r="A4578" s="271">
        <v>594</v>
      </c>
      <c r="B4578" s="89"/>
      <c r="C4578" s="272" t="s">
        <v>98</v>
      </c>
      <c r="D4578" s="84">
        <v>43565</v>
      </c>
      <c r="E4578" s="85" t="s">
        <v>9049</v>
      </c>
      <c r="F4578" s="85" t="s">
        <v>15</v>
      </c>
      <c r="G4578" s="85">
        <v>7708</v>
      </c>
      <c r="H4578" s="89"/>
      <c r="I4578" s="273" t="s">
        <v>10930</v>
      </c>
      <c r="J4578" s="89"/>
      <c r="K4578" s="89"/>
      <c r="L4578" s="89"/>
      <c r="M4578" s="89"/>
      <c r="N4578" s="274">
        <v>273.16000000000003</v>
      </c>
      <c r="O4578" s="274">
        <v>0</v>
      </c>
      <c r="P4578" s="89" t="s">
        <v>670</v>
      </c>
    </row>
    <row r="4579" spans="1:16" ht="63.75">
      <c r="A4579" s="271">
        <v>597</v>
      </c>
      <c r="B4579" s="89"/>
      <c r="C4579" s="272" t="s">
        <v>734</v>
      </c>
      <c r="D4579" s="84">
        <v>43565</v>
      </c>
      <c r="E4579" s="85" t="s">
        <v>9050</v>
      </c>
      <c r="F4579" s="85" t="s">
        <v>15</v>
      </c>
      <c r="G4579" s="85">
        <v>1011082</v>
      </c>
      <c r="H4579" s="89"/>
      <c r="I4579" s="273" t="s">
        <v>10931</v>
      </c>
      <c r="J4579" s="89"/>
      <c r="K4579" s="89"/>
      <c r="L4579" s="89"/>
      <c r="M4579" s="89"/>
      <c r="N4579" s="274">
        <v>50</v>
      </c>
      <c r="O4579" s="274">
        <v>0</v>
      </c>
      <c r="P4579" s="89" t="s">
        <v>670</v>
      </c>
    </row>
    <row r="4580" spans="1:16" ht="76.5">
      <c r="A4580" s="271">
        <v>513</v>
      </c>
      <c r="B4580" s="89"/>
      <c r="C4580" s="272" t="s">
        <v>171</v>
      </c>
      <c r="D4580" s="84">
        <v>43565</v>
      </c>
      <c r="E4580" s="85" t="s">
        <v>9051</v>
      </c>
      <c r="F4580" s="85" t="s">
        <v>15</v>
      </c>
      <c r="G4580" s="85">
        <v>1010256</v>
      </c>
      <c r="H4580" s="89"/>
      <c r="I4580" s="273" t="s">
        <v>10932</v>
      </c>
      <c r="J4580" s="89"/>
      <c r="K4580" s="89"/>
      <c r="L4580" s="89"/>
      <c r="M4580" s="89"/>
      <c r="N4580" s="274">
        <v>50</v>
      </c>
      <c r="O4580" s="274">
        <v>0</v>
      </c>
      <c r="P4580" s="89" t="s">
        <v>670</v>
      </c>
    </row>
    <row r="4581" spans="1:16" ht="63.75">
      <c r="A4581" s="271">
        <v>513</v>
      </c>
      <c r="B4581" s="89"/>
      <c r="C4581" s="272" t="s">
        <v>171</v>
      </c>
      <c r="D4581" s="84">
        <v>43565</v>
      </c>
      <c r="E4581" s="85" t="s">
        <v>9052</v>
      </c>
      <c r="F4581" s="85" t="s">
        <v>15</v>
      </c>
      <c r="G4581" s="85">
        <v>1010261</v>
      </c>
      <c r="H4581" s="89"/>
      <c r="I4581" s="273" t="s">
        <v>10933</v>
      </c>
      <c r="J4581" s="89"/>
      <c r="K4581" s="89"/>
      <c r="L4581" s="89"/>
      <c r="M4581" s="89"/>
      <c r="N4581" s="274">
        <v>50</v>
      </c>
      <c r="O4581" s="274">
        <v>0</v>
      </c>
      <c r="P4581" s="89" t="s">
        <v>670</v>
      </c>
    </row>
    <row r="4582" spans="1:16" ht="63.75">
      <c r="A4582" s="271">
        <v>10</v>
      </c>
      <c r="B4582" s="89"/>
      <c r="C4582" s="272" t="s">
        <v>41</v>
      </c>
      <c r="D4582" s="84">
        <v>43565</v>
      </c>
      <c r="E4582" s="85" t="s">
        <v>9053</v>
      </c>
      <c r="F4582" s="85" t="s">
        <v>15</v>
      </c>
      <c r="G4582" s="85">
        <v>1010538</v>
      </c>
      <c r="H4582" s="89"/>
      <c r="I4582" s="273" t="s">
        <v>10934</v>
      </c>
      <c r="J4582" s="89"/>
      <c r="K4582" s="89"/>
      <c r="L4582" s="89"/>
      <c r="M4582" s="89"/>
      <c r="N4582" s="274">
        <v>50</v>
      </c>
      <c r="O4582" s="274">
        <v>0</v>
      </c>
      <c r="P4582" s="89" t="s">
        <v>670</v>
      </c>
    </row>
    <row r="4583" spans="1:16" ht="63.75">
      <c r="A4583" s="271">
        <v>10</v>
      </c>
      <c r="B4583" s="89"/>
      <c r="C4583" s="272" t="s">
        <v>41</v>
      </c>
      <c r="D4583" s="84">
        <v>43565</v>
      </c>
      <c r="E4583" s="85" t="s">
        <v>9054</v>
      </c>
      <c r="F4583" s="85" t="s">
        <v>15</v>
      </c>
      <c r="G4583" s="85">
        <v>1010540</v>
      </c>
      <c r="H4583" s="89"/>
      <c r="I4583" s="273" t="s">
        <v>10935</v>
      </c>
      <c r="J4583" s="89"/>
      <c r="K4583" s="89"/>
      <c r="L4583" s="89"/>
      <c r="M4583" s="89"/>
      <c r="N4583" s="274">
        <v>50</v>
      </c>
      <c r="O4583" s="274">
        <v>0</v>
      </c>
      <c r="P4583" s="89" t="s">
        <v>670</v>
      </c>
    </row>
    <row r="4584" spans="1:16" ht="63.75">
      <c r="A4584" s="271">
        <v>10</v>
      </c>
      <c r="B4584" s="89"/>
      <c r="C4584" s="272" t="s">
        <v>41</v>
      </c>
      <c r="D4584" s="84">
        <v>43565</v>
      </c>
      <c r="E4584" s="85" t="s">
        <v>9055</v>
      </c>
      <c r="F4584" s="85" t="s">
        <v>15</v>
      </c>
      <c r="G4584" s="85">
        <v>1010542</v>
      </c>
      <c r="H4584" s="89"/>
      <c r="I4584" s="273" t="s">
        <v>10936</v>
      </c>
      <c r="J4584" s="89"/>
      <c r="K4584" s="89"/>
      <c r="L4584" s="89"/>
      <c r="M4584" s="89"/>
      <c r="N4584" s="274">
        <v>50</v>
      </c>
      <c r="O4584" s="274">
        <v>0</v>
      </c>
      <c r="P4584" s="89" t="s">
        <v>670</v>
      </c>
    </row>
    <row r="4585" spans="1:16" ht="76.5">
      <c r="A4585" s="271">
        <v>10</v>
      </c>
      <c r="B4585" s="89"/>
      <c r="C4585" s="272" t="s">
        <v>41</v>
      </c>
      <c r="D4585" s="84">
        <v>43565</v>
      </c>
      <c r="E4585" s="85" t="s">
        <v>9056</v>
      </c>
      <c r="F4585" s="85" t="s">
        <v>15</v>
      </c>
      <c r="G4585" s="85">
        <v>1010544</v>
      </c>
      <c r="H4585" s="89"/>
      <c r="I4585" s="273" t="s">
        <v>10937</v>
      </c>
      <c r="J4585" s="89"/>
      <c r="K4585" s="89"/>
      <c r="L4585" s="89"/>
      <c r="M4585" s="89"/>
      <c r="N4585" s="274">
        <v>50</v>
      </c>
      <c r="O4585" s="274">
        <v>0</v>
      </c>
      <c r="P4585" s="89" t="s">
        <v>670</v>
      </c>
    </row>
    <row r="4586" spans="1:16" ht="51">
      <c r="A4586" s="271">
        <v>513</v>
      </c>
      <c r="B4586" s="89"/>
      <c r="C4586" s="272" t="s">
        <v>171</v>
      </c>
      <c r="D4586" s="84">
        <v>43565</v>
      </c>
      <c r="E4586" s="85" t="s">
        <v>9057</v>
      </c>
      <c r="F4586" s="85" t="s">
        <v>15</v>
      </c>
      <c r="G4586" s="85">
        <v>1010548</v>
      </c>
      <c r="H4586" s="89"/>
      <c r="I4586" s="273" t="s">
        <v>10938</v>
      </c>
      <c r="J4586" s="89"/>
      <c r="K4586" s="89"/>
      <c r="L4586" s="89"/>
      <c r="M4586" s="89"/>
      <c r="N4586" s="274">
        <v>50</v>
      </c>
      <c r="O4586" s="274">
        <v>0</v>
      </c>
      <c r="P4586" s="89" t="s">
        <v>670</v>
      </c>
    </row>
    <row r="4587" spans="1:16" ht="38.25">
      <c r="A4587" s="271">
        <v>290</v>
      </c>
      <c r="B4587" s="89"/>
      <c r="C4587" s="272" t="s">
        <v>128</v>
      </c>
      <c r="D4587" s="84">
        <v>43566</v>
      </c>
      <c r="E4587" s="85" t="s">
        <v>9058</v>
      </c>
      <c r="F4587" s="85" t="s">
        <v>671</v>
      </c>
      <c r="G4587" s="85">
        <v>264636</v>
      </c>
      <c r="H4587" s="89"/>
      <c r="I4587" s="273" t="s">
        <v>10939</v>
      </c>
      <c r="J4587" s="89"/>
      <c r="K4587" s="89"/>
      <c r="L4587" s="89"/>
      <c r="M4587" s="89"/>
      <c r="N4587" s="274">
        <v>2523814.89</v>
      </c>
      <c r="O4587" s="274">
        <v>0</v>
      </c>
      <c r="P4587" s="89" t="s">
        <v>670</v>
      </c>
    </row>
    <row r="4588" spans="1:16" ht="38.25">
      <c r="A4588" s="271" t="s">
        <v>557</v>
      </c>
      <c r="B4588" s="89"/>
      <c r="C4588" s="272" t="s">
        <v>783</v>
      </c>
      <c r="D4588" s="84">
        <v>43566</v>
      </c>
      <c r="E4588" s="85" t="s">
        <v>9059</v>
      </c>
      <c r="F4588" s="85" t="s">
        <v>671</v>
      </c>
      <c r="G4588" s="85">
        <v>315223</v>
      </c>
      <c r="H4588" s="89"/>
      <c r="I4588" s="273" t="s">
        <v>10940</v>
      </c>
      <c r="J4588" s="89"/>
      <c r="K4588" s="89"/>
      <c r="L4588" s="89"/>
      <c r="M4588" s="89"/>
      <c r="N4588" s="274">
        <v>0</v>
      </c>
      <c r="O4588" s="274">
        <v>1970.53</v>
      </c>
      <c r="P4588" s="89" t="s">
        <v>670</v>
      </c>
    </row>
    <row r="4589" spans="1:16" ht="76.5">
      <c r="A4589" s="271">
        <v>660</v>
      </c>
      <c r="B4589" s="89"/>
      <c r="C4589" s="272" t="s">
        <v>188</v>
      </c>
      <c r="D4589" s="84">
        <v>43566</v>
      </c>
      <c r="E4589" s="85" t="s">
        <v>9060</v>
      </c>
      <c r="F4589" s="85" t="s">
        <v>671</v>
      </c>
      <c r="G4589" s="85">
        <v>315984</v>
      </c>
      <c r="H4589" s="89"/>
      <c r="I4589" s="273" t="s">
        <v>10941</v>
      </c>
      <c r="J4589" s="89"/>
      <c r="K4589" s="89"/>
      <c r="L4589" s="89"/>
      <c r="M4589" s="89"/>
      <c r="N4589" s="274">
        <v>33677.18</v>
      </c>
      <c r="O4589" s="274">
        <v>0</v>
      </c>
      <c r="P4589" s="89" t="s">
        <v>670</v>
      </c>
    </row>
    <row r="4590" spans="1:16" ht="63.75">
      <c r="A4590" s="271">
        <v>10</v>
      </c>
      <c r="B4590" s="89"/>
      <c r="C4590" s="272" t="s">
        <v>41</v>
      </c>
      <c r="D4590" s="84">
        <v>43566</v>
      </c>
      <c r="E4590" s="85" t="s">
        <v>9061</v>
      </c>
      <c r="F4590" s="85" t="s">
        <v>6</v>
      </c>
      <c r="G4590" s="85">
        <v>1012132</v>
      </c>
      <c r="H4590" s="89"/>
      <c r="I4590" s="273" t="s">
        <v>10942</v>
      </c>
      <c r="J4590" s="89"/>
      <c r="K4590" s="89"/>
      <c r="L4590" s="89"/>
      <c r="M4590" s="89"/>
      <c r="N4590" s="274">
        <v>0</v>
      </c>
      <c r="O4590" s="274">
        <v>36173.879999999997</v>
      </c>
      <c r="P4590" s="89" t="s">
        <v>670</v>
      </c>
    </row>
    <row r="4591" spans="1:16" ht="63.75">
      <c r="A4591" s="271">
        <v>10</v>
      </c>
      <c r="B4591" s="89"/>
      <c r="C4591" s="272" t="s">
        <v>41</v>
      </c>
      <c r="D4591" s="84">
        <v>43566</v>
      </c>
      <c r="E4591" s="85" t="s">
        <v>9062</v>
      </c>
      <c r="F4591" s="85" t="s">
        <v>6</v>
      </c>
      <c r="G4591" s="85">
        <v>1012134</v>
      </c>
      <c r="H4591" s="89"/>
      <c r="I4591" s="273" t="s">
        <v>10943</v>
      </c>
      <c r="J4591" s="89"/>
      <c r="K4591" s="89"/>
      <c r="L4591" s="89"/>
      <c r="M4591" s="89"/>
      <c r="N4591" s="274">
        <v>0</v>
      </c>
      <c r="O4591" s="274">
        <v>24344.22</v>
      </c>
      <c r="P4591" s="89" t="s">
        <v>670</v>
      </c>
    </row>
    <row r="4592" spans="1:16" ht="63.75">
      <c r="A4592" s="271">
        <v>373</v>
      </c>
      <c r="B4592" s="89"/>
      <c r="C4592" s="272" t="s">
        <v>636</v>
      </c>
      <c r="D4592" s="84">
        <v>43566</v>
      </c>
      <c r="E4592" s="85" t="s">
        <v>9063</v>
      </c>
      <c r="F4592" s="85" t="s">
        <v>671</v>
      </c>
      <c r="G4592" s="85">
        <v>313722</v>
      </c>
      <c r="H4592" s="89"/>
      <c r="I4592" s="273" t="s">
        <v>10944</v>
      </c>
      <c r="J4592" s="89"/>
      <c r="K4592" s="89"/>
      <c r="L4592" s="89"/>
      <c r="M4592" s="89"/>
      <c r="N4592" s="274">
        <v>0</v>
      </c>
      <c r="O4592" s="274">
        <v>9081723.1400000006</v>
      </c>
      <c r="P4592" s="89" t="s">
        <v>670</v>
      </c>
    </row>
    <row r="4593" spans="1:16" ht="76.5">
      <c r="A4593" s="271" t="s">
        <v>557</v>
      </c>
      <c r="B4593" s="89"/>
      <c r="C4593" s="272" t="s">
        <v>783</v>
      </c>
      <c r="D4593" s="84">
        <v>43566</v>
      </c>
      <c r="E4593" s="85" t="s">
        <v>9064</v>
      </c>
      <c r="F4593" s="85" t="s">
        <v>6</v>
      </c>
      <c r="G4593" s="85">
        <v>1104927</v>
      </c>
      <c r="H4593" s="89"/>
      <c r="I4593" s="273" t="s">
        <v>10945</v>
      </c>
      <c r="J4593" s="89"/>
      <c r="K4593" s="89"/>
      <c r="L4593" s="89"/>
      <c r="M4593" s="89"/>
      <c r="N4593" s="274">
        <v>0</v>
      </c>
      <c r="O4593" s="274">
        <v>140000</v>
      </c>
      <c r="P4593" s="89" t="s">
        <v>670</v>
      </c>
    </row>
    <row r="4594" spans="1:16" ht="51">
      <c r="A4594" s="271">
        <v>513</v>
      </c>
      <c r="B4594" s="89"/>
      <c r="C4594" s="272" t="s">
        <v>171</v>
      </c>
      <c r="D4594" s="84">
        <v>43566</v>
      </c>
      <c r="E4594" s="85" t="s">
        <v>9065</v>
      </c>
      <c r="F4594" s="85" t="s">
        <v>15</v>
      </c>
      <c r="G4594" s="85">
        <v>1012137</v>
      </c>
      <c r="H4594" s="89"/>
      <c r="I4594" s="273" t="s">
        <v>5800</v>
      </c>
      <c r="J4594" s="89"/>
      <c r="K4594" s="89"/>
      <c r="L4594" s="89"/>
      <c r="M4594" s="89"/>
      <c r="N4594" s="274">
        <v>50</v>
      </c>
      <c r="O4594" s="274">
        <v>0</v>
      </c>
      <c r="P4594" s="89" t="s">
        <v>670</v>
      </c>
    </row>
    <row r="4595" spans="1:16" ht="63.75">
      <c r="A4595" s="271">
        <v>10</v>
      </c>
      <c r="B4595" s="89"/>
      <c r="C4595" s="272" t="s">
        <v>41</v>
      </c>
      <c r="D4595" s="84">
        <v>43566</v>
      </c>
      <c r="E4595" s="85" t="s">
        <v>9066</v>
      </c>
      <c r="F4595" s="85" t="s">
        <v>15</v>
      </c>
      <c r="G4595" s="85">
        <v>1012135</v>
      </c>
      <c r="H4595" s="89"/>
      <c r="I4595" s="273" t="s">
        <v>10946</v>
      </c>
      <c r="J4595" s="89"/>
      <c r="K4595" s="89"/>
      <c r="L4595" s="89"/>
      <c r="M4595" s="89"/>
      <c r="N4595" s="274">
        <v>50</v>
      </c>
      <c r="O4595" s="274">
        <v>0</v>
      </c>
      <c r="P4595" s="89" t="s">
        <v>670</v>
      </c>
    </row>
    <row r="4596" spans="1:16" ht="63.75">
      <c r="A4596" s="271">
        <v>10</v>
      </c>
      <c r="B4596" s="89"/>
      <c r="C4596" s="272" t="s">
        <v>41</v>
      </c>
      <c r="D4596" s="84">
        <v>43566</v>
      </c>
      <c r="E4596" s="85" t="s">
        <v>9067</v>
      </c>
      <c r="F4596" s="85" t="s">
        <v>15</v>
      </c>
      <c r="G4596" s="85">
        <v>1012133</v>
      </c>
      <c r="H4596" s="89"/>
      <c r="I4596" s="273" t="s">
        <v>10947</v>
      </c>
      <c r="J4596" s="89"/>
      <c r="K4596" s="89"/>
      <c r="L4596" s="89"/>
      <c r="M4596" s="89"/>
      <c r="N4596" s="274">
        <v>50</v>
      </c>
      <c r="O4596" s="274">
        <v>0</v>
      </c>
      <c r="P4596" s="89" t="s">
        <v>670</v>
      </c>
    </row>
    <row r="4597" spans="1:16" ht="89.25">
      <c r="A4597" s="271">
        <v>25</v>
      </c>
      <c r="B4597" s="89"/>
      <c r="C4597" s="272" t="s">
        <v>45</v>
      </c>
      <c r="D4597" s="84">
        <v>43566</v>
      </c>
      <c r="E4597" s="85" t="s">
        <v>9068</v>
      </c>
      <c r="F4597" s="85" t="s">
        <v>671</v>
      </c>
      <c r="G4597" s="85">
        <v>315828</v>
      </c>
      <c r="H4597" s="89"/>
      <c r="I4597" s="273" t="s">
        <v>10948</v>
      </c>
      <c r="J4597" s="89"/>
      <c r="K4597" s="89"/>
      <c r="L4597" s="89"/>
      <c r="M4597" s="89"/>
      <c r="N4597" s="274">
        <v>2629614.61</v>
      </c>
      <c r="O4597" s="274">
        <v>0</v>
      </c>
      <c r="P4597" s="89" t="s">
        <v>670</v>
      </c>
    </row>
    <row r="4598" spans="1:16" ht="89.25">
      <c r="A4598" s="271" t="s">
        <v>556</v>
      </c>
      <c r="B4598" s="89"/>
      <c r="C4598" s="272" t="s">
        <v>616</v>
      </c>
      <c r="D4598" s="84">
        <v>43566</v>
      </c>
      <c r="E4598" s="85" t="s">
        <v>9069</v>
      </c>
      <c r="F4598" s="85" t="s">
        <v>6</v>
      </c>
      <c r="G4598" s="85">
        <v>951485</v>
      </c>
      <c r="H4598" s="89"/>
      <c r="I4598" s="273" t="s">
        <v>10949</v>
      </c>
      <c r="J4598" s="89"/>
      <c r="K4598" s="89"/>
      <c r="L4598" s="89"/>
      <c r="M4598" s="89"/>
      <c r="N4598" s="274">
        <v>0</v>
      </c>
      <c r="O4598" s="274">
        <v>29327500</v>
      </c>
      <c r="P4598" s="89" t="s">
        <v>670</v>
      </c>
    </row>
    <row r="4599" spans="1:16" ht="89.25">
      <c r="A4599" s="271">
        <v>41</v>
      </c>
      <c r="B4599" s="89"/>
      <c r="C4599" s="272" t="s">
        <v>47</v>
      </c>
      <c r="D4599" s="84">
        <v>43566</v>
      </c>
      <c r="E4599" s="85" t="s">
        <v>9070</v>
      </c>
      <c r="F4599" s="85" t="s">
        <v>6</v>
      </c>
      <c r="G4599" s="85">
        <v>951502</v>
      </c>
      <c r="H4599" s="89"/>
      <c r="I4599" s="273" t="s">
        <v>10950</v>
      </c>
      <c r="J4599" s="89"/>
      <c r="K4599" s="89"/>
      <c r="L4599" s="89"/>
      <c r="M4599" s="89"/>
      <c r="N4599" s="274">
        <v>0</v>
      </c>
      <c r="O4599" s="274">
        <v>358614</v>
      </c>
      <c r="P4599" s="89" t="s">
        <v>670</v>
      </c>
    </row>
    <row r="4600" spans="1:16" ht="76.5">
      <c r="A4600" s="271">
        <v>86</v>
      </c>
      <c r="B4600" s="89"/>
      <c r="C4600" s="272" t="s">
        <v>56</v>
      </c>
      <c r="D4600" s="84">
        <v>43566</v>
      </c>
      <c r="E4600" s="85" t="s">
        <v>9071</v>
      </c>
      <c r="F4600" s="85" t="s">
        <v>6</v>
      </c>
      <c r="G4600" s="85">
        <v>951503</v>
      </c>
      <c r="H4600" s="89"/>
      <c r="I4600" s="273" t="s">
        <v>10951</v>
      </c>
      <c r="J4600" s="89"/>
      <c r="K4600" s="89"/>
      <c r="L4600" s="89"/>
      <c r="M4600" s="89"/>
      <c r="N4600" s="274">
        <v>0</v>
      </c>
      <c r="O4600" s="274">
        <v>71924.7</v>
      </c>
      <c r="P4600" s="89" t="s">
        <v>670</v>
      </c>
    </row>
    <row r="4601" spans="1:16" ht="89.25">
      <c r="A4601" s="271">
        <v>86</v>
      </c>
      <c r="B4601" s="89"/>
      <c r="C4601" s="272" t="s">
        <v>56</v>
      </c>
      <c r="D4601" s="84">
        <v>43566</v>
      </c>
      <c r="E4601" s="85" t="s">
        <v>9072</v>
      </c>
      <c r="F4601" s="85" t="s">
        <v>6</v>
      </c>
      <c r="G4601" s="85">
        <v>951504</v>
      </c>
      <c r="H4601" s="89"/>
      <c r="I4601" s="273" t="s">
        <v>10952</v>
      </c>
      <c r="J4601" s="89"/>
      <c r="K4601" s="89"/>
      <c r="L4601" s="89"/>
      <c r="M4601" s="89"/>
      <c r="N4601" s="274">
        <v>0</v>
      </c>
      <c r="O4601" s="274">
        <v>848381.81</v>
      </c>
      <c r="P4601" s="89" t="s">
        <v>670</v>
      </c>
    </row>
    <row r="4602" spans="1:16" ht="51">
      <c r="A4602" s="271">
        <v>10</v>
      </c>
      <c r="B4602" s="89"/>
      <c r="C4602" s="272" t="s">
        <v>41</v>
      </c>
      <c r="D4602" s="84">
        <v>43566</v>
      </c>
      <c r="E4602" s="85" t="s">
        <v>9073</v>
      </c>
      <c r="F4602" s="85" t="s">
        <v>6</v>
      </c>
      <c r="G4602" s="85">
        <v>1012363</v>
      </c>
      <c r="H4602" s="89"/>
      <c r="I4602" s="273" t="s">
        <v>10953</v>
      </c>
      <c r="J4602" s="89"/>
      <c r="K4602" s="89"/>
      <c r="L4602" s="89"/>
      <c r="M4602" s="89"/>
      <c r="N4602" s="274">
        <v>0</v>
      </c>
      <c r="O4602" s="274">
        <v>144581.35999999999</v>
      </c>
      <c r="P4602" s="89" t="s">
        <v>670</v>
      </c>
    </row>
    <row r="4603" spans="1:16" ht="63.75">
      <c r="A4603" s="271">
        <v>10</v>
      </c>
      <c r="B4603" s="89"/>
      <c r="C4603" s="272" t="s">
        <v>41</v>
      </c>
      <c r="D4603" s="84">
        <v>43566</v>
      </c>
      <c r="E4603" s="85" t="s">
        <v>9074</v>
      </c>
      <c r="F4603" s="85" t="s">
        <v>6</v>
      </c>
      <c r="G4603" s="85">
        <v>1012272</v>
      </c>
      <c r="H4603" s="89"/>
      <c r="I4603" s="273" t="s">
        <v>10954</v>
      </c>
      <c r="J4603" s="89"/>
      <c r="K4603" s="89"/>
      <c r="L4603" s="89"/>
      <c r="M4603" s="89"/>
      <c r="N4603" s="274">
        <v>0</v>
      </c>
      <c r="O4603" s="274">
        <v>233377.2</v>
      </c>
      <c r="P4603" s="89" t="s">
        <v>670</v>
      </c>
    </row>
    <row r="4604" spans="1:16" ht="63.75">
      <c r="A4604" s="271">
        <v>10</v>
      </c>
      <c r="B4604" s="89"/>
      <c r="C4604" s="272" t="s">
        <v>41</v>
      </c>
      <c r="D4604" s="84">
        <v>43566</v>
      </c>
      <c r="E4604" s="85" t="s">
        <v>9075</v>
      </c>
      <c r="F4604" s="85" t="s">
        <v>15</v>
      </c>
      <c r="G4604" s="85">
        <v>1012273</v>
      </c>
      <c r="H4604" s="89"/>
      <c r="I4604" s="273" t="s">
        <v>10955</v>
      </c>
      <c r="J4604" s="89"/>
      <c r="K4604" s="89"/>
      <c r="L4604" s="89"/>
      <c r="M4604" s="89"/>
      <c r="N4604" s="274">
        <v>50</v>
      </c>
      <c r="O4604" s="274">
        <v>0</v>
      </c>
      <c r="P4604" s="89" t="s">
        <v>670</v>
      </c>
    </row>
    <row r="4605" spans="1:16" ht="63.75">
      <c r="A4605" s="271">
        <v>597</v>
      </c>
      <c r="B4605" s="89"/>
      <c r="C4605" s="272" t="s">
        <v>734</v>
      </c>
      <c r="D4605" s="84">
        <v>43566</v>
      </c>
      <c r="E4605" s="85" t="s">
        <v>9076</v>
      </c>
      <c r="F4605" s="85" t="s">
        <v>15</v>
      </c>
      <c r="G4605" s="85">
        <v>1012276</v>
      </c>
      <c r="H4605" s="89"/>
      <c r="I4605" s="273" t="s">
        <v>10956</v>
      </c>
      <c r="J4605" s="89"/>
      <c r="K4605" s="89"/>
      <c r="L4605" s="89"/>
      <c r="M4605" s="89"/>
      <c r="N4605" s="274">
        <v>50</v>
      </c>
      <c r="O4605" s="274">
        <v>0</v>
      </c>
      <c r="P4605" s="89" t="s">
        <v>670</v>
      </c>
    </row>
    <row r="4606" spans="1:16" ht="51">
      <c r="A4606" s="271">
        <v>10</v>
      </c>
      <c r="B4606" s="89"/>
      <c r="C4606" s="272" t="s">
        <v>41</v>
      </c>
      <c r="D4606" s="84">
        <v>43566</v>
      </c>
      <c r="E4606" s="85" t="s">
        <v>9077</v>
      </c>
      <c r="F4606" s="85" t="s">
        <v>15</v>
      </c>
      <c r="G4606" s="85">
        <v>1012364</v>
      </c>
      <c r="H4606" s="89"/>
      <c r="I4606" s="273" t="s">
        <v>10957</v>
      </c>
      <c r="J4606" s="89"/>
      <c r="K4606" s="89"/>
      <c r="L4606" s="89"/>
      <c r="M4606" s="89"/>
      <c r="N4606" s="274">
        <v>50</v>
      </c>
      <c r="O4606" s="274">
        <v>0</v>
      </c>
      <c r="P4606" s="89" t="s">
        <v>670</v>
      </c>
    </row>
    <row r="4607" spans="1:16" ht="76.5">
      <c r="A4607" s="271">
        <v>47</v>
      </c>
      <c r="B4607" s="89"/>
      <c r="C4607" s="272" t="s">
        <v>49</v>
      </c>
      <c r="D4607" s="84">
        <v>43566</v>
      </c>
      <c r="E4607" s="85" t="s">
        <v>9078</v>
      </c>
      <c r="F4607" s="85" t="s">
        <v>13</v>
      </c>
      <c r="G4607" s="85">
        <v>951466</v>
      </c>
      <c r="H4607" s="89"/>
      <c r="I4607" s="273" t="s">
        <v>10958</v>
      </c>
      <c r="J4607" s="89"/>
      <c r="K4607" s="89"/>
      <c r="L4607" s="89"/>
      <c r="M4607" s="89"/>
      <c r="N4607" s="274">
        <v>117.69</v>
      </c>
      <c r="O4607" s="274">
        <v>0</v>
      </c>
      <c r="P4607" s="89" t="s">
        <v>670</v>
      </c>
    </row>
    <row r="4608" spans="1:16" ht="89.25">
      <c r="A4608" s="271">
        <v>47</v>
      </c>
      <c r="B4608" s="89"/>
      <c r="C4608" s="272" t="s">
        <v>49</v>
      </c>
      <c r="D4608" s="84">
        <v>43566</v>
      </c>
      <c r="E4608" s="85" t="s">
        <v>9079</v>
      </c>
      <c r="F4608" s="85" t="s">
        <v>11</v>
      </c>
      <c r="G4608" s="85">
        <v>951466</v>
      </c>
      <c r="H4608" s="89"/>
      <c r="I4608" s="273" t="s">
        <v>10959</v>
      </c>
      <c r="J4608" s="89"/>
      <c r="K4608" s="89"/>
      <c r="L4608" s="89"/>
      <c r="M4608" s="89"/>
      <c r="N4608" s="274">
        <v>50</v>
      </c>
      <c r="O4608" s="274">
        <v>0</v>
      </c>
      <c r="P4608" s="89" t="s">
        <v>670</v>
      </c>
    </row>
    <row r="4609" spans="1:16" ht="63.75">
      <c r="A4609" s="271">
        <v>47</v>
      </c>
      <c r="B4609" s="89"/>
      <c r="C4609" s="272" t="s">
        <v>49</v>
      </c>
      <c r="D4609" s="84">
        <v>43566</v>
      </c>
      <c r="E4609" s="85" t="s">
        <v>9080</v>
      </c>
      <c r="F4609" s="85" t="s">
        <v>13</v>
      </c>
      <c r="G4609" s="85">
        <v>951468</v>
      </c>
      <c r="H4609" s="89"/>
      <c r="I4609" s="273" t="s">
        <v>10960</v>
      </c>
      <c r="J4609" s="89"/>
      <c r="K4609" s="89"/>
      <c r="L4609" s="89"/>
      <c r="M4609" s="89"/>
      <c r="N4609" s="274">
        <v>78.45</v>
      </c>
      <c r="O4609" s="274">
        <v>0</v>
      </c>
      <c r="P4609" s="89" t="s">
        <v>670</v>
      </c>
    </row>
    <row r="4610" spans="1:16" ht="63.75">
      <c r="A4610" s="271">
        <v>47</v>
      </c>
      <c r="B4610" s="89"/>
      <c r="C4610" s="272" t="s">
        <v>49</v>
      </c>
      <c r="D4610" s="84">
        <v>43566</v>
      </c>
      <c r="E4610" s="85" t="s">
        <v>9081</v>
      </c>
      <c r="F4610" s="85" t="s">
        <v>11</v>
      </c>
      <c r="G4610" s="85">
        <v>951468</v>
      </c>
      <c r="H4610" s="89"/>
      <c r="I4610" s="273" t="s">
        <v>10961</v>
      </c>
      <c r="J4610" s="89"/>
      <c r="K4610" s="89"/>
      <c r="L4610" s="89"/>
      <c r="M4610" s="89"/>
      <c r="N4610" s="274">
        <v>50</v>
      </c>
      <c r="O4610" s="274">
        <v>0</v>
      </c>
      <c r="P4610" s="89" t="s">
        <v>670</v>
      </c>
    </row>
    <row r="4611" spans="1:16" ht="76.5">
      <c r="A4611" s="271" t="s">
        <v>556</v>
      </c>
      <c r="B4611" s="89"/>
      <c r="C4611" s="272" t="s">
        <v>616</v>
      </c>
      <c r="D4611" s="84">
        <v>43566</v>
      </c>
      <c r="E4611" s="85" t="s">
        <v>9082</v>
      </c>
      <c r="F4611" s="85" t="s">
        <v>13</v>
      </c>
      <c r="G4611" s="85">
        <v>951474</v>
      </c>
      <c r="H4611" s="89"/>
      <c r="I4611" s="273" t="s">
        <v>10962</v>
      </c>
      <c r="J4611" s="89"/>
      <c r="K4611" s="89"/>
      <c r="L4611" s="89"/>
      <c r="M4611" s="89"/>
      <c r="N4611" s="274">
        <v>274.57</v>
      </c>
      <c r="O4611" s="274">
        <v>0</v>
      </c>
      <c r="P4611" s="89" t="s">
        <v>670</v>
      </c>
    </row>
    <row r="4612" spans="1:16" ht="76.5">
      <c r="A4612" s="271" t="s">
        <v>556</v>
      </c>
      <c r="B4612" s="89"/>
      <c r="C4612" s="272" t="s">
        <v>616</v>
      </c>
      <c r="D4612" s="84">
        <v>43566</v>
      </c>
      <c r="E4612" s="85" t="s">
        <v>9083</v>
      </c>
      <c r="F4612" s="85" t="s">
        <v>11</v>
      </c>
      <c r="G4612" s="85">
        <v>951474</v>
      </c>
      <c r="H4612" s="89"/>
      <c r="I4612" s="273" t="s">
        <v>10963</v>
      </c>
      <c r="J4612" s="89"/>
      <c r="K4612" s="89"/>
      <c r="L4612" s="89"/>
      <c r="M4612" s="89"/>
      <c r="N4612" s="274">
        <v>50</v>
      </c>
      <c r="O4612" s="274">
        <v>0</v>
      </c>
      <c r="P4612" s="89" t="s">
        <v>670</v>
      </c>
    </row>
    <row r="4613" spans="1:16" ht="51">
      <c r="A4613" s="271">
        <v>119</v>
      </c>
      <c r="B4613" s="89"/>
      <c r="C4613" s="272" t="s">
        <v>63</v>
      </c>
      <c r="D4613" s="84">
        <v>43566</v>
      </c>
      <c r="E4613" s="85" t="s">
        <v>9084</v>
      </c>
      <c r="F4613" s="85" t="s">
        <v>11</v>
      </c>
      <c r="G4613" s="85">
        <v>951476</v>
      </c>
      <c r="H4613" s="89"/>
      <c r="I4613" s="273" t="s">
        <v>10964</v>
      </c>
      <c r="J4613" s="89"/>
      <c r="K4613" s="89"/>
      <c r="L4613" s="89"/>
      <c r="M4613" s="89"/>
      <c r="N4613" s="274">
        <v>50</v>
      </c>
      <c r="O4613" s="274">
        <v>0</v>
      </c>
      <c r="P4613" s="89" t="s">
        <v>670</v>
      </c>
    </row>
    <row r="4614" spans="1:16" ht="51">
      <c r="A4614" s="271">
        <v>119</v>
      </c>
      <c r="B4614" s="89"/>
      <c r="C4614" s="272" t="s">
        <v>63</v>
      </c>
      <c r="D4614" s="84">
        <v>43566</v>
      </c>
      <c r="E4614" s="85" t="s">
        <v>9085</v>
      </c>
      <c r="F4614" s="85" t="s">
        <v>11</v>
      </c>
      <c r="G4614" s="85">
        <v>951477</v>
      </c>
      <c r="H4614" s="89"/>
      <c r="I4614" s="273" t="s">
        <v>10965</v>
      </c>
      <c r="J4614" s="89"/>
      <c r="K4614" s="89"/>
      <c r="L4614" s="89"/>
      <c r="M4614" s="89"/>
      <c r="N4614" s="274">
        <v>50</v>
      </c>
      <c r="O4614" s="274">
        <v>0</v>
      </c>
      <c r="P4614" s="89" t="s">
        <v>670</v>
      </c>
    </row>
    <row r="4615" spans="1:16" ht="51">
      <c r="A4615" s="271">
        <v>119</v>
      </c>
      <c r="B4615" s="89"/>
      <c r="C4615" s="272" t="s">
        <v>63</v>
      </c>
      <c r="D4615" s="84">
        <v>43566</v>
      </c>
      <c r="E4615" s="85" t="s">
        <v>9086</v>
      </c>
      <c r="F4615" s="85" t="s">
        <v>11</v>
      </c>
      <c r="G4615" s="85">
        <v>951479</v>
      </c>
      <c r="H4615" s="89"/>
      <c r="I4615" s="273" t="s">
        <v>10966</v>
      </c>
      <c r="J4615" s="89"/>
      <c r="K4615" s="89"/>
      <c r="L4615" s="89"/>
      <c r="M4615" s="89"/>
      <c r="N4615" s="274">
        <v>50</v>
      </c>
      <c r="O4615" s="274">
        <v>0</v>
      </c>
      <c r="P4615" s="89" t="s">
        <v>670</v>
      </c>
    </row>
    <row r="4616" spans="1:16" ht="51">
      <c r="A4616" s="271">
        <v>117</v>
      </c>
      <c r="B4616" s="89"/>
      <c r="C4616" s="272" t="s">
        <v>62</v>
      </c>
      <c r="D4616" s="84">
        <v>43566</v>
      </c>
      <c r="E4616" s="85" t="s">
        <v>9087</v>
      </c>
      <c r="F4616" s="85" t="s">
        <v>11</v>
      </c>
      <c r="G4616" s="85">
        <v>951480</v>
      </c>
      <c r="H4616" s="89"/>
      <c r="I4616" s="273" t="s">
        <v>10967</v>
      </c>
      <c r="J4616" s="89"/>
      <c r="K4616" s="89"/>
      <c r="L4616" s="89"/>
      <c r="M4616" s="89"/>
      <c r="N4616" s="274">
        <v>50</v>
      </c>
      <c r="O4616" s="274">
        <v>0</v>
      </c>
      <c r="P4616" s="89" t="s">
        <v>670</v>
      </c>
    </row>
    <row r="4617" spans="1:16" ht="51">
      <c r="A4617" s="271">
        <v>119</v>
      </c>
      <c r="B4617" s="89"/>
      <c r="C4617" s="272" t="s">
        <v>63</v>
      </c>
      <c r="D4617" s="84">
        <v>43566</v>
      </c>
      <c r="E4617" s="85" t="s">
        <v>9088</v>
      </c>
      <c r="F4617" s="85" t="s">
        <v>11</v>
      </c>
      <c r="G4617" s="85">
        <v>951496</v>
      </c>
      <c r="H4617" s="89"/>
      <c r="I4617" s="273" t="s">
        <v>10968</v>
      </c>
      <c r="J4617" s="89"/>
      <c r="K4617" s="89"/>
      <c r="L4617" s="89"/>
      <c r="M4617" s="89"/>
      <c r="N4617" s="274">
        <v>50</v>
      </c>
      <c r="O4617" s="274">
        <v>0</v>
      </c>
      <c r="P4617" s="89" t="s">
        <v>670</v>
      </c>
    </row>
    <row r="4618" spans="1:16" ht="51">
      <c r="A4618" s="271">
        <v>117</v>
      </c>
      <c r="B4618" s="89"/>
      <c r="C4618" s="272" t="s">
        <v>62</v>
      </c>
      <c r="D4618" s="84">
        <v>43566</v>
      </c>
      <c r="E4618" s="85" t="s">
        <v>9089</v>
      </c>
      <c r="F4618" s="85" t="s">
        <v>11</v>
      </c>
      <c r="G4618" s="85">
        <v>951498</v>
      </c>
      <c r="H4618" s="89"/>
      <c r="I4618" s="273" t="s">
        <v>10969</v>
      </c>
      <c r="J4618" s="89"/>
      <c r="K4618" s="89"/>
      <c r="L4618" s="89"/>
      <c r="M4618" s="89"/>
      <c r="N4618" s="274">
        <v>50</v>
      </c>
      <c r="O4618" s="274">
        <v>0</v>
      </c>
      <c r="P4618" s="89" t="s">
        <v>670</v>
      </c>
    </row>
    <row r="4619" spans="1:16" ht="51">
      <c r="A4619" s="271">
        <v>117</v>
      </c>
      <c r="B4619" s="89"/>
      <c r="C4619" s="272" t="s">
        <v>62</v>
      </c>
      <c r="D4619" s="84">
        <v>43566</v>
      </c>
      <c r="E4619" s="85" t="s">
        <v>9090</v>
      </c>
      <c r="F4619" s="85" t="s">
        <v>11</v>
      </c>
      <c r="G4619" s="85">
        <v>951499</v>
      </c>
      <c r="H4619" s="89"/>
      <c r="I4619" s="273" t="s">
        <v>10970</v>
      </c>
      <c r="J4619" s="89"/>
      <c r="K4619" s="89"/>
      <c r="L4619" s="89"/>
      <c r="M4619" s="89"/>
      <c r="N4619" s="274">
        <v>50</v>
      </c>
      <c r="O4619" s="274">
        <v>0</v>
      </c>
      <c r="P4619" s="89" t="s">
        <v>670</v>
      </c>
    </row>
    <row r="4620" spans="1:16" ht="89.25">
      <c r="A4620" s="271">
        <v>378</v>
      </c>
      <c r="B4620" s="89"/>
      <c r="C4620" s="272" t="s">
        <v>639</v>
      </c>
      <c r="D4620" s="84">
        <v>43566</v>
      </c>
      <c r="E4620" s="85" t="s">
        <v>9091</v>
      </c>
      <c r="F4620" s="85" t="s">
        <v>11</v>
      </c>
      <c r="G4620" s="85">
        <v>951505</v>
      </c>
      <c r="H4620" s="89"/>
      <c r="I4620" s="273" t="s">
        <v>10971</v>
      </c>
      <c r="J4620" s="89"/>
      <c r="K4620" s="89"/>
      <c r="L4620" s="89"/>
      <c r="M4620" s="89"/>
      <c r="N4620" s="274">
        <v>498.64</v>
      </c>
      <c r="O4620" s="274">
        <v>0</v>
      </c>
      <c r="P4620" s="89" t="s">
        <v>670</v>
      </c>
    </row>
    <row r="4621" spans="1:16" ht="51">
      <c r="A4621" s="271">
        <v>119</v>
      </c>
      <c r="B4621" s="89"/>
      <c r="C4621" s="272" t="s">
        <v>63</v>
      </c>
      <c r="D4621" s="84">
        <v>43566</v>
      </c>
      <c r="E4621" s="85" t="s">
        <v>9092</v>
      </c>
      <c r="F4621" s="85" t="s">
        <v>11</v>
      </c>
      <c r="G4621" s="85">
        <v>951506</v>
      </c>
      <c r="H4621" s="89"/>
      <c r="I4621" s="273" t="s">
        <v>10972</v>
      </c>
      <c r="J4621" s="89"/>
      <c r="K4621" s="89"/>
      <c r="L4621" s="89"/>
      <c r="M4621" s="89"/>
      <c r="N4621" s="274">
        <v>50</v>
      </c>
      <c r="O4621" s="274">
        <v>0</v>
      </c>
      <c r="P4621" s="89" t="s">
        <v>670</v>
      </c>
    </row>
    <row r="4622" spans="1:16" ht="89.25">
      <c r="A4622" s="271">
        <v>10</v>
      </c>
      <c r="B4622" s="89"/>
      <c r="C4622" s="272" t="s">
        <v>41</v>
      </c>
      <c r="D4622" s="84">
        <v>43567</v>
      </c>
      <c r="E4622" s="85" t="s">
        <v>9093</v>
      </c>
      <c r="F4622" s="85" t="s">
        <v>15</v>
      </c>
      <c r="G4622" s="85">
        <v>7721</v>
      </c>
      <c r="H4622" s="89"/>
      <c r="I4622" s="273" t="s">
        <v>10973</v>
      </c>
      <c r="J4622" s="89"/>
      <c r="K4622" s="89"/>
      <c r="L4622" s="89"/>
      <c r="M4622" s="89"/>
      <c r="N4622" s="274">
        <v>21366.13</v>
      </c>
      <c r="O4622" s="274">
        <v>0</v>
      </c>
      <c r="P4622" s="89" t="s">
        <v>670</v>
      </c>
    </row>
    <row r="4623" spans="1:16" ht="102">
      <c r="A4623" s="271">
        <v>10</v>
      </c>
      <c r="B4623" s="89"/>
      <c r="C4623" s="272" t="s">
        <v>41</v>
      </c>
      <c r="D4623" s="84">
        <v>43567</v>
      </c>
      <c r="E4623" s="85" t="s">
        <v>9094</v>
      </c>
      <c r="F4623" s="85" t="s">
        <v>6</v>
      </c>
      <c r="G4623" s="85">
        <v>7719</v>
      </c>
      <c r="H4623" s="89"/>
      <c r="I4623" s="273" t="s">
        <v>10974</v>
      </c>
      <c r="J4623" s="89"/>
      <c r="K4623" s="89"/>
      <c r="L4623" s="89"/>
      <c r="M4623" s="89"/>
      <c r="N4623" s="274">
        <v>0</v>
      </c>
      <c r="O4623" s="274">
        <v>0.05</v>
      </c>
      <c r="P4623" s="89" t="s">
        <v>670</v>
      </c>
    </row>
    <row r="4624" spans="1:16" ht="51">
      <c r="A4624" s="271">
        <v>117</v>
      </c>
      <c r="B4624" s="89"/>
      <c r="C4624" s="272" t="s">
        <v>62</v>
      </c>
      <c r="D4624" s="84">
        <v>43567</v>
      </c>
      <c r="E4624" s="85" t="s">
        <v>9095</v>
      </c>
      <c r="F4624" s="85" t="s">
        <v>11</v>
      </c>
      <c r="G4624" s="85">
        <v>951532</v>
      </c>
      <c r="H4624" s="89"/>
      <c r="I4624" s="273" t="s">
        <v>10975</v>
      </c>
      <c r="J4624" s="89"/>
      <c r="K4624" s="89"/>
      <c r="L4624" s="89"/>
      <c r="M4624" s="89"/>
      <c r="N4624" s="274">
        <v>50</v>
      </c>
      <c r="O4624" s="274">
        <v>0</v>
      </c>
      <c r="P4624" s="89" t="s">
        <v>670</v>
      </c>
    </row>
    <row r="4625" spans="1:16" ht="51">
      <c r="A4625" s="271">
        <v>117</v>
      </c>
      <c r="B4625" s="89"/>
      <c r="C4625" s="272" t="s">
        <v>62</v>
      </c>
      <c r="D4625" s="84">
        <v>43567</v>
      </c>
      <c r="E4625" s="85" t="s">
        <v>9096</v>
      </c>
      <c r="F4625" s="85" t="s">
        <v>11</v>
      </c>
      <c r="G4625" s="85">
        <v>951533</v>
      </c>
      <c r="H4625" s="89"/>
      <c r="I4625" s="273" t="s">
        <v>10976</v>
      </c>
      <c r="J4625" s="89"/>
      <c r="K4625" s="89"/>
      <c r="L4625" s="89"/>
      <c r="M4625" s="89"/>
      <c r="N4625" s="274">
        <v>50</v>
      </c>
      <c r="O4625" s="274">
        <v>0</v>
      </c>
      <c r="P4625" s="89" t="s">
        <v>670</v>
      </c>
    </row>
    <row r="4626" spans="1:16" ht="51">
      <c r="A4626" s="271">
        <v>117</v>
      </c>
      <c r="B4626" s="89"/>
      <c r="C4626" s="272" t="s">
        <v>62</v>
      </c>
      <c r="D4626" s="84">
        <v>43567</v>
      </c>
      <c r="E4626" s="85" t="s">
        <v>9097</v>
      </c>
      <c r="F4626" s="85" t="s">
        <v>11</v>
      </c>
      <c r="G4626" s="85">
        <v>951534</v>
      </c>
      <c r="H4626" s="89"/>
      <c r="I4626" s="273" t="s">
        <v>10977</v>
      </c>
      <c r="J4626" s="89"/>
      <c r="K4626" s="89"/>
      <c r="L4626" s="89"/>
      <c r="M4626" s="89"/>
      <c r="N4626" s="274">
        <v>50</v>
      </c>
      <c r="O4626" s="274">
        <v>0</v>
      </c>
      <c r="P4626" s="89" t="s">
        <v>670</v>
      </c>
    </row>
    <row r="4627" spans="1:16" ht="89.25">
      <c r="A4627" s="271">
        <v>10</v>
      </c>
      <c r="B4627" s="89"/>
      <c r="C4627" s="272" t="s">
        <v>41</v>
      </c>
      <c r="D4627" s="84">
        <v>43567</v>
      </c>
      <c r="E4627" s="85" t="s">
        <v>9098</v>
      </c>
      <c r="F4627" s="85" t="s">
        <v>15</v>
      </c>
      <c r="G4627" s="85">
        <v>7719</v>
      </c>
      <c r="H4627" s="89"/>
      <c r="I4627" s="273" t="s">
        <v>10978</v>
      </c>
      <c r="J4627" s="89"/>
      <c r="K4627" s="89"/>
      <c r="L4627" s="89"/>
      <c r="M4627" s="89"/>
      <c r="N4627" s="274">
        <v>6270.51</v>
      </c>
      <c r="O4627" s="274">
        <v>0</v>
      </c>
      <c r="P4627" s="89" t="s">
        <v>670</v>
      </c>
    </row>
    <row r="4628" spans="1:16" ht="89.25">
      <c r="A4628" s="271">
        <v>10</v>
      </c>
      <c r="B4628" s="89"/>
      <c r="C4628" s="272" t="s">
        <v>41</v>
      </c>
      <c r="D4628" s="84">
        <v>43567</v>
      </c>
      <c r="E4628" s="85" t="s">
        <v>9099</v>
      </c>
      <c r="F4628" s="85" t="s">
        <v>15</v>
      </c>
      <c r="G4628" s="85">
        <v>7722</v>
      </c>
      <c r="H4628" s="89"/>
      <c r="I4628" s="273" t="s">
        <v>10979</v>
      </c>
      <c r="J4628" s="89"/>
      <c r="K4628" s="89"/>
      <c r="L4628" s="89"/>
      <c r="M4628" s="89"/>
      <c r="N4628" s="274">
        <v>330.44</v>
      </c>
      <c r="O4628" s="274">
        <v>0</v>
      </c>
      <c r="P4628" s="89" t="s">
        <v>670</v>
      </c>
    </row>
    <row r="4629" spans="1:16" ht="102">
      <c r="A4629" s="271">
        <v>10</v>
      </c>
      <c r="B4629" s="89"/>
      <c r="C4629" s="272" t="s">
        <v>41</v>
      </c>
      <c r="D4629" s="84">
        <v>43567</v>
      </c>
      <c r="E4629" s="85" t="s">
        <v>9100</v>
      </c>
      <c r="F4629" s="85" t="s">
        <v>15</v>
      </c>
      <c r="G4629" s="85">
        <v>7720</v>
      </c>
      <c r="H4629" s="89"/>
      <c r="I4629" s="273" t="s">
        <v>10980</v>
      </c>
      <c r="J4629" s="89"/>
      <c r="K4629" s="89"/>
      <c r="L4629" s="89"/>
      <c r="M4629" s="89"/>
      <c r="N4629" s="274">
        <v>289.35000000000002</v>
      </c>
      <c r="O4629" s="274">
        <v>0</v>
      </c>
      <c r="P4629" s="89" t="s">
        <v>670</v>
      </c>
    </row>
    <row r="4630" spans="1:16" ht="89.25">
      <c r="A4630" s="271">
        <v>670</v>
      </c>
      <c r="B4630" s="89"/>
      <c r="C4630" s="272" t="s">
        <v>190</v>
      </c>
      <c r="D4630" s="84">
        <v>43567</v>
      </c>
      <c r="E4630" s="85" t="s">
        <v>9101</v>
      </c>
      <c r="F4630" s="85" t="s">
        <v>15</v>
      </c>
      <c r="G4630" s="85">
        <v>7726</v>
      </c>
      <c r="H4630" s="89"/>
      <c r="I4630" s="273" t="s">
        <v>10981</v>
      </c>
      <c r="J4630" s="89"/>
      <c r="K4630" s="89"/>
      <c r="L4630" s="89"/>
      <c r="M4630" s="89"/>
      <c r="N4630" s="274">
        <v>286.81</v>
      </c>
      <c r="O4630" s="274">
        <v>0</v>
      </c>
      <c r="P4630" s="89" t="s">
        <v>670</v>
      </c>
    </row>
    <row r="4631" spans="1:16" ht="89.25">
      <c r="A4631" s="271">
        <v>513</v>
      </c>
      <c r="B4631" s="89"/>
      <c r="C4631" s="272" t="s">
        <v>171</v>
      </c>
      <c r="D4631" s="84">
        <v>43567</v>
      </c>
      <c r="E4631" s="85" t="s">
        <v>9102</v>
      </c>
      <c r="F4631" s="85" t="s">
        <v>15</v>
      </c>
      <c r="G4631" s="85">
        <v>7744</v>
      </c>
      <c r="H4631" s="89"/>
      <c r="I4631" s="273" t="s">
        <v>10982</v>
      </c>
      <c r="J4631" s="89"/>
      <c r="K4631" s="89"/>
      <c r="L4631" s="89"/>
      <c r="M4631" s="89"/>
      <c r="N4631" s="274">
        <v>50</v>
      </c>
      <c r="O4631" s="274">
        <v>0</v>
      </c>
      <c r="P4631" s="89" t="s">
        <v>670</v>
      </c>
    </row>
    <row r="4632" spans="1:16" ht="89.25">
      <c r="A4632" s="271">
        <v>10</v>
      </c>
      <c r="B4632" s="89"/>
      <c r="C4632" s="272" t="s">
        <v>41</v>
      </c>
      <c r="D4632" s="84">
        <v>43567</v>
      </c>
      <c r="E4632" s="85" t="s">
        <v>9103</v>
      </c>
      <c r="F4632" s="85" t="s">
        <v>15</v>
      </c>
      <c r="G4632" s="85">
        <v>7715</v>
      </c>
      <c r="H4632" s="89"/>
      <c r="I4632" s="273" t="s">
        <v>10983</v>
      </c>
      <c r="J4632" s="89"/>
      <c r="K4632" s="89"/>
      <c r="L4632" s="89"/>
      <c r="M4632" s="89"/>
      <c r="N4632" s="274">
        <v>348.48</v>
      </c>
      <c r="O4632" s="274">
        <v>0</v>
      </c>
      <c r="P4632" s="89" t="s">
        <v>670</v>
      </c>
    </row>
    <row r="4633" spans="1:16" ht="89.25">
      <c r="A4633" s="271">
        <v>25</v>
      </c>
      <c r="B4633" s="89"/>
      <c r="C4633" s="272" t="s">
        <v>45</v>
      </c>
      <c r="D4633" s="84">
        <v>43567</v>
      </c>
      <c r="E4633" s="85" t="s">
        <v>9104</v>
      </c>
      <c r="F4633" s="85" t="s">
        <v>15</v>
      </c>
      <c r="G4633" s="85">
        <v>7727</v>
      </c>
      <c r="H4633" s="89"/>
      <c r="I4633" s="273" t="s">
        <v>10984</v>
      </c>
      <c r="J4633" s="89"/>
      <c r="K4633" s="89"/>
      <c r="L4633" s="89"/>
      <c r="M4633" s="89"/>
      <c r="N4633" s="274">
        <v>620.96</v>
      </c>
      <c r="O4633" s="274">
        <v>0</v>
      </c>
      <c r="P4633" s="89" t="s">
        <v>670</v>
      </c>
    </row>
    <row r="4634" spans="1:16" ht="76.5">
      <c r="A4634" s="271">
        <v>513</v>
      </c>
      <c r="B4634" s="89"/>
      <c r="C4634" s="272" t="s">
        <v>171</v>
      </c>
      <c r="D4634" s="84">
        <v>43567</v>
      </c>
      <c r="E4634" s="85" t="s">
        <v>9105</v>
      </c>
      <c r="F4634" s="85" t="s">
        <v>15</v>
      </c>
      <c r="G4634" s="85">
        <v>7731</v>
      </c>
      <c r="H4634" s="89"/>
      <c r="I4634" s="273" t="s">
        <v>10985</v>
      </c>
      <c r="J4634" s="89"/>
      <c r="K4634" s="89"/>
      <c r="L4634" s="89"/>
      <c r="M4634" s="89"/>
      <c r="N4634" s="274">
        <v>50</v>
      </c>
      <c r="O4634" s="274">
        <v>0</v>
      </c>
      <c r="P4634" s="89" t="s">
        <v>670</v>
      </c>
    </row>
    <row r="4635" spans="1:16" ht="76.5">
      <c r="A4635" s="271">
        <v>513</v>
      </c>
      <c r="B4635" s="89"/>
      <c r="C4635" s="272" t="s">
        <v>171</v>
      </c>
      <c r="D4635" s="84">
        <v>43567</v>
      </c>
      <c r="E4635" s="85" t="s">
        <v>9106</v>
      </c>
      <c r="F4635" s="85" t="s">
        <v>15</v>
      </c>
      <c r="G4635" s="85">
        <v>7730</v>
      </c>
      <c r="H4635" s="89"/>
      <c r="I4635" s="273" t="s">
        <v>10986</v>
      </c>
      <c r="J4635" s="89"/>
      <c r="K4635" s="89"/>
      <c r="L4635" s="89"/>
      <c r="M4635" s="89"/>
      <c r="N4635" s="274">
        <v>50</v>
      </c>
      <c r="O4635" s="274">
        <v>0</v>
      </c>
      <c r="P4635" s="89" t="s">
        <v>670</v>
      </c>
    </row>
    <row r="4636" spans="1:16" ht="63.75">
      <c r="A4636" s="271">
        <v>10</v>
      </c>
      <c r="B4636" s="89"/>
      <c r="C4636" s="272" t="s">
        <v>41</v>
      </c>
      <c r="D4636" s="84">
        <v>43567</v>
      </c>
      <c r="E4636" s="85" t="s">
        <v>9107</v>
      </c>
      <c r="F4636" s="85" t="s">
        <v>6</v>
      </c>
      <c r="G4636" s="85">
        <v>1013321</v>
      </c>
      <c r="H4636" s="89"/>
      <c r="I4636" s="273" t="s">
        <v>10987</v>
      </c>
      <c r="J4636" s="89"/>
      <c r="K4636" s="89"/>
      <c r="L4636" s="89"/>
      <c r="M4636" s="89"/>
      <c r="N4636" s="274">
        <v>0</v>
      </c>
      <c r="O4636" s="274">
        <v>22643.21</v>
      </c>
      <c r="P4636" s="89" t="s">
        <v>670</v>
      </c>
    </row>
    <row r="4637" spans="1:16" ht="76.5">
      <c r="A4637" s="271">
        <v>10</v>
      </c>
      <c r="B4637" s="89"/>
      <c r="C4637" s="272" t="s">
        <v>41</v>
      </c>
      <c r="D4637" s="84">
        <v>43567</v>
      </c>
      <c r="E4637" s="85" t="s">
        <v>9108</v>
      </c>
      <c r="F4637" s="85" t="s">
        <v>6</v>
      </c>
      <c r="G4637" s="85">
        <v>1013327</v>
      </c>
      <c r="H4637" s="89"/>
      <c r="I4637" s="273" t="s">
        <v>10988</v>
      </c>
      <c r="J4637" s="89"/>
      <c r="K4637" s="89"/>
      <c r="L4637" s="89"/>
      <c r="M4637" s="89"/>
      <c r="N4637" s="274">
        <v>0</v>
      </c>
      <c r="O4637" s="274">
        <v>7586.89</v>
      </c>
      <c r="P4637" s="89" t="s">
        <v>670</v>
      </c>
    </row>
    <row r="4638" spans="1:16" ht="63.75">
      <c r="A4638" s="271">
        <v>10</v>
      </c>
      <c r="B4638" s="89"/>
      <c r="C4638" s="272" t="s">
        <v>41</v>
      </c>
      <c r="D4638" s="84">
        <v>43567</v>
      </c>
      <c r="E4638" s="85" t="s">
        <v>9109</v>
      </c>
      <c r="F4638" s="85" t="s">
        <v>6</v>
      </c>
      <c r="G4638" s="85">
        <v>1013331</v>
      </c>
      <c r="H4638" s="89"/>
      <c r="I4638" s="273" t="s">
        <v>10989</v>
      </c>
      <c r="J4638" s="89"/>
      <c r="K4638" s="89"/>
      <c r="L4638" s="89"/>
      <c r="M4638" s="89"/>
      <c r="N4638" s="274">
        <v>0</v>
      </c>
      <c r="O4638" s="274">
        <v>10049.9</v>
      </c>
      <c r="P4638" s="89" t="s">
        <v>670</v>
      </c>
    </row>
    <row r="4639" spans="1:16" ht="63.75">
      <c r="A4639" s="271">
        <v>10</v>
      </c>
      <c r="B4639" s="89"/>
      <c r="C4639" s="272" t="s">
        <v>41</v>
      </c>
      <c r="D4639" s="84">
        <v>43567</v>
      </c>
      <c r="E4639" s="85" t="s">
        <v>9110</v>
      </c>
      <c r="F4639" s="85" t="s">
        <v>6</v>
      </c>
      <c r="G4639" s="85">
        <v>1013333</v>
      </c>
      <c r="H4639" s="89"/>
      <c r="I4639" s="273" t="s">
        <v>10990</v>
      </c>
      <c r="J4639" s="89"/>
      <c r="K4639" s="89"/>
      <c r="L4639" s="89"/>
      <c r="M4639" s="89"/>
      <c r="N4639" s="274">
        <v>0</v>
      </c>
      <c r="O4639" s="274">
        <v>199612.28</v>
      </c>
      <c r="P4639" s="89" t="s">
        <v>670</v>
      </c>
    </row>
    <row r="4640" spans="1:16" ht="76.5">
      <c r="A4640" s="271" t="s">
        <v>556</v>
      </c>
      <c r="B4640" s="89"/>
      <c r="C4640" s="272" t="s">
        <v>616</v>
      </c>
      <c r="D4640" s="84">
        <v>43567</v>
      </c>
      <c r="E4640" s="85" t="s">
        <v>9111</v>
      </c>
      <c r="F4640" s="85" t="s">
        <v>15</v>
      </c>
      <c r="G4640" s="85">
        <v>7754</v>
      </c>
      <c r="H4640" s="89"/>
      <c r="I4640" s="273" t="s">
        <v>10991</v>
      </c>
      <c r="J4640" s="89"/>
      <c r="K4640" s="89"/>
      <c r="L4640" s="89"/>
      <c r="M4640" s="89"/>
      <c r="N4640" s="274">
        <v>6751.88</v>
      </c>
      <c r="O4640" s="274">
        <v>0</v>
      </c>
      <c r="P4640" s="89" t="s">
        <v>670</v>
      </c>
    </row>
    <row r="4641" spans="1:16" ht="63.75">
      <c r="A4641" s="271">
        <v>10</v>
      </c>
      <c r="B4641" s="89"/>
      <c r="C4641" s="272" t="s">
        <v>41</v>
      </c>
      <c r="D4641" s="84">
        <v>43567</v>
      </c>
      <c r="E4641" s="85" t="s">
        <v>9112</v>
      </c>
      <c r="F4641" s="85" t="s">
        <v>15</v>
      </c>
      <c r="G4641" s="85">
        <v>1013322</v>
      </c>
      <c r="H4641" s="89"/>
      <c r="I4641" s="273" t="s">
        <v>10992</v>
      </c>
      <c r="J4641" s="89"/>
      <c r="K4641" s="89"/>
      <c r="L4641" s="89"/>
      <c r="M4641" s="89"/>
      <c r="N4641" s="274">
        <v>50</v>
      </c>
      <c r="O4641" s="274">
        <v>0</v>
      </c>
      <c r="P4641" s="89" t="s">
        <v>670</v>
      </c>
    </row>
    <row r="4642" spans="1:16" ht="51">
      <c r="A4642" s="271">
        <v>513</v>
      </c>
      <c r="B4642" s="89"/>
      <c r="C4642" s="272" t="s">
        <v>171</v>
      </c>
      <c r="D4642" s="84">
        <v>43567</v>
      </c>
      <c r="E4642" s="85" t="s">
        <v>9113</v>
      </c>
      <c r="F4642" s="85" t="s">
        <v>15</v>
      </c>
      <c r="G4642" s="85">
        <v>1013324</v>
      </c>
      <c r="H4642" s="89"/>
      <c r="I4642" s="273" t="s">
        <v>7682</v>
      </c>
      <c r="J4642" s="89"/>
      <c r="K4642" s="89"/>
      <c r="L4642" s="89"/>
      <c r="M4642" s="89"/>
      <c r="N4642" s="274">
        <v>50</v>
      </c>
      <c r="O4642" s="274">
        <v>0</v>
      </c>
      <c r="P4642" s="89" t="s">
        <v>670</v>
      </c>
    </row>
    <row r="4643" spans="1:16" ht="76.5">
      <c r="A4643" s="271">
        <v>10</v>
      </c>
      <c r="B4643" s="89"/>
      <c r="C4643" s="272" t="s">
        <v>41</v>
      </c>
      <c r="D4643" s="84">
        <v>43567</v>
      </c>
      <c r="E4643" s="85" t="s">
        <v>9114</v>
      </c>
      <c r="F4643" s="85" t="s">
        <v>15</v>
      </c>
      <c r="G4643" s="85">
        <v>1013328</v>
      </c>
      <c r="H4643" s="89"/>
      <c r="I4643" s="273" t="s">
        <v>10993</v>
      </c>
      <c r="J4643" s="89"/>
      <c r="K4643" s="89"/>
      <c r="L4643" s="89"/>
      <c r="M4643" s="89"/>
      <c r="N4643" s="274">
        <v>50</v>
      </c>
      <c r="O4643" s="274">
        <v>0</v>
      </c>
      <c r="P4643" s="89" t="s">
        <v>670</v>
      </c>
    </row>
    <row r="4644" spans="1:16" ht="63.75">
      <c r="A4644" s="271">
        <v>597</v>
      </c>
      <c r="B4644" s="89"/>
      <c r="C4644" s="272" t="s">
        <v>734</v>
      </c>
      <c r="D4644" s="84">
        <v>43567</v>
      </c>
      <c r="E4644" s="85" t="s">
        <v>9115</v>
      </c>
      <c r="F4644" s="85" t="s">
        <v>15</v>
      </c>
      <c r="G4644" s="85">
        <v>1013330</v>
      </c>
      <c r="H4644" s="89"/>
      <c r="I4644" s="273" t="s">
        <v>10994</v>
      </c>
      <c r="J4644" s="89"/>
      <c r="K4644" s="89"/>
      <c r="L4644" s="89"/>
      <c r="M4644" s="89"/>
      <c r="N4644" s="274">
        <v>50</v>
      </c>
      <c r="O4644" s="274">
        <v>0</v>
      </c>
      <c r="P4644" s="89" t="s">
        <v>670</v>
      </c>
    </row>
    <row r="4645" spans="1:16" ht="63.75">
      <c r="A4645" s="271">
        <v>10</v>
      </c>
      <c r="B4645" s="89"/>
      <c r="C4645" s="272" t="s">
        <v>41</v>
      </c>
      <c r="D4645" s="84">
        <v>43567</v>
      </c>
      <c r="E4645" s="85" t="s">
        <v>9116</v>
      </c>
      <c r="F4645" s="85" t="s">
        <v>15</v>
      </c>
      <c r="G4645" s="85">
        <v>1013332</v>
      </c>
      <c r="H4645" s="89"/>
      <c r="I4645" s="273" t="s">
        <v>10995</v>
      </c>
      <c r="J4645" s="89"/>
      <c r="K4645" s="89"/>
      <c r="L4645" s="89"/>
      <c r="M4645" s="89"/>
      <c r="N4645" s="274">
        <v>50</v>
      </c>
      <c r="O4645" s="274">
        <v>0</v>
      </c>
      <c r="P4645" s="89" t="s">
        <v>670</v>
      </c>
    </row>
    <row r="4646" spans="1:16" ht="63.75">
      <c r="A4646" s="271">
        <v>10</v>
      </c>
      <c r="B4646" s="89"/>
      <c r="C4646" s="272" t="s">
        <v>41</v>
      </c>
      <c r="D4646" s="84">
        <v>43567</v>
      </c>
      <c r="E4646" s="85" t="s">
        <v>9117</v>
      </c>
      <c r="F4646" s="85" t="s">
        <v>15</v>
      </c>
      <c r="G4646" s="85">
        <v>1013334</v>
      </c>
      <c r="H4646" s="89"/>
      <c r="I4646" s="273" t="s">
        <v>10996</v>
      </c>
      <c r="J4646" s="89"/>
      <c r="K4646" s="89"/>
      <c r="L4646" s="89"/>
      <c r="M4646" s="89"/>
      <c r="N4646" s="274">
        <v>50</v>
      </c>
      <c r="O4646" s="274">
        <v>0</v>
      </c>
      <c r="P4646" s="89" t="s">
        <v>670</v>
      </c>
    </row>
    <row r="4647" spans="1:16" ht="51">
      <c r="A4647" s="271">
        <v>46</v>
      </c>
      <c r="B4647" s="89"/>
      <c r="C4647" s="272" t="s">
        <v>48</v>
      </c>
      <c r="D4647" s="84">
        <v>43567</v>
      </c>
      <c r="E4647" s="85" t="s">
        <v>9118</v>
      </c>
      <c r="F4647" s="85" t="s">
        <v>6</v>
      </c>
      <c r="G4647" s="85">
        <v>1105433</v>
      </c>
      <c r="H4647" s="89"/>
      <c r="I4647" s="273" t="s">
        <v>10997</v>
      </c>
      <c r="J4647" s="89"/>
      <c r="K4647" s="89"/>
      <c r="L4647" s="89"/>
      <c r="M4647" s="89"/>
      <c r="N4647" s="274">
        <v>0</v>
      </c>
      <c r="O4647" s="274">
        <v>6963</v>
      </c>
      <c r="P4647" s="89" t="s">
        <v>670</v>
      </c>
    </row>
    <row r="4648" spans="1:16" ht="76.5">
      <c r="A4648" s="271" t="s">
        <v>557</v>
      </c>
      <c r="B4648" s="89"/>
      <c r="C4648" s="272" t="s">
        <v>783</v>
      </c>
      <c r="D4648" s="84">
        <v>43567</v>
      </c>
      <c r="E4648" s="85" t="s">
        <v>9119</v>
      </c>
      <c r="F4648" s="85" t="s">
        <v>6</v>
      </c>
      <c r="G4648" s="85">
        <v>1105495</v>
      </c>
      <c r="H4648" s="89"/>
      <c r="I4648" s="273" t="s">
        <v>10998</v>
      </c>
      <c r="J4648" s="89"/>
      <c r="K4648" s="89"/>
      <c r="L4648" s="89"/>
      <c r="M4648" s="89"/>
      <c r="N4648" s="274">
        <v>0</v>
      </c>
      <c r="O4648" s="274">
        <v>2965000</v>
      </c>
      <c r="P4648" s="89" t="s">
        <v>670</v>
      </c>
    </row>
    <row r="4649" spans="1:16" ht="63.75">
      <c r="A4649" s="271">
        <v>378</v>
      </c>
      <c r="B4649" s="89"/>
      <c r="C4649" s="272" t="s">
        <v>639</v>
      </c>
      <c r="D4649" s="84">
        <v>43567</v>
      </c>
      <c r="E4649" s="85" t="s">
        <v>9120</v>
      </c>
      <c r="F4649" s="85" t="s">
        <v>6</v>
      </c>
      <c r="G4649" s="85">
        <v>1105509</v>
      </c>
      <c r="H4649" s="89"/>
      <c r="I4649" s="273" t="s">
        <v>10999</v>
      </c>
      <c r="J4649" s="89"/>
      <c r="K4649" s="89"/>
      <c r="L4649" s="89"/>
      <c r="M4649" s="89"/>
      <c r="N4649" s="274">
        <v>0</v>
      </c>
      <c r="O4649" s="274">
        <v>2266.0500000000002</v>
      </c>
      <c r="P4649" s="89" t="s">
        <v>670</v>
      </c>
    </row>
    <row r="4650" spans="1:16" ht="63.75">
      <c r="A4650" s="271">
        <v>660</v>
      </c>
      <c r="B4650" s="89"/>
      <c r="C4650" s="272" t="s">
        <v>188</v>
      </c>
      <c r="D4650" s="84">
        <v>43567</v>
      </c>
      <c r="E4650" s="85" t="s">
        <v>9121</v>
      </c>
      <c r="F4650" s="85" t="s">
        <v>6</v>
      </c>
      <c r="G4650" s="85">
        <v>1105511</v>
      </c>
      <c r="H4650" s="89"/>
      <c r="I4650" s="273" t="s">
        <v>11000</v>
      </c>
      <c r="J4650" s="89"/>
      <c r="K4650" s="89"/>
      <c r="L4650" s="89"/>
      <c r="M4650" s="89"/>
      <c r="N4650" s="274">
        <v>0</v>
      </c>
      <c r="O4650" s="274">
        <v>2116.77</v>
      </c>
      <c r="P4650" s="89" t="s">
        <v>670</v>
      </c>
    </row>
    <row r="4651" spans="1:16" ht="51">
      <c r="A4651" s="271">
        <v>119</v>
      </c>
      <c r="B4651" s="89"/>
      <c r="C4651" s="272" t="s">
        <v>63</v>
      </c>
      <c r="D4651" s="84">
        <v>43567</v>
      </c>
      <c r="E4651" s="85" t="s">
        <v>9122</v>
      </c>
      <c r="F4651" s="85" t="s">
        <v>11</v>
      </c>
      <c r="G4651" s="85">
        <v>951588</v>
      </c>
      <c r="H4651" s="89"/>
      <c r="I4651" s="273" t="s">
        <v>11001</v>
      </c>
      <c r="J4651" s="89"/>
      <c r="K4651" s="89"/>
      <c r="L4651" s="89"/>
      <c r="M4651" s="89"/>
      <c r="N4651" s="274">
        <v>50</v>
      </c>
      <c r="O4651" s="274">
        <v>0</v>
      </c>
      <c r="P4651" s="89" t="s">
        <v>670</v>
      </c>
    </row>
    <row r="4652" spans="1:16" ht="51">
      <c r="A4652" s="271">
        <v>117</v>
      </c>
      <c r="B4652" s="89"/>
      <c r="C4652" s="272" t="s">
        <v>62</v>
      </c>
      <c r="D4652" s="84">
        <v>43567</v>
      </c>
      <c r="E4652" s="85" t="s">
        <v>9123</v>
      </c>
      <c r="F4652" s="85" t="s">
        <v>11</v>
      </c>
      <c r="G4652" s="85">
        <v>951590</v>
      </c>
      <c r="H4652" s="89"/>
      <c r="I4652" s="273" t="s">
        <v>11002</v>
      </c>
      <c r="J4652" s="89"/>
      <c r="K4652" s="89"/>
      <c r="L4652" s="89"/>
      <c r="M4652" s="89"/>
      <c r="N4652" s="274">
        <v>50</v>
      </c>
      <c r="O4652" s="274">
        <v>0</v>
      </c>
      <c r="P4652" s="89" t="s">
        <v>670</v>
      </c>
    </row>
    <row r="4653" spans="1:16" ht="51">
      <c r="A4653" s="271">
        <v>253</v>
      </c>
      <c r="B4653" s="89"/>
      <c r="C4653" s="272" t="s">
        <v>114</v>
      </c>
      <c r="D4653" s="84">
        <v>43567</v>
      </c>
      <c r="E4653" s="85" t="s">
        <v>9124</v>
      </c>
      <c r="F4653" s="85" t="s">
        <v>6</v>
      </c>
      <c r="G4653" s="85">
        <v>80660</v>
      </c>
      <c r="H4653" s="89"/>
      <c r="I4653" s="273" t="s">
        <v>7742</v>
      </c>
      <c r="J4653" s="89"/>
      <c r="K4653" s="89"/>
      <c r="L4653" s="89"/>
      <c r="M4653" s="89"/>
      <c r="N4653" s="274">
        <v>0</v>
      </c>
      <c r="O4653" s="274">
        <v>849372.7</v>
      </c>
      <c r="P4653" s="89" t="s">
        <v>670</v>
      </c>
    </row>
    <row r="4654" spans="1:16" ht="89.25">
      <c r="A4654" s="271">
        <v>25</v>
      </c>
      <c r="B4654" s="89"/>
      <c r="C4654" s="272" t="s">
        <v>45</v>
      </c>
      <c r="D4654" s="84">
        <v>43570</v>
      </c>
      <c r="E4654" s="85" t="s">
        <v>9125</v>
      </c>
      <c r="F4654" s="85" t="s">
        <v>671</v>
      </c>
      <c r="G4654" s="85">
        <v>315541</v>
      </c>
      <c r="H4654" s="89"/>
      <c r="I4654" s="273" t="s">
        <v>11003</v>
      </c>
      <c r="J4654" s="89"/>
      <c r="K4654" s="89"/>
      <c r="L4654" s="89"/>
      <c r="M4654" s="89"/>
      <c r="N4654" s="274">
        <v>1231001.52</v>
      </c>
      <c r="O4654" s="274">
        <v>0</v>
      </c>
      <c r="P4654" s="89" t="s">
        <v>670</v>
      </c>
    </row>
    <row r="4655" spans="1:16" ht="89.25">
      <c r="A4655" s="271">
        <v>25</v>
      </c>
      <c r="B4655" s="89"/>
      <c r="C4655" s="272" t="s">
        <v>45</v>
      </c>
      <c r="D4655" s="84">
        <v>43570</v>
      </c>
      <c r="E4655" s="85" t="s">
        <v>9125</v>
      </c>
      <c r="F4655" s="85" t="s">
        <v>671</v>
      </c>
      <c r="G4655" s="85">
        <v>315542</v>
      </c>
      <c r="H4655" s="89"/>
      <c r="I4655" s="273" t="s">
        <v>11004</v>
      </c>
      <c r="J4655" s="89"/>
      <c r="K4655" s="89"/>
      <c r="L4655" s="89"/>
      <c r="M4655" s="89"/>
      <c r="N4655" s="274">
        <v>1837330.31</v>
      </c>
      <c r="O4655" s="274">
        <v>0</v>
      </c>
      <c r="P4655" s="89" t="s">
        <v>670</v>
      </c>
    </row>
    <row r="4656" spans="1:16" ht="76.5">
      <c r="A4656" s="271">
        <v>25</v>
      </c>
      <c r="B4656" s="89"/>
      <c r="C4656" s="272" t="s">
        <v>45</v>
      </c>
      <c r="D4656" s="84">
        <v>43570</v>
      </c>
      <c r="E4656" s="85" t="s">
        <v>9125</v>
      </c>
      <c r="F4656" s="85" t="s">
        <v>671</v>
      </c>
      <c r="G4656" s="85">
        <v>315540</v>
      </c>
      <c r="H4656" s="89"/>
      <c r="I4656" s="273" t="s">
        <v>11005</v>
      </c>
      <c r="J4656" s="89"/>
      <c r="K4656" s="89"/>
      <c r="L4656" s="89"/>
      <c r="M4656" s="89"/>
      <c r="N4656" s="274">
        <v>1329339.74</v>
      </c>
      <c r="O4656" s="274">
        <v>0</v>
      </c>
      <c r="P4656" s="89" t="s">
        <v>670</v>
      </c>
    </row>
    <row r="4657" spans="1:16" ht="51">
      <c r="A4657" s="271" t="s">
        <v>557</v>
      </c>
      <c r="B4657" s="89"/>
      <c r="C4657" s="272" t="s">
        <v>783</v>
      </c>
      <c r="D4657" s="84">
        <v>43570</v>
      </c>
      <c r="E4657" s="85" t="s">
        <v>9126</v>
      </c>
      <c r="F4657" s="85" t="s">
        <v>6</v>
      </c>
      <c r="G4657" s="85">
        <v>1014127</v>
      </c>
      <c r="H4657" s="89"/>
      <c r="I4657" s="273" t="s">
        <v>11006</v>
      </c>
      <c r="J4657" s="89"/>
      <c r="K4657" s="89"/>
      <c r="L4657" s="89"/>
      <c r="M4657" s="89"/>
      <c r="N4657" s="274">
        <v>0</v>
      </c>
      <c r="O4657" s="274">
        <v>2795566.13</v>
      </c>
      <c r="P4657" s="89" t="s">
        <v>670</v>
      </c>
    </row>
    <row r="4658" spans="1:16" ht="89.25">
      <c r="A4658" s="271">
        <v>35</v>
      </c>
      <c r="B4658" s="89"/>
      <c r="C4658" s="272" t="s">
        <v>46</v>
      </c>
      <c r="D4658" s="84">
        <v>43570</v>
      </c>
      <c r="E4658" s="85" t="s">
        <v>9127</v>
      </c>
      <c r="F4658" s="85" t="s">
        <v>671</v>
      </c>
      <c r="G4658" s="85">
        <v>320653</v>
      </c>
      <c r="H4658" s="89"/>
      <c r="I4658" s="273" t="s">
        <v>11007</v>
      </c>
      <c r="J4658" s="89"/>
      <c r="K4658" s="89"/>
      <c r="L4658" s="89"/>
      <c r="M4658" s="89"/>
      <c r="N4658" s="274">
        <v>0</v>
      </c>
      <c r="O4658" s="274">
        <v>428660</v>
      </c>
      <c r="P4658" s="89" t="s">
        <v>670</v>
      </c>
    </row>
    <row r="4659" spans="1:16" ht="63.75">
      <c r="A4659" s="271">
        <v>46</v>
      </c>
      <c r="B4659" s="89"/>
      <c r="C4659" s="272" t="s">
        <v>48</v>
      </c>
      <c r="D4659" s="84">
        <v>43570</v>
      </c>
      <c r="E4659" s="85" t="s">
        <v>9128</v>
      </c>
      <c r="F4659" s="85" t="s">
        <v>6</v>
      </c>
      <c r="G4659" s="85">
        <v>1105771</v>
      </c>
      <c r="H4659" s="89"/>
      <c r="I4659" s="273" t="s">
        <v>11008</v>
      </c>
      <c r="J4659" s="89"/>
      <c r="K4659" s="89"/>
      <c r="L4659" s="89"/>
      <c r="M4659" s="89"/>
      <c r="N4659" s="274">
        <v>0</v>
      </c>
      <c r="O4659" s="274">
        <v>3786.23</v>
      </c>
      <c r="P4659" s="89" t="s">
        <v>670</v>
      </c>
    </row>
    <row r="4660" spans="1:16" ht="63.75">
      <c r="A4660" s="271">
        <v>46</v>
      </c>
      <c r="B4660" s="89"/>
      <c r="C4660" s="272" t="s">
        <v>48</v>
      </c>
      <c r="D4660" s="84">
        <v>43570</v>
      </c>
      <c r="E4660" s="85" t="s">
        <v>9129</v>
      </c>
      <c r="F4660" s="85" t="s">
        <v>6</v>
      </c>
      <c r="G4660" s="85">
        <v>1105772</v>
      </c>
      <c r="H4660" s="89"/>
      <c r="I4660" s="273" t="s">
        <v>11009</v>
      </c>
      <c r="J4660" s="89"/>
      <c r="K4660" s="89"/>
      <c r="L4660" s="89"/>
      <c r="M4660" s="89"/>
      <c r="N4660" s="274">
        <v>0</v>
      </c>
      <c r="O4660" s="274">
        <v>50.71</v>
      </c>
      <c r="P4660" s="89" t="s">
        <v>670</v>
      </c>
    </row>
    <row r="4661" spans="1:16" ht="51">
      <c r="A4661" s="271">
        <v>117</v>
      </c>
      <c r="B4661" s="89"/>
      <c r="C4661" s="272" t="s">
        <v>62</v>
      </c>
      <c r="D4661" s="84">
        <v>43570</v>
      </c>
      <c r="E4661" s="85" t="s">
        <v>9130</v>
      </c>
      <c r="F4661" s="85" t="s">
        <v>11</v>
      </c>
      <c r="G4661" s="85">
        <v>951638</v>
      </c>
      <c r="H4661" s="89"/>
      <c r="I4661" s="273" t="s">
        <v>11010</v>
      </c>
      <c r="J4661" s="89"/>
      <c r="K4661" s="89"/>
      <c r="L4661" s="89"/>
      <c r="M4661" s="89"/>
      <c r="N4661" s="274">
        <v>50</v>
      </c>
      <c r="O4661" s="274">
        <v>0</v>
      </c>
      <c r="P4661" s="89" t="s">
        <v>670</v>
      </c>
    </row>
    <row r="4662" spans="1:16" ht="51">
      <c r="A4662" s="271" t="s">
        <v>557</v>
      </c>
      <c r="B4662" s="89"/>
      <c r="C4662" s="272" t="s">
        <v>783</v>
      </c>
      <c r="D4662" s="84">
        <v>43570</v>
      </c>
      <c r="E4662" s="85" t="s">
        <v>9131</v>
      </c>
      <c r="F4662" s="85" t="s">
        <v>11</v>
      </c>
      <c r="G4662" s="85">
        <v>12072</v>
      </c>
      <c r="H4662" s="89"/>
      <c r="I4662" s="273" t="s">
        <v>11011</v>
      </c>
      <c r="J4662" s="89"/>
      <c r="K4662" s="89"/>
      <c r="L4662" s="89"/>
      <c r="M4662" s="89"/>
      <c r="N4662" s="274">
        <v>283.86</v>
      </c>
      <c r="O4662" s="274">
        <v>0</v>
      </c>
      <c r="P4662" s="89" t="s">
        <v>670</v>
      </c>
    </row>
    <row r="4663" spans="1:16" ht="63.75">
      <c r="A4663" s="271" t="s">
        <v>557</v>
      </c>
      <c r="B4663" s="89"/>
      <c r="C4663" s="272" t="s">
        <v>783</v>
      </c>
      <c r="D4663" s="84">
        <v>43570</v>
      </c>
      <c r="E4663" s="85" t="s">
        <v>9132</v>
      </c>
      <c r="F4663" s="85" t="s">
        <v>11</v>
      </c>
      <c r="G4663" s="85">
        <v>12074</v>
      </c>
      <c r="H4663" s="89"/>
      <c r="I4663" s="273" t="s">
        <v>11012</v>
      </c>
      <c r="J4663" s="89"/>
      <c r="K4663" s="89"/>
      <c r="L4663" s="89"/>
      <c r="M4663" s="89"/>
      <c r="N4663" s="274">
        <v>1512.07</v>
      </c>
      <c r="O4663" s="274">
        <v>0</v>
      </c>
      <c r="P4663" s="89" t="s">
        <v>670</v>
      </c>
    </row>
    <row r="4664" spans="1:16" ht="63.75">
      <c r="A4664" s="271" t="s">
        <v>557</v>
      </c>
      <c r="B4664" s="89"/>
      <c r="C4664" s="272" t="s">
        <v>783</v>
      </c>
      <c r="D4664" s="84">
        <v>43570</v>
      </c>
      <c r="E4664" s="85" t="s">
        <v>9133</v>
      </c>
      <c r="F4664" s="85" t="s">
        <v>11</v>
      </c>
      <c r="G4664" s="85">
        <v>12069</v>
      </c>
      <c r="H4664" s="89"/>
      <c r="I4664" s="273" t="s">
        <v>11013</v>
      </c>
      <c r="J4664" s="89"/>
      <c r="K4664" s="89"/>
      <c r="L4664" s="89"/>
      <c r="M4664" s="89"/>
      <c r="N4664" s="274">
        <v>971.02</v>
      </c>
      <c r="O4664" s="274">
        <v>0</v>
      </c>
      <c r="P4664" s="89" t="s">
        <v>670</v>
      </c>
    </row>
    <row r="4665" spans="1:16" ht="89.25">
      <c r="A4665" s="271">
        <v>670</v>
      </c>
      <c r="B4665" s="89"/>
      <c r="C4665" s="272" t="s">
        <v>190</v>
      </c>
      <c r="D4665" s="84">
        <v>43570</v>
      </c>
      <c r="E4665" s="85" t="s">
        <v>9134</v>
      </c>
      <c r="F4665" s="85" t="s">
        <v>15</v>
      </c>
      <c r="G4665" s="85">
        <v>7750</v>
      </c>
      <c r="H4665" s="89"/>
      <c r="I4665" s="273" t="s">
        <v>11014</v>
      </c>
      <c r="J4665" s="89"/>
      <c r="K4665" s="89"/>
      <c r="L4665" s="89"/>
      <c r="M4665" s="89"/>
      <c r="N4665" s="274">
        <v>286.81</v>
      </c>
      <c r="O4665" s="274">
        <v>0</v>
      </c>
      <c r="P4665" s="89" t="s">
        <v>670</v>
      </c>
    </row>
    <row r="4666" spans="1:16" ht="89.25">
      <c r="A4666" s="271">
        <v>670</v>
      </c>
      <c r="B4666" s="89"/>
      <c r="C4666" s="272" t="s">
        <v>190</v>
      </c>
      <c r="D4666" s="84">
        <v>43570</v>
      </c>
      <c r="E4666" s="85" t="s">
        <v>9135</v>
      </c>
      <c r="F4666" s="85" t="s">
        <v>15</v>
      </c>
      <c r="G4666" s="85">
        <v>7749</v>
      </c>
      <c r="H4666" s="89"/>
      <c r="I4666" s="273" t="s">
        <v>11015</v>
      </c>
      <c r="J4666" s="89"/>
      <c r="K4666" s="89"/>
      <c r="L4666" s="89"/>
      <c r="M4666" s="89"/>
      <c r="N4666" s="274">
        <v>303.61</v>
      </c>
      <c r="O4666" s="274">
        <v>0</v>
      </c>
      <c r="P4666" s="89" t="s">
        <v>670</v>
      </c>
    </row>
    <row r="4667" spans="1:16" ht="89.25">
      <c r="A4667" s="271">
        <v>35</v>
      </c>
      <c r="B4667" s="89"/>
      <c r="C4667" s="272" t="s">
        <v>46</v>
      </c>
      <c r="D4667" s="84">
        <v>43570</v>
      </c>
      <c r="E4667" s="85" t="s">
        <v>9136</v>
      </c>
      <c r="F4667" s="85" t="s">
        <v>15</v>
      </c>
      <c r="G4667" s="85">
        <v>7748</v>
      </c>
      <c r="H4667" s="89"/>
      <c r="I4667" s="273" t="s">
        <v>11016</v>
      </c>
      <c r="J4667" s="89"/>
      <c r="K4667" s="89"/>
      <c r="L4667" s="89"/>
      <c r="M4667" s="89"/>
      <c r="N4667" s="274">
        <v>273.57</v>
      </c>
      <c r="O4667" s="274">
        <v>0</v>
      </c>
      <c r="P4667" s="89" t="s">
        <v>670</v>
      </c>
    </row>
    <row r="4668" spans="1:16" ht="102">
      <c r="A4668" s="271">
        <v>244</v>
      </c>
      <c r="B4668" s="89"/>
      <c r="C4668" s="272" t="s">
        <v>110</v>
      </c>
      <c r="D4668" s="84">
        <v>43570</v>
      </c>
      <c r="E4668" s="85" t="s">
        <v>9137</v>
      </c>
      <c r="F4668" s="85" t="s">
        <v>15</v>
      </c>
      <c r="G4668" s="85">
        <v>7751</v>
      </c>
      <c r="H4668" s="89"/>
      <c r="I4668" s="273" t="s">
        <v>11017</v>
      </c>
      <c r="J4668" s="89"/>
      <c r="K4668" s="89"/>
      <c r="L4668" s="89"/>
      <c r="M4668" s="89"/>
      <c r="N4668" s="274">
        <v>270</v>
      </c>
      <c r="O4668" s="274">
        <v>0</v>
      </c>
      <c r="P4668" s="89" t="s">
        <v>670</v>
      </c>
    </row>
    <row r="4669" spans="1:16" ht="89.25">
      <c r="A4669" s="271">
        <v>670</v>
      </c>
      <c r="B4669" s="89"/>
      <c r="C4669" s="272" t="s">
        <v>190</v>
      </c>
      <c r="D4669" s="84">
        <v>43570</v>
      </c>
      <c r="E4669" s="85" t="s">
        <v>9138</v>
      </c>
      <c r="F4669" s="85" t="s">
        <v>15</v>
      </c>
      <c r="G4669" s="85">
        <v>7753</v>
      </c>
      <c r="H4669" s="89"/>
      <c r="I4669" s="273" t="s">
        <v>11018</v>
      </c>
      <c r="J4669" s="89"/>
      <c r="K4669" s="89"/>
      <c r="L4669" s="89"/>
      <c r="M4669" s="89"/>
      <c r="N4669" s="274">
        <v>290.99</v>
      </c>
      <c r="O4669" s="274">
        <v>0</v>
      </c>
      <c r="P4669" s="89" t="s">
        <v>670</v>
      </c>
    </row>
    <row r="4670" spans="1:16" ht="38.25">
      <c r="A4670" s="271">
        <v>78</v>
      </c>
      <c r="B4670" s="89"/>
      <c r="C4670" s="272" t="s">
        <v>674</v>
      </c>
      <c r="D4670" s="84">
        <v>43570</v>
      </c>
      <c r="E4670" s="85" t="s">
        <v>9139</v>
      </c>
      <c r="F4670" s="85" t="s">
        <v>6</v>
      </c>
      <c r="G4670" s="85">
        <v>1105902</v>
      </c>
      <c r="H4670" s="89"/>
      <c r="I4670" s="273" t="s">
        <v>11019</v>
      </c>
      <c r="J4670" s="89"/>
      <c r="K4670" s="89"/>
      <c r="L4670" s="89"/>
      <c r="M4670" s="89"/>
      <c r="N4670" s="274">
        <v>0</v>
      </c>
      <c r="O4670" s="274">
        <v>666947</v>
      </c>
      <c r="P4670" s="89" t="s">
        <v>670</v>
      </c>
    </row>
    <row r="4671" spans="1:16" ht="63.75">
      <c r="A4671" s="271">
        <v>10</v>
      </c>
      <c r="B4671" s="89"/>
      <c r="C4671" s="272" t="s">
        <v>41</v>
      </c>
      <c r="D4671" s="84">
        <v>43570</v>
      </c>
      <c r="E4671" s="85" t="s">
        <v>9140</v>
      </c>
      <c r="F4671" s="85" t="s">
        <v>6</v>
      </c>
      <c r="G4671" s="85">
        <v>1014692</v>
      </c>
      <c r="H4671" s="89"/>
      <c r="I4671" s="273" t="s">
        <v>11020</v>
      </c>
      <c r="J4671" s="89"/>
      <c r="K4671" s="89"/>
      <c r="L4671" s="89"/>
      <c r="M4671" s="89"/>
      <c r="N4671" s="274">
        <v>0</v>
      </c>
      <c r="O4671" s="274">
        <v>149685.20000000001</v>
      </c>
      <c r="P4671" s="89" t="s">
        <v>670</v>
      </c>
    </row>
    <row r="4672" spans="1:16" ht="63.75">
      <c r="A4672" s="271">
        <v>10</v>
      </c>
      <c r="B4672" s="89"/>
      <c r="C4672" s="272" t="s">
        <v>41</v>
      </c>
      <c r="D4672" s="84">
        <v>43570</v>
      </c>
      <c r="E4672" s="85" t="s">
        <v>9141</v>
      </c>
      <c r="F4672" s="85" t="s">
        <v>6</v>
      </c>
      <c r="G4672" s="85">
        <v>1014696</v>
      </c>
      <c r="H4672" s="89"/>
      <c r="I4672" s="273" t="s">
        <v>11021</v>
      </c>
      <c r="J4672" s="89"/>
      <c r="K4672" s="89"/>
      <c r="L4672" s="89"/>
      <c r="M4672" s="89"/>
      <c r="N4672" s="274">
        <v>0</v>
      </c>
      <c r="O4672" s="274">
        <v>34848.800000000003</v>
      </c>
      <c r="P4672" s="89" t="s">
        <v>670</v>
      </c>
    </row>
    <row r="4673" spans="1:16" ht="89.25">
      <c r="A4673" s="271">
        <v>670</v>
      </c>
      <c r="B4673" s="89"/>
      <c r="C4673" s="272" t="s">
        <v>190</v>
      </c>
      <c r="D4673" s="84">
        <v>43570</v>
      </c>
      <c r="E4673" s="85" t="s">
        <v>9142</v>
      </c>
      <c r="F4673" s="85" t="s">
        <v>15</v>
      </c>
      <c r="G4673" s="85">
        <v>7768</v>
      </c>
      <c r="H4673" s="89"/>
      <c r="I4673" s="273" t="s">
        <v>11022</v>
      </c>
      <c r="J4673" s="89"/>
      <c r="K4673" s="89"/>
      <c r="L4673" s="89"/>
      <c r="M4673" s="89"/>
      <c r="N4673" s="274">
        <v>287.14999999999998</v>
      </c>
      <c r="O4673" s="274">
        <v>0</v>
      </c>
      <c r="P4673" s="89" t="s">
        <v>670</v>
      </c>
    </row>
    <row r="4674" spans="1:16" ht="89.25">
      <c r="A4674" s="271">
        <v>670</v>
      </c>
      <c r="B4674" s="89"/>
      <c r="C4674" s="272" t="s">
        <v>190</v>
      </c>
      <c r="D4674" s="84">
        <v>43570</v>
      </c>
      <c r="E4674" s="85" t="s">
        <v>9143</v>
      </c>
      <c r="F4674" s="85" t="s">
        <v>15</v>
      </c>
      <c r="G4674" s="85">
        <v>7769</v>
      </c>
      <c r="H4674" s="89"/>
      <c r="I4674" s="273" t="s">
        <v>11023</v>
      </c>
      <c r="J4674" s="89"/>
      <c r="K4674" s="89"/>
      <c r="L4674" s="89"/>
      <c r="M4674" s="89"/>
      <c r="N4674" s="274">
        <v>279.39999999999998</v>
      </c>
      <c r="O4674" s="274">
        <v>0</v>
      </c>
      <c r="P4674" s="89" t="s">
        <v>670</v>
      </c>
    </row>
    <row r="4675" spans="1:16" ht="89.25">
      <c r="A4675" s="271">
        <v>670</v>
      </c>
      <c r="B4675" s="89"/>
      <c r="C4675" s="272" t="s">
        <v>190</v>
      </c>
      <c r="D4675" s="84">
        <v>43570</v>
      </c>
      <c r="E4675" s="85" t="s">
        <v>9144</v>
      </c>
      <c r="F4675" s="85" t="s">
        <v>15</v>
      </c>
      <c r="G4675" s="85">
        <v>7770</v>
      </c>
      <c r="H4675" s="89"/>
      <c r="I4675" s="273" t="s">
        <v>11024</v>
      </c>
      <c r="J4675" s="89"/>
      <c r="K4675" s="89"/>
      <c r="L4675" s="89"/>
      <c r="M4675" s="89"/>
      <c r="N4675" s="274">
        <v>278.58</v>
      </c>
      <c r="O4675" s="274">
        <v>0</v>
      </c>
      <c r="P4675" s="89" t="s">
        <v>670</v>
      </c>
    </row>
    <row r="4676" spans="1:16" ht="89.25">
      <c r="A4676" s="271">
        <v>670</v>
      </c>
      <c r="B4676" s="89"/>
      <c r="C4676" s="272" t="s">
        <v>190</v>
      </c>
      <c r="D4676" s="84">
        <v>43570</v>
      </c>
      <c r="E4676" s="85" t="s">
        <v>9145</v>
      </c>
      <c r="F4676" s="85" t="s">
        <v>15</v>
      </c>
      <c r="G4676" s="85">
        <v>7771</v>
      </c>
      <c r="H4676" s="89"/>
      <c r="I4676" s="273" t="s">
        <v>11025</v>
      </c>
      <c r="J4676" s="89"/>
      <c r="K4676" s="89"/>
      <c r="L4676" s="89"/>
      <c r="M4676" s="89"/>
      <c r="N4676" s="274">
        <v>278.58</v>
      </c>
      <c r="O4676" s="274">
        <v>0</v>
      </c>
      <c r="P4676" s="89" t="s">
        <v>670</v>
      </c>
    </row>
    <row r="4677" spans="1:16" ht="63.75">
      <c r="A4677" s="271">
        <v>10</v>
      </c>
      <c r="B4677" s="89"/>
      <c r="C4677" s="272" t="s">
        <v>41</v>
      </c>
      <c r="D4677" s="84">
        <v>43570</v>
      </c>
      <c r="E4677" s="85" t="s">
        <v>9146</v>
      </c>
      <c r="F4677" s="85" t="s">
        <v>15</v>
      </c>
      <c r="G4677" s="85">
        <v>1014693</v>
      </c>
      <c r="H4677" s="89"/>
      <c r="I4677" s="273" t="s">
        <v>11026</v>
      </c>
      <c r="J4677" s="89"/>
      <c r="K4677" s="89"/>
      <c r="L4677" s="89"/>
      <c r="M4677" s="89"/>
      <c r="N4677" s="274">
        <v>50</v>
      </c>
      <c r="O4677" s="274">
        <v>0</v>
      </c>
      <c r="P4677" s="89" t="s">
        <v>670</v>
      </c>
    </row>
    <row r="4678" spans="1:16" ht="51">
      <c r="A4678" s="271">
        <v>513</v>
      </c>
      <c r="B4678" s="89"/>
      <c r="C4678" s="272" t="s">
        <v>171</v>
      </c>
      <c r="D4678" s="84">
        <v>43570</v>
      </c>
      <c r="E4678" s="85" t="s">
        <v>9147</v>
      </c>
      <c r="F4678" s="85" t="s">
        <v>15</v>
      </c>
      <c r="G4678" s="85">
        <v>1014695</v>
      </c>
      <c r="H4678" s="89"/>
      <c r="I4678" s="273" t="s">
        <v>744</v>
      </c>
      <c r="J4678" s="89"/>
      <c r="K4678" s="89"/>
      <c r="L4678" s="89"/>
      <c r="M4678" s="89"/>
      <c r="N4678" s="274">
        <v>50</v>
      </c>
      <c r="O4678" s="274">
        <v>0</v>
      </c>
      <c r="P4678" s="89" t="s">
        <v>670</v>
      </c>
    </row>
    <row r="4679" spans="1:16" ht="63.75">
      <c r="A4679" s="271">
        <v>10</v>
      </c>
      <c r="B4679" s="89"/>
      <c r="C4679" s="272" t="s">
        <v>41</v>
      </c>
      <c r="D4679" s="84">
        <v>43570</v>
      </c>
      <c r="E4679" s="85" t="s">
        <v>9148</v>
      </c>
      <c r="F4679" s="85" t="s">
        <v>15</v>
      </c>
      <c r="G4679" s="85">
        <v>1014697</v>
      </c>
      <c r="H4679" s="89"/>
      <c r="I4679" s="273" t="s">
        <v>11027</v>
      </c>
      <c r="J4679" s="89"/>
      <c r="K4679" s="89"/>
      <c r="L4679" s="89"/>
      <c r="M4679" s="89"/>
      <c r="N4679" s="274">
        <v>50</v>
      </c>
      <c r="O4679" s="274">
        <v>0</v>
      </c>
      <c r="P4679" s="89" t="s">
        <v>670</v>
      </c>
    </row>
    <row r="4680" spans="1:16" ht="76.5">
      <c r="A4680" s="271" t="s">
        <v>557</v>
      </c>
      <c r="B4680" s="89"/>
      <c r="C4680" s="272" t="s">
        <v>783</v>
      </c>
      <c r="D4680" s="84">
        <v>43570</v>
      </c>
      <c r="E4680" s="85" t="s">
        <v>9149</v>
      </c>
      <c r="F4680" s="85" t="s">
        <v>6</v>
      </c>
      <c r="G4680" s="85">
        <v>1106049</v>
      </c>
      <c r="H4680" s="89"/>
      <c r="I4680" s="273" t="s">
        <v>11028</v>
      </c>
      <c r="J4680" s="89"/>
      <c r="K4680" s="89"/>
      <c r="L4680" s="89"/>
      <c r="M4680" s="89"/>
      <c r="N4680" s="274">
        <v>0</v>
      </c>
      <c r="O4680" s="274">
        <v>1205000</v>
      </c>
      <c r="P4680" s="89" t="s">
        <v>670</v>
      </c>
    </row>
    <row r="4681" spans="1:16" ht="63.75">
      <c r="A4681" s="271">
        <v>291</v>
      </c>
      <c r="B4681" s="89"/>
      <c r="C4681" s="272" t="s">
        <v>129</v>
      </c>
      <c r="D4681" s="84">
        <v>43570</v>
      </c>
      <c r="E4681" s="85" t="s">
        <v>9150</v>
      </c>
      <c r="F4681" s="85" t="s">
        <v>11</v>
      </c>
      <c r="G4681" s="85">
        <v>951632</v>
      </c>
      <c r="H4681" s="89"/>
      <c r="I4681" s="273" t="s">
        <v>11029</v>
      </c>
      <c r="J4681" s="89"/>
      <c r="K4681" s="89"/>
      <c r="L4681" s="89"/>
      <c r="M4681" s="89"/>
      <c r="N4681" s="274">
        <v>50</v>
      </c>
      <c r="O4681" s="274">
        <v>0</v>
      </c>
      <c r="P4681" s="89" t="s">
        <v>670</v>
      </c>
    </row>
    <row r="4682" spans="1:16" ht="63.75">
      <c r="A4682" s="271">
        <v>291</v>
      </c>
      <c r="B4682" s="89"/>
      <c r="C4682" s="272" t="s">
        <v>129</v>
      </c>
      <c r="D4682" s="84">
        <v>43570</v>
      </c>
      <c r="E4682" s="85" t="s">
        <v>9151</v>
      </c>
      <c r="F4682" s="85" t="s">
        <v>11</v>
      </c>
      <c r="G4682" s="85">
        <v>951634</v>
      </c>
      <c r="H4682" s="89"/>
      <c r="I4682" s="273" t="s">
        <v>11030</v>
      </c>
      <c r="J4682" s="89"/>
      <c r="K4682" s="89"/>
      <c r="L4682" s="89"/>
      <c r="M4682" s="89"/>
      <c r="N4682" s="274">
        <v>50</v>
      </c>
      <c r="O4682" s="274">
        <v>0</v>
      </c>
      <c r="P4682" s="89" t="s">
        <v>670</v>
      </c>
    </row>
    <row r="4683" spans="1:16" ht="63.75">
      <c r="A4683" s="271">
        <v>597</v>
      </c>
      <c r="B4683" s="89"/>
      <c r="C4683" s="272" t="s">
        <v>734</v>
      </c>
      <c r="D4683" s="84">
        <v>43570</v>
      </c>
      <c r="E4683" s="85" t="s">
        <v>9152</v>
      </c>
      <c r="F4683" s="85" t="s">
        <v>15</v>
      </c>
      <c r="G4683" s="85">
        <v>1014946</v>
      </c>
      <c r="H4683" s="89"/>
      <c r="I4683" s="273" t="s">
        <v>11031</v>
      </c>
      <c r="J4683" s="89"/>
      <c r="K4683" s="89"/>
      <c r="L4683" s="89"/>
      <c r="M4683" s="89"/>
      <c r="N4683" s="274">
        <v>50</v>
      </c>
      <c r="O4683" s="274">
        <v>0</v>
      </c>
      <c r="P4683" s="89" t="s">
        <v>670</v>
      </c>
    </row>
    <row r="4684" spans="1:16" ht="63.75">
      <c r="A4684" s="271" t="s">
        <v>557</v>
      </c>
      <c r="B4684" s="89"/>
      <c r="C4684" s="272" t="s">
        <v>783</v>
      </c>
      <c r="D4684" s="84">
        <v>43570</v>
      </c>
      <c r="E4684" s="85" t="s">
        <v>9153</v>
      </c>
      <c r="F4684" s="85" t="s">
        <v>11</v>
      </c>
      <c r="G4684" s="85">
        <v>12128</v>
      </c>
      <c r="H4684" s="89"/>
      <c r="I4684" s="273" t="s">
        <v>11032</v>
      </c>
      <c r="J4684" s="89"/>
      <c r="K4684" s="89"/>
      <c r="L4684" s="89"/>
      <c r="M4684" s="89"/>
      <c r="N4684" s="274">
        <v>271.92</v>
      </c>
      <c r="O4684" s="274">
        <v>0</v>
      </c>
      <c r="P4684" s="89" t="s">
        <v>670</v>
      </c>
    </row>
    <row r="4685" spans="1:16" ht="63.75">
      <c r="A4685" s="271" t="s">
        <v>557</v>
      </c>
      <c r="B4685" s="89"/>
      <c r="C4685" s="272" t="s">
        <v>783</v>
      </c>
      <c r="D4685" s="84">
        <v>43570</v>
      </c>
      <c r="E4685" s="85" t="s">
        <v>9154</v>
      </c>
      <c r="F4685" s="85" t="s">
        <v>11</v>
      </c>
      <c r="G4685" s="85">
        <v>12124</v>
      </c>
      <c r="H4685" s="89"/>
      <c r="I4685" s="273" t="s">
        <v>11033</v>
      </c>
      <c r="J4685" s="89"/>
      <c r="K4685" s="89"/>
      <c r="L4685" s="89"/>
      <c r="M4685" s="89"/>
      <c r="N4685" s="274">
        <v>1038.8</v>
      </c>
      <c r="O4685" s="274">
        <v>0</v>
      </c>
      <c r="P4685" s="89" t="s">
        <v>670</v>
      </c>
    </row>
    <row r="4686" spans="1:16" ht="51">
      <c r="A4686" s="271">
        <v>119</v>
      </c>
      <c r="B4686" s="89"/>
      <c r="C4686" s="272" t="s">
        <v>63</v>
      </c>
      <c r="D4686" s="84">
        <v>43570</v>
      </c>
      <c r="E4686" s="85" t="s">
        <v>9155</v>
      </c>
      <c r="F4686" s="85" t="s">
        <v>11</v>
      </c>
      <c r="G4686" s="85">
        <v>951660</v>
      </c>
      <c r="H4686" s="89"/>
      <c r="I4686" s="273" t="s">
        <v>11034</v>
      </c>
      <c r="J4686" s="89"/>
      <c r="K4686" s="89"/>
      <c r="L4686" s="89"/>
      <c r="M4686" s="89"/>
      <c r="N4686" s="274">
        <v>50</v>
      </c>
      <c r="O4686" s="274">
        <v>0</v>
      </c>
      <c r="P4686" s="89" t="s">
        <v>670</v>
      </c>
    </row>
    <row r="4687" spans="1:16" ht="51">
      <c r="A4687" s="271">
        <v>25</v>
      </c>
      <c r="B4687" s="89"/>
      <c r="C4687" s="272" t="s">
        <v>45</v>
      </c>
      <c r="D4687" s="84">
        <v>43571</v>
      </c>
      <c r="E4687" s="85" t="s">
        <v>9156</v>
      </c>
      <c r="F4687" s="85" t="s">
        <v>671</v>
      </c>
      <c r="G4687" s="85">
        <v>324832</v>
      </c>
      <c r="H4687" s="89"/>
      <c r="I4687" s="273" t="s">
        <v>11035</v>
      </c>
      <c r="J4687" s="89"/>
      <c r="K4687" s="89"/>
      <c r="L4687" s="89"/>
      <c r="M4687" s="89"/>
      <c r="N4687" s="274">
        <v>0</v>
      </c>
      <c r="O4687" s="274">
        <v>1231001.52</v>
      </c>
      <c r="P4687" s="89" t="s">
        <v>670</v>
      </c>
    </row>
    <row r="4688" spans="1:16" ht="89.25">
      <c r="A4688" s="271">
        <v>25</v>
      </c>
      <c r="B4688" s="89"/>
      <c r="C4688" s="272" t="s">
        <v>45</v>
      </c>
      <c r="D4688" s="84">
        <v>43571</v>
      </c>
      <c r="E4688" s="85" t="s">
        <v>9157</v>
      </c>
      <c r="F4688" s="85" t="s">
        <v>671</v>
      </c>
      <c r="G4688" s="85">
        <v>329372</v>
      </c>
      <c r="H4688" s="89"/>
      <c r="I4688" s="273" t="s">
        <v>11003</v>
      </c>
      <c r="J4688" s="89"/>
      <c r="K4688" s="89"/>
      <c r="L4688" s="89"/>
      <c r="M4688" s="89"/>
      <c r="N4688" s="274">
        <v>1213001.52</v>
      </c>
      <c r="O4688" s="274">
        <v>0</v>
      </c>
      <c r="P4688" s="89" t="s">
        <v>670</v>
      </c>
    </row>
    <row r="4689" spans="1:16" ht="63.75">
      <c r="A4689" s="271">
        <v>86</v>
      </c>
      <c r="B4689" s="89"/>
      <c r="C4689" s="272" t="s">
        <v>56</v>
      </c>
      <c r="D4689" s="84">
        <v>43571</v>
      </c>
      <c r="E4689" s="85" t="s">
        <v>9158</v>
      </c>
      <c r="F4689" s="85" t="s">
        <v>6</v>
      </c>
      <c r="G4689" s="85">
        <v>1106287</v>
      </c>
      <c r="H4689" s="89"/>
      <c r="I4689" s="273" t="s">
        <v>11036</v>
      </c>
      <c r="J4689" s="89"/>
      <c r="K4689" s="89"/>
      <c r="L4689" s="89"/>
      <c r="M4689" s="89"/>
      <c r="N4689" s="274">
        <v>0</v>
      </c>
      <c r="O4689" s="274">
        <v>122330.68</v>
      </c>
      <c r="P4689" s="89" t="s">
        <v>670</v>
      </c>
    </row>
    <row r="4690" spans="1:16" ht="76.5">
      <c r="A4690" s="271" t="s">
        <v>557</v>
      </c>
      <c r="B4690" s="89"/>
      <c r="C4690" s="272" t="s">
        <v>783</v>
      </c>
      <c r="D4690" s="84">
        <v>43571</v>
      </c>
      <c r="E4690" s="85" t="s">
        <v>9159</v>
      </c>
      <c r="F4690" s="85" t="s">
        <v>6</v>
      </c>
      <c r="G4690" s="85">
        <v>1106528</v>
      </c>
      <c r="H4690" s="89"/>
      <c r="I4690" s="273" t="s">
        <v>11037</v>
      </c>
      <c r="J4690" s="89"/>
      <c r="K4690" s="89"/>
      <c r="L4690" s="89"/>
      <c r="M4690" s="89"/>
      <c r="N4690" s="274">
        <v>0</v>
      </c>
      <c r="O4690" s="274">
        <v>664000</v>
      </c>
      <c r="P4690" s="89" t="s">
        <v>670</v>
      </c>
    </row>
    <row r="4691" spans="1:16" ht="51">
      <c r="A4691" s="271">
        <v>291</v>
      </c>
      <c r="B4691" s="89"/>
      <c r="C4691" s="272" t="s">
        <v>129</v>
      </c>
      <c r="D4691" s="84">
        <v>43571</v>
      </c>
      <c r="E4691" s="85" t="s">
        <v>9160</v>
      </c>
      <c r="F4691" s="85" t="s">
        <v>6</v>
      </c>
      <c r="G4691" s="85">
        <v>1106578</v>
      </c>
      <c r="H4691" s="89"/>
      <c r="I4691" s="273" t="s">
        <v>11038</v>
      </c>
      <c r="J4691" s="89"/>
      <c r="K4691" s="89"/>
      <c r="L4691" s="89"/>
      <c r="M4691" s="89"/>
      <c r="N4691" s="274">
        <v>0</v>
      </c>
      <c r="O4691" s="274">
        <v>14649178.5</v>
      </c>
      <c r="P4691" s="89" t="s">
        <v>670</v>
      </c>
    </row>
    <row r="4692" spans="1:16" ht="51">
      <c r="A4692" s="271">
        <v>513</v>
      </c>
      <c r="B4692" s="89"/>
      <c r="C4692" s="272" t="s">
        <v>171</v>
      </c>
      <c r="D4692" s="84">
        <v>43571</v>
      </c>
      <c r="E4692" s="85" t="s">
        <v>9161</v>
      </c>
      <c r="F4692" s="85" t="s">
        <v>11</v>
      </c>
      <c r="G4692" s="85">
        <v>951712</v>
      </c>
      <c r="H4692" s="89"/>
      <c r="I4692" s="273" t="s">
        <v>11039</v>
      </c>
      <c r="J4692" s="89"/>
      <c r="K4692" s="89"/>
      <c r="L4692" s="89"/>
      <c r="M4692" s="89"/>
      <c r="N4692" s="274">
        <v>50</v>
      </c>
      <c r="O4692" s="274">
        <v>0</v>
      </c>
      <c r="P4692" s="89" t="s">
        <v>670</v>
      </c>
    </row>
    <row r="4693" spans="1:16" ht="51">
      <c r="A4693" s="271">
        <v>513</v>
      </c>
      <c r="B4693" s="89"/>
      <c r="C4693" s="272" t="s">
        <v>171</v>
      </c>
      <c r="D4693" s="84">
        <v>43571</v>
      </c>
      <c r="E4693" s="85" t="s">
        <v>9162</v>
      </c>
      <c r="F4693" s="85" t="s">
        <v>11</v>
      </c>
      <c r="G4693" s="85">
        <v>951715</v>
      </c>
      <c r="H4693" s="89"/>
      <c r="I4693" s="273" t="s">
        <v>11040</v>
      </c>
      <c r="J4693" s="89"/>
      <c r="K4693" s="89"/>
      <c r="L4693" s="89"/>
      <c r="M4693" s="89"/>
      <c r="N4693" s="274">
        <v>50</v>
      </c>
      <c r="O4693" s="274">
        <v>0</v>
      </c>
      <c r="P4693" s="89" t="s">
        <v>670</v>
      </c>
    </row>
    <row r="4694" spans="1:16" ht="63.75">
      <c r="A4694" s="271">
        <v>597</v>
      </c>
      <c r="B4694" s="89"/>
      <c r="C4694" s="272" t="s">
        <v>734</v>
      </c>
      <c r="D4694" s="84">
        <v>43571</v>
      </c>
      <c r="E4694" s="85" t="s">
        <v>9163</v>
      </c>
      <c r="F4694" s="85" t="s">
        <v>11</v>
      </c>
      <c r="G4694" s="85">
        <v>951736</v>
      </c>
      <c r="H4694" s="89"/>
      <c r="I4694" s="273" t="s">
        <v>11041</v>
      </c>
      <c r="J4694" s="89"/>
      <c r="K4694" s="89"/>
      <c r="L4694" s="89"/>
      <c r="M4694" s="89"/>
      <c r="N4694" s="274">
        <v>50</v>
      </c>
      <c r="O4694" s="274">
        <v>0</v>
      </c>
      <c r="P4694" s="89" t="s">
        <v>670</v>
      </c>
    </row>
    <row r="4695" spans="1:16" ht="51">
      <c r="A4695" s="271">
        <v>117</v>
      </c>
      <c r="B4695" s="89"/>
      <c r="C4695" s="272" t="s">
        <v>62</v>
      </c>
      <c r="D4695" s="84">
        <v>43571</v>
      </c>
      <c r="E4695" s="85" t="s">
        <v>9164</v>
      </c>
      <c r="F4695" s="85" t="s">
        <v>11</v>
      </c>
      <c r="G4695" s="85">
        <v>951751</v>
      </c>
      <c r="H4695" s="89"/>
      <c r="I4695" s="273" t="s">
        <v>11042</v>
      </c>
      <c r="J4695" s="89"/>
      <c r="K4695" s="89"/>
      <c r="L4695" s="89"/>
      <c r="M4695" s="89"/>
      <c r="N4695" s="274">
        <v>50</v>
      </c>
      <c r="O4695" s="274">
        <v>0</v>
      </c>
      <c r="P4695" s="89" t="s">
        <v>670</v>
      </c>
    </row>
    <row r="4696" spans="1:16" ht="89.25">
      <c r="A4696" s="271">
        <v>25</v>
      </c>
      <c r="B4696" s="89"/>
      <c r="C4696" s="272" t="s">
        <v>45</v>
      </c>
      <c r="D4696" s="84">
        <v>43571</v>
      </c>
      <c r="E4696" s="85" t="s">
        <v>9165</v>
      </c>
      <c r="F4696" s="85" t="s">
        <v>671</v>
      </c>
      <c r="G4696" s="85">
        <v>329275</v>
      </c>
      <c r="H4696" s="89"/>
      <c r="I4696" s="273" t="s">
        <v>11043</v>
      </c>
      <c r="J4696" s="89"/>
      <c r="K4696" s="89"/>
      <c r="L4696" s="89"/>
      <c r="M4696" s="89"/>
      <c r="N4696" s="274">
        <v>3102915.11</v>
      </c>
      <c r="O4696" s="274">
        <v>0</v>
      </c>
      <c r="P4696" s="89" t="s">
        <v>670</v>
      </c>
    </row>
    <row r="4697" spans="1:16" ht="51">
      <c r="A4697" s="271">
        <v>513</v>
      </c>
      <c r="B4697" s="89"/>
      <c r="C4697" s="272" t="s">
        <v>171</v>
      </c>
      <c r="D4697" s="84">
        <v>43571</v>
      </c>
      <c r="E4697" s="85" t="s">
        <v>9166</v>
      </c>
      <c r="F4697" s="85" t="s">
        <v>15</v>
      </c>
      <c r="G4697" s="85">
        <v>1015882</v>
      </c>
      <c r="H4697" s="89"/>
      <c r="I4697" s="273" t="s">
        <v>746</v>
      </c>
      <c r="J4697" s="89"/>
      <c r="K4697" s="89"/>
      <c r="L4697" s="89"/>
      <c r="M4697" s="89"/>
      <c r="N4697" s="274">
        <v>50</v>
      </c>
      <c r="O4697" s="274">
        <v>0</v>
      </c>
      <c r="P4697" s="89" t="s">
        <v>670</v>
      </c>
    </row>
    <row r="4698" spans="1:16" ht="51">
      <c r="A4698" s="271">
        <v>513</v>
      </c>
      <c r="B4698" s="89"/>
      <c r="C4698" s="272" t="s">
        <v>171</v>
      </c>
      <c r="D4698" s="84">
        <v>43571</v>
      </c>
      <c r="E4698" s="85" t="s">
        <v>9167</v>
      </c>
      <c r="F4698" s="85" t="s">
        <v>15</v>
      </c>
      <c r="G4698" s="85">
        <v>1015884</v>
      </c>
      <c r="H4698" s="89"/>
      <c r="I4698" s="273" t="s">
        <v>2722</v>
      </c>
      <c r="J4698" s="89"/>
      <c r="K4698" s="89"/>
      <c r="L4698" s="89"/>
      <c r="M4698" s="89"/>
      <c r="N4698" s="274">
        <v>50</v>
      </c>
      <c r="O4698" s="274">
        <v>0</v>
      </c>
      <c r="P4698" s="89" t="s">
        <v>670</v>
      </c>
    </row>
    <row r="4699" spans="1:16" ht="63.75">
      <c r="A4699" s="271">
        <v>513</v>
      </c>
      <c r="B4699" s="89"/>
      <c r="C4699" s="272" t="s">
        <v>171</v>
      </c>
      <c r="D4699" s="84">
        <v>43571</v>
      </c>
      <c r="E4699" s="85" t="s">
        <v>9168</v>
      </c>
      <c r="F4699" s="85" t="s">
        <v>15</v>
      </c>
      <c r="G4699" s="85">
        <v>1015886</v>
      </c>
      <c r="H4699" s="89"/>
      <c r="I4699" s="273" t="s">
        <v>11044</v>
      </c>
      <c r="J4699" s="89"/>
      <c r="K4699" s="89"/>
      <c r="L4699" s="89"/>
      <c r="M4699" s="89"/>
      <c r="N4699" s="274">
        <v>50</v>
      </c>
      <c r="O4699" s="274">
        <v>0</v>
      </c>
      <c r="P4699" s="89" t="s">
        <v>670</v>
      </c>
    </row>
    <row r="4700" spans="1:16" ht="63.75">
      <c r="A4700" s="271">
        <v>513</v>
      </c>
      <c r="B4700" s="89"/>
      <c r="C4700" s="272" t="s">
        <v>171</v>
      </c>
      <c r="D4700" s="84">
        <v>43571</v>
      </c>
      <c r="E4700" s="85" t="s">
        <v>9169</v>
      </c>
      <c r="F4700" s="85" t="s">
        <v>15</v>
      </c>
      <c r="G4700" s="85">
        <v>1015888</v>
      </c>
      <c r="H4700" s="89"/>
      <c r="I4700" s="273" t="s">
        <v>11045</v>
      </c>
      <c r="J4700" s="89"/>
      <c r="K4700" s="89"/>
      <c r="L4700" s="89"/>
      <c r="M4700" s="89"/>
      <c r="N4700" s="274">
        <v>50</v>
      </c>
      <c r="O4700" s="274">
        <v>0</v>
      </c>
      <c r="P4700" s="89" t="s">
        <v>670</v>
      </c>
    </row>
    <row r="4701" spans="1:16" ht="51">
      <c r="A4701" s="271">
        <v>513</v>
      </c>
      <c r="B4701" s="89"/>
      <c r="C4701" s="272" t="s">
        <v>171</v>
      </c>
      <c r="D4701" s="84">
        <v>43571</v>
      </c>
      <c r="E4701" s="85" t="s">
        <v>9170</v>
      </c>
      <c r="F4701" s="85" t="s">
        <v>15</v>
      </c>
      <c r="G4701" s="85">
        <v>1015891</v>
      </c>
      <c r="H4701" s="89"/>
      <c r="I4701" s="273" t="s">
        <v>718</v>
      </c>
      <c r="J4701" s="89"/>
      <c r="K4701" s="89"/>
      <c r="L4701" s="89"/>
      <c r="M4701" s="89"/>
      <c r="N4701" s="274">
        <v>50</v>
      </c>
      <c r="O4701" s="274">
        <v>0</v>
      </c>
      <c r="P4701" s="89" t="s">
        <v>670</v>
      </c>
    </row>
    <row r="4702" spans="1:16" ht="89.25">
      <c r="A4702" s="271">
        <v>596</v>
      </c>
      <c r="B4702" s="89"/>
      <c r="C4702" s="272" t="s">
        <v>1371</v>
      </c>
      <c r="D4702" s="84">
        <v>43572</v>
      </c>
      <c r="E4702" s="85" t="s">
        <v>9171</v>
      </c>
      <c r="F4702" s="85" t="s">
        <v>15</v>
      </c>
      <c r="G4702" s="85">
        <v>7775</v>
      </c>
      <c r="H4702" s="89"/>
      <c r="I4702" s="273" t="s">
        <v>11046</v>
      </c>
      <c r="J4702" s="89"/>
      <c r="K4702" s="89"/>
      <c r="L4702" s="89"/>
      <c r="M4702" s="89"/>
      <c r="N4702" s="274">
        <v>303.48</v>
      </c>
      <c r="O4702" s="274">
        <v>0</v>
      </c>
      <c r="P4702" s="89" t="s">
        <v>670</v>
      </c>
    </row>
    <row r="4703" spans="1:16" ht="63.75">
      <c r="A4703" s="271">
        <v>291</v>
      </c>
      <c r="B4703" s="89"/>
      <c r="C4703" s="272" t="s">
        <v>129</v>
      </c>
      <c r="D4703" s="84">
        <v>43572</v>
      </c>
      <c r="E4703" s="85" t="s">
        <v>9172</v>
      </c>
      <c r="F4703" s="85" t="s">
        <v>11</v>
      </c>
      <c r="G4703" s="85">
        <v>1016428</v>
      </c>
      <c r="H4703" s="89"/>
      <c r="I4703" s="273" t="s">
        <v>11047</v>
      </c>
      <c r="J4703" s="89"/>
      <c r="K4703" s="89"/>
      <c r="L4703" s="89"/>
      <c r="M4703" s="89"/>
      <c r="N4703" s="274">
        <v>50</v>
      </c>
      <c r="O4703" s="274">
        <v>0</v>
      </c>
      <c r="P4703" s="89" t="s">
        <v>670</v>
      </c>
    </row>
    <row r="4704" spans="1:16" ht="63.75">
      <c r="A4704" s="271">
        <v>291</v>
      </c>
      <c r="B4704" s="89"/>
      <c r="C4704" s="272" t="s">
        <v>129</v>
      </c>
      <c r="D4704" s="84">
        <v>43572</v>
      </c>
      <c r="E4704" s="85" t="s">
        <v>9173</v>
      </c>
      <c r="F4704" s="85" t="s">
        <v>11</v>
      </c>
      <c r="G4704" s="85">
        <v>1016427</v>
      </c>
      <c r="H4704" s="89"/>
      <c r="I4704" s="273" t="s">
        <v>11048</v>
      </c>
      <c r="J4704" s="89"/>
      <c r="K4704" s="89"/>
      <c r="L4704" s="89"/>
      <c r="M4704" s="89"/>
      <c r="N4704" s="274">
        <v>50</v>
      </c>
      <c r="O4704" s="274">
        <v>0</v>
      </c>
      <c r="P4704" s="89" t="s">
        <v>670</v>
      </c>
    </row>
    <row r="4705" spans="1:16" ht="63.75">
      <c r="A4705" s="271">
        <v>291</v>
      </c>
      <c r="B4705" s="89"/>
      <c r="C4705" s="272" t="s">
        <v>129</v>
      </c>
      <c r="D4705" s="84">
        <v>43572</v>
      </c>
      <c r="E4705" s="85" t="s">
        <v>9174</v>
      </c>
      <c r="F4705" s="85" t="s">
        <v>11</v>
      </c>
      <c r="G4705" s="85">
        <v>1016424</v>
      </c>
      <c r="H4705" s="89"/>
      <c r="I4705" s="273" t="s">
        <v>11049</v>
      </c>
      <c r="J4705" s="89"/>
      <c r="K4705" s="89"/>
      <c r="L4705" s="89"/>
      <c r="M4705" s="89"/>
      <c r="N4705" s="274">
        <v>50</v>
      </c>
      <c r="O4705" s="274">
        <v>0</v>
      </c>
      <c r="P4705" s="89" t="s">
        <v>670</v>
      </c>
    </row>
    <row r="4706" spans="1:16" ht="63.75">
      <c r="A4706" s="271">
        <v>117</v>
      </c>
      <c r="B4706" s="89"/>
      <c r="C4706" s="272" t="s">
        <v>62</v>
      </c>
      <c r="D4706" s="84">
        <v>43572</v>
      </c>
      <c r="E4706" s="85" t="s">
        <v>9175</v>
      </c>
      <c r="F4706" s="85" t="s">
        <v>11</v>
      </c>
      <c r="G4706" s="85">
        <v>951801</v>
      </c>
      <c r="H4706" s="89"/>
      <c r="I4706" s="273" t="s">
        <v>11050</v>
      </c>
      <c r="J4706" s="89"/>
      <c r="K4706" s="89"/>
      <c r="L4706" s="89"/>
      <c r="M4706" s="89"/>
      <c r="N4706" s="274">
        <v>50</v>
      </c>
      <c r="O4706" s="274">
        <v>0</v>
      </c>
      <c r="P4706" s="89" t="s">
        <v>670</v>
      </c>
    </row>
    <row r="4707" spans="1:16" ht="89.25">
      <c r="A4707" s="271">
        <v>340</v>
      </c>
      <c r="B4707" s="89"/>
      <c r="C4707" s="272" t="s">
        <v>147</v>
      </c>
      <c r="D4707" s="84">
        <v>43572</v>
      </c>
      <c r="E4707" s="85" t="s">
        <v>9176</v>
      </c>
      <c r="F4707" s="85" t="s">
        <v>15</v>
      </c>
      <c r="G4707" s="85">
        <v>7774</v>
      </c>
      <c r="H4707" s="89"/>
      <c r="I4707" s="273" t="s">
        <v>11051</v>
      </c>
      <c r="J4707" s="89"/>
      <c r="K4707" s="89"/>
      <c r="L4707" s="89"/>
      <c r="M4707" s="89"/>
      <c r="N4707" s="274">
        <v>271.23</v>
      </c>
      <c r="O4707" s="274">
        <v>0</v>
      </c>
      <c r="P4707" s="89" t="s">
        <v>670</v>
      </c>
    </row>
    <row r="4708" spans="1:16" ht="51">
      <c r="A4708" s="271">
        <v>342</v>
      </c>
      <c r="B4708" s="89"/>
      <c r="C4708" s="272" t="s">
        <v>148</v>
      </c>
      <c r="D4708" s="84">
        <v>43572</v>
      </c>
      <c r="E4708" s="85" t="s">
        <v>9177</v>
      </c>
      <c r="F4708" s="85" t="s">
        <v>6</v>
      </c>
      <c r="G4708" s="85">
        <v>1106765</v>
      </c>
      <c r="H4708" s="89"/>
      <c r="I4708" s="273" t="s">
        <v>5830</v>
      </c>
      <c r="J4708" s="89"/>
      <c r="K4708" s="89"/>
      <c r="L4708" s="89"/>
      <c r="M4708" s="89"/>
      <c r="N4708" s="274">
        <v>0</v>
      </c>
      <c r="O4708" s="274">
        <v>3586370.8</v>
      </c>
      <c r="P4708" s="89" t="s">
        <v>670</v>
      </c>
    </row>
    <row r="4709" spans="1:16" ht="51">
      <c r="A4709" s="271">
        <v>119</v>
      </c>
      <c r="B4709" s="89"/>
      <c r="C4709" s="272" t="s">
        <v>63</v>
      </c>
      <c r="D4709" s="84">
        <v>43572</v>
      </c>
      <c r="E4709" s="85" t="s">
        <v>9178</v>
      </c>
      <c r="F4709" s="85" t="s">
        <v>11</v>
      </c>
      <c r="G4709" s="85">
        <v>951811</v>
      </c>
      <c r="H4709" s="89"/>
      <c r="I4709" s="273" t="s">
        <v>11052</v>
      </c>
      <c r="J4709" s="89"/>
      <c r="K4709" s="89"/>
      <c r="L4709" s="89"/>
      <c r="M4709" s="89"/>
      <c r="N4709" s="274">
        <v>50</v>
      </c>
      <c r="O4709" s="274">
        <v>0</v>
      </c>
      <c r="P4709" s="89" t="s">
        <v>670</v>
      </c>
    </row>
    <row r="4710" spans="1:16" ht="51">
      <c r="A4710" s="271">
        <v>119</v>
      </c>
      <c r="B4710" s="89"/>
      <c r="C4710" s="272" t="s">
        <v>63</v>
      </c>
      <c r="D4710" s="84">
        <v>43572</v>
      </c>
      <c r="E4710" s="85" t="s">
        <v>9179</v>
      </c>
      <c r="F4710" s="85" t="s">
        <v>11</v>
      </c>
      <c r="G4710" s="85">
        <v>951807</v>
      </c>
      <c r="H4710" s="89"/>
      <c r="I4710" s="273" t="s">
        <v>11053</v>
      </c>
      <c r="J4710" s="89"/>
      <c r="K4710" s="89"/>
      <c r="L4710" s="89"/>
      <c r="M4710" s="89"/>
      <c r="N4710" s="274">
        <v>50</v>
      </c>
      <c r="O4710" s="274">
        <v>0</v>
      </c>
      <c r="P4710" s="89" t="s">
        <v>670</v>
      </c>
    </row>
    <row r="4711" spans="1:16" ht="63.75">
      <c r="A4711" s="271">
        <v>10</v>
      </c>
      <c r="B4711" s="89"/>
      <c r="C4711" s="272" t="s">
        <v>41</v>
      </c>
      <c r="D4711" s="84">
        <v>43572</v>
      </c>
      <c r="E4711" s="85" t="s">
        <v>9180</v>
      </c>
      <c r="F4711" s="85" t="s">
        <v>6</v>
      </c>
      <c r="G4711" s="85">
        <v>1016957</v>
      </c>
      <c r="H4711" s="89"/>
      <c r="I4711" s="273" t="s">
        <v>11054</v>
      </c>
      <c r="J4711" s="89"/>
      <c r="K4711" s="89"/>
      <c r="L4711" s="89"/>
      <c r="M4711" s="89"/>
      <c r="N4711" s="274">
        <v>0</v>
      </c>
      <c r="O4711" s="274">
        <v>263055.89</v>
      </c>
      <c r="P4711" s="89" t="s">
        <v>670</v>
      </c>
    </row>
    <row r="4712" spans="1:16" ht="63.75">
      <c r="A4712" s="271">
        <v>10</v>
      </c>
      <c r="B4712" s="89"/>
      <c r="C4712" s="272" t="s">
        <v>41</v>
      </c>
      <c r="D4712" s="84">
        <v>43572</v>
      </c>
      <c r="E4712" s="85" t="s">
        <v>9181</v>
      </c>
      <c r="F4712" s="85" t="s">
        <v>6</v>
      </c>
      <c r="G4712" s="85">
        <v>1016945</v>
      </c>
      <c r="H4712" s="89"/>
      <c r="I4712" s="273" t="s">
        <v>11055</v>
      </c>
      <c r="J4712" s="89"/>
      <c r="K4712" s="89"/>
      <c r="L4712" s="89"/>
      <c r="M4712" s="89"/>
      <c r="N4712" s="274">
        <v>0</v>
      </c>
      <c r="O4712" s="274">
        <v>349647.34</v>
      </c>
      <c r="P4712" s="89" t="s">
        <v>670</v>
      </c>
    </row>
    <row r="4713" spans="1:16" ht="63.75">
      <c r="A4713" s="271">
        <v>10</v>
      </c>
      <c r="B4713" s="89"/>
      <c r="C4713" s="272" t="s">
        <v>41</v>
      </c>
      <c r="D4713" s="84">
        <v>43572</v>
      </c>
      <c r="E4713" s="85" t="s">
        <v>9182</v>
      </c>
      <c r="F4713" s="85" t="s">
        <v>15</v>
      </c>
      <c r="G4713" s="85">
        <v>1016946</v>
      </c>
      <c r="H4713" s="89"/>
      <c r="I4713" s="273" t="s">
        <v>11056</v>
      </c>
      <c r="J4713" s="89"/>
      <c r="K4713" s="89"/>
      <c r="L4713" s="89"/>
      <c r="M4713" s="89"/>
      <c r="N4713" s="274">
        <v>50</v>
      </c>
      <c r="O4713" s="274">
        <v>0</v>
      </c>
      <c r="P4713" s="89" t="s">
        <v>670</v>
      </c>
    </row>
    <row r="4714" spans="1:16" ht="63.75">
      <c r="A4714" s="271">
        <v>597</v>
      </c>
      <c r="B4714" s="89"/>
      <c r="C4714" s="272" t="s">
        <v>734</v>
      </c>
      <c r="D4714" s="84">
        <v>43572</v>
      </c>
      <c r="E4714" s="85" t="s">
        <v>9183</v>
      </c>
      <c r="F4714" s="85" t="s">
        <v>15</v>
      </c>
      <c r="G4714" s="85">
        <v>1016948</v>
      </c>
      <c r="H4714" s="89"/>
      <c r="I4714" s="273" t="s">
        <v>3066</v>
      </c>
      <c r="J4714" s="89"/>
      <c r="K4714" s="89"/>
      <c r="L4714" s="89"/>
      <c r="M4714" s="89"/>
      <c r="N4714" s="274">
        <v>50</v>
      </c>
      <c r="O4714" s="274">
        <v>0</v>
      </c>
      <c r="P4714" s="89" t="s">
        <v>670</v>
      </c>
    </row>
    <row r="4715" spans="1:16" ht="51">
      <c r="A4715" s="271">
        <v>513</v>
      </c>
      <c r="B4715" s="89"/>
      <c r="C4715" s="272" t="s">
        <v>171</v>
      </c>
      <c r="D4715" s="84">
        <v>43572</v>
      </c>
      <c r="E4715" s="85" t="s">
        <v>9184</v>
      </c>
      <c r="F4715" s="85" t="s">
        <v>15</v>
      </c>
      <c r="G4715" s="85">
        <v>1016952</v>
      </c>
      <c r="H4715" s="89"/>
      <c r="I4715" s="273" t="s">
        <v>11057</v>
      </c>
      <c r="J4715" s="89"/>
      <c r="K4715" s="89"/>
      <c r="L4715" s="89"/>
      <c r="M4715" s="89"/>
      <c r="N4715" s="274">
        <v>50</v>
      </c>
      <c r="O4715" s="274">
        <v>0</v>
      </c>
      <c r="P4715" s="89" t="s">
        <v>670</v>
      </c>
    </row>
    <row r="4716" spans="1:16" ht="51">
      <c r="A4716" s="271">
        <v>513</v>
      </c>
      <c r="B4716" s="89"/>
      <c r="C4716" s="272" t="s">
        <v>171</v>
      </c>
      <c r="D4716" s="84">
        <v>43572</v>
      </c>
      <c r="E4716" s="85" t="s">
        <v>9185</v>
      </c>
      <c r="F4716" s="85" t="s">
        <v>15</v>
      </c>
      <c r="G4716" s="85">
        <v>1016954</v>
      </c>
      <c r="H4716" s="89"/>
      <c r="I4716" s="273" t="s">
        <v>7682</v>
      </c>
      <c r="J4716" s="89"/>
      <c r="K4716" s="89"/>
      <c r="L4716" s="89"/>
      <c r="M4716" s="89"/>
      <c r="N4716" s="274">
        <v>50</v>
      </c>
      <c r="O4716" s="274">
        <v>0</v>
      </c>
      <c r="P4716" s="89" t="s">
        <v>670</v>
      </c>
    </row>
    <row r="4717" spans="1:16" ht="63.75">
      <c r="A4717" s="271">
        <v>10</v>
      </c>
      <c r="B4717" s="89"/>
      <c r="C4717" s="272" t="s">
        <v>41</v>
      </c>
      <c r="D4717" s="84">
        <v>43572</v>
      </c>
      <c r="E4717" s="85" t="s">
        <v>9186</v>
      </c>
      <c r="F4717" s="85" t="s">
        <v>15</v>
      </c>
      <c r="G4717" s="85">
        <v>1016958</v>
      </c>
      <c r="H4717" s="89"/>
      <c r="I4717" s="273" t="s">
        <v>11058</v>
      </c>
      <c r="J4717" s="89"/>
      <c r="K4717" s="89"/>
      <c r="L4717" s="89"/>
      <c r="M4717" s="89"/>
      <c r="N4717" s="274">
        <v>50</v>
      </c>
      <c r="O4717" s="274">
        <v>0</v>
      </c>
      <c r="P4717" s="89" t="s">
        <v>670</v>
      </c>
    </row>
    <row r="4718" spans="1:16" ht="63.75">
      <c r="A4718" s="271">
        <v>513</v>
      </c>
      <c r="B4718" s="89"/>
      <c r="C4718" s="272" t="s">
        <v>171</v>
      </c>
      <c r="D4718" s="84">
        <v>43572</v>
      </c>
      <c r="E4718" s="85" t="s">
        <v>9187</v>
      </c>
      <c r="F4718" s="85" t="s">
        <v>15</v>
      </c>
      <c r="G4718" s="85">
        <v>1016960</v>
      </c>
      <c r="H4718" s="89"/>
      <c r="I4718" s="273" t="s">
        <v>11059</v>
      </c>
      <c r="J4718" s="89"/>
      <c r="K4718" s="89"/>
      <c r="L4718" s="89"/>
      <c r="M4718" s="89"/>
      <c r="N4718" s="274">
        <v>50</v>
      </c>
      <c r="O4718" s="274">
        <v>0</v>
      </c>
      <c r="P4718" s="89" t="s">
        <v>670</v>
      </c>
    </row>
    <row r="4719" spans="1:16" ht="51">
      <c r="A4719" s="271">
        <v>227</v>
      </c>
      <c r="B4719" s="89"/>
      <c r="C4719" s="272" t="s">
        <v>108</v>
      </c>
      <c r="D4719" s="84">
        <v>43572</v>
      </c>
      <c r="E4719" s="85" t="s">
        <v>9188</v>
      </c>
      <c r="F4719" s="85" t="s">
        <v>671</v>
      </c>
      <c r="G4719" s="85">
        <v>329373</v>
      </c>
      <c r="H4719" s="89"/>
      <c r="I4719" s="273" t="s">
        <v>11060</v>
      </c>
      <c r="J4719" s="89"/>
      <c r="K4719" s="89"/>
      <c r="L4719" s="89"/>
      <c r="M4719" s="89"/>
      <c r="N4719" s="274">
        <v>0</v>
      </c>
      <c r="O4719" s="274">
        <v>6000000</v>
      </c>
      <c r="P4719" s="89" t="s">
        <v>670</v>
      </c>
    </row>
    <row r="4720" spans="1:16" ht="51">
      <c r="A4720" s="271">
        <v>10</v>
      </c>
      <c r="B4720" s="89"/>
      <c r="C4720" s="272" t="s">
        <v>41</v>
      </c>
      <c r="D4720" s="84">
        <v>43572</v>
      </c>
      <c r="E4720" s="85" t="s">
        <v>9189</v>
      </c>
      <c r="F4720" s="85" t="s">
        <v>6</v>
      </c>
      <c r="G4720" s="85">
        <v>1017194</v>
      </c>
      <c r="H4720" s="89"/>
      <c r="I4720" s="273" t="s">
        <v>11061</v>
      </c>
      <c r="J4720" s="89"/>
      <c r="K4720" s="89"/>
      <c r="L4720" s="89"/>
      <c r="M4720" s="89"/>
      <c r="N4720" s="274">
        <v>0</v>
      </c>
      <c r="O4720" s="274">
        <v>1614.43</v>
      </c>
      <c r="P4720" s="89" t="s">
        <v>670</v>
      </c>
    </row>
    <row r="4721" spans="1:16" ht="76.5">
      <c r="A4721" s="271">
        <v>373</v>
      </c>
      <c r="B4721" s="89"/>
      <c r="C4721" s="272" t="s">
        <v>636</v>
      </c>
      <c r="D4721" s="84">
        <v>43572</v>
      </c>
      <c r="E4721" s="85" t="s">
        <v>9190</v>
      </c>
      <c r="F4721" s="85" t="s">
        <v>671</v>
      </c>
      <c r="G4721" s="85">
        <v>332161</v>
      </c>
      <c r="H4721" s="89"/>
      <c r="I4721" s="273" t="s">
        <v>11062</v>
      </c>
      <c r="J4721" s="89"/>
      <c r="K4721" s="89"/>
      <c r="L4721" s="89"/>
      <c r="M4721" s="89"/>
      <c r="N4721" s="274">
        <v>0</v>
      </c>
      <c r="O4721" s="274">
        <v>7294423.4199999999</v>
      </c>
      <c r="P4721" s="89" t="s">
        <v>670</v>
      </c>
    </row>
    <row r="4722" spans="1:16" ht="76.5">
      <c r="A4722" s="271" t="s">
        <v>557</v>
      </c>
      <c r="B4722" s="89"/>
      <c r="C4722" s="272" t="s">
        <v>783</v>
      </c>
      <c r="D4722" s="84">
        <v>43572</v>
      </c>
      <c r="E4722" s="85" t="s">
        <v>9191</v>
      </c>
      <c r="F4722" s="85" t="s">
        <v>6</v>
      </c>
      <c r="G4722" s="85">
        <v>1107316</v>
      </c>
      <c r="H4722" s="89"/>
      <c r="I4722" s="273" t="s">
        <v>11063</v>
      </c>
      <c r="J4722" s="89"/>
      <c r="K4722" s="89"/>
      <c r="L4722" s="89"/>
      <c r="M4722" s="89"/>
      <c r="N4722" s="274">
        <v>0</v>
      </c>
      <c r="O4722" s="274">
        <v>851000</v>
      </c>
      <c r="P4722" s="89" t="s">
        <v>670</v>
      </c>
    </row>
    <row r="4723" spans="1:16" ht="51">
      <c r="A4723" s="271">
        <v>117</v>
      </c>
      <c r="B4723" s="89"/>
      <c r="C4723" s="272" t="s">
        <v>62</v>
      </c>
      <c r="D4723" s="84">
        <v>43572</v>
      </c>
      <c r="E4723" s="85" t="s">
        <v>9192</v>
      </c>
      <c r="F4723" s="85" t="s">
        <v>11</v>
      </c>
      <c r="G4723" s="85">
        <v>951875</v>
      </c>
      <c r="H4723" s="89"/>
      <c r="I4723" s="273" t="s">
        <v>11064</v>
      </c>
      <c r="J4723" s="89"/>
      <c r="K4723" s="89"/>
      <c r="L4723" s="89"/>
      <c r="M4723" s="89"/>
      <c r="N4723" s="274">
        <v>50</v>
      </c>
      <c r="O4723" s="274">
        <v>0</v>
      </c>
      <c r="P4723" s="89" t="s">
        <v>670</v>
      </c>
    </row>
    <row r="4724" spans="1:16" ht="63.75">
      <c r="A4724" s="271">
        <v>597</v>
      </c>
      <c r="B4724" s="89"/>
      <c r="C4724" s="272" t="s">
        <v>734</v>
      </c>
      <c r="D4724" s="84">
        <v>43572</v>
      </c>
      <c r="E4724" s="85" t="s">
        <v>9193</v>
      </c>
      <c r="F4724" s="85" t="s">
        <v>15</v>
      </c>
      <c r="G4724" s="85">
        <v>1017082</v>
      </c>
      <c r="H4724" s="89"/>
      <c r="I4724" s="273" t="s">
        <v>11065</v>
      </c>
      <c r="J4724" s="89"/>
      <c r="K4724" s="89"/>
      <c r="L4724" s="89"/>
      <c r="M4724" s="89"/>
      <c r="N4724" s="274">
        <v>50</v>
      </c>
      <c r="O4724" s="274">
        <v>0</v>
      </c>
      <c r="P4724" s="89" t="s">
        <v>670</v>
      </c>
    </row>
    <row r="4725" spans="1:16" ht="51">
      <c r="A4725" s="271">
        <v>10</v>
      </c>
      <c r="B4725" s="89"/>
      <c r="C4725" s="272" t="s">
        <v>41</v>
      </c>
      <c r="D4725" s="84">
        <v>43572</v>
      </c>
      <c r="E4725" s="85" t="s">
        <v>9194</v>
      </c>
      <c r="F4725" s="85" t="s">
        <v>15</v>
      </c>
      <c r="G4725" s="85">
        <v>1017195</v>
      </c>
      <c r="H4725" s="89"/>
      <c r="I4725" s="273" t="s">
        <v>11066</v>
      </c>
      <c r="J4725" s="89"/>
      <c r="K4725" s="89"/>
      <c r="L4725" s="89"/>
      <c r="M4725" s="89"/>
      <c r="N4725" s="274">
        <v>50</v>
      </c>
      <c r="O4725" s="274">
        <v>0</v>
      </c>
      <c r="P4725" s="89" t="s">
        <v>670</v>
      </c>
    </row>
    <row r="4726" spans="1:16" ht="51">
      <c r="A4726" s="271">
        <v>513</v>
      </c>
      <c r="B4726" s="89"/>
      <c r="C4726" s="272" t="s">
        <v>171</v>
      </c>
      <c r="D4726" s="84">
        <v>43572</v>
      </c>
      <c r="E4726" s="85" t="s">
        <v>9195</v>
      </c>
      <c r="F4726" s="85" t="s">
        <v>15</v>
      </c>
      <c r="G4726" s="85">
        <v>1017201</v>
      </c>
      <c r="H4726" s="89"/>
      <c r="I4726" s="273" t="s">
        <v>11067</v>
      </c>
      <c r="J4726" s="89"/>
      <c r="K4726" s="89"/>
      <c r="L4726" s="89"/>
      <c r="M4726" s="89"/>
      <c r="N4726" s="274">
        <v>50</v>
      </c>
      <c r="O4726" s="274">
        <v>0</v>
      </c>
      <c r="P4726" s="89" t="s">
        <v>670</v>
      </c>
    </row>
    <row r="4727" spans="1:16" ht="63.75">
      <c r="A4727" s="271">
        <v>597</v>
      </c>
      <c r="B4727" s="89"/>
      <c r="C4727" s="272" t="s">
        <v>734</v>
      </c>
      <c r="D4727" s="84">
        <v>43572</v>
      </c>
      <c r="E4727" s="85" t="s">
        <v>9196</v>
      </c>
      <c r="F4727" s="85" t="s">
        <v>15</v>
      </c>
      <c r="G4727" s="85">
        <v>1017203</v>
      </c>
      <c r="H4727" s="89"/>
      <c r="I4727" s="273" t="s">
        <v>11068</v>
      </c>
      <c r="J4727" s="89"/>
      <c r="K4727" s="89"/>
      <c r="L4727" s="89"/>
      <c r="M4727" s="89"/>
      <c r="N4727" s="274">
        <v>50</v>
      </c>
      <c r="O4727" s="274">
        <v>0</v>
      </c>
      <c r="P4727" s="89" t="s">
        <v>670</v>
      </c>
    </row>
    <row r="4728" spans="1:16" ht="89.25">
      <c r="A4728" s="271">
        <v>25</v>
      </c>
      <c r="B4728" s="89"/>
      <c r="C4728" s="272" t="s">
        <v>45</v>
      </c>
      <c r="D4728" s="84">
        <v>43572</v>
      </c>
      <c r="E4728" s="85" t="s">
        <v>9197</v>
      </c>
      <c r="F4728" s="85" t="s">
        <v>671</v>
      </c>
      <c r="G4728" s="85">
        <v>329278</v>
      </c>
      <c r="H4728" s="89"/>
      <c r="I4728" s="273" t="s">
        <v>11069</v>
      </c>
      <c r="J4728" s="89"/>
      <c r="K4728" s="89"/>
      <c r="L4728" s="89"/>
      <c r="M4728" s="89"/>
      <c r="N4728" s="274">
        <v>1456065.2</v>
      </c>
      <c r="O4728" s="274">
        <v>0</v>
      </c>
      <c r="P4728" s="89" t="s">
        <v>670</v>
      </c>
    </row>
    <row r="4729" spans="1:16" ht="51">
      <c r="A4729" s="271">
        <v>119</v>
      </c>
      <c r="B4729" s="89"/>
      <c r="C4729" s="272" t="s">
        <v>63</v>
      </c>
      <c r="D4729" s="84">
        <v>43572</v>
      </c>
      <c r="E4729" s="85" t="s">
        <v>9198</v>
      </c>
      <c r="F4729" s="85" t="s">
        <v>11</v>
      </c>
      <c r="G4729" s="85">
        <v>951878</v>
      </c>
      <c r="H4729" s="89"/>
      <c r="I4729" s="273" t="s">
        <v>11070</v>
      </c>
      <c r="J4729" s="89"/>
      <c r="K4729" s="89"/>
      <c r="L4729" s="89"/>
      <c r="M4729" s="89"/>
      <c r="N4729" s="274">
        <v>50</v>
      </c>
      <c r="O4729" s="274">
        <v>0</v>
      </c>
      <c r="P4729" s="89" t="s">
        <v>670</v>
      </c>
    </row>
    <row r="4730" spans="1:16" ht="51">
      <c r="A4730" s="271">
        <v>119</v>
      </c>
      <c r="B4730" s="89"/>
      <c r="C4730" s="272" t="s">
        <v>63</v>
      </c>
      <c r="D4730" s="84">
        <v>43572</v>
      </c>
      <c r="E4730" s="85" t="s">
        <v>9199</v>
      </c>
      <c r="F4730" s="85" t="s">
        <v>11</v>
      </c>
      <c r="G4730" s="85">
        <v>951880</v>
      </c>
      <c r="H4730" s="89"/>
      <c r="I4730" s="273" t="s">
        <v>11071</v>
      </c>
      <c r="J4730" s="89"/>
      <c r="K4730" s="89"/>
      <c r="L4730" s="89"/>
      <c r="M4730" s="89"/>
      <c r="N4730" s="274">
        <v>50</v>
      </c>
      <c r="O4730" s="274">
        <v>0</v>
      </c>
      <c r="P4730" s="89" t="s">
        <v>670</v>
      </c>
    </row>
    <row r="4731" spans="1:16" ht="51">
      <c r="A4731" s="271">
        <v>117</v>
      </c>
      <c r="B4731" s="89"/>
      <c r="C4731" s="272" t="s">
        <v>62</v>
      </c>
      <c r="D4731" s="84">
        <v>43572</v>
      </c>
      <c r="E4731" s="85" t="s">
        <v>9200</v>
      </c>
      <c r="F4731" s="85" t="s">
        <v>11</v>
      </c>
      <c r="G4731" s="85">
        <v>951883</v>
      </c>
      <c r="H4731" s="89"/>
      <c r="I4731" s="273" t="s">
        <v>11072</v>
      </c>
      <c r="J4731" s="89"/>
      <c r="K4731" s="89"/>
      <c r="L4731" s="89"/>
      <c r="M4731" s="89"/>
      <c r="N4731" s="274">
        <v>50</v>
      </c>
      <c r="O4731" s="274">
        <v>0</v>
      </c>
      <c r="P4731" s="89" t="s">
        <v>670</v>
      </c>
    </row>
    <row r="4732" spans="1:16" ht="63.75">
      <c r="A4732" s="271">
        <v>119</v>
      </c>
      <c r="B4732" s="89"/>
      <c r="C4732" s="272" t="s">
        <v>63</v>
      </c>
      <c r="D4732" s="84">
        <v>43572</v>
      </c>
      <c r="E4732" s="85" t="s">
        <v>9201</v>
      </c>
      <c r="F4732" s="85" t="s">
        <v>11</v>
      </c>
      <c r="G4732" s="85">
        <v>951885</v>
      </c>
      <c r="H4732" s="89"/>
      <c r="I4732" s="273" t="s">
        <v>11073</v>
      </c>
      <c r="J4732" s="89"/>
      <c r="K4732" s="89"/>
      <c r="L4732" s="89"/>
      <c r="M4732" s="89"/>
      <c r="N4732" s="274">
        <v>50</v>
      </c>
      <c r="O4732" s="274">
        <v>0</v>
      </c>
      <c r="P4732" s="89" t="s">
        <v>670</v>
      </c>
    </row>
    <row r="4733" spans="1:16" ht="89.25">
      <c r="A4733" s="271">
        <v>25</v>
      </c>
      <c r="B4733" s="89"/>
      <c r="C4733" s="272" t="s">
        <v>45</v>
      </c>
      <c r="D4733" s="84">
        <v>43573</v>
      </c>
      <c r="E4733" s="85" t="s">
        <v>9202</v>
      </c>
      <c r="F4733" s="85" t="s">
        <v>671</v>
      </c>
      <c r="G4733" s="85">
        <v>333829</v>
      </c>
      <c r="H4733" s="89"/>
      <c r="I4733" s="273" t="s">
        <v>11074</v>
      </c>
      <c r="J4733" s="89"/>
      <c r="K4733" s="89"/>
      <c r="L4733" s="89"/>
      <c r="M4733" s="89"/>
      <c r="N4733" s="274">
        <v>365765.84</v>
      </c>
      <c r="O4733" s="274">
        <v>0</v>
      </c>
      <c r="P4733" s="89" t="s">
        <v>670</v>
      </c>
    </row>
    <row r="4734" spans="1:16" ht="76.5">
      <c r="A4734" s="271">
        <v>25</v>
      </c>
      <c r="B4734" s="89"/>
      <c r="C4734" s="272" t="s">
        <v>45</v>
      </c>
      <c r="D4734" s="84">
        <v>43573</v>
      </c>
      <c r="E4734" s="85" t="s">
        <v>9202</v>
      </c>
      <c r="F4734" s="85" t="s">
        <v>671</v>
      </c>
      <c r="G4734" s="85">
        <v>333620</v>
      </c>
      <c r="H4734" s="89"/>
      <c r="I4734" s="273" t="s">
        <v>11075</v>
      </c>
      <c r="J4734" s="89"/>
      <c r="K4734" s="89"/>
      <c r="L4734" s="89"/>
      <c r="M4734" s="89"/>
      <c r="N4734" s="274">
        <v>101496.13</v>
      </c>
      <c r="O4734" s="274">
        <v>0</v>
      </c>
      <c r="P4734" s="89" t="s">
        <v>670</v>
      </c>
    </row>
    <row r="4735" spans="1:16" ht="89.25">
      <c r="A4735" s="271">
        <v>25</v>
      </c>
      <c r="B4735" s="89"/>
      <c r="C4735" s="272" t="s">
        <v>45</v>
      </c>
      <c r="D4735" s="84">
        <v>43573</v>
      </c>
      <c r="E4735" s="85" t="s">
        <v>9202</v>
      </c>
      <c r="F4735" s="85" t="s">
        <v>671</v>
      </c>
      <c r="G4735" s="85">
        <v>333827</v>
      </c>
      <c r="H4735" s="89"/>
      <c r="I4735" s="273" t="s">
        <v>11076</v>
      </c>
      <c r="J4735" s="89"/>
      <c r="K4735" s="89"/>
      <c r="L4735" s="89"/>
      <c r="M4735" s="89"/>
      <c r="N4735" s="274">
        <v>40908.25</v>
      </c>
      <c r="O4735" s="274">
        <v>0</v>
      </c>
      <c r="P4735" s="89" t="s">
        <v>670</v>
      </c>
    </row>
    <row r="4736" spans="1:16" ht="89.25">
      <c r="A4736" s="271">
        <v>25</v>
      </c>
      <c r="B4736" s="89"/>
      <c r="C4736" s="272" t="s">
        <v>45</v>
      </c>
      <c r="D4736" s="84">
        <v>43573</v>
      </c>
      <c r="E4736" s="85" t="s">
        <v>9202</v>
      </c>
      <c r="F4736" s="85" t="s">
        <v>671</v>
      </c>
      <c r="G4736" s="85">
        <v>333621</v>
      </c>
      <c r="H4736" s="89"/>
      <c r="I4736" s="273" t="s">
        <v>11077</v>
      </c>
      <c r="J4736" s="89"/>
      <c r="K4736" s="89"/>
      <c r="L4736" s="89"/>
      <c r="M4736" s="89"/>
      <c r="N4736" s="274">
        <v>538620.68000000005</v>
      </c>
      <c r="O4736" s="274">
        <v>0</v>
      </c>
      <c r="P4736" s="89" t="s">
        <v>670</v>
      </c>
    </row>
    <row r="4737" spans="1:16" ht="89.25">
      <c r="A4737" s="271">
        <v>25</v>
      </c>
      <c r="B4737" s="89"/>
      <c r="C4737" s="272" t="s">
        <v>45</v>
      </c>
      <c r="D4737" s="84">
        <v>43573</v>
      </c>
      <c r="E4737" s="85" t="s">
        <v>9202</v>
      </c>
      <c r="F4737" s="85" t="s">
        <v>671</v>
      </c>
      <c r="G4737" s="85">
        <v>333828</v>
      </c>
      <c r="H4737" s="89"/>
      <c r="I4737" s="273" t="s">
        <v>11078</v>
      </c>
      <c r="J4737" s="89"/>
      <c r="K4737" s="89"/>
      <c r="L4737" s="89"/>
      <c r="M4737" s="89"/>
      <c r="N4737" s="274">
        <v>359514.45</v>
      </c>
      <c r="O4737" s="274">
        <v>0</v>
      </c>
      <c r="P4737" s="89" t="s">
        <v>670</v>
      </c>
    </row>
    <row r="4738" spans="1:16" ht="76.5">
      <c r="A4738" s="271">
        <v>25</v>
      </c>
      <c r="B4738" s="89"/>
      <c r="C4738" s="272" t="s">
        <v>45</v>
      </c>
      <c r="D4738" s="84">
        <v>43573</v>
      </c>
      <c r="E4738" s="85" t="s">
        <v>9202</v>
      </c>
      <c r="F4738" s="85" t="s">
        <v>671</v>
      </c>
      <c r="G4738" s="85">
        <v>333823</v>
      </c>
      <c r="H4738" s="89"/>
      <c r="I4738" s="273" t="s">
        <v>11079</v>
      </c>
      <c r="J4738" s="89"/>
      <c r="K4738" s="89"/>
      <c r="L4738" s="89"/>
      <c r="M4738" s="89"/>
      <c r="N4738" s="274">
        <v>332616.74</v>
      </c>
      <c r="O4738" s="274">
        <v>0</v>
      </c>
      <c r="P4738" s="89" t="s">
        <v>670</v>
      </c>
    </row>
    <row r="4739" spans="1:16" ht="76.5">
      <c r="A4739" s="271">
        <v>25</v>
      </c>
      <c r="B4739" s="89"/>
      <c r="C4739" s="272" t="s">
        <v>45</v>
      </c>
      <c r="D4739" s="84">
        <v>43573</v>
      </c>
      <c r="E4739" s="85" t="s">
        <v>9202</v>
      </c>
      <c r="F4739" s="85" t="s">
        <v>671</v>
      </c>
      <c r="G4739" s="85">
        <v>333825</v>
      </c>
      <c r="H4739" s="89"/>
      <c r="I4739" s="273" t="s">
        <v>11080</v>
      </c>
      <c r="J4739" s="89"/>
      <c r="K4739" s="89"/>
      <c r="L4739" s="89"/>
      <c r="M4739" s="89"/>
      <c r="N4739" s="274">
        <v>419033.59999999998</v>
      </c>
      <c r="O4739" s="274">
        <v>0</v>
      </c>
      <c r="P4739" s="89" t="s">
        <v>670</v>
      </c>
    </row>
    <row r="4740" spans="1:16" ht="76.5">
      <c r="A4740" s="271">
        <v>25</v>
      </c>
      <c r="B4740" s="89"/>
      <c r="C4740" s="272" t="s">
        <v>45</v>
      </c>
      <c r="D4740" s="84">
        <v>43573</v>
      </c>
      <c r="E4740" s="85" t="s">
        <v>9202</v>
      </c>
      <c r="F4740" s="85" t="s">
        <v>671</v>
      </c>
      <c r="G4740" s="85">
        <v>333826</v>
      </c>
      <c r="H4740" s="89"/>
      <c r="I4740" s="273" t="s">
        <v>11081</v>
      </c>
      <c r="J4740" s="89"/>
      <c r="K4740" s="89"/>
      <c r="L4740" s="89"/>
      <c r="M4740" s="89"/>
      <c r="N4740" s="274">
        <v>2168.29</v>
      </c>
      <c r="O4740" s="274">
        <v>0</v>
      </c>
      <c r="P4740" s="89" t="s">
        <v>670</v>
      </c>
    </row>
    <row r="4741" spans="1:16" ht="76.5">
      <c r="A4741" s="271">
        <v>25</v>
      </c>
      <c r="B4741" s="89"/>
      <c r="C4741" s="272" t="s">
        <v>45</v>
      </c>
      <c r="D4741" s="84">
        <v>43573</v>
      </c>
      <c r="E4741" s="85" t="s">
        <v>9202</v>
      </c>
      <c r="F4741" s="85" t="s">
        <v>671</v>
      </c>
      <c r="G4741" s="85">
        <v>333824</v>
      </c>
      <c r="H4741" s="89"/>
      <c r="I4741" s="273" t="s">
        <v>11082</v>
      </c>
      <c r="J4741" s="89"/>
      <c r="K4741" s="89"/>
      <c r="L4741" s="89"/>
      <c r="M4741" s="89"/>
      <c r="N4741" s="274">
        <v>117862.16</v>
      </c>
      <c r="O4741" s="274">
        <v>0</v>
      </c>
      <c r="P4741" s="89" t="s">
        <v>670</v>
      </c>
    </row>
    <row r="4742" spans="1:16" ht="63.75">
      <c r="A4742" s="271">
        <v>584</v>
      </c>
      <c r="B4742" s="89"/>
      <c r="C4742" s="272" t="s">
        <v>182</v>
      </c>
      <c r="D4742" s="84">
        <v>43573</v>
      </c>
      <c r="E4742" s="85" t="s">
        <v>9203</v>
      </c>
      <c r="F4742" s="85" t="s">
        <v>11</v>
      </c>
      <c r="G4742" s="85">
        <v>951919</v>
      </c>
      <c r="H4742" s="89"/>
      <c r="I4742" s="273" t="s">
        <v>11083</v>
      </c>
      <c r="J4742" s="89"/>
      <c r="K4742" s="89"/>
      <c r="L4742" s="89"/>
      <c r="M4742" s="89"/>
      <c r="N4742" s="274">
        <v>110.64</v>
      </c>
      <c r="O4742" s="274">
        <v>0</v>
      </c>
      <c r="P4742" s="89" t="s">
        <v>670</v>
      </c>
    </row>
    <row r="4743" spans="1:16" ht="63.75">
      <c r="A4743" s="271">
        <v>513</v>
      </c>
      <c r="B4743" s="89"/>
      <c r="C4743" s="272" t="s">
        <v>171</v>
      </c>
      <c r="D4743" s="84">
        <v>43573</v>
      </c>
      <c r="E4743" s="85" t="s">
        <v>9204</v>
      </c>
      <c r="F4743" s="85" t="s">
        <v>15</v>
      </c>
      <c r="G4743" s="85">
        <v>1017686</v>
      </c>
      <c r="H4743" s="89"/>
      <c r="I4743" s="273" t="s">
        <v>11084</v>
      </c>
      <c r="J4743" s="89"/>
      <c r="K4743" s="89"/>
      <c r="L4743" s="89"/>
      <c r="M4743" s="89"/>
      <c r="N4743" s="274">
        <v>50</v>
      </c>
      <c r="O4743" s="274">
        <v>0</v>
      </c>
      <c r="P4743" s="89" t="s">
        <v>670</v>
      </c>
    </row>
    <row r="4744" spans="1:16" ht="51">
      <c r="A4744" s="271">
        <v>513</v>
      </c>
      <c r="B4744" s="89"/>
      <c r="C4744" s="272" t="s">
        <v>171</v>
      </c>
      <c r="D4744" s="84">
        <v>43573</v>
      </c>
      <c r="E4744" s="85" t="s">
        <v>9205</v>
      </c>
      <c r="F4744" s="85" t="s">
        <v>15</v>
      </c>
      <c r="G4744" s="85">
        <v>1017691</v>
      </c>
      <c r="H4744" s="89"/>
      <c r="I4744" s="273" t="s">
        <v>11085</v>
      </c>
      <c r="J4744" s="89"/>
      <c r="K4744" s="89"/>
      <c r="L4744" s="89"/>
      <c r="M4744" s="89"/>
      <c r="N4744" s="274">
        <v>50</v>
      </c>
      <c r="O4744" s="274">
        <v>0</v>
      </c>
      <c r="P4744" s="89" t="s">
        <v>670</v>
      </c>
    </row>
    <row r="4745" spans="1:16" ht="76.5">
      <c r="A4745" s="271">
        <v>25</v>
      </c>
      <c r="B4745" s="89"/>
      <c r="C4745" s="272" t="s">
        <v>45</v>
      </c>
      <c r="D4745" s="84">
        <v>43573</v>
      </c>
      <c r="E4745" s="85" t="s">
        <v>9206</v>
      </c>
      <c r="F4745" s="85" t="s">
        <v>671</v>
      </c>
      <c r="G4745" s="85">
        <v>333607</v>
      </c>
      <c r="H4745" s="89"/>
      <c r="I4745" s="273" t="s">
        <v>11086</v>
      </c>
      <c r="J4745" s="89"/>
      <c r="K4745" s="89"/>
      <c r="L4745" s="89"/>
      <c r="M4745" s="89"/>
      <c r="N4745" s="274">
        <v>568150.34</v>
      </c>
      <c r="O4745" s="274">
        <v>0</v>
      </c>
      <c r="P4745" s="89" t="s">
        <v>670</v>
      </c>
    </row>
    <row r="4746" spans="1:16" ht="76.5">
      <c r="A4746" s="271">
        <v>25</v>
      </c>
      <c r="B4746" s="89"/>
      <c r="C4746" s="272" t="s">
        <v>45</v>
      </c>
      <c r="D4746" s="84">
        <v>43573</v>
      </c>
      <c r="E4746" s="85" t="s">
        <v>9206</v>
      </c>
      <c r="F4746" s="85" t="s">
        <v>671</v>
      </c>
      <c r="G4746" s="85">
        <v>333609</v>
      </c>
      <c r="H4746" s="89"/>
      <c r="I4746" s="273" t="s">
        <v>11087</v>
      </c>
      <c r="J4746" s="89"/>
      <c r="K4746" s="89"/>
      <c r="L4746" s="89"/>
      <c r="M4746" s="89"/>
      <c r="N4746" s="274">
        <v>672574.39</v>
      </c>
      <c r="O4746" s="274">
        <v>0</v>
      </c>
      <c r="P4746" s="89" t="s">
        <v>670</v>
      </c>
    </row>
    <row r="4747" spans="1:16" ht="76.5">
      <c r="A4747" s="271">
        <v>25</v>
      </c>
      <c r="B4747" s="89"/>
      <c r="C4747" s="272" t="s">
        <v>45</v>
      </c>
      <c r="D4747" s="84">
        <v>43573</v>
      </c>
      <c r="E4747" s="85" t="s">
        <v>9206</v>
      </c>
      <c r="F4747" s="85" t="s">
        <v>671</v>
      </c>
      <c r="G4747" s="85">
        <v>333608</v>
      </c>
      <c r="H4747" s="89"/>
      <c r="I4747" s="273" t="s">
        <v>11088</v>
      </c>
      <c r="J4747" s="89"/>
      <c r="K4747" s="89"/>
      <c r="L4747" s="89"/>
      <c r="M4747" s="89"/>
      <c r="N4747" s="274">
        <v>325868.3</v>
      </c>
      <c r="O4747" s="274">
        <v>0</v>
      </c>
      <c r="P4747" s="89" t="s">
        <v>670</v>
      </c>
    </row>
    <row r="4748" spans="1:16" ht="89.25">
      <c r="A4748" s="271">
        <v>25</v>
      </c>
      <c r="B4748" s="89"/>
      <c r="C4748" s="272" t="s">
        <v>45</v>
      </c>
      <c r="D4748" s="84">
        <v>43573</v>
      </c>
      <c r="E4748" s="85" t="s">
        <v>9206</v>
      </c>
      <c r="F4748" s="85" t="s">
        <v>671</v>
      </c>
      <c r="G4748" s="85">
        <v>333611</v>
      </c>
      <c r="H4748" s="89"/>
      <c r="I4748" s="273" t="s">
        <v>11089</v>
      </c>
      <c r="J4748" s="89"/>
      <c r="K4748" s="89"/>
      <c r="L4748" s="89"/>
      <c r="M4748" s="89"/>
      <c r="N4748" s="274">
        <v>533319.30000000005</v>
      </c>
      <c r="O4748" s="274">
        <v>0</v>
      </c>
      <c r="P4748" s="89" t="s">
        <v>670</v>
      </c>
    </row>
    <row r="4749" spans="1:16" ht="76.5">
      <c r="A4749" s="271">
        <v>25</v>
      </c>
      <c r="B4749" s="89"/>
      <c r="C4749" s="272" t="s">
        <v>45</v>
      </c>
      <c r="D4749" s="84">
        <v>43573</v>
      </c>
      <c r="E4749" s="85" t="s">
        <v>9206</v>
      </c>
      <c r="F4749" s="85" t="s">
        <v>671</v>
      </c>
      <c r="G4749" s="85">
        <v>333613</v>
      </c>
      <c r="H4749" s="89"/>
      <c r="I4749" s="273" t="s">
        <v>11090</v>
      </c>
      <c r="J4749" s="89"/>
      <c r="K4749" s="89"/>
      <c r="L4749" s="89"/>
      <c r="M4749" s="89"/>
      <c r="N4749" s="274">
        <v>100000</v>
      </c>
      <c r="O4749" s="274">
        <v>0</v>
      </c>
      <c r="P4749" s="89" t="s">
        <v>670</v>
      </c>
    </row>
    <row r="4750" spans="1:16" ht="76.5">
      <c r="A4750" s="271">
        <v>25</v>
      </c>
      <c r="B4750" s="89"/>
      <c r="C4750" s="272" t="s">
        <v>45</v>
      </c>
      <c r="D4750" s="84">
        <v>43573</v>
      </c>
      <c r="E4750" s="85" t="s">
        <v>9206</v>
      </c>
      <c r="F4750" s="85" t="s">
        <v>671</v>
      </c>
      <c r="G4750" s="85">
        <v>333612</v>
      </c>
      <c r="H4750" s="89"/>
      <c r="I4750" s="273" t="s">
        <v>11091</v>
      </c>
      <c r="J4750" s="89"/>
      <c r="K4750" s="89"/>
      <c r="L4750" s="89"/>
      <c r="M4750" s="89"/>
      <c r="N4750" s="274">
        <v>512777.44</v>
      </c>
      <c r="O4750" s="274">
        <v>0</v>
      </c>
      <c r="P4750" s="89" t="s">
        <v>670</v>
      </c>
    </row>
    <row r="4751" spans="1:16" ht="76.5">
      <c r="A4751" s="271">
        <v>25</v>
      </c>
      <c r="B4751" s="89"/>
      <c r="C4751" s="272" t="s">
        <v>45</v>
      </c>
      <c r="D4751" s="84">
        <v>43573</v>
      </c>
      <c r="E4751" s="85" t="s">
        <v>9206</v>
      </c>
      <c r="F4751" s="85" t="s">
        <v>671</v>
      </c>
      <c r="G4751" s="85">
        <v>333615</v>
      </c>
      <c r="H4751" s="89"/>
      <c r="I4751" s="273" t="s">
        <v>11092</v>
      </c>
      <c r="J4751" s="89"/>
      <c r="K4751" s="89"/>
      <c r="L4751" s="89"/>
      <c r="M4751" s="89"/>
      <c r="N4751" s="274">
        <v>196989.01</v>
      </c>
      <c r="O4751" s="274">
        <v>0</v>
      </c>
      <c r="P4751" s="89" t="s">
        <v>670</v>
      </c>
    </row>
    <row r="4752" spans="1:16" ht="76.5">
      <c r="A4752" s="271">
        <v>25</v>
      </c>
      <c r="B4752" s="89"/>
      <c r="C4752" s="272" t="s">
        <v>45</v>
      </c>
      <c r="D4752" s="84">
        <v>43573</v>
      </c>
      <c r="E4752" s="85" t="s">
        <v>9206</v>
      </c>
      <c r="F4752" s="85" t="s">
        <v>671</v>
      </c>
      <c r="G4752" s="85">
        <v>333614</v>
      </c>
      <c r="H4752" s="89"/>
      <c r="I4752" s="273" t="s">
        <v>11093</v>
      </c>
      <c r="J4752" s="89"/>
      <c r="K4752" s="89"/>
      <c r="L4752" s="89"/>
      <c r="M4752" s="89"/>
      <c r="N4752" s="274">
        <v>538826.89</v>
      </c>
      <c r="O4752" s="274">
        <v>0</v>
      </c>
      <c r="P4752" s="89" t="s">
        <v>670</v>
      </c>
    </row>
    <row r="4753" spans="1:16" ht="76.5">
      <c r="A4753" s="271">
        <v>25</v>
      </c>
      <c r="B4753" s="89"/>
      <c r="C4753" s="272" t="s">
        <v>45</v>
      </c>
      <c r="D4753" s="84">
        <v>43573</v>
      </c>
      <c r="E4753" s="85" t="s">
        <v>9206</v>
      </c>
      <c r="F4753" s="85" t="s">
        <v>671</v>
      </c>
      <c r="G4753" s="85">
        <v>333616</v>
      </c>
      <c r="H4753" s="89"/>
      <c r="I4753" s="273" t="s">
        <v>11094</v>
      </c>
      <c r="J4753" s="89"/>
      <c r="K4753" s="89"/>
      <c r="L4753" s="89"/>
      <c r="M4753" s="89"/>
      <c r="N4753" s="274">
        <v>203510.83</v>
      </c>
      <c r="O4753" s="274">
        <v>0</v>
      </c>
      <c r="P4753" s="89" t="s">
        <v>670</v>
      </c>
    </row>
    <row r="4754" spans="1:16" ht="76.5">
      <c r="A4754" s="271">
        <v>25</v>
      </c>
      <c r="B4754" s="89"/>
      <c r="C4754" s="272" t="s">
        <v>45</v>
      </c>
      <c r="D4754" s="84">
        <v>43573</v>
      </c>
      <c r="E4754" s="85" t="s">
        <v>9206</v>
      </c>
      <c r="F4754" s="85" t="s">
        <v>671</v>
      </c>
      <c r="G4754" s="85">
        <v>333617</v>
      </c>
      <c r="H4754" s="89"/>
      <c r="I4754" s="273" t="s">
        <v>11095</v>
      </c>
      <c r="J4754" s="89"/>
      <c r="K4754" s="89"/>
      <c r="L4754" s="89"/>
      <c r="M4754" s="89"/>
      <c r="N4754" s="274">
        <v>82139.100000000006</v>
      </c>
      <c r="O4754" s="274">
        <v>0</v>
      </c>
      <c r="P4754" s="89" t="s">
        <v>670</v>
      </c>
    </row>
    <row r="4755" spans="1:16" ht="76.5">
      <c r="A4755" s="271">
        <v>25</v>
      </c>
      <c r="B4755" s="89"/>
      <c r="C4755" s="272" t="s">
        <v>45</v>
      </c>
      <c r="D4755" s="84">
        <v>43573</v>
      </c>
      <c r="E4755" s="85" t="s">
        <v>9206</v>
      </c>
      <c r="F4755" s="85" t="s">
        <v>671</v>
      </c>
      <c r="G4755" s="85">
        <v>333619</v>
      </c>
      <c r="H4755" s="89"/>
      <c r="I4755" s="273" t="s">
        <v>11096</v>
      </c>
      <c r="J4755" s="89"/>
      <c r="K4755" s="89"/>
      <c r="L4755" s="89"/>
      <c r="M4755" s="89"/>
      <c r="N4755" s="274">
        <v>187209.5</v>
      </c>
      <c r="O4755" s="274">
        <v>0</v>
      </c>
      <c r="P4755" s="89" t="s">
        <v>670</v>
      </c>
    </row>
    <row r="4756" spans="1:16" ht="76.5">
      <c r="A4756" s="271">
        <v>25</v>
      </c>
      <c r="B4756" s="89"/>
      <c r="C4756" s="272" t="s">
        <v>45</v>
      </c>
      <c r="D4756" s="84">
        <v>43573</v>
      </c>
      <c r="E4756" s="85" t="s">
        <v>9206</v>
      </c>
      <c r="F4756" s="85" t="s">
        <v>671</v>
      </c>
      <c r="G4756" s="85">
        <v>333610</v>
      </c>
      <c r="H4756" s="89"/>
      <c r="I4756" s="273" t="s">
        <v>11097</v>
      </c>
      <c r="J4756" s="89"/>
      <c r="K4756" s="89"/>
      <c r="L4756" s="89"/>
      <c r="M4756" s="89"/>
      <c r="N4756" s="274">
        <v>2543169.44</v>
      </c>
      <c r="O4756" s="274">
        <v>0</v>
      </c>
      <c r="P4756" s="89" t="s">
        <v>670</v>
      </c>
    </row>
    <row r="4757" spans="1:16" ht="89.25">
      <c r="A4757" s="271">
        <v>594</v>
      </c>
      <c r="B4757" s="89"/>
      <c r="C4757" s="272" t="s">
        <v>98</v>
      </c>
      <c r="D4757" s="84">
        <v>43573</v>
      </c>
      <c r="E4757" s="85" t="s">
        <v>9207</v>
      </c>
      <c r="F4757" s="85" t="s">
        <v>15</v>
      </c>
      <c r="G4757" s="85">
        <v>7789</v>
      </c>
      <c r="H4757" s="89"/>
      <c r="I4757" s="273" t="s">
        <v>11098</v>
      </c>
      <c r="J4757" s="89"/>
      <c r="K4757" s="89"/>
      <c r="L4757" s="89"/>
      <c r="M4757" s="89"/>
      <c r="N4757" s="274">
        <v>1459.32</v>
      </c>
      <c r="O4757" s="274">
        <v>0</v>
      </c>
      <c r="P4757" s="89" t="s">
        <v>670</v>
      </c>
    </row>
    <row r="4758" spans="1:16" ht="89.25">
      <c r="A4758" s="271">
        <v>576</v>
      </c>
      <c r="B4758" s="89"/>
      <c r="C4758" s="272" t="s">
        <v>1369</v>
      </c>
      <c r="D4758" s="84">
        <v>43573</v>
      </c>
      <c r="E4758" s="85" t="s">
        <v>9208</v>
      </c>
      <c r="F4758" s="85" t="s">
        <v>15</v>
      </c>
      <c r="G4758" s="85">
        <v>7788</v>
      </c>
      <c r="H4758" s="89"/>
      <c r="I4758" s="273" t="s">
        <v>11099</v>
      </c>
      <c r="J4758" s="89"/>
      <c r="K4758" s="89"/>
      <c r="L4758" s="89"/>
      <c r="M4758" s="89"/>
      <c r="N4758" s="274">
        <v>280.91000000000003</v>
      </c>
      <c r="O4758" s="274">
        <v>0</v>
      </c>
      <c r="P4758" s="89" t="s">
        <v>670</v>
      </c>
    </row>
    <row r="4759" spans="1:16" ht="89.25">
      <c r="A4759" s="271">
        <v>594</v>
      </c>
      <c r="B4759" s="89"/>
      <c r="C4759" s="272" t="s">
        <v>98</v>
      </c>
      <c r="D4759" s="84">
        <v>43573</v>
      </c>
      <c r="E4759" s="85" t="s">
        <v>9209</v>
      </c>
      <c r="F4759" s="85" t="s">
        <v>15</v>
      </c>
      <c r="G4759" s="85">
        <v>7784</v>
      </c>
      <c r="H4759" s="89"/>
      <c r="I4759" s="273" t="s">
        <v>11100</v>
      </c>
      <c r="J4759" s="89"/>
      <c r="K4759" s="89"/>
      <c r="L4759" s="89"/>
      <c r="M4759" s="89"/>
      <c r="N4759" s="274">
        <v>277.95999999999998</v>
      </c>
      <c r="O4759" s="274">
        <v>0</v>
      </c>
      <c r="P4759" s="89" t="s">
        <v>670</v>
      </c>
    </row>
    <row r="4760" spans="1:16" ht="51">
      <c r="A4760" s="271">
        <v>513</v>
      </c>
      <c r="B4760" s="89"/>
      <c r="C4760" s="272" t="s">
        <v>171</v>
      </c>
      <c r="D4760" s="84">
        <v>43573</v>
      </c>
      <c r="E4760" s="85" t="s">
        <v>9210</v>
      </c>
      <c r="F4760" s="85" t="s">
        <v>11</v>
      </c>
      <c r="G4760" s="85">
        <v>952010</v>
      </c>
      <c r="H4760" s="89"/>
      <c r="I4760" s="273" t="s">
        <v>11101</v>
      </c>
      <c r="J4760" s="89"/>
      <c r="K4760" s="89"/>
      <c r="L4760" s="89"/>
      <c r="M4760" s="89"/>
      <c r="N4760" s="274">
        <v>50</v>
      </c>
      <c r="O4760" s="274">
        <v>0</v>
      </c>
      <c r="P4760" s="89" t="s">
        <v>670</v>
      </c>
    </row>
    <row r="4761" spans="1:16" ht="89.25">
      <c r="A4761" s="271">
        <v>594</v>
      </c>
      <c r="B4761" s="89"/>
      <c r="C4761" s="272" t="s">
        <v>98</v>
      </c>
      <c r="D4761" s="84">
        <v>43573</v>
      </c>
      <c r="E4761" s="85" t="s">
        <v>9211</v>
      </c>
      <c r="F4761" s="85" t="s">
        <v>15</v>
      </c>
      <c r="G4761" s="85">
        <v>7779</v>
      </c>
      <c r="H4761" s="89"/>
      <c r="I4761" s="273" t="s">
        <v>11102</v>
      </c>
      <c r="J4761" s="89"/>
      <c r="K4761" s="89"/>
      <c r="L4761" s="89"/>
      <c r="M4761" s="89"/>
      <c r="N4761" s="274">
        <v>272.39999999999998</v>
      </c>
      <c r="O4761" s="274">
        <v>0</v>
      </c>
      <c r="P4761" s="89" t="s">
        <v>670</v>
      </c>
    </row>
    <row r="4762" spans="1:16" ht="89.25">
      <c r="A4762" s="271">
        <v>594</v>
      </c>
      <c r="B4762" s="89"/>
      <c r="C4762" s="272" t="s">
        <v>98</v>
      </c>
      <c r="D4762" s="84">
        <v>43573</v>
      </c>
      <c r="E4762" s="85" t="s">
        <v>9212</v>
      </c>
      <c r="F4762" s="85" t="s">
        <v>15</v>
      </c>
      <c r="G4762" s="85">
        <v>7780</v>
      </c>
      <c r="H4762" s="89"/>
      <c r="I4762" s="273" t="s">
        <v>11103</v>
      </c>
      <c r="J4762" s="89"/>
      <c r="K4762" s="89"/>
      <c r="L4762" s="89"/>
      <c r="M4762" s="89"/>
      <c r="N4762" s="274">
        <v>325.83999999999997</v>
      </c>
      <c r="O4762" s="274">
        <v>0</v>
      </c>
      <c r="P4762" s="89" t="s">
        <v>670</v>
      </c>
    </row>
    <row r="4763" spans="1:16" ht="76.5">
      <c r="A4763" s="271">
        <v>660</v>
      </c>
      <c r="B4763" s="89"/>
      <c r="C4763" s="272" t="s">
        <v>188</v>
      </c>
      <c r="D4763" s="84">
        <v>43573</v>
      </c>
      <c r="E4763" s="85" t="s">
        <v>9213</v>
      </c>
      <c r="F4763" s="85" t="s">
        <v>671</v>
      </c>
      <c r="G4763" s="85">
        <v>342122</v>
      </c>
      <c r="H4763" s="89"/>
      <c r="I4763" s="273" t="s">
        <v>11104</v>
      </c>
      <c r="J4763" s="89"/>
      <c r="K4763" s="89"/>
      <c r="L4763" s="89"/>
      <c r="M4763" s="89"/>
      <c r="N4763" s="274">
        <v>1406.51</v>
      </c>
      <c r="O4763" s="274">
        <v>0</v>
      </c>
      <c r="P4763" s="89" t="s">
        <v>670</v>
      </c>
    </row>
    <row r="4764" spans="1:16" ht="76.5">
      <c r="A4764" s="271">
        <v>660</v>
      </c>
      <c r="B4764" s="89"/>
      <c r="C4764" s="272" t="s">
        <v>188</v>
      </c>
      <c r="D4764" s="84">
        <v>43573</v>
      </c>
      <c r="E4764" s="85" t="s">
        <v>9213</v>
      </c>
      <c r="F4764" s="85" t="s">
        <v>671</v>
      </c>
      <c r="G4764" s="85">
        <v>342124</v>
      </c>
      <c r="H4764" s="89"/>
      <c r="I4764" s="273" t="s">
        <v>11105</v>
      </c>
      <c r="J4764" s="89"/>
      <c r="K4764" s="89"/>
      <c r="L4764" s="89"/>
      <c r="M4764" s="89"/>
      <c r="N4764" s="274">
        <v>35068.32</v>
      </c>
      <c r="O4764" s="274">
        <v>0</v>
      </c>
      <c r="P4764" s="89" t="s">
        <v>670</v>
      </c>
    </row>
    <row r="4765" spans="1:16" ht="63.75">
      <c r="A4765" s="271">
        <v>660</v>
      </c>
      <c r="B4765" s="89"/>
      <c r="C4765" s="272" t="s">
        <v>188</v>
      </c>
      <c r="D4765" s="84">
        <v>43573</v>
      </c>
      <c r="E4765" s="85" t="s">
        <v>9213</v>
      </c>
      <c r="F4765" s="85" t="s">
        <v>671</v>
      </c>
      <c r="G4765" s="85">
        <v>342123</v>
      </c>
      <c r="H4765" s="89"/>
      <c r="I4765" s="273" t="s">
        <v>11106</v>
      </c>
      <c r="J4765" s="89"/>
      <c r="K4765" s="89"/>
      <c r="L4765" s="89"/>
      <c r="M4765" s="89"/>
      <c r="N4765" s="274">
        <v>6685.34</v>
      </c>
      <c r="O4765" s="274">
        <v>0</v>
      </c>
      <c r="P4765" s="89" t="s">
        <v>670</v>
      </c>
    </row>
    <row r="4766" spans="1:16" ht="38.25">
      <c r="A4766" s="271">
        <v>373</v>
      </c>
      <c r="B4766" s="89"/>
      <c r="C4766" s="272" t="s">
        <v>636</v>
      </c>
      <c r="D4766" s="84">
        <v>43573</v>
      </c>
      <c r="E4766" s="85" t="s">
        <v>9214</v>
      </c>
      <c r="F4766" s="85" t="s">
        <v>671</v>
      </c>
      <c r="G4766" s="85">
        <v>342257</v>
      </c>
      <c r="H4766" s="89"/>
      <c r="I4766" s="273" t="s">
        <v>11107</v>
      </c>
      <c r="J4766" s="89"/>
      <c r="K4766" s="89"/>
      <c r="L4766" s="89"/>
      <c r="M4766" s="89"/>
      <c r="N4766" s="274">
        <v>0</v>
      </c>
      <c r="O4766" s="274">
        <v>2756611.65</v>
      </c>
      <c r="P4766" s="89" t="s">
        <v>670</v>
      </c>
    </row>
    <row r="4767" spans="1:16" ht="38.25">
      <c r="A4767" s="271">
        <v>373</v>
      </c>
      <c r="B4767" s="89"/>
      <c r="C4767" s="272" t="s">
        <v>636</v>
      </c>
      <c r="D4767" s="84">
        <v>43573</v>
      </c>
      <c r="E4767" s="85" t="s">
        <v>9215</v>
      </c>
      <c r="F4767" s="85" t="s">
        <v>671</v>
      </c>
      <c r="G4767" s="85">
        <v>342256</v>
      </c>
      <c r="H4767" s="89"/>
      <c r="I4767" s="273" t="s">
        <v>11108</v>
      </c>
      <c r="J4767" s="89"/>
      <c r="K4767" s="89"/>
      <c r="L4767" s="89"/>
      <c r="M4767" s="89"/>
      <c r="N4767" s="274">
        <v>0</v>
      </c>
      <c r="O4767" s="274">
        <v>826983.5</v>
      </c>
      <c r="P4767" s="89" t="s">
        <v>670</v>
      </c>
    </row>
    <row r="4768" spans="1:16" ht="76.5">
      <c r="A4768" s="271">
        <v>25</v>
      </c>
      <c r="B4768" s="89"/>
      <c r="C4768" s="272" t="s">
        <v>45</v>
      </c>
      <c r="D4768" s="84">
        <v>43573</v>
      </c>
      <c r="E4768" s="85" t="s">
        <v>9216</v>
      </c>
      <c r="F4768" s="85" t="s">
        <v>671</v>
      </c>
      <c r="G4768" s="85">
        <v>341216</v>
      </c>
      <c r="H4768" s="89"/>
      <c r="I4768" s="273" t="s">
        <v>11109</v>
      </c>
      <c r="J4768" s="89"/>
      <c r="K4768" s="89"/>
      <c r="L4768" s="89"/>
      <c r="M4768" s="89"/>
      <c r="N4768" s="274">
        <v>510113.26</v>
      </c>
      <c r="O4768" s="274">
        <v>0</v>
      </c>
      <c r="P4768" s="89" t="s">
        <v>670</v>
      </c>
    </row>
    <row r="4769" spans="1:16" ht="76.5">
      <c r="A4769" s="271">
        <v>25</v>
      </c>
      <c r="B4769" s="89"/>
      <c r="C4769" s="272" t="s">
        <v>45</v>
      </c>
      <c r="D4769" s="84">
        <v>43573</v>
      </c>
      <c r="E4769" s="85" t="s">
        <v>9216</v>
      </c>
      <c r="F4769" s="85" t="s">
        <v>671</v>
      </c>
      <c r="G4769" s="85">
        <v>333618</v>
      </c>
      <c r="H4769" s="89"/>
      <c r="I4769" s="273" t="s">
        <v>11110</v>
      </c>
      <c r="J4769" s="89"/>
      <c r="K4769" s="89"/>
      <c r="L4769" s="89"/>
      <c r="M4769" s="89"/>
      <c r="N4769" s="274">
        <v>679790.7</v>
      </c>
      <c r="O4769" s="274">
        <v>0</v>
      </c>
      <c r="P4769" s="89" t="s">
        <v>670</v>
      </c>
    </row>
    <row r="4770" spans="1:16" ht="102">
      <c r="A4770" s="271">
        <v>46</v>
      </c>
      <c r="B4770" s="89"/>
      <c r="C4770" s="272" t="s">
        <v>48</v>
      </c>
      <c r="D4770" s="84">
        <v>43573</v>
      </c>
      <c r="E4770" s="85" t="s">
        <v>9217</v>
      </c>
      <c r="F4770" s="85" t="s">
        <v>15</v>
      </c>
      <c r="G4770" s="85">
        <v>7802</v>
      </c>
      <c r="H4770" s="89"/>
      <c r="I4770" s="273" t="s">
        <v>11111</v>
      </c>
      <c r="J4770" s="89"/>
      <c r="K4770" s="89"/>
      <c r="L4770" s="89"/>
      <c r="M4770" s="89"/>
      <c r="N4770" s="274">
        <v>2115.0700000000002</v>
      </c>
      <c r="O4770" s="274">
        <v>0</v>
      </c>
      <c r="P4770" s="89" t="s">
        <v>670</v>
      </c>
    </row>
    <row r="4771" spans="1:16" ht="89.25">
      <c r="A4771" s="271">
        <v>585</v>
      </c>
      <c r="B4771" s="89"/>
      <c r="C4771" s="272" t="s">
        <v>183</v>
      </c>
      <c r="D4771" s="84">
        <v>43573</v>
      </c>
      <c r="E4771" s="85" t="s">
        <v>9218</v>
      </c>
      <c r="F4771" s="85" t="s">
        <v>15</v>
      </c>
      <c r="G4771" s="85">
        <v>7806</v>
      </c>
      <c r="H4771" s="89"/>
      <c r="I4771" s="273" t="s">
        <v>11112</v>
      </c>
      <c r="J4771" s="89"/>
      <c r="K4771" s="89"/>
      <c r="L4771" s="89"/>
      <c r="M4771" s="89"/>
      <c r="N4771" s="274">
        <v>317.68</v>
      </c>
      <c r="O4771" s="274">
        <v>0</v>
      </c>
      <c r="P4771" s="89" t="s">
        <v>670</v>
      </c>
    </row>
    <row r="4772" spans="1:16" ht="89.25">
      <c r="A4772" s="271">
        <v>132</v>
      </c>
      <c r="B4772" s="89"/>
      <c r="C4772" s="272" t="s">
        <v>68</v>
      </c>
      <c r="D4772" s="84">
        <v>43573</v>
      </c>
      <c r="E4772" s="85" t="s">
        <v>9219</v>
      </c>
      <c r="F4772" s="85" t="s">
        <v>15</v>
      </c>
      <c r="G4772" s="85">
        <v>7805</v>
      </c>
      <c r="H4772" s="89"/>
      <c r="I4772" s="273" t="s">
        <v>11113</v>
      </c>
      <c r="J4772" s="89"/>
      <c r="K4772" s="89"/>
      <c r="L4772" s="89"/>
      <c r="M4772" s="89"/>
      <c r="N4772" s="274">
        <v>314.38</v>
      </c>
      <c r="O4772" s="274">
        <v>0</v>
      </c>
      <c r="P4772" s="89" t="s">
        <v>670</v>
      </c>
    </row>
    <row r="4773" spans="1:16" ht="63.75">
      <c r="A4773" s="271" t="s">
        <v>557</v>
      </c>
      <c r="B4773" s="89"/>
      <c r="C4773" s="272" t="s">
        <v>783</v>
      </c>
      <c r="D4773" s="84">
        <v>43573</v>
      </c>
      <c r="E4773" s="85" t="s">
        <v>9220</v>
      </c>
      <c r="F4773" s="85" t="s">
        <v>11</v>
      </c>
      <c r="G4773" s="85">
        <v>12234</v>
      </c>
      <c r="H4773" s="89"/>
      <c r="I4773" s="273" t="s">
        <v>11114</v>
      </c>
      <c r="J4773" s="89"/>
      <c r="K4773" s="89"/>
      <c r="L4773" s="89"/>
      <c r="M4773" s="89"/>
      <c r="N4773" s="274">
        <v>4268.49</v>
      </c>
      <c r="O4773" s="274">
        <v>0</v>
      </c>
      <c r="P4773" s="89" t="s">
        <v>670</v>
      </c>
    </row>
    <row r="4774" spans="1:16" ht="63.75">
      <c r="A4774" s="271" t="s">
        <v>557</v>
      </c>
      <c r="B4774" s="89"/>
      <c r="C4774" s="272" t="s">
        <v>783</v>
      </c>
      <c r="D4774" s="84">
        <v>43573</v>
      </c>
      <c r="E4774" s="85" t="s">
        <v>9221</v>
      </c>
      <c r="F4774" s="85" t="s">
        <v>11</v>
      </c>
      <c r="G4774" s="85">
        <v>12218</v>
      </c>
      <c r="H4774" s="89"/>
      <c r="I4774" s="273" t="s">
        <v>11115</v>
      </c>
      <c r="J4774" s="89"/>
      <c r="K4774" s="89"/>
      <c r="L4774" s="89"/>
      <c r="M4774" s="89"/>
      <c r="N4774" s="274">
        <v>335.31</v>
      </c>
      <c r="O4774" s="274">
        <v>0</v>
      </c>
      <c r="P4774" s="89" t="s">
        <v>670</v>
      </c>
    </row>
    <row r="4775" spans="1:16" ht="63.75">
      <c r="A4775" s="271" t="s">
        <v>559</v>
      </c>
      <c r="B4775" s="89"/>
      <c r="C4775" s="272" t="s">
        <v>762</v>
      </c>
      <c r="D4775" s="84">
        <v>43577</v>
      </c>
      <c r="E4775" s="85" t="s">
        <v>9222</v>
      </c>
      <c r="F4775" s="85" t="s">
        <v>628</v>
      </c>
      <c r="G4775" s="85">
        <v>343438</v>
      </c>
      <c r="H4775" s="89"/>
      <c r="I4775" s="273" t="s">
        <v>11116</v>
      </c>
      <c r="J4775" s="89"/>
      <c r="K4775" s="89"/>
      <c r="L4775" s="89"/>
      <c r="M4775" s="89"/>
      <c r="N4775" s="274">
        <v>0</v>
      </c>
      <c r="O4775" s="274">
        <v>21391.98</v>
      </c>
      <c r="P4775" s="89" t="s">
        <v>670</v>
      </c>
    </row>
    <row r="4776" spans="1:16" ht="102">
      <c r="A4776" s="271">
        <v>117</v>
      </c>
      <c r="B4776" s="89"/>
      <c r="C4776" s="272" t="s">
        <v>62</v>
      </c>
      <c r="D4776" s="84">
        <v>43577</v>
      </c>
      <c r="E4776" s="85" t="s">
        <v>9223</v>
      </c>
      <c r="F4776" s="85" t="s">
        <v>15</v>
      </c>
      <c r="G4776" s="85">
        <v>7814</v>
      </c>
      <c r="H4776" s="89"/>
      <c r="I4776" s="273" t="s">
        <v>11117</v>
      </c>
      <c r="J4776" s="89"/>
      <c r="K4776" s="89"/>
      <c r="L4776" s="89"/>
      <c r="M4776" s="89"/>
      <c r="N4776" s="274">
        <v>376.6</v>
      </c>
      <c r="O4776" s="274">
        <v>0</v>
      </c>
      <c r="P4776" s="89" t="s">
        <v>670</v>
      </c>
    </row>
    <row r="4777" spans="1:16" ht="63.75">
      <c r="A4777" s="271">
        <v>10</v>
      </c>
      <c r="B4777" s="89"/>
      <c r="C4777" s="272" t="s">
        <v>41</v>
      </c>
      <c r="D4777" s="84">
        <v>43577</v>
      </c>
      <c r="E4777" s="85" t="s">
        <v>9224</v>
      </c>
      <c r="F4777" s="85" t="s">
        <v>6</v>
      </c>
      <c r="G4777" s="85">
        <v>1019336</v>
      </c>
      <c r="H4777" s="89"/>
      <c r="I4777" s="273" t="s">
        <v>11118</v>
      </c>
      <c r="J4777" s="89"/>
      <c r="K4777" s="89"/>
      <c r="L4777" s="89"/>
      <c r="M4777" s="89"/>
      <c r="N4777" s="274">
        <v>0</v>
      </c>
      <c r="O4777" s="274">
        <v>33669.980000000003</v>
      </c>
      <c r="P4777" s="89" t="s">
        <v>670</v>
      </c>
    </row>
    <row r="4778" spans="1:16" ht="51">
      <c r="A4778" s="271">
        <v>340</v>
      </c>
      <c r="B4778" s="89"/>
      <c r="C4778" s="272" t="s">
        <v>147</v>
      </c>
      <c r="D4778" s="84">
        <v>43577</v>
      </c>
      <c r="E4778" s="85" t="s">
        <v>9225</v>
      </c>
      <c r="F4778" s="85" t="s">
        <v>6</v>
      </c>
      <c r="G4778" s="85">
        <v>1019340</v>
      </c>
      <c r="H4778" s="89"/>
      <c r="I4778" s="273" t="s">
        <v>11119</v>
      </c>
      <c r="J4778" s="89"/>
      <c r="K4778" s="89"/>
      <c r="L4778" s="89"/>
      <c r="M4778" s="89"/>
      <c r="N4778" s="274">
        <v>0</v>
      </c>
      <c r="O4778" s="274">
        <v>49780.82</v>
      </c>
      <c r="P4778" s="89" t="s">
        <v>670</v>
      </c>
    </row>
    <row r="4779" spans="1:16" ht="89.25">
      <c r="A4779" s="271">
        <v>683</v>
      </c>
      <c r="B4779" s="89"/>
      <c r="C4779" s="272" t="s">
        <v>1374</v>
      </c>
      <c r="D4779" s="84">
        <v>43577</v>
      </c>
      <c r="E4779" s="85" t="s">
        <v>9226</v>
      </c>
      <c r="F4779" s="85" t="s">
        <v>15</v>
      </c>
      <c r="G4779" s="85">
        <v>7815</v>
      </c>
      <c r="H4779" s="89"/>
      <c r="I4779" s="273" t="s">
        <v>11120</v>
      </c>
      <c r="J4779" s="89"/>
      <c r="K4779" s="89"/>
      <c r="L4779" s="89"/>
      <c r="M4779" s="89"/>
      <c r="N4779" s="274">
        <v>1299</v>
      </c>
      <c r="O4779" s="274">
        <v>0</v>
      </c>
      <c r="P4779" s="89" t="s">
        <v>670</v>
      </c>
    </row>
    <row r="4780" spans="1:16" ht="51">
      <c r="A4780" s="271">
        <v>513</v>
      </c>
      <c r="B4780" s="89"/>
      <c r="C4780" s="272" t="s">
        <v>171</v>
      </c>
      <c r="D4780" s="84">
        <v>43577</v>
      </c>
      <c r="E4780" s="85" t="s">
        <v>9227</v>
      </c>
      <c r="F4780" s="85" t="s">
        <v>15</v>
      </c>
      <c r="G4780" s="85">
        <v>1019331</v>
      </c>
      <c r="H4780" s="89"/>
      <c r="I4780" s="273" t="s">
        <v>11121</v>
      </c>
      <c r="J4780" s="89"/>
      <c r="K4780" s="89"/>
      <c r="L4780" s="89"/>
      <c r="M4780" s="89"/>
      <c r="N4780" s="274">
        <v>50</v>
      </c>
      <c r="O4780" s="274">
        <v>0</v>
      </c>
      <c r="P4780" s="89" t="s">
        <v>670</v>
      </c>
    </row>
    <row r="4781" spans="1:16" ht="51">
      <c r="A4781" s="271">
        <v>513</v>
      </c>
      <c r="B4781" s="89"/>
      <c r="C4781" s="272" t="s">
        <v>171</v>
      </c>
      <c r="D4781" s="84">
        <v>43577</v>
      </c>
      <c r="E4781" s="85" t="s">
        <v>9228</v>
      </c>
      <c r="F4781" s="85" t="s">
        <v>15</v>
      </c>
      <c r="G4781" s="85">
        <v>1019333</v>
      </c>
      <c r="H4781" s="89"/>
      <c r="I4781" s="273" t="s">
        <v>11122</v>
      </c>
      <c r="J4781" s="89"/>
      <c r="K4781" s="89"/>
      <c r="L4781" s="89"/>
      <c r="M4781" s="89"/>
      <c r="N4781" s="274">
        <v>50</v>
      </c>
      <c r="O4781" s="274">
        <v>0</v>
      </c>
      <c r="P4781" s="89" t="s">
        <v>670</v>
      </c>
    </row>
    <row r="4782" spans="1:16" ht="51">
      <c r="A4782" s="271">
        <v>10</v>
      </c>
      <c r="B4782" s="89"/>
      <c r="C4782" s="272" t="s">
        <v>41</v>
      </c>
      <c r="D4782" s="84">
        <v>43577</v>
      </c>
      <c r="E4782" s="85" t="s">
        <v>9229</v>
      </c>
      <c r="F4782" s="85" t="s">
        <v>15</v>
      </c>
      <c r="G4782" s="85">
        <v>1019337</v>
      </c>
      <c r="H4782" s="89"/>
      <c r="I4782" s="273" t="s">
        <v>11123</v>
      </c>
      <c r="J4782" s="89"/>
      <c r="K4782" s="89"/>
      <c r="L4782" s="89"/>
      <c r="M4782" s="89"/>
      <c r="N4782" s="274">
        <v>50</v>
      </c>
      <c r="O4782" s="274">
        <v>0</v>
      </c>
      <c r="P4782" s="89" t="s">
        <v>670</v>
      </c>
    </row>
    <row r="4783" spans="1:16" ht="51">
      <c r="A4783" s="271">
        <v>340</v>
      </c>
      <c r="B4783" s="89"/>
      <c r="C4783" s="272" t="s">
        <v>147</v>
      </c>
      <c r="D4783" s="84">
        <v>43577</v>
      </c>
      <c r="E4783" s="85" t="s">
        <v>9230</v>
      </c>
      <c r="F4783" s="85" t="s">
        <v>15</v>
      </c>
      <c r="G4783" s="85">
        <v>1019341</v>
      </c>
      <c r="H4783" s="89"/>
      <c r="I4783" s="273" t="s">
        <v>11124</v>
      </c>
      <c r="J4783" s="89"/>
      <c r="K4783" s="89"/>
      <c r="L4783" s="89"/>
      <c r="M4783" s="89"/>
      <c r="N4783" s="274">
        <v>50</v>
      </c>
      <c r="O4783" s="274">
        <v>0</v>
      </c>
      <c r="P4783" s="89" t="s">
        <v>670</v>
      </c>
    </row>
    <row r="4784" spans="1:16" ht="76.5">
      <c r="A4784" s="271" t="s">
        <v>557</v>
      </c>
      <c r="B4784" s="89"/>
      <c r="C4784" s="272" t="s">
        <v>783</v>
      </c>
      <c r="D4784" s="84">
        <v>43577</v>
      </c>
      <c r="E4784" s="85" t="s">
        <v>9231</v>
      </c>
      <c r="F4784" s="85" t="s">
        <v>6</v>
      </c>
      <c r="G4784" s="85">
        <v>1108642</v>
      </c>
      <c r="H4784" s="89"/>
      <c r="I4784" s="273" t="s">
        <v>11125</v>
      </c>
      <c r="J4784" s="89"/>
      <c r="K4784" s="89"/>
      <c r="L4784" s="89"/>
      <c r="M4784" s="89"/>
      <c r="N4784" s="274">
        <v>0</v>
      </c>
      <c r="O4784" s="274">
        <v>899000</v>
      </c>
      <c r="P4784" s="89" t="s">
        <v>670</v>
      </c>
    </row>
    <row r="4785" spans="1:16" ht="51">
      <c r="A4785" s="271">
        <v>117</v>
      </c>
      <c r="B4785" s="89"/>
      <c r="C4785" s="272" t="s">
        <v>62</v>
      </c>
      <c r="D4785" s="84">
        <v>43577</v>
      </c>
      <c r="E4785" s="85" t="s">
        <v>9232</v>
      </c>
      <c r="F4785" s="85" t="s">
        <v>11</v>
      </c>
      <c r="G4785" s="85">
        <v>952150</v>
      </c>
      <c r="H4785" s="89"/>
      <c r="I4785" s="273" t="s">
        <v>11126</v>
      </c>
      <c r="J4785" s="89"/>
      <c r="K4785" s="89"/>
      <c r="L4785" s="89"/>
      <c r="M4785" s="89"/>
      <c r="N4785" s="274">
        <v>50</v>
      </c>
      <c r="O4785" s="274">
        <v>0</v>
      </c>
      <c r="P4785" s="89" t="s">
        <v>670</v>
      </c>
    </row>
    <row r="4786" spans="1:16" ht="51">
      <c r="A4786" s="271">
        <v>119</v>
      </c>
      <c r="B4786" s="89"/>
      <c r="C4786" s="272" t="s">
        <v>63</v>
      </c>
      <c r="D4786" s="84">
        <v>43577</v>
      </c>
      <c r="E4786" s="85" t="s">
        <v>9233</v>
      </c>
      <c r="F4786" s="85" t="s">
        <v>11</v>
      </c>
      <c r="G4786" s="85">
        <v>952152</v>
      </c>
      <c r="H4786" s="89"/>
      <c r="I4786" s="273" t="s">
        <v>11127</v>
      </c>
      <c r="J4786" s="89"/>
      <c r="K4786" s="89"/>
      <c r="L4786" s="89"/>
      <c r="M4786" s="89"/>
      <c r="N4786" s="274">
        <v>50</v>
      </c>
      <c r="O4786" s="274">
        <v>0</v>
      </c>
      <c r="P4786" s="89" t="s">
        <v>670</v>
      </c>
    </row>
    <row r="4787" spans="1:16" ht="51">
      <c r="A4787" s="271">
        <v>117</v>
      </c>
      <c r="B4787" s="89"/>
      <c r="C4787" s="272" t="s">
        <v>62</v>
      </c>
      <c r="D4787" s="84">
        <v>43577</v>
      </c>
      <c r="E4787" s="85" t="s">
        <v>9234</v>
      </c>
      <c r="F4787" s="85" t="s">
        <v>11</v>
      </c>
      <c r="G4787" s="85">
        <v>952153</v>
      </c>
      <c r="H4787" s="89"/>
      <c r="I4787" s="273" t="s">
        <v>11128</v>
      </c>
      <c r="J4787" s="89"/>
      <c r="K4787" s="89"/>
      <c r="L4787" s="89"/>
      <c r="M4787" s="89"/>
      <c r="N4787" s="274">
        <v>50</v>
      </c>
      <c r="O4787" s="274">
        <v>0</v>
      </c>
      <c r="P4787" s="89" t="s">
        <v>670</v>
      </c>
    </row>
    <row r="4788" spans="1:16" ht="76.5">
      <c r="A4788" s="271" t="s">
        <v>557</v>
      </c>
      <c r="B4788" s="89"/>
      <c r="C4788" s="272" t="s">
        <v>783</v>
      </c>
      <c r="D4788" s="84">
        <v>43577</v>
      </c>
      <c r="E4788" s="85" t="s">
        <v>9235</v>
      </c>
      <c r="F4788" s="85" t="s">
        <v>6</v>
      </c>
      <c r="G4788" s="85">
        <v>1108982</v>
      </c>
      <c r="H4788" s="89"/>
      <c r="I4788" s="273" t="s">
        <v>11129</v>
      </c>
      <c r="J4788" s="89"/>
      <c r="K4788" s="89"/>
      <c r="L4788" s="89"/>
      <c r="M4788" s="89"/>
      <c r="N4788" s="274">
        <v>0</v>
      </c>
      <c r="O4788" s="274">
        <v>320000</v>
      </c>
      <c r="P4788" s="89" t="s">
        <v>670</v>
      </c>
    </row>
    <row r="4789" spans="1:16" ht="76.5">
      <c r="A4789" s="271">
        <v>25</v>
      </c>
      <c r="B4789" s="89"/>
      <c r="C4789" s="272" t="s">
        <v>45</v>
      </c>
      <c r="D4789" s="84">
        <v>43578</v>
      </c>
      <c r="E4789" s="85" t="s">
        <v>9236</v>
      </c>
      <c r="F4789" s="85" t="s">
        <v>671</v>
      </c>
      <c r="G4789" s="85">
        <v>347066</v>
      </c>
      <c r="H4789" s="89"/>
      <c r="I4789" s="273" t="s">
        <v>11130</v>
      </c>
      <c r="J4789" s="89"/>
      <c r="K4789" s="89"/>
      <c r="L4789" s="89"/>
      <c r="M4789" s="89"/>
      <c r="N4789" s="274">
        <v>80363.45</v>
      </c>
      <c r="O4789" s="274">
        <v>0</v>
      </c>
      <c r="P4789" s="89" t="s">
        <v>670</v>
      </c>
    </row>
    <row r="4790" spans="1:16" ht="76.5">
      <c r="A4790" s="271">
        <v>25</v>
      </c>
      <c r="B4790" s="89"/>
      <c r="C4790" s="272" t="s">
        <v>45</v>
      </c>
      <c r="D4790" s="84">
        <v>43578</v>
      </c>
      <c r="E4790" s="85" t="s">
        <v>9236</v>
      </c>
      <c r="F4790" s="85" t="s">
        <v>671</v>
      </c>
      <c r="G4790" s="85">
        <v>347067</v>
      </c>
      <c r="H4790" s="89"/>
      <c r="I4790" s="273" t="s">
        <v>11131</v>
      </c>
      <c r="J4790" s="89"/>
      <c r="K4790" s="89"/>
      <c r="L4790" s="89"/>
      <c r="M4790" s="89"/>
      <c r="N4790" s="274">
        <v>993027.47</v>
      </c>
      <c r="O4790" s="274">
        <v>0</v>
      </c>
      <c r="P4790" s="89" t="s">
        <v>670</v>
      </c>
    </row>
    <row r="4791" spans="1:16" ht="76.5">
      <c r="A4791" s="271">
        <v>25</v>
      </c>
      <c r="B4791" s="89"/>
      <c r="C4791" s="272" t="s">
        <v>45</v>
      </c>
      <c r="D4791" s="84">
        <v>43578</v>
      </c>
      <c r="E4791" s="85" t="s">
        <v>9236</v>
      </c>
      <c r="F4791" s="85" t="s">
        <v>671</v>
      </c>
      <c r="G4791" s="85">
        <v>347068</v>
      </c>
      <c r="H4791" s="89"/>
      <c r="I4791" s="273" t="s">
        <v>11132</v>
      </c>
      <c r="J4791" s="89"/>
      <c r="K4791" s="89"/>
      <c r="L4791" s="89"/>
      <c r="M4791" s="89"/>
      <c r="N4791" s="274">
        <v>218471.12</v>
      </c>
      <c r="O4791" s="274">
        <v>0</v>
      </c>
      <c r="P4791" s="89" t="s">
        <v>670</v>
      </c>
    </row>
    <row r="4792" spans="1:16" ht="76.5">
      <c r="A4792" s="271">
        <v>25</v>
      </c>
      <c r="B4792" s="89"/>
      <c r="C4792" s="272" t="s">
        <v>45</v>
      </c>
      <c r="D4792" s="84">
        <v>43578</v>
      </c>
      <c r="E4792" s="85" t="s">
        <v>9237</v>
      </c>
      <c r="F4792" s="85" t="s">
        <v>671</v>
      </c>
      <c r="G4792" s="85">
        <v>347402</v>
      </c>
      <c r="H4792" s="89"/>
      <c r="I4792" s="273" t="s">
        <v>11133</v>
      </c>
      <c r="J4792" s="89"/>
      <c r="K4792" s="89"/>
      <c r="L4792" s="89"/>
      <c r="M4792" s="89"/>
      <c r="N4792" s="274">
        <v>1198989.74</v>
      </c>
      <c r="O4792" s="274">
        <v>0</v>
      </c>
      <c r="P4792" s="89" t="s">
        <v>670</v>
      </c>
    </row>
    <row r="4793" spans="1:16" ht="76.5">
      <c r="A4793" s="271">
        <v>513</v>
      </c>
      <c r="B4793" s="89"/>
      <c r="C4793" s="272" t="s">
        <v>171</v>
      </c>
      <c r="D4793" s="84">
        <v>43578</v>
      </c>
      <c r="E4793" s="85" t="s">
        <v>9238</v>
      </c>
      <c r="F4793" s="85" t="s">
        <v>15</v>
      </c>
      <c r="G4793" s="85">
        <v>1019798</v>
      </c>
      <c r="H4793" s="89"/>
      <c r="I4793" s="273" t="s">
        <v>11134</v>
      </c>
      <c r="J4793" s="89"/>
      <c r="K4793" s="89"/>
      <c r="L4793" s="89"/>
      <c r="M4793" s="89"/>
      <c r="N4793" s="274">
        <v>50</v>
      </c>
      <c r="O4793" s="274">
        <v>0</v>
      </c>
      <c r="P4793" s="89" t="s">
        <v>670</v>
      </c>
    </row>
    <row r="4794" spans="1:16" ht="51">
      <c r="A4794" s="271">
        <v>342</v>
      </c>
      <c r="B4794" s="89"/>
      <c r="C4794" s="272" t="s">
        <v>148</v>
      </c>
      <c r="D4794" s="84">
        <v>43578</v>
      </c>
      <c r="E4794" s="85" t="s">
        <v>9239</v>
      </c>
      <c r="F4794" s="85" t="s">
        <v>6</v>
      </c>
      <c r="G4794" s="85">
        <v>1109200</v>
      </c>
      <c r="H4794" s="89"/>
      <c r="I4794" s="273" t="s">
        <v>751</v>
      </c>
      <c r="J4794" s="89"/>
      <c r="K4794" s="89"/>
      <c r="L4794" s="89"/>
      <c r="M4794" s="89"/>
      <c r="N4794" s="274">
        <v>0</v>
      </c>
      <c r="O4794" s="274">
        <v>620223.14</v>
      </c>
      <c r="P4794" s="89" t="s">
        <v>670</v>
      </c>
    </row>
    <row r="4795" spans="1:16" ht="51">
      <c r="A4795" s="271">
        <v>291</v>
      </c>
      <c r="B4795" s="89"/>
      <c r="C4795" s="272" t="s">
        <v>129</v>
      </c>
      <c r="D4795" s="84">
        <v>43578</v>
      </c>
      <c r="E4795" s="85" t="s">
        <v>9240</v>
      </c>
      <c r="F4795" s="85" t="s">
        <v>6</v>
      </c>
      <c r="G4795" s="85">
        <v>1109301</v>
      </c>
      <c r="H4795" s="89"/>
      <c r="I4795" s="273" t="s">
        <v>11135</v>
      </c>
      <c r="J4795" s="89"/>
      <c r="K4795" s="89"/>
      <c r="L4795" s="89"/>
      <c r="M4795" s="89"/>
      <c r="N4795" s="274">
        <v>0</v>
      </c>
      <c r="O4795" s="274">
        <v>33283556</v>
      </c>
      <c r="P4795" s="89" t="s">
        <v>670</v>
      </c>
    </row>
    <row r="4796" spans="1:16" ht="63.75">
      <c r="A4796" s="271" t="s">
        <v>556</v>
      </c>
      <c r="B4796" s="89"/>
      <c r="C4796" s="272" t="s">
        <v>616</v>
      </c>
      <c r="D4796" s="84">
        <v>43578</v>
      </c>
      <c r="E4796" s="85" t="s">
        <v>9241</v>
      </c>
      <c r="F4796" s="85" t="s">
        <v>6</v>
      </c>
      <c r="G4796" s="85">
        <v>1109343</v>
      </c>
      <c r="H4796" s="89"/>
      <c r="I4796" s="273" t="s">
        <v>11136</v>
      </c>
      <c r="J4796" s="89"/>
      <c r="K4796" s="89"/>
      <c r="L4796" s="89"/>
      <c r="M4796" s="89"/>
      <c r="N4796" s="274">
        <v>0</v>
      </c>
      <c r="O4796" s="274">
        <v>4555.66</v>
      </c>
      <c r="P4796" s="89" t="s">
        <v>670</v>
      </c>
    </row>
    <row r="4797" spans="1:16" ht="63.75">
      <c r="A4797" s="271">
        <v>155</v>
      </c>
      <c r="B4797" s="89"/>
      <c r="C4797" s="272" t="s">
        <v>85</v>
      </c>
      <c r="D4797" s="84">
        <v>43578</v>
      </c>
      <c r="E4797" s="85" t="s">
        <v>9242</v>
      </c>
      <c r="F4797" s="85" t="s">
        <v>6</v>
      </c>
      <c r="G4797" s="85">
        <v>1109456</v>
      </c>
      <c r="H4797" s="89"/>
      <c r="I4797" s="273" t="s">
        <v>11137</v>
      </c>
      <c r="J4797" s="89"/>
      <c r="K4797" s="89"/>
      <c r="L4797" s="89"/>
      <c r="M4797" s="89"/>
      <c r="N4797" s="274">
        <v>0</v>
      </c>
      <c r="O4797" s="274">
        <v>103000</v>
      </c>
      <c r="P4797" s="89" t="s">
        <v>670</v>
      </c>
    </row>
    <row r="4798" spans="1:16" ht="76.5">
      <c r="A4798" s="271" t="s">
        <v>557</v>
      </c>
      <c r="B4798" s="89"/>
      <c r="C4798" s="272" t="s">
        <v>783</v>
      </c>
      <c r="D4798" s="84">
        <v>43578</v>
      </c>
      <c r="E4798" s="85" t="s">
        <v>9243</v>
      </c>
      <c r="F4798" s="85" t="s">
        <v>6</v>
      </c>
      <c r="G4798" s="85">
        <v>1109478</v>
      </c>
      <c r="H4798" s="89"/>
      <c r="I4798" s="273" t="s">
        <v>11138</v>
      </c>
      <c r="J4798" s="89"/>
      <c r="K4798" s="89"/>
      <c r="L4798" s="89"/>
      <c r="M4798" s="89"/>
      <c r="N4798" s="274">
        <v>0</v>
      </c>
      <c r="O4798" s="274">
        <v>393000</v>
      </c>
      <c r="P4798" s="89" t="s">
        <v>670</v>
      </c>
    </row>
    <row r="4799" spans="1:16" ht="63.75">
      <c r="A4799" s="271">
        <v>514</v>
      </c>
      <c r="B4799" s="89"/>
      <c r="C4799" s="272" t="s">
        <v>172</v>
      </c>
      <c r="D4799" s="84">
        <v>43578</v>
      </c>
      <c r="E4799" s="85" t="s">
        <v>9244</v>
      </c>
      <c r="F4799" s="85" t="s">
        <v>6</v>
      </c>
      <c r="G4799" s="85">
        <v>1109543</v>
      </c>
      <c r="H4799" s="89"/>
      <c r="I4799" s="273" t="s">
        <v>11139</v>
      </c>
      <c r="J4799" s="89"/>
      <c r="K4799" s="89"/>
      <c r="L4799" s="89"/>
      <c r="M4799" s="89"/>
      <c r="N4799" s="274">
        <v>0</v>
      </c>
      <c r="O4799" s="274">
        <v>50000000</v>
      </c>
      <c r="P4799" s="89" t="s">
        <v>670</v>
      </c>
    </row>
    <row r="4800" spans="1:16" ht="63.75">
      <c r="A4800" s="271">
        <v>514</v>
      </c>
      <c r="B4800" s="89"/>
      <c r="C4800" s="272" t="s">
        <v>172</v>
      </c>
      <c r="D4800" s="84">
        <v>43578</v>
      </c>
      <c r="E4800" s="85" t="s">
        <v>9245</v>
      </c>
      <c r="F4800" s="85" t="s">
        <v>6</v>
      </c>
      <c r="G4800" s="85">
        <v>1109545</v>
      </c>
      <c r="H4800" s="89"/>
      <c r="I4800" s="273" t="s">
        <v>11140</v>
      </c>
      <c r="J4800" s="89"/>
      <c r="K4800" s="89"/>
      <c r="L4800" s="89"/>
      <c r="M4800" s="89"/>
      <c r="N4800" s="274">
        <v>0</v>
      </c>
      <c r="O4800" s="274">
        <v>50000000</v>
      </c>
      <c r="P4800" s="89" t="s">
        <v>670</v>
      </c>
    </row>
    <row r="4801" spans="1:16" ht="63.75">
      <c r="A4801" s="271">
        <v>514</v>
      </c>
      <c r="B4801" s="89"/>
      <c r="C4801" s="272" t="s">
        <v>172</v>
      </c>
      <c r="D4801" s="84">
        <v>43578</v>
      </c>
      <c r="E4801" s="85" t="s">
        <v>9246</v>
      </c>
      <c r="F4801" s="85" t="s">
        <v>6</v>
      </c>
      <c r="G4801" s="85">
        <v>1109546</v>
      </c>
      <c r="H4801" s="89"/>
      <c r="I4801" s="273" t="s">
        <v>11141</v>
      </c>
      <c r="J4801" s="89"/>
      <c r="K4801" s="89"/>
      <c r="L4801" s="89"/>
      <c r="M4801" s="89"/>
      <c r="N4801" s="274">
        <v>0</v>
      </c>
      <c r="O4801" s="274">
        <v>150000000</v>
      </c>
      <c r="P4801" s="89" t="s">
        <v>670</v>
      </c>
    </row>
    <row r="4802" spans="1:16" ht="51">
      <c r="A4802" s="271">
        <v>117</v>
      </c>
      <c r="B4802" s="89"/>
      <c r="C4802" s="272" t="s">
        <v>62</v>
      </c>
      <c r="D4802" s="84">
        <v>43578</v>
      </c>
      <c r="E4802" s="85" t="s">
        <v>9247</v>
      </c>
      <c r="F4802" s="85" t="s">
        <v>11</v>
      </c>
      <c r="G4802" s="85">
        <v>952234</v>
      </c>
      <c r="H4802" s="89"/>
      <c r="I4802" s="273" t="s">
        <v>11142</v>
      </c>
      <c r="J4802" s="89"/>
      <c r="K4802" s="89"/>
      <c r="L4802" s="89"/>
      <c r="M4802" s="89"/>
      <c r="N4802" s="274">
        <v>50</v>
      </c>
      <c r="O4802" s="274">
        <v>0</v>
      </c>
      <c r="P4802" s="89" t="s">
        <v>670</v>
      </c>
    </row>
    <row r="4803" spans="1:16" ht="51">
      <c r="A4803" s="271">
        <v>117</v>
      </c>
      <c r="B4803" s="89"/>
      <c r="C4803" s="272" t="s">
        <v>62</v>
      </c>
      <c r="D4803" s="84">
        <v>43578</v>
      </c>
      <c r="E4803" s="85" t="s">
        <v>9248</v>
      </c>
      <c r="F4803" s="85" t="s">
        <v>11</v>
      </c>
      <c r="G4803" s="85">
        <v>952235</v>
      </c>
      <c r="H4803" s="89"/>
      <c r="I4803" s="273" t="s">
        <v>11143</v>
      </c>
      <c r="J4803" s="89"/>
      <c r="K4803" s="89"/>
      <c r="L4803" s="89"/>
      <c r="M4803" s="89"/>
      <c r="N4803" s="274">
        <v>50</v>
      </c>
      <c r="O4803" s="274">
        <v>0</v>
      </c>
      <c r="P4803" s="89" t="s">
        <v>670</v>
      </c>
    </row>
    <row r="4804" spans="1:16" ht="51">
      <c r="A4804" s="271">
        <v>513</v>
      </c>
      <c r="B4804" s="89"/>
      <c r="C4804" s="272" t="s">
        <v>171</v>
      </c>
      <c r="D4804" s="84">
        <v>43578</v>
      </c>
      <c r="E4804" s="85" t="s">
        <v>9249</v>
      </c>
      <c r="F4804" s="85" t="s">
        <v>11</v>
      </c>
      <c r="G4804" s="85">
        <v>952239</v>
      </c>
      <c r="H4804" s="89"/>
      <c r="I4804" s="273" t="s">
        <v>11144</v>
      </c>
      <c r="J4804" s="89"/>
      <c r="K4804" s="89"/>
      <c r="L4804" s="89"/>
      <c r="M4804" s="89"/>
      <c r="N4804" s="274">
        <v>50</v>
      </c>
      <c r="O4804" s="274">
        <v>0</v>
      </c>
      <c r="P4804" s="89" t="s">
        <v>670</v>
      </c>
    </row>
    <row r="4805" spans="1:16" ht="102">
      <c r="A4805" s="271">
        <v>132</v>
      </c>
      <c r="B4805" s="89"/>
      <c r="C4805" s="272" t="s">
        <v>68</v>
      </c>
      <c r="D4805" s="84">
        <v>43578</v>
      </c>
      <c r="E4805" s="85" t="s">
        <v>9250</v>
      </c>
      <c r="F4805" s="85" t="s">
        <v>11</v>
      </c>
      <c r="G4805" s="85">
        <v>952268</v>
      </c>
      <c r="H4805" s="89"/>
      <c r="I4805" s="273" t="s">
        <v>11145</v>
      </c>
      <c r="J4805" s="89"/>
      <c r="K4805" s="89"/>
      <c r="L4805" s="89"/>
      <c r="M4805" s="89"/>
      <c r="N4805" s="274">
        <v>79096.28</v>
      </c>
      <c r="O4805" s="274">
        <v>0</v>
      </c>
      <c r="P4805" s="89" t="s">
        <v>670</v>
      </c>
    </row>
    <row r="4806" spans="1:16" ht="76.5">
      <c r="A4806" s="271">
        <v>117</v>
      </c>
      <c r="B4806" s="89"/>
      <c r="C4806" s="272" t="s">
        <v>62</v>
      </c>
      <c r="D4806" s="84">
        <v>43578</v>
      </c>
      <c r="E4806" s="85" t="s">
        <v>9251</v>
      </c>
      <c r="F4806" s="85" t="s">
        <v>11</v>
      </c>
      <c r="G4806" s="85">
        <v>952279</v>
      </c>
      <c r="H4806" s="89"/>
      <c r="I4806" s="273" t="s">
        <v>11146</v>
      </c>
      <c r="J4806" s="89"/>
      <c r="K4806" s="89"/>
      <c r="L4806" s="89"/>
      <c r="M4806" s="89"/>
      <c r="N4806" s="274">
        <v>50</v>
      </c>
      <c r="O4806" s="274">
        <v>0</v>
      </c>
      <c r="P4806" s="89" t="s">
        <v>670</v>
      </c>
    </row>
    <row r="4807" spans="1:16" ht="51">
      <c r="A4807" s="271">
        <v>119</v>
      </c>
      <c r="B4807" s="89"/>
      <c r="C4807" s="272" t="s">
        <v>63</v>
      </c>
      <c r="D4807" s="84">
        <v>43578</v>
      </c>
      <c r="E4807" s="85" t="s">
        <v>9252</v>
      </c>
      <c r="F4807" s="85" t="s">
        <v>11</v>
      </c>
      <c r="G4807" s="85">
        <v>952292</v>
      </c>
      <c r="H4807" s="89"/>
      <c r="I4807" s="273" t="s">
        <v>11147</v>
      </c>
      <c r="J4807" s="89"/>
      <c r="K4807" s="89"/>
      <c r="L4807" s="89"/>
      <c r="M4807" s="89"/>
      <c r="N4807" s="274">
        <v>50</v>
      </c>
      <c r="O4807" s="274">
        <v>0</v>
      </c>
      <c r="P4807" s="89" t="s">
        <v>670</v>
      </c>
    </row>
    <row r="4808" spans="1:16" ht="51">
      <c r="A4808" s="271">
        <v>513</v>
      </c>
      <c r="B4808" s="89"/>
      <c r="C4808" s="272" t="s">
        <v>171</v>
      </c>
      <c r="D4808" s="84">
        <v>43578</v>
      </c>
      <c r="E4808" s="85" t="s">
        <v>9253</v>
      </c>
      <c r="F4808" s="85" t="s">
        <v>15</v>
      </c>
      <c r="G4808" s="85">
        <v>1020533</v>
      </c>
      <c r="H4808" s="89"/>
      <c r="I4808" s="273" t="s">
        <v>746</v>
      </c>
      <c r="J4808" s="89"/>
      <c r="K4808" s="89"/>
      <c r="L4808" s="89"/>
      <c r="M4808" s="89"/>
      <c r="N4808" s="274">
        <v>50</v>
      </c>
      <c r="O4808" s="274">
        <v>0</v>
      </c>
      <c r="P4808" s="89" t="s">
        <v>670</v>
      </c>
    </row>
    <row r="4809" spans="1:16" ht="51">
      <c r="A4809" s="271">
        <v>513</v>
      </c>
      <c r="B4809" s="89"/>
      <c r="C4809" s="272" t="s">
        <v>171</v>
      </c>
      <c r="D4809" s="84">
        <v>43578</v>
      </c>
      <c r="E4809" s="85" t="s">
        <v>9254</v>
      </c>
      <c r="F4809" s="85" t="s">
        <v>15</v>
      </c>
      <c r="G4809" s="85">
        <v>1020535</v>
      </c>
      <c r="H4809" s="89"/>
      <c r="I4809" s="273" t="s">
        <v>7739</v>
      </c>
      <c r="J4809" s="89"/>
      <c r="K4809" s="89"/>
      <c r="L4809" s="89"/>
      <c r="M4809" s="89"/>
      <c r="N4809" s="274">
        <v>50</v>
      </c>
      <c r="O4809" s="274">
        <v>0</v>
      </c>
      <c r="P4809" s="89" t="s">
        <v>670</v>
      </c>
    </row>
    <row r="4810" spans="1:16" ht="51">
      <c r="A4810" s="271">
        <v>513</v>
      </c>
      <c r="B4810" s="89"/>
      <c r="C4810" s="272" t="s">
        <v>171</v>
      </c>
      <c r="D4810" s="84">
        <v>43578</v>
      </c>
      <c r="E4810" s="85" t="s">
        <v>9255</v>
      </c>
      <c r="F4810" s="85" t="s">
        <v>15</v>
      </c>
      <c r="G4810" s="85">
        <v>1020537</v>
      </c>
      <c r="H4810" s="89"/>
      <c r="I4810" s="273" t="s">
        <v>744</v>
      </c>
      <c r="J4810" s="89"/>
      <c r="K4810" s="89"/>
      <c r="L4810" s="89"/>
      <c r="M4810" s="89"/>
      <c r="N4810" s="274">
        <v>50</v>
      </c>
      <c r="O4810" s="274">
        <v>0</v>
      </c>
      <c r="P4810" s="89" t="s">
        <v>670</v>
      </c>
    </row>
    <row r="4811" spans="1:16" ht="76.5">
      <c r="A4811" s="271">
        <v>287</v>
      </c>
      <c r="B4811" s="89"/>
      <c r="C4811" s="272" t="s">
        <v>126</v>
      </c>
      <c r="D4811" s="84">
        <v>43578</v>
      </c>
      <c r="E4811" s="85" t="s">
        <v>9256</v>
      </c>
      <c r="F4811" s="85" t="s">
        <v>11</v>
      </c>
      <c r="G4811" s="85">
        <v>1020803</v>
      </c>
      <c r="H4811" s="89"/>
      <c r="I4811" s="273" t="s">
        <v>11148</v>
      </c>
      <c r="J4811" s="89"/>
      <c r="K4811" s="89"/>
      <c r="L4811" s="89"/>
      <c r="M4811" s="89"/>
      <c r="N4811" s="274">
        <v>50</v>
      </c>
      <c r="O4811" s="274">
        <v>0</v>
      </c>
      <c r="P4811" s="89" t="s">
        <v>670</v>
      </c>
    </row>
    <row r="4812" spans="1:16" ht="63.75">
      <c r="A4812" s="271" t="s">
        <v>557</v>
      </c>
      <c r="B4812" s="89"/>
      <c r="C4812" s="272" t="s">
        <v>783</v>
      </c>
      <c r="D4812" s="84">
        <v>43578</v>
      </c>
      <c r="E4812" s="85" t="s">
        <v>9257</v>
      </c>
      <c r="F4812" s="85" t="s">
        <v>11</v>
      </c>
      <c r="G4812" s="85">
        <v>952253</v>
      </c>
      <c r="H4812" s="89"/>
      <c r="I4812" s="273" t="s">
        <v>11149</v>
      </c>
      <c r="J4812" s="89"/>
      <c r="K4812" s="89"/>
      <c r="L4812" s="89"/>
      <c r="M4812" s="89"/>
      <c r="N4812" s="274">
        <v>1115.7</v>
      </c>
      <c r="O4812" s="274">
        <v>0</v>
      </c>
      <c r="P4812" s="89" t="s">
        <v>670</v>
      </c>
    </row>
    <row r="4813" spans="1:16" ht="51">
      <c r="A4813" s="271" t="s">
        <v>557</v>
      </c>
      <c r="B4813" s="89"/>
      <c r="C4813" s="272" t="s">
        <v>783</v>
      </c>
      <c r="D4813" s="84">
        <v>43579</v>
      </c>
      <c r="E4813" s="85" t="s">
        <v>9258</v>
      </c>
      <c r="F4813" s="85" t="s">
        <v>671</v>
      </c>
      <c r="G4813" s="85">
        <v>351386</v>
      </c>
      <c r="H4813" s="89"/>
      <c r="I4813" s="273" t="s">
        <v>11150</v>
      </c>
      <c r="J4813" s="89"/>
      <c r="K4813" s="89"/>
      <c r="L4813" s="89"/>
      <c r="M4813" s="89"/>
      <c r="N4813" s="274">
        <v>0</v>
      </c>
      <c r="O4813" s="274">
        <v>2728.52</v>
      </c>
      <c r="P4813" s="89" t="s">
        <v>670</v>
      </c>
    </row>
    <row r="4814" spans="1:16" ht="63.75">
      <c r="A4814" s="271" t="s">
        <v>557</v>
      </c>
      <c r="B4814" s="89"/>
      <c r="C4814" s="272" t="s">
        <v>783</v>
      </c>
      <c r="D4814" s="84">
        <v>43579</v>
      </c>
      <c r="E4814" s="85" t="s">
        <v>9259</v>
      </c>
      <c r="F4814" s="85" t="s">
        <v>11</v>
      </c>
      <c r="G4814" s="85">
        <v>12036</v>
      </c>
      <c r="H4814" s="89"/>
      <c r="I4814" s="273" t="s">
        <v>11151</v>
      </c>
      <c r="J4814" s="89"/>
      <c r="K4814" s="89"/>
      <c r="L4814" s="89"/>
      <c r="M4814" s="89"/>
      <c r="N4814" s="274">
        <v>547.62</v>
      </c>
      <c r="O4814" s="274">
        <v>0</v>
      </c>
      <c r="P4814" s="89" t="s">
        <v>670</v>
      </c>
    </row>
    <row r="4815" spans="1:16" ht="63.75">
      <c r="A4815" s="271">
        <v>513</v>
      </c>
      <c r="B4815" s="89"/>
      <c r="C4815" s="272" t="s">
        <v>171</v>
      </c>
      <c r="D4815" s="84">
        <v>43579</v>
      </c>
      <c r="E4815" s="85" t="s">
        <v>9260</v>
      </c>
      <c r="F4815" s="85" t="s">
        <v>15</v>
      </c>
      <c r="G4815" s="85">
        <v>1020955</v>
      </c>
      <c r="H4815" s="89"/>
      <c r="I4815" s="273" t="s">
        <v>11152</v>
      </c>
      <c r="J4815" s="89"/>
      <c r="K4815" s="89"/>
      <c r="L4815" s="89"/>
      <c r="M4815" s="89"/>
      <c r="N4815" s="274">
        <v>50</v>
      </c>
      <c r="O4815" s="274">
        <v>0</v>
      </c>
      <c r="P4815" s="89" t="s">
        <v>670</v>
      </c>
    </row>
    <row r="4816" spans="1:16" ht="63.75">
      <c r="A4816" s="271">
        <v>513</v>
      </c>
      <c r="B4816" s="89"/>
      <c r="C4816" s="272" t="s">
        <v>171</v>
      </c>
      <c r="D4816" s="84">
        <v>43579</v>
      </c>
      <c r="E4816" s="85" t="s">
        <v>9261</v>
      </c>
      <c r="F4816" s="85" t="s">
        <v>15</v>
      </c>
      <c r="G4816" s="85">
        <v>1020959</v>
      </c>
      <c r="H4816" s="89"/>
      <c r="I4816" s="273" t="s">
        <v>11153</v>
      </c>
      <c r="J4816" s="89"/>
      <c r="K4816" s="89"/>
      <c r="L4816" s="89"/>
      <c r="M4816" s="89"/>
      <c r="N4816" s="274">
        <v>50</v>
      </c>
      <c r="O4816" s="274">
        <v>0</v>
      </c>
      <c r="P4816" s="89" t="s">
        <v>670</v>
      </c>
    </row>
    <row r="4817" spans="1:16" ht="51">
      <c r="A4817" s="271">
        <v>10</v>
      </c>
      <c r="B4817" s="89"/>
      <c r="C4817" s="272" t="s">
        <v>41</v>
      </c>
      <c r="D4817" s="84">
        <v>43579</v>
      </c>
      <c r="E4817" s="85" t="s">
        <v>9262</v>
      </c>
      <c r="F4817" s="85" t="s">
        <v>6</v>
      </c>
      <c r="G4817" s="85">
        <v>1021110</v>
      </c>
      <c r="H4817" s="89"/>
      <c r="I4817" s="273" t="s">
        <v>11154</v>
      </c>
      <c r="J4817" s="89"/>
      <c r="K4817" s="89"/>
      <c r="L4817" s="89"/>
      <c r="M4817" s="89"/>
      <c r="N4817" s="274">
        <v>0</v>
      </c>
      <c r="O4817" s="274">
        <v>317069.2</v>
      </c>
      <c r="P4817" s="89" t="s">
        <v>670</v>
      </c>
    </row>
    <row r="4818" spans="1:16" ht="76.5">
      <c r="A4818" s="271">
        <v>10</v>
      </c>
      <c r="B4818" s="89"/>
      <c r="C4818" s="272" t="s">
        <v>41</v>
      </c>
      <c r="D4818" s="84">
        <v>43579</v>
      </c>
      <c r="E4818" s="85" t="s">
        <v>9263</v>
      </c>
      <c r="F4818" s="85" t="s">
        <v>6</v>
      </c>
      <c r="G4818" s="85">
        <v>1021114</v>
      </c>
      <c r="H4818" s="89"/>
      <c r="I4818" s="273" t="s">
        <v>11155</v>
      </c>
      <c r="J4818" s="89"/>
      <c r="K4818" s="89"/>
      <c r="L4818" s="89"/>
      <c r="M4818" s="89"/>
      <c r="N4818" s="274">
        <v>0</v>
      </c>
      <c r="O4818" s="274">
        <v>54365.5</v>
      </c>
      <c r="P4818" s="89" t="s">
        <v>670</v>
      </c>
    </row>
    <row r="4819" spans="1:16" ht="102">
      <c r="A4819" s="271">
        <v>222</v>
      </c>
      <c r="B4819" s="89"/>
      <c r="C4819" s="272" t="s">
        <v>103</v>
      </c>
      <c r="D4819" s="84">
        <v>43579</v>
      </c>
      <c r="E4819" s="85" t="s">
        <v>9264</v>
      </c>
      <c r="F4819" s="85" t="s">
        <v>629</v>
      </c>
      <c r="G4819" s="85">
        <v>7830</v>
      </c>
      <c r="H4819" s="89"/>
      <c r="I4819" s="273" t="s">
        <v>11156</v>
      </c>
      <c r="J4819" s="89"/>
      <c r="K4819" s="89"/>
      <c r="L4819" s="89"/>
      <c r="M4819" s="89"/>
      <c r="N4819" s="274">
        <v>322.33</v>
      </c>
      <c r="O4819" s="274">
        <v>0</v>
      </c>
      <c r="P4819" s="89" t="s">
        <v>670</v>
      </c>
    </row>
    <row r="4820" spans="1:16" ht="89.25">
      <c r="A4820" s="271">
        <v>222</v>
      </c>
      <c r="B4820" s="89"/>
      <c r="C4820" s="272" t="s">
        <v>103</v>
      </c>
      <c r="D4820" s="84">
        <v>43579</v>
      </c>
      <c r="E4820" s="85" t="s">
        <v>9265</v>
      </c>
      <c r="F4820" s="85" t="s">
        <v>15</v>
      </c>
      <c r="G4820" s="85">
        <v>7830</v>
      </c>
      <c r="H4820" s="89"/>
      <c r="I4820" s="273" t="s">
        <v>11157</v>
      </c>
      <c r="J4820" s="89"/>
      <c r="K4820" s="89"/>
      <c r="L4820" s="89"/>
      <c r="M4820" s="89"/>
      <c r="N4820" s="274">
        <v>293.12</v>
      </c>
      <c r="O4820" s="274">
        <v>0</v>
      </c>
      <c r="P4820" s="89" t="s">
        <v>670</v>
      </c>
    </row>
    <row r="4821" spans="1:16" ht="102">
      <c r="A4821" s="271">
        <v>15</v>
      </c>
      <c r="B4821" s="89"/>
      <c r="C4821" s="272" t="s">
        <v>42</v>
      </c>
      <c r="D4821" s="84">
        <v>43579</v>
      </c>
      <c r="E4821" s="85" t="s">
        <v>9266</v>
      </c>
      <c r="F4821" s="85" t="s">
        <v>629</v>
      </c>
      <c r="G4821" s="85">
        <v>7831</v>
      </c>
      <c r="H4821" s="89"/>
      <c r="I4821" s="273" t="s">
        <v>11158</v>
      </c>
      <c r="J4821" s="89"/>
      <c r="K4821" s="89"/>
      <c r="L4821" s="89"/>
      <c r="M4821" s="89"/>
      <c r="N4821" s="274">
        <v>1076.8599999999999</v>
      </c>
      <c r="O4821" s="274">
        <v>0</v>
      </c>
      <c r="P4821" s="89" t="s">
        <v>670</v>
      </c>
    </row>
    <row r="4822" spans="1:16" ht="102">
      <c r="A4822" s="271">
        <v>15</v>
      </c>
      <c r="B4822" s="89"/>
      <c r="C4822" s="272" t="s">
        <v>42</v>
      </c>
      <c r="D4822" s="84">
        <v>43579</v>
      </c>
      <c r="E4822" s="85" t="s">
        <v>9267</v>
      </c>
      <c r="F4822" s="85" t="s">
        <v>15</v>
      </c>
      <c r="G4822" s="85">
        <v>7831</v>
      </c>
      <c r="H4822" s="89"/>
      <c r="I4822" s="273" t="s">
        <v>11159</v>
      </c>
      <c r="J4822" s="89"/>
      <c r="K4822" s="89"/>
      <c r="L4822" s="89"/>
      <c r="M4822" s="89"/>
      <c r="N4822" s="274">
        <v>347.18</v>
      </c>
      <c r="O4822" s="274">
        <v>0</v>
      </c>
      <c r="P4822" s="89" t="s">
        <v>670</v>
      </c>
    </row>
    <row r="4823" spans="1:16" ht="51">
      <c r="A4823" s="271">
        <v>513</v>
      </c>
      <c r="B4823" s="89"/>
      <c r="C4823" s="272" t="s">
        <v>171</v>
      </c>
      <c r="D4823" s="84">
        <v>43579</v>
      </c>
      <c r="E4823" s="85" t="s">
        <v>9268</v>
      </c>
      <c r="F4823" s="85" t="s">
        <v>15</v>
      </c>
      <c r="G4823" s="85">
        <v>1021105</v>
      </c>
      <c r="H4823" s="89"/>
      <c r="I4823" s="273" t="s">
        <v>5800</v>
      </c>
      <c r="J4823" s="89"/>
      <c r="K4823" s="89"/>
      <c r="L4823" s="89"/>
      <c r="M4823" s="89"/>
      <c r="N4823" s="274">
        <v>50</v>
      </c>
      <c r="O4823" s="274">
        <v>0</v>
      </c>
      <c r="P4823" s="89" t="s">
        <v>670</v>
      </c>
    </row>
    <row r="4824" spans="1:16" ht="51">
      <c r="A4824" s="271">
        <v>513</v>
      </c>
      <c r="B4824" s="89"/>
      <c r="C4824" s="272" t="s">
        <v>171</v>
      </c>
      <c r="D4824" s="84">
        <v>43579</v>
      </c>
      <c r="E4824" s="85" t="s">
        <v>9269</v>
      </c>
      <c r="F4824" s="85" t="s">
        <v>15</v>
      </c>
      <c r="G4824" s="85">
        <v>1021107</v>
      </c>
      <c r="H4824" s="89"/>
      <c r="I4824" s="273" t="s">
        <v>743</v>
      </c>
      <c r="J4824" s="89"/>
      <c r="K4824" s="89"/>
      <c r="L4824" s="89"/>
      <c r="M4824" s="89"/>
      <c r="N4824" s="274">
        <v>50</v>
      </c>
      <c r="O4824" s="274">
        <v>0</v>
      </c>
      <c r="P4824" s="89" t="s">
        <v>670</v>
      </c>
    </row>
    <row r="4825" spans="1:16" ht="51">
      <c r="A4825" s="271">
        <v>513</v>
      </c>
      <c r="B4825" s="89"/>
      <c r="C4825" s="272" t="s">
        <v>171</v>
      </c>
      <c r="D4825" s="84">
        <v>43579</v>
      </c>
      <c r="E4825" s="85" t="s">
        <v>9270</v>
      </c>
      <c r="F4825" s="85" t="s">
        <v>15</v>
      </c>
      <c r="G4825" s="85">
        <v>1021109</v>
      </c>
      <c r="H4825" s="89"/>
      <c r="I4825" s="273" t="s">
        <v>744</v>
      </c>
      <c r="J4825" s="89"/>
      <c r="K4825" s="89"/>
      <c r="L4825" s="89"/>
      <c r="M4825" s="89"/>
      <c r="N4825" s="274">
        <v>50</v>
      </c>
      <c r="O4825" s="274">
        <v>0</v>
      </c>
      <c r="P4825" s="89" t="s">
        <v>670</v>
      </c>
    </row>
    <row r="4826" spans="1:16" ht="51">
      <c r="A4826" s="271">
        <v>10</v>
      </c>
      <c r="B4826" s="89"/>
      <c r="C4826" s="272" t="s">
        <v>41</v>
      </c>
      <c r="D4826" s="84">
        <v>43579</v>
      </c>
      <c r="E4826" s="85" t="s">
        <v>9271</v>
      </c>
      <c r="F4826" s="85" t="s">
        <v>15</v>
      </c>
      <c r="G4826" s="85">
        <v>1021111</v>
      </c>
      <c r="H4826" s="89"/>
      <c r="I4826" s="273" t="s">
        <v>5432</v>
      </c>
      <c r="J4826" s="89"/>
      <c r="K4826" s="89"/>
      <c r="L4826" s="89"/>
      <c r="M4826" s="89"/>
      <c r="N4826" s="274">
        <v>50</v>
      </c>
      <c r="O4826" s="274">
        <v>0</v>
      </c>
      <c r="P4826" s="89" t="s">
        <v>670</v>
      </c>
    </row>
    <row r="4827" spans="1:16" ht="76.5">
      <c r="A4827" s="271">
        <v>10</v>
      </c>
      <c r="B4827" s="89"/>
      <c r="C4827" s="272" t="s">
        <v>41</v>
      </c>
      <c r="D4827" s="84">
        <v>43579</v>
      </c>
      <c r="E4827" s="85" t="s">
        <v>9272</v>
      </c>
      <c r="F4827" s="85" t="s">
        <v>15</v>
      </c>
      <c r="G4827" s="85">
        <v>1021115</v>
      </c>
      <c r="H4827" s="89"/>
      <c r="I4827" s="273" t="s">
        <v>11160</v>
      </c>
      <c r="J4827" s="89"/>
      <c r="K4827" s="89"/>
      <c r="L4827" s="89"/>
      <c r="M4827" s="89"/>
      <c r="N4827" s="274">
        <v>50</v>
      </c>
      <c r="O4827" s="274">
        <v>0</v>
      </c>
      <c r="P4827" s="89" t="s">
        <v>670</v>
      </c>
    </row>
    <row r="4828" spans="1:16" ht="89.25">
      <c r="A4828" s="271">
        <v>513</v>
      </c>
      <c r="B4828" s="89"/>
      <c r="C4828" s="272" t="s">
        <v>171</v>
      </c>
      <c r="D4828" s="84">
        <v>43579</v>
      </c>
      <c r="E4828" s="85" t="s">
        <v>9273</v>
      </c>
      <c r="F4828" s="85" t="s">
        <v>15</v>
      </c>
      <c r="G4828" s="85">
        <v>7846</v>
      </c>
      <c r="H4828" s="89"/>
      <c r="I4828" s="273" t="s">
        <v>11161</v>
      </c>
      <c r="J4828" s="89"/>
      <c r="K4828" s="89"/>
      <c r="L4828" s="89"/>
      <c r="M4828" s="89"/>
      <c r="N4828" s="274">
        <v>50</v>
      </c>
      <c r="O4828" s="274">
        <v>0</v>
      </c>
      <c r="P4828" s="89" t="s">
        <v>670</v>
      </c>
    </row>
    <row r="4829" spans="1:16" ht="76.5">
      <c r="A4829" s="271">
        <v>513</v>
      </c>
      <c r="B4829" s="89"/>
      <c r="C4829" s="272" t="s">
        <v>171</v>
      </c>
      <c r="D4829" s="84">
        <v>43579</v>
      </c>
      <c r="E4829" s="85" t="s">
        <v>9274</v>
      </c>
      <c r="F4829" s="85" t="s">
        <v>15</v>
      </c>
      <c r="G4829" s="85">
        <v>7849</v>
      </c>
      <c r="H4829" s="89"/>
      <c r="I4829" s="273" t="s">
        <v>11162</v>
      </c>
      <c r="J4829" s="89"/>
      <c r="K4829" s="89"/>
      <c r="L4829" s="89"/>
      <c r="M4829" s="89"/>
      <c r="N4829" s="274">
        <v>50</v>
      </c>
      <c r="O4829" s="274">
        <v>0</v>
      </c>
      <c r="P4829" s="89" t="s">
        <v>670</v>
      </c>
    </row>
    <row r="4830" spans="1:16" ht="76.5">
      <c r="A4830" s="271">
        <v>513</v>
      </c>
      <c r="B4830" s="89"/>
      <c r="C4830" s="272" t="s">
        <v>171</v>
      </c>
      <c r="D4830" s="84">
        <v>43579</v>
      </c>
      <c r="E4830" s="85" t="s">
        <v>9275</v>
      </c>
      <c r="F4830" s="85" t="s">
        <v>15</v>
      </c>
      <c r="G4830" s="85">
        <v>7852</v>
      </c>
      <c r="H4830" s="89"/>
      <c r="I4830" s="273" t="s">
        <v>11163</v>
      </c>
      <c r="J4830" s="89"/>
      <c r="K4830" s="89"/>
      <c r="L4830" s="89"/>
      <c r="M4830" s="89"/>
      <c r="N4830" s="274">
        <v>50</v>
      </c>
      <c r="O4830" s="274">
        <v>0</v>
      </c>
      <c r="P4830" s="89" t="s">
        <v>670</v>
      </c>
    </row>
    <row r="4831" spans="1:16" ht="51">
      <c r="A4831" s="271" t="s">
        <v>559</v>
      </c>
      <c r="B4831" s="89"/>
      <c r="C4831" s="272" t="s">
        <v>762</v>
      </c>
      <c r="D4831" s="84">
        <v>43579</v>
      </c>
      <c r="E4831" s="85" t="s">
        <v>9276</v>
      </c>
      <c r="F4831" s="85" t="s">
        <v>6</v>
      </c>
      <c r="G4831" s="85">
        <v>1109775</v>
      </c>
      <c r="H4831" s="89"/>
      <c r="I4831" s="273" t="s">
        <v>11164</v>
      </c>
      <c r="J4831" s="89"/>
      <c r="K4831" s="89"/>
      <c r="L4831" s="89"/>
      <c r="M4831" s="89"/>
      <c r="N4831" s="274">
        <v>0</v>
      </c>
      <c r="O4831" s="274">
        <v>3000</v>
      </c>
      <c r="P4831" s="89" t="s">
        <v>670</v>
      </c>
    </row>
    <row r="4832" spans="1:16" ht="63.75">
      <c r="A4832" s="271">
        <v>287</v>
      </c>
      <c r="B4832" s="89"/>
      <c r="C4832" s="272" t="s">
        <v>126</v>
      </c>
      <c r="D4832" s="84">
        <v>43579</v>
      </c>
      <c r="E4832" s="85" t="s">
        <v>9277</v>
      </c>
      <c r="F4832" s="85" t="s">
        <v>11</v>
      </c>
      <c r="G4832" s="85">
        <v>1021620</v>
      </c>
      <c r="H4832" s="89"/>
      <c r="I4832" s="273" t="s">
        <v>11165</v>
      </c>
      <c r="J4832" s="89"/>
      <c r="K4832" s="89"/>
      <c r="L4832" s="89"/>
      <c r="M4832" s="89"/>
      <c r="N4832" s="274">
        <v>50</v>
      </c>
      <c r="O4832" s="274">
        <v>0</v>
      </c>
      <c r="P4832" s="89" t="s">
        <v>670</v>
      </c>
    </row>
    <row r="4833" spans="1:16" ht="76.5">
      <c r="A4833" s="271">
        <v>35</v>
      </c>
      <c r="B4833" s="89"/>
      <c r="C4833" s="272" t="s">
        <v>46</v>
      </c>
      <c r="D4833" s="84">
        <v>43579</v>
      </c>
      <c r="E4833" s="85" t="s">
        <v>9278</v>
      </c>
      <c r="F4833" s="85" t="s">
        <v>671</v>
      </c>
      <c r="G4833" s="85">
        <v>351675</v>
      </c>
      <c r="H4833" s="89"/>
      <c r="I4833" s="273" t="s">
        <v>11166</v>
      </c>
      <c r="J4833" s="89"/>
      <c r="K4833" s="89"/>
      <c r="L4833" s="89"/>
      <c r="M4833" s="89"/>
      <c r="N4833" s="274">
        <v>0</v>
      </c>
      <c r="O4833" s="274">
        <v>142853.46</v>
      </c>
      <c r="P4833" s="89" t="s">
        <v>670</v>
      </c>
    </row>
    <row r="4834" spans="1:16" ht="76.5">
      <c r="A4834" s="271">
        <v>35</v>
      </c>
      <c r="B4834" s="89"/>
      <c r="C4834" s="272" t="s">
        <v>46</v>
      </c>
      <c r="D4834" s="84">
        <v>43579</v>
      </c>
      <c r="E4834" s="85" t="s">
        <v>9278</v>
      </c>
      <c r="F4834" s="85" t="s">
        <v>671</v>
      </c>
      <c r="G4834" s="85">
        <v>351674</v>
      </c>
      <c r="H4834" s="89"/>
      <c r="I4834" s="273" t="s">
        <v>11167</v>
      </c>
      <c r="J4834" s="89"/>
      <c r="K4834" s="89"/>
      <c r="L4834" s="89"/>
      <c r="M4834" s="89"/>
      <c r="N4834" s="274">
        <v>0</v>
      </c>
      <c r="O4834" s="274">
        <v>109446.7</v>
      </c>
      <c r="P4834" s="89" t="s">
        <v>670</v>
      </c>
    </row>
    <row r="4835" spans="1:16" ht="63.75">
      <c r="A4835" s="271">
        <v>35</v>
      </c>
      <c r="B4835" s="89"/>
      <c r="C4835" s="272" t="s">
        <v>46</v>
      </c>
      <c r="D4835" s="84">
        <v>43579</v>
      </c>
      <c r="E4835" s="85" t="s">
        <v>9278</v>
      </c>
      <c r="F4835" s="85" t="s">
        <v>671</v>
      </c>
      <c r="G4835" s="85">
        <v>351677</v>
      </c>
      <c r="H4835" s="89"/>
      <c r="I4835" s="273" t="s">
        <v>11168</v>
      </c>
      <c r="J4835" s="89"/>
      <c r="K4835" s="89"/>
      <c r="L4835" s="89"/>
      <c r="M4835" s="89"/>
      <c r="N4835" s="274">
        <v>0</v>
      </c>
      <c r="O4835" s="274">
        <v>14942.71</v>
      </c>
      <c r="P4835" s="89" t="s">
        <v>670</v>
      </c>
    </row>
    <row r="4836" spans="1:16" ht="76.5">
      <c r="A4836" s="271">
        <v>35</v>
      </c>
      <c r="B4836" s="89"/>
      <c r="C4836" s="272" t="s">
        <v>46</v>
      </c>
      <c r="D4836" s="84">
        <v>43579</v>
      </c>
      <c r="E4836" s="85" t="s">
        <v>9278</v>
      </c>
      <c r="F4836" s="85" t="s">
        <v>671</v>
      </c>
      <c r="G4836" s="85">
        <v>351673</v>
      </c>
      <c r="H4836" s="89"/>
      <c r="I4836" s="273" t="s">
        <v>11169</v>
      </c>
      <c r="J4836" s="89"/>
      <c r="K4836" s="89"/>
      <c r="L4836" s="89"/>
      <c r="M4836" s="89"/>
      <c r="N4836" s="274">
        <v>0</v>
      </c>
      <c r="O4836" s="274">
        <v>10480.030000000001</v>
      </c>
      <c r="P4836" s="89" t="s">
        <v>670</v>
      </c>
    </row>
    <row r="4837" spans="1:16" ht="76.5">
      <c r="A4837" s="271">
        <v>35</v>
      </c>
      <c r="B4837" s="89"/>
      <c r="C4837" s="272" t="s">
        <v>46</v>
      </c>
      <c r="D4837" s="84">
        <v>43579</v>
      </c>
      <c r="E4837" s="85" t="s">
        <v>9278</v>
      </c>
      <c r="F4837" s="85" t="s">
        <v>671</v>
      </c>
      <c r="G4837" s="85">
        <v>351672</v>
      </c>
      <c r="H4837" s="89"/>
      <c r="I4837" s="273" t="s">
        <v>11170</v>
      </c>
      <c r="J4837" s="89"/>
      <c r="K4837" s="89"/>
      <c r="L4837" s="89"/>
      <c r="M4837" s="89"/>
      <c r="N4837" s="274">
        <v>0</v>
      </c>
      <c r="O4837" s="274">
        <v>4776.3999999999996</v>
      </c>
      <c r="P4837" s="89" t="s">
        <v>670</v>
      </c>
    </row>
    <row r="4838" spans="1:16" ht="51">
      <c r="A4838" s="271">
        <v>35</v>
      </c>
      <c r="B4838" s="89"/>
      <c r="C4838" s="272" t="s">
        <v>46</v>
      </c>
      <c r="D4838" s="84">
        <v>43579</v>
      </c>
      <c r="E4838" s="85" t="s">
        <v>9278</v>
      </c>
      <c r="F4838" s="85" t="s">
        <v>671</v>
      </c>
      <c r="G4838" s="85">
        <v>351676</v>
      </c>
      <c r="H4838" s="89"/>
      <c r="I4838" s="273" t="s">
        <v>11171</v>
      </c>
      <c r="J4838" s="89"/>
      <c r="K4838" s="89"/>
      <c r="L4838" s="89"/>
      <c r="M4838" s="89"/>
      <c r="N4838" s="274">
        <v>0</v>
      </c>
      <c r="O4838" s="274">
        <v>300081.84000000003</v>
      </c>
      <c r="P4838" s="89" t="s">
        <v>670</v>
      </c>
    </row>
    <row r="4839" spans="1:16" ht="51">
      <c r="A4839" s="271">
        <v>10</v>
      </c>
      <c r="B4839" s="89"/>
      <c r="C4839" s="272" t="s">
        <v>41</v>
      </c>
      <c r="D4839" s="84">
        <v>43579</v>
      </c>
      <c r="E4839" s="85" t="s">
        <v>9279</v>
      </c>
      <c r="F4839" s="85" t="s">
        <v>6</v>
      </c>
      <c r="G4839" s="85">
        <v>1021756</v>
      </c>
      <c r="H4839" s="89"/>
      <c r="I4839" s="273" t="s">
        <v>11172</v>
      </c>
      <c r="J4839" s="89"/>
      <c r="K4839" s="89"/>
      <c r="L4839" s="89"/>
      <c r="M4839" s="89"/>
      <c r="N4839" s="274">
        <v>0</v>
      </c>
      <c r="O4839" s="274">
        <v>66039.16</v>
      </c>
      <c r="P4839" s="89" t="s">
        <v>670</v>
      </c>
    </row>
    <row r="4840" spans="1:16" ht="51">
      <c r="A4840" s="271">
        <v>10</v>
      </c>
      <c r="B4840" s="89"/>
      <c r="C4840" s="272" t="s">
        <v>41</v>
      </c>
      <c r="D4840" s="84">
        <v>43579</v>
      </c>
      <c r="E4840" s="85" t="s">
        <v>9280</v>
      </c>
      <c r="F4840" s="85" t="s">
        <v>6</v>
      </c>
      <c r="G4840" s="85">
        <v>1022158</v>
      </c>
      <c r="H4840" s="89"/>
      <c r="I4840" s="273" t="s">
        <v>11173</v>
      </c>
      <c r="J4840" s="89"/>
      <c r="K4840" s="89"/>
      <c r="L4840" s="89"/>
      <c r="M4840" s="89"/>
      <c r="N4840" s="274">
        <v>0</v>
      </c>
      <c r="O4840" s="274">
        <v>121943.36</v>
      </c>
      <c r="P4840" s="89" t="s">
        <v>670</v>
      </c>
    </row>
    <row r="4841" spans="1:16" ht="51">
      <c r="A4841" s="271">
        <v>340</v>
      </c>
      <c r="B4841" s="89"/>
      <c r="C4841" s="272" t="s">
        <v>147</v>
      </c>
      <c r="D4841" s="84">
        <v>43579</v>
      </c>
      <c r="E4841" s="85" t="s">
        <v>9281</v>
      </c>
      <c r="F4841" s="85" t="s">
        <v>6</v>
      </c>
      <c r="G4841" s="85">
        <v>1022163</v>
      </c>
      <c r="H4841" s="89"/>
      <c r="I4841" s="273" t="s">
        <v>11174</v>
      </c>
      <c r="J4841" s="89"/>
      <c r="K4841" s="89"/>
      <c r="L4841" s="89"/>
      <c r="M4841" s="89"/>
      <c r="N4841" s="274">
        <v>0</v>
      </c>
      <c r="O4841" s="274">
        <v>60148.55</v>
      </c>
      <c r="P4841" s="89" t="s">
        <v>670</v>
      </c>
    </row>
    <row r="4842" spans="1:16" ht="38.25">
      <c r="A4842" s="271" t="s">
        <v>565</v>
      </c>
      <c r="B4842" s="89"/>
      <c r="C4842" s="272" t="s">
        <v>615</v>
      </c>
      <c r="D4842" s="84">
        <v>43579</v>
      </c>
      <c r="E4842" s="85" t="s">
        <v>9282</v>
      </c>
      <c r="F4842" s="85" t="s">
        <v>6</v>
      </c>
      <c r="G4842" s="85">
        <v>1109865</v>
      </c>
      <c r="H4842" s="89"/>
      <c r="I4842" s="273" t="s">
        <v>11175</v>
      </c>
      <c r="J4842" s="89"/>
      <c r="K4842" s="89"/>
      <c r="L4842" s="89"/>
      <c r="M4842" s="89"/>
      <c r="N4842" s="274">
        <v>0</v>
      </c>
      <c r="O4842" s="274">
        <v>10502494.1</v>
      </c>
      <c r="P4842" s="89" t="s">
        <v>670</v>
      </c>
    </row>
    <row r="4843" spans="1:16" ht="51">
      <c r="A4843" s="271" t="s">
        <v>559</v>
      </c>
      <c r="B4843" s="89"/>
      <c r="C4843" s="272" t="s">
        <v>762</v>
      </c>
      <c r="D4843" s="84">
        <v>43579</v>
      </c>
      <c r="E4843" s="85" t="s">
        <v>9283</v>
      </c>
      <c r="F4843" s="85" t="s">
        <v>6</v>
      </c>
      <c r="G4843" s="85">
        <v>1109920</v>
      </c>
      <c r="H4843" s="89"/>
      <c r="I4843" s="273" t="s">
        <v>11176</v>
      </c>
      <c r="J4843" s="89"/>
      <c r="K4843" s="89"/>
      <c r="L4843" s="89"/>
      <c r="M4843" s="89"/>
      <c r="N4843" s="274">
        <v>0</v>
      </c>
      <c r="O4843" s="274">
        <v>3100.65</v>
      </c>
      <c r="P4843" s="89" t="s">
        <v>670</v>
      </c>
    </row>
    <row r="4844" spans="1:16" ht="76.5">
      <c r="A4844" s="271" t="s">
        <v>557</v>
      </c>
      <c r="B4844" s="89"/>
      <c r="C4844" s="272" t="s">
        <v>783</v>
      </c>
      <c r="D4844" s="84">
        <v>43579</v>
      </c>
      <c r="E4844" s="85" t="s">
        <v>9284</v>
      </c>
      <c r="F4844" s="85" t="s">
        <v>6</v>
      </c>
      <c r="G4844" s="85">
        <v>1110029</v>
      </c>
      <c r="H4844" s="89"/>
      <c r="I4844" s="273" t="s">
        <v>11177</v>
      </c>
      <c r="J4844" s="89"/>
      <c r="K4844" s="89"/>
      <c r="L4844" s="89"/>
      <c r="M4844" s="89"/>
      <c r="N4844" s="274">
        <v>0</v>
      </c>
      <c r="O4844" s="274">
        <v>360000</v>
      </c>
      <c r="P4844" s="89" t="s">
        <v>670</v>
      </c>
    </row>
    <row r="4845" spans="1:16" ht="76.5">
      <c r="A4845" s="271">
        <v>551</v>
      </c>
      <c r="B4845" s="89"/>
      <c r="C4845" s="272" t="s">
        <v>176</v>
      </c>
      <c r="D4845" s="84">
        <v>43579</v>
      </c>
      <c r="E4845" s="85" t="s">
        <v>9285</v>
      </c>
      <c r="F4845" s="85" t="s">
        <v>6</v>
      </c>
      <c r="G4845" s="85">
        <v>952347</v>
      </c>
      <c r="H4845" s="89"/>
      <c r="I4845" s="273" t="s">
        <v>11178</v>
      </c>
      <c r="J4845" s="89"/>
      <c r="K4845" s="89"/>
      <c r="L4845" s="89"/>
      <c r="M4845" s="89"/>
      <c r="N4845" s="274">
        <v>0</v>
      </c>
      <c r="O4845" s="274">
        <v>109115.3</v>
      </c>
      <c r="P4845" s="89" t="s">
        <v>670</v>
      </c>
    </row>
    <row r="4846" spans="1:16" ht="63.75">
      <c r="A4846" s="271">
        <v>16</v>
      </c>
      <c r="B4846" s="89"/>
      <c r="C4846" s="272" t="s">
        <v>43</v>
      </c>
      <c r="D4846" s="84">
        <v>43579</v>
      </c>
      <c r="E4846" s="85" t="s">
        <v>9286</v>
      </c>
      <c r="F4846" s="85" t="s">
        <v>6</v>
      </c>
      <c r="G4846" s="85">
        <v>952387</v>
      </c>
      <c r="H4846" s="89"/>
      <c r="I4846" s="273" t="s">
        <v>11179</v>
      </c>
      <c r="J4846" s="89"/>
      <c r="K4846" s="89"/>
      <c r="L4846" s="89"/>
      <c r="M4846" s="89"/>
      <c r="N4846" s="274">
        <v>0</v>
      </c>
      <c r="O4846" s="274">
        <v>1539930</v>
      </c>
      <c r="P4846" s="89" t="s">
        <v>670</v>
      </c>
    </row>
    <row r="4847" spans="1:16" ht="76.5">
      <c r="A4847" s="271">
        <v>551</v>
      </c>
      <c r="B4847" s="89"/>
      <c r="C4847" s="272" t="s">
        <v>176</v>
      </c>
      <c r="D4847" s="84">
        <v>43579</v>
      </c>
      <c r="E4847" s="85" t="s">
        <v>9287</v>
      </c>
      <c r="F4847" s="85" t="s">
        <v>11</v>
      </c>
      <c r="G4847" s="85">
        <v>952347</v>
      </c>
      <c r="H4847" s="89"/>
      <c r="I4847" s="273" t="s">
        <v>11180</v>
      </c>
      <c r="J4847" s="89"/>
      <c r="K4847" s="89"/>
      <c r="L4847" s="89"/>
      <c r="M4847" s="89"/>
      <c r="N4847" s="274">
        <v>50</v>
      </c>
      <c r="O4847" s="274">
        <v>0</v>
      </c>
      <c r="P4847" s="89" t="s">
        <v>670</v>
      </c>
    </row>
    <row r="4848" spans="1:16" ht="51">
      <c r="A4848" s="271">
        <v>119</v>
      </c>
      <c r="B4848" s="89"/>
      <c r="C4848" s="272" t="s">
        <v>63</v>
      </c>
      <c r="D4848" s="84">
        <v>43579</v>
      </c>
      <c r="E4848" s="85" t="s">
        <v>9288</v>
      </c>
      <c r="F4848" s="85" t="s">
        <v>11</v>
      </c>
      <c r="G4848" s="85">
        <v>952354</v>
      </c>
      <c r="H4848" s="89"/>
      <c r="I4848" s="273" t="s">
        <v>11181</v>
      </c>
      <c r="J4848" s="89"/>
      <c r="K4848" s="89"/>
      <c r="L4848" s="89"/>
      <c r="M4848" s="89"/>
      <c r="N4848" s="274">
        <v>50</v>
      </c>
      <c r="O4848" s="274">
        <v>0</v>
      </c>
      <c r="P4848" s="89" t="s">
        <v>670</v>
      </c>
    </row>
    <row r="4849" spans="1:16" ht="51">
      <c r="A4849" s="271">
        <v>119</v>
      </c>
      <c r="B4849" s="89"/>
      <c r="C4849" s="272" t="s">
        <v>63</v>
      </c>
      <c r="D4849" s="84">
        <v>43579</v>
      </c>
      <c r="E4849" s="85" t="s">
        <v>9289</v>
      </c>
      <c r="F4849" s="85" t="s">
        <v>11</v>
      </c>
      <c r="G4849" s="85">
        <v>952355</v>
      </c>
      <c r="H4849" s="89"/>
      <c r="I4849" s="273" t="s">
        <v>11182</v>
      </c>
      <c r="J4849" s="89"/>
      <c r="K4849" s="89"/>
      <c r="L4849" s="89"/>
      <c r="M4849" s="89"/>
      <c r="N4849" s="274">
        <v>50</v>
      </c>
      <c r="O4849" s="274">
        <v>0</v>
      </c>
      <c r="P4849" s="89" t="s">
        <v>670</v>
      </c>
    </row>
    <row r="4850" spans="1:16" ht="89.25">
      <c r="A4850" s="271">
        <v>47</v>
      </c>
      <c r="B4850" s="89"/>
      <c r="C4850" s="272" t="s">
        <v>49</v>
      </c>
      <c r="D4850" s="84">
        <v>43579</v>
      </c>
      <c r="E4850" s="85" t="s">
        <v>9290</v>
      </c>
      <c r="F4850" s="85" t="s">
        <v>11</v>
      </c>
      <c r="G4850" s="85">
        <v>952362</v>
      </c>
      <c r="H4850" s="89"/>
      <c r="I4850" s="273" t="s">
        <v>11183</v>
      </c>
      <c r="J4850" s="89"/>
      <c r="K4850" s="89"/>
      <c r="L4850" s="89"/>
      <c r="M4850" s="89"/>
      <c r="N4850" s="274">
        <v>19178.84</v>
      </c>
      <c r="O4850" s="274">
        <v>0</v>
      </c>
      <c r="P4850" s="89" t="s">
        <v>670</v>
      </c>
    </row>
    <row r="4851" spans="1:16" ht="51">
      <c r="A4851" s="271">
        <v>117</v>
      </c>
      <c r="B4851" s="89"/>
      <c r="C4851" s="272" t="s">
        <v>62</v>
      </c>
      <c r="D4851" s="84">
        <v>43579</v>
      </c>
      <c r="E4851" s="85" t="s">
        <v>9291</v>
      </c>
      <c r="F4851" s="85" t="s">
        <v>11</v>
      </c>
      <c r="G4851" s="85">
        <v>952376</v>
      </c>
      <c r="H4851" s="89"/>
      <c r="I4851" s="273" t="s">
        <v>11184</v>
      </c>
      <c r="J4851" s="89"/>
      <c r="K4851" s="89"/>
      <c r="L4851" s="89"/>
      <c r="M4851" s="89"/>
      <c r="N4851" s="274">
        <v>50</v>
      </c>
      <c r="O4851" s="274">
        <v>0</v>
      </c>
      <c r="P4851" s="89" t="s">
        <v>670</v>
      </c>
    </row>
    <row r="4852" spans="1:16" ht="63.75">
      <c r="A4852" s="271">
        <v>16</v>
      </c>
      <c r="B4852" s="89"/>
      <c r="C4852" s="272" t="s">
        <v>43</v>
      </c>
      <c r="D4852" s="84">
        <v>43579</v>
      </c>
      <c r="E4852" s="85" t="s">
        <v>9292</v>
      </c>
      <c r="F4852" s="85" t="s">
        <v>11</v>
      </c>
      <c r="G4852" s="85">
        <v>952387</v>
      </c>
      <c r="H4852" s="89"/>
      <c r="I4852" s="273" t="s">
        <v>11185</v>
      </c>
      <c r="J4852" s="89"/>
      <c r="K4852" s="89"/>
      <c r="L4852" s="89"/>
      <c r="M4852" s="89"/>
      <c r="N4852" s="274">
        <v>50</v>
      </c>
      <c r="O4852" s="274">
        <v>0</v>
      </c>
      <c r="P4852" s="89" t="s">
        <v>670</v>
      </c>
    </row>
    <row r="4853" spans="1:16" ht="89.25">
      <c r="A4853" s="271">
        <v>293</v>
      </c>
      <c r="B4853" s="89"/>
      <c r="C4853" s="272" t="s">
        <v>131</v>
      </c>
      <c r="D4853" s="84">
        <v>43579</v>
      </c>
      <c r="E4853" s="85" t="s">
        <v>9293</v>
      </c>
      <c r="F4853" s="85" t="s">
        <v>15</v>
      </c>
      <c r="G4853" s="85">
        <v>7837</v>
      </c>
      <c r="H4853" s="89"/>
      <c r="I4853" s="273" t="s">
        <v>11186</v>
      </c>
      <c r="J4853" s="89"/>
      <c r="K4853" s="89"/>
      <c r="L4853" s="89"/>
      <c r="M4853" s="89"/>
      <c r="N4853" s="274">
        <v>273.16000000000003</v>
      </c>
      <c r="O4853" s="274">
        <v>0</v>
      </c>
      <c r="P4853" s="89" t="s">
        <v>670</v>
      </c>
    </row>
    <row r="4854" spans="1:16" ht="102">
      <c r="A4854" s="271">
        <v>249</v>
      </c>
      <c r="B4854" s="89"/>
      <c r="C4854" s="272" t="s">
        <v>112</v>
      </c>
      <c r="D4854" s="84">
        <v>43579</v>
      </c>
      <c r="E4854" s="85" t="s">
        <v>9294</v>
      </c>
      <c r="F4854" s="85" t="s">
        <v>629</v>
      </c>
      <c r="G4854" s="85">
        <v>7800</v>
      </c>
      <c r="H4854" s="89"/>
      <c r="I4854" s="273" t="s">
        <v>11187</v>
      </c>
      <c r="J4854" s="89"/>
      <c r="K4854" s="89"/>
      <c r="L4854" s="89"/>
      <c r="M4854" s="89"/>
      <c r="N4854" s="274">
        <v>4045.1</v>
      </c>
      <c r="O4854" s="274">
        <v>0</v>
      </c>
      <c r="P4854" s="89" t="s">
        <v>670</v>
      </c>
    </row>
    <row r="4855" spans="1:16" ht="102">
      <c r="A4855" s="271">
        <v>249</v>
      </c>
      <c r="B4855" s="89"/>
      <c r="C4855" s="272" t="s">
        <v>112</v>
      </c>
      <c r="D4855" s="84">
        <v>43579</v>
      </c>
      <c r="E4855" s="85" t="s">
        <v>9295</v>
      </c>
      <c r="F4855" s="85" t="s">
        <v>15</v>
      </c>
      <c r="G4855" s="85">
        <v>7800</v>
      </c>
      <c r="H4855" s="89"/>
      <c r="I4855" s="273" t="s">
        <v>11188</v>
      </c>
      <c r="J4855" s="89"/>
      <c r="K4855" s="89"/>
      <c r="L4855" s="89"/>
      <c r="M4855" s="89"/>
      <c r="N4855" s="274">
        <v>721.05</v>
      </c>
      <c r="O4855" s="274">
        <v>0</v>
      </c>
      <c r="P4855" s="89" t="s">
        <v>670</v>
      </c>
    </row>
    <row r="4856" spans="1:16" ht="102">
      <c r="A4856" s="271">
        <v>249</v>
      </c>
      <c r="B4856" s="89"/>
      <c r="C4856" s="272" t="s">
        <v>112</v>
      </c>
      <c r="D4856" s="84">
        <v>43579</v>
      </c>
      <c r="E4856" s="85" t="s">
        <v>9296</v>
      </c>
      <c r="F4856" s="85" t="s">
        <v>15</v>
      </c>
      <c r="G4856" s="85">
        <v>7836</v>
      </c>
      <c r="H4856" s="89"/>
      <c r="I4856" s="273" t="s">
        <v>11189</v>
      </c>
      <c r="J4856" s="89"/>
      <c r="K4856" s="89"/>
      <c r="L4856" s="89"/>
      <c r="M4856" s="89"/>
      <c r="N4856" s="274">
        <v>630.36</v>
      </c>
      <c r="O4856" s="274">
        <v>0</v>
      </c>
      <c r="P4856" s="89" t="s">
        <v>670</v>
      </c>
    </row>
    <row r="4857" spans="1:16" ht="89.25">
      <c r="A4857" s="271">
        <v>293</v>
      </c>
      <c r="B4857" s="89"/>
      <c r="C4857" s="272" t="s">
        <v>131</v>
      </c>
      <c r="D4857" s="84">
        <v>43579</v>
      </c>
      <c r="E4857" s="85" t="s">
        <v>9297</v>
      </c>
      <c r="F4857" s="85" t="s">
        <v>15</v>
      </c>
      <c r="G4857" s="85">
        <v>7834</v>
      </c>
      <c r="H4857" s="89"/>
      <c r="I4857" s="273" t="s">
        <v>11190</v>
      </c>
      <c r="J4857" s="89"/>
      <c r="K4857" s="89"/>
      <c r="L4857" s="89"/>
      <c r="M4857" s="89"/>
      <c r="N4857" s="274">
        <v>293.67</v>
      </c>
      <c r="O4857" s="274">
        <v>0</v>
      </c>
      <c r="P4857" s="89" t="s">
        <v>670</v>
      </c>
    </row>
    <row r="4858" spans="1:16" ht="89.25">
      <c r="A4858" s="271">
        <v>670</v>
      </c>
      <c r="B4858" s="89"/>
      <c r="C4858" s="272" t="s">
        <v>190</v>
      </c>
      <c r="D4858" s="84">
        <v>43579</v>
      </c>
      <c r="E4858" s="85" t="s">
        <v>9298</v>
      </c>
      <c r="F4858" s="85" t="s">
        <v>15</v>
      </c>
      <c r="G4858" s="85">
        <v>7725</v>
      </c>
      <c r="H4858" s="89"/>
      <c r="I4858" s="273" t="s">
        <v>11191</v>
      </c>
      <c r="J4858" s="89"/>
      <c r="K4858" s="89"/>
      <c r="L4858" s="89"/>
      <c r="M4858" s="89"/>
      <c r="N4858" s="274">
        <v>279.39999999999998</v>
      </c>
      <c r="O4858" s="274">
        <v>0</v>
      </c>
      <c r="P4858" s="89" t="s">
        <v>670</v>
      </c>
    </row>
    <row r="4859" spans="1:16" ht="89.25">
      <c r="A4859" s="271">
        <v>670</v>
      </c>
      <c r="B4859" s="89"/>
      <c r="C4859" s="272" t="s">
        <v>190</v>
      </c>
      <c r="D4859" s="84">
        <v>43579</v>
      </c>
      <c r="E4859" s="85" t="s">
        <v>9299</v>
      </c>
      <c r="F4859" s="85" t="s">
        <v>15</v>
      </c>
      <c r="G4859" s="85">
        <v>7752</v>
      </c>
      <c r="H4859" s="89"/>
      <c r="I4859" s="273" t="s">
        <v>11192</v>
      </c>
      <c r="J4859" s="89"/>
      <c r="K4859" s="89"/>
      <c r="L4859" s="89"/>
      <c r="M4859" s="89"/>
      <c r="N4859" s="274">
        <v>288.73</v>
      </c>
      <c r="O4859" s="274">
        <v>0</v>
      </c>
      <c r="P4859" s="89" t="s">
        <v>670</v>
      </c>
    </row>
    <row r="4860" spans="1:16" ht="51">
      <c r="A4860" s="271">
        <v>10</v>
      </c>
      <c r="B4860" s="89"/>
      <c r="C4860" s="272" t="s">
        <v>41</v>
      </c>
      <c r="D4860" s="84">
        <v>43579</v>
      </c>
      <c r="E4860" s="85" t="s">
        <v>9300</v>
      </c>
      <c r="F4860" s="85" t="s">
        <v>15</v>
      </c>
      <c r="G4860" s="85">
        <v>1021757</v>
      </c>
      <c r="H4860" s="89"/>
      <c r="I4860" s="273" t="s">
        <v>11193</v>
      </c>
      <c r="J4860" s="89"/>
      <c r="K4860" s="89"/>
      <c r="L4860" s="89"/>
      <c r="M4860" s="89"/>
      <c r="N4860" s="274">
        <v>50</v>
      </c>
      <c r="O4860" s="274">
        <v>0</v>
      </c>
      <c r="P4860" s="89" t="s">
        <v>670</v>
      </c>
    </row>
    <row r="4861" spans="1:16" ht="51">
      <c r="A4861" s="271">
        <v>10</v>
      </c>
      <c r="B4861" s="89"/>
      <c r="C4861" s="272" t="s">
        <v>41</v>
      </c>
      <c r="D4861" s="84">
        <v>43579</v>
      </c>
      <c r="E4861" s="85" t="s">
        <v>9301</v>
      </c>
      <c r="F4861" s="85" t="s">
        <v>15</v>
      </c>
      <c r="G4861" s="85">
        <v>1022159</v>
      </c>
      <c r="H4861" s="89"/>
      <c r="I4861" s="273" t="s">
        <v>11194</v>
      </c>
      <c r="J4861" s="89"/>
      <c r="K4861" s="89"/>
      <c r="L4861" s="89"/>
      <c r="M4861" s="89"/>
      <c r="N4861" s="274">
        <v>50</v>
      </c>
      <c r="O4861" s="274">
        <v>0</v>
      </c>
      <c r="P4861" s="89" t="s">
        <v>670</v>
      </c>
    </row>
    <row r="4862" spans="1:16" ht="51">
      <c r="A4862" s="271">
        <v>340</v>
      </c>
      <c r="B4862" s="89"/>
      <c r="C4862" s="272" t="s">
        <v>147</v>
      </c>
      <c r="D4862" s="84">
        <v>43579</v>
      </c>
      <c r="E4862" s="85" t="s">
        <v>9302</v>
      </c>
      <c r="F4862" s="85" t="s">
        <v>15</v>
      </c>
      <c r="G4862" s="85">
        <v>1022164</v>
      </c>
      <c r="H4862" s="89"/>
      <c r="I4862" s="273" t="s">
        <v>11195</v>
      </c>
      <c r="J4862" s="89"/>
      <c r="K4862" s="89"/>
      <c r="L4862" s="89"/>
      <c r="M4862" s="89"/>
      <c r="N4862" s="274">
        <v>50</v>
      </c>
      <c r="O4862" s="274">
        <v>0</v>
      </c>
      <c r="P4862" s="89" t="s">
        <v>670</v>
      </c>
    </row>
    <row r="4863" spans="1:16" ht="89.25">
      <c r="A4863" s="271">
        <v>373</v>
      </c>
      <c r="B4863" s="89"/>
      <c r="C4863" s="272" t="s">
        <v>636</v>
      </c>
      <c r="D4863" s="84">
        <v>43580</v>
      </c>
      <c r="E4863" s="85" t="s">
        <v>9303</v>
      </c>
      <c r="F4863" s="85" t="s">
        <v>671</v>
      </c>
      <c r="G4863" s="85">
        <v>357241</v>
      </c>
      <c r="H4863" s="89"/>
      <c r="I4863" s="273" t="s">
        <v>11196</v>
      </c>
      <c r="J4863" s="89"/>
      <c r="K4863" s="89"/>
      <c r="L4863" s="89"/>
      <c r="M4863" s="89"/>
      <c r="N4863" s="274">
        <v>0</v>
      </c>
      <c r="O4863" s="274">
        <v>18025373.27</v>
      </c>
      <c r="P4863" s="89" t="s">
        <v>670</v>
      </c>
    </row>
    <row r="4864" spans="1:16" ht="114.75">
      <c r="A4864" s="271">
        <v>599</v>
      </c>
      <c r="B4864" s="89"/>
      <c r="C4864" s="272" t="s">
        <v>1372</v>
      </c>
      <c r="D4864" s="84">
        <v>43580</v>
      </c>
      <c r="E4864" s="85" t="s">
        <v>9304</v>
      </c>
      <c r="F4864" s="85" t="s">
        <v>629</v>
      </c>
      <c r="G4864" s="85">
        <v>7833</v>
      </c>
      <c r="H4864" s="89"/>
      <c r="I4864" s="273" t="s">
        <v>11197</v>
      </c>
      <c r="J4864" s="89"/>
      <c r="K4864" s="89"/>
      <c r="L4864" s="89"/>
      <c r="M4864" s="89"/>
      <c r="N4864" s="274">
        <v>133.22</v>
      </c>
      <c r="O4864" s="274">
        <v>0</v>
      </c>
      <c r="P4864" s="89" t="s">
        <v>670</v>
      </c>
    </row>
    <row r="4865" spans="1:16" ht="102">
      <c r="A4865" s="271">
        <v>599</v>
      </c>
      <c r="B4865" s="89"/>
      <c r="C4865" s="272" t="s">
        <v>1372</v>
      </c>
      <c r="D4865" s="84">
        <v>43580</v>
      </c>
      <c r="E4865" s="85" t="s">
        <v>9305</v>
      </c>
      <c r="F4865" s="85" t="s">
        <v>15</v>
      </c>
      <c r="G4865" s="85">
        <v>7833</v>
      </c>
      <c r="H4865" s="89"/>
      <c r="I4865" s="273" t="s">
        <v>11198</v>
      </c>
      <c r="J4865" s="89"/>
      <c r="K4865" s="89"/>
      <c r="L4865" s="89"/>
      <c r="M4865" s="89"/>
      <c r="N4865" s="274">
        <v>281.45999999999998</v>
      </c>
      <c r="O4865" s="274">
        <v>0</v>
      </c>
      <c r="P4865" s="89" t="s">
        <v>670</v>
      </c>
    </row>
    <row r="4866" spans="1:16" ht="63.75">
      <c r="A4866" s="271">
        <v>291</v>
      </c>
      <c r="B4866" s="89"/>
      <c r="C4866" s="272" t="s">
        <v>129</v>
      </c>
      <c r="D4866" s="84">
        <v>43580</v>
      </c>
      <c r="E4866" s="85" t="s">
        <v>9306</v>
      </c>
      <c r="F4866" s="85" t="s">
        <v>11</v>
      </c>
      <c r="G4866" s="85">
        <v>1022608</v>
      </c>
      <c r="H4866" s="89"/>
      <c r="I4866" s="273" t="s">
        <v>11199</v>
      </c>
      <c r="J4866" s="89"/>
      <c r="K4866" s="89"/>
      <c r="L4866" s="89"/>
      <c r="M4866" s="89"/>
      <c r="N4866" s="274">
        <v>50</v>
      </c>
      <c r="O4866" s="274">
        <v>0</v>
      </c>
      <c r="P4866" s="89" t="s">
        <v>670</v>
      </c>
    </row>
    <row r="4867" spans="1:16" ht="63.75">
      <c r="A4867" s="271">
        <v>47</v>
      </c>
      <c r="B4867" s="89"/>
      <c r="C4867" s="272" t="s">
        <v>49</v>
      </c>
      <c r="D4867" s="84">
        <v>43580</v>
      </c>
      <c r="E4867" s="85" t="s">
        <v>9307</v>
      </c>
      <c r="F4867" s="85" t="s">
        <v>6</v>
      </c>
      <c r="G4867" s="85">
        <v>1110370</v>
      </c>
      <c r="H4867" s="89"/>
      <c r="I4867" s="273" t="s">
        <v>11200</v>
      </c>
      <c r="J4867" s="89"/>
      <c r="K4867" s="89"/>
      <c r="L4867" s="89"/>
      <c r="M4867" s="89"/>
      <c r="N4867" s="274">
        <v>0</v>
      </c>
      <c r="O4867" s="274">
        <v>237557.53</v>
      </c>
      <c r="P4867" s="89" t="s">
        <v>670</v>
      </c>
    </row>
    <row r="4868" spans="1:16" ht="63.75">
      <c r="A4868" s="271" t="s">
        <v>556</v>
      </c>
      <c r="B4868" s="89"/>
      <c r="C4868" s="272" t="s">
        <v>616</v>
      </c>
      <c r="D4868" s="84">
        <v>43580</v>
      </c>
      <c r="E4868" s="85" t="s">
        <v>9308</v>
      </c>
      <c r="F4868" s="85" t="s">
        <v>6</v>
      </c>
      <c r="G4868" s="85">
        <v>1110492</v>
      </c>
      <c r="H4868" s="89"/>
      <c r="I4868" s="273" t="s">
        <v>11201</v>
      </c>
      <c r="J4868" s="89"/>
      <c r="K4868" s="89"/>
      <c r="L4868" s="89"/>
      <c r="M4868" s="89"/>
      <c r="N4868" s="274">
        <v>0</v>
      </c>
      <c r="O4868" s="274">
        <v>4217.3900000000003</v>
      </c>
      <c r="P4868" s="89" t="s">
        <v>670</v>
      </c>
    </row>
    <row r="4869" spans="1:16" ht="51">
      <c r="A4869" s="271">
        <v>513</v>
      </c>
      <c r="B4869" s="89"/>
      <c r="C4869" s="272" t="s">
        <v>171</v>
      </c>
      <c r="D4869" s="84">
        <v>43580</v>
      </c>
      <c r="E4869" s="85" t="s">
        <v>9309</v>
      </c>
      <c r="F4869" s="85" t="s">
        <v>15</v>
      </c>
      <c r="G4869" s="85">
        <v>1022940</v>
      </c>
      <c r="H4869" s="89"/>
      <c r="I4869" s="273" t="s">
        <v>11202</v>
      </c>
      <c r="J4869" s="89"/>
      <c r="K4869" s="89"/>
      <c r="L4869" s="89"/>
      <c r="M4869" s="89"/>
      <c r="N4869" s="274">
        <v>50</v>
      </c>
      <c r="O4869" s="274">
        <v>0</v>
      </c>
      <c r="P4869" s="89" t="s">
        <v>670</v>
      </c>
    </row>
    <row r="4870" spans="1:16" ht="63.75">
      <c r="A4870" s="271">
        <v>20</v>
      </c>
      <c r="B4870" s="89"/>
      <c r="C4870" s="272" t="s">
        <v>44</v>
      </c>
      <c r="D4870" s="84">
        <v>43580</v>
      </c>
      <c r="E4870" s="85" t="s">
        <v>9310</v>
      </c>
      <c r="F4870" s="85" t="s">
        <v>6</v>
      </c>
      <c r="G4870" s="85">
        <v>1110683</v>
      </c>
      <c r="H4870" s="89"/>
      <c r="I4870" s="273" t="s">
        <v>11203</v>
      </c>
      <c r="J4870" s="89"/>
      <c r="K4870" s="89"/>
      <c r="L4870" s="89"/>
      <c r="M4870" s="89"/>
      <c r="N4870" s="274">
        <v>0</v>
      </c>
      <c r="O4870" s="274">
        <v>259070.72</v>
      </c>
      <c r="P4870" s="89" t="s">
        <v>670</v>
      </c>
    </row>
    <row r="4871" spans="1:16" ht="76.5">
      <c r="A4871" s="271" t="s">
        <v>557</v>
      </c>
      <c r="B4871" s="89"/>
      <c r="C4871" s="272" t="s">
        <v>783</v>
      </c>
      <c r="D4871" s="84">
        <v>43580</v>
      </c>
      <c r="E4871" s="85" t="s">
        <v>9311</v>
      </c>
      <c r="F4871" s="85" t="s">
        <v>6</v>
      </c>
      <c r="G4871" s="85">
        <v>1110712</v>
      </c>
      <c r="H4871" s="89"/>
      <c r="I4871" s="273" t="s">
        <v>11204</v>
      </c>
      <c r="J4871" s="89"/>
      <c r="K4871" s="89"/>
      <c r="L4871" s="89"/>
      <c r="M4871" s="89"/>
      <c r="N4871" s="274">
        <v>0</v>
      </c>
      <c r="O4871" s="274">
        <v>336000</v>
      </c>
      <c r="P4871" s="89" t="s">
        <v>670</v>
      </c>
    </row>
    <row r="4872" spans="1:16" ht="89.25">
      <c r="A4872" s="271">
        <v>132</v>
      </c>
      <c r="B4872" s="89"/>
      <c r="C4872" s="272" t="s">
        <v>68</v>
      </c>
      <c r="D4872" s="84">
        <v>43580</v>
      </c>
      <c r="E4872" s="85" t="s">
        <v>9312</v>
      </c>
      <c r="F4872" s="85" t="s">
        <v>15</v>
      </c>
      <c r="G4872" s="85">
        <v>7870</v>
      </c>
      <c r="H4872" s="89"/>
      <c r="I4872" s="273" t="s">
        <v>11205</v>
      </c>
      <c r="J4872" s="89"/>
      <c r="K4872" s="89"/>
      <c r="L4872" s="89"/>
      <c r="M4872" s="89"/>
      <c r="N4872" s="274">
        <v>880.68</v>
      </c>
      <c r="O4872" s="274">
        <v>0</v>
      </c>
      <c r="P4872" s="89" t="s">
        <v>670</v>
      </c>
    </row>
    <row r="4873" spans="1:16" ht="102">
      <c r="A4873" s="271">
        <v>46</v>
      </c>
      <c r="B4873" s="89"/>
      <c r="C4873" s="272" t="s">
        <v>48</v>
      </c>
      <c r="D4873" s="84">
        <v>43580</v>
      </c>
      <c r="E4873" s="85" t="s">
        <v>9313</v>
      </c>
      <c r="F4873" s="85" t="s">
        <v>15</v>
      </c>
      <c r="G4873" s="85">
        <v>7871</v>
      </c>
      <c r="H4873" s="89"/>
      <c r="I4873" s="273" t="s">
        <v>11206</v>
      </c>
      <c r="J4873" s="89"/>
      <c r="K4873" s="89"/>
      <c r="L4873" s="89"/>
      <c r="M4873" s="89"/>
      <c r="N4873" s="274">
        <v>44832.77</v>
      </c>
      <c r="O4873" s="274">
        <v>0</v>
      </c>
      <c r="P4873" s="89" t="s">
        <v>670</v>
      </c>
    </row>
    <row r="4874" spans="1:16" ht="89.25">
      <c r="A4874" s="271">
        <v>587</v>
      </c>
      <c r="B4874" s="89"/>
      <c r="C4874" s="272" t="s">
        <v>730</v>
      </c>
      <c r="D4874" s="84">
        <v>43580</v>
      </c>
      <c r="E4874" s="85" t="s">
        <v>9314</v>
      </c>
      <c r="F4874" s="85" t="s">
        <v>15</v>
      </c>
      <c r="G4874" s="85">
        <v>7867</v>
      </c>
      <c r="H4874" s="89"/>
      <c r="I4874" s="273" t="s">
        <v>11207</v>
      </c>
      <c r="J4874" s="89"/>
      <c r="K4874" s="89"/>
      <c r="L4874" s="89"/>
      <c r="M4874" s="89"/>
      <c r="N4874" s="274">
        <v>2523.5100000000002</v>
      </c>
      <c r="O4874" s="274">
        <v>0</v>
      </c>
      <c r="P4874" s="89" t="s">
        <v>670</v>
      </c>
    </row>
    <row r="4875" spans="1:16" ht="102">
      <c r="A4875" s="271">
        <v>249</v>
      </c>
      <c r="B4875" s="89"/>
      <c r="C4875" s="272" t="s">
        <v>112</v>
      </c>
      <c r="D4875" s="84">
        <v>43580</v>
      </c>
      <c r="E4875" s="85" t="s">
        <v>9315</v>
      </c>
      <c r="F4875" s="85" t="s">
        <v>15</v>
      </c>
      <c r="G4875" s="85">
        <v>7866</v>
      </c>
      <c r="H4875" s="89"/>
      <c r="I4875" s="273" t="s">
        <v>11208</v>
      </c>
      <c r="J4875" s="89"/>
      <c r="K4875" s="89"/>
      <c r="L4875" s="89"/>
      <c r="M4875" s="89"/>
      <c r="N4875" s="274">
        <v>1012.8</v>
      </c>
      <c r="O4875" s="274">
        <v>0</v>
      </c>
      <c r="P4875" s="89" t="s">
        <v>670</v>
      </c>
    </row>
    <row r="4876" spans="1:16" ht="89.25">
      <c r="A4876" s="271">
        <v>78</v>
      </c>
      <c r="B4876" s="89"/>
      <c r="C4876" s="272" t="s">
        <v>674</v>
      </c>
      <c r="D4876" s="84">
        <v>43580</v>
      </c>
      <c r="E4876" s="85" t="s">
        <v>9316</v>
      </c>
      <c r="F4876" s="85" t="s">
        <v>11</v>
      </c>
      <c r="G4876" s="85">
        <v>952433</v>
      </c>
      <c r="H4876" s="89"/>
      <c r="I4876" s="273" t="s">
        <v>11209</v>
      </c>
      <c r="J4876" s="89"/>
      <c r="K4876" s="89"/>
      <c r="L4876" s="89"/>
      <c r="M4876" s="89"/>
      <c r="N4876" s="274">
        <v>742.72</v>
      </c>
      <c r="O4876" s="274">
        <v>0</v>
      </c>
      <c r="P4876" s="89" t="s">
        <v>670</v>
      </c>
    </row>
    <row r="4877" spans="1:16" ht="89.25">
      <c r="A4877" s="271">
        <v>599</v>
      </c>
      <c r="B4877" s="89"/>
      <c r="C4877" s="272" t="s">
        <v>1372</v>
      </c>
      <c r="D4877" s="84">
        <v>43580</v>
      </c>
      <c r="E4877" s="85" t="s">
        <v>9317</v>
      </c>
      <c r="F4877" s="85" t="s">
        <v>13</v>
      </c>
      <c r="G4877" s="85">
        <v>952487</v>
      </c>
      <c r="H4877" s="89"/>
      <c r="I4877" s="273" t="s">
        <v>11210</v>
      </c>
      <c r="J4877" s="89"/>
      <c r="K4877" s="89"/>
      <c r="L4877" s="89"/>
      <c r="M4877" s="89"/>
      <c r="N4877" s="274">
        <v>155.13999999999999</v>
      </c>
      <c r="O4877" s="274">
        <v>0</v>
      </c>
      <c r="P4877" s="89" t="s">
        <v>670</v>
      </c>
    </row>
    <row r="4878" spans="1:16" ht="89.25">
      <c r="A4878" s="271">
        <v>599</v>
      </c>
      <c r="B4878" s="89"/>
      <c r="C4878" s="272" t="s">
        <v>1372</v>
      </c>
      <c r="D4878" s="84">
        <v>43580</v>
      </c>
      <c r="E4878" s="85" t="s">
        <v>9318</v>
      </c>
      <c r="F4878" s="85" t="s">
        <v>11</v>
      </c>
      <c r="G4878" s="85">
        <v>952487</v>
      </c>
      <c r="H4878" s="89"/>
      <c r="I4878" s="273" t="s">
        <v>11211</v>
      </c>
      <c r="J4878" s="89"/>
      <c r="K4878" s="89"/>
      <c r="L4878" s="89"/>
      <c r="M4878" s="89"/>
      <c r="N4878" s="274">
        <v>50</v>
      </c>
      <c r="O4878" s="274">
        <v>0</v>
      </c>
      <c r="P4878" s="89" t="s">
        <v>670</v>
      </c>
    </row>
    <row r="4879" spans="1:16" ht="51">
      <c r="A4879" s="271">
        <v>119</v>
      </c>
      <c r="B4879" s="89"/>
      <c r="C4879" s="272" t="s">
        <v>63</v>
      </c>
      <c r="D4879" s="84">
        <v>43580</v>
      </c>
      <c r="E4879" s="85" t="s">
        <v>9319</v>
      </c>
      <c r="F4879" s="85" t="s">
        <v>11</v>
      </c>
      <c r="G4879" s="85">
        <v>952528</v>
      </c>
      <c r="H4879" s="89"/>
      <c r="I4879" s="273" t="s">
        <v>11212</v>
      </c>
      <c r="J4879" s="89"/>
      <c r="K4879" s="89"/>
      <c r="L4879" s="89"/>
      <c r="M4879" s="89"/>
      <c r="N4879" s="274">
        <v>50</v>
      </c>
      <c r="O4879" s="274">
        <v>0</v>
      </c>
      <c r="P4879" s="89" t="s">
        <v>670</v>
      </c>
    </row>
    <row r="4880" spans="1:16" ht="51">
      <c r="A4880" s="271">
        <v>119</v>
      </c>
      <c r="B4880" s="89"/>
      <c r="C4880" s="272" t="s">
        <v>63</v>
      </c>
      <c r="D4880" s="84">
        <v>43580</v>
      </c>
      <c r="E4880" s="85" t="s">
        <v>9320</v>
      </c>
      <c r="F4880" s="85" t="s">
        <v>11</v>
      </c>
      <c r="G4880" s="85">
        <v>952530</v>
      </c>
      <c r="H4880" s="89"/>
      <c r="I4880" s="273" t="s">
        <v>11213</v>
      </c>
      <c r="J4880" s="89"/>
      <c r="K4880" s="89"/>
      <c r="L4880" s="89"/>
      <c r="M4880" s="89"/>
      <c r="N4880" s="274">
        <v>50</v>
      </c>
      <c r="O4880" s="274">
        <v>0</v>
      </c>
      <c r="P4880" s="89" t="s">
        <v>670</v>
      </c>
    </row>
    <row r="4881" spans="1:16" ht="63.75">
      <c r="A4881" s="271">
        <v>10</v>
      </c>
      <c r="B4881" s="89"/>
      <c r="C4881" s="272" t="s">
        <v>41</v>
      </c>
      <c r="D4881" s="84">
        <v>43580</v>
      </c>
      <c r="E4881" s="85" t="s">
        <v>9321</v>
      </c>
      <c r="F4881" s="85" t="s">
        <v>6</v>
      </c>
      <c r="G4881" s="85">
        <v>1023375</v>
      </c>
      <c r="H4881" s="89"/>
      <c r="I4881" s="273" t="s">
        <v>11214</v>
      </c>
      <c r="J4881" s="89"/>
      <c r="K4881" s="89"/>
      <c r="L4881" s="89"/>
      <c r="M4881" s="89"/>
      <c r="N4881" s="274">
        <v>0</v>
      </c>
      <c r="O4881" s="274">
        <v>27878.77</v>
      </c>
      <c r="P4881" s="89" t="s">
        <v>670</v>
      </c>
    </row>
    <row r="4882" spans="1:16" ht="76.5">
      <c r="A4882" s="271">
        <v>130</v>
      </c>
      <c r="B4882" s="89"/>
      <c r="C4882" s="272" t="s">
        <v>67</v>
      </c>
      <c r="D4882" s="84">
        <v>43580</v>
      </c>
      <c r="E4882" s="85" t="s">
        <v>9322</v>
      </c>
      <c r="F4882" s="85" t="s">
        <v>6</v>
      </c>
      <c r="G4882" s="85">
        <v>1110765</v>
      </c>
      <c r="H4882" s="89"/>
      <c r="I4882" s="273" t="s">
        <v>11215</v>
      </c>
      <c r="J4882" s="89"/>
      <c r="K4882" s="89"/>
      <c r="L4882" s="89"/>
      <c r="M4882" s="89"/>
      <c r="N4882" s="274">
        <v>0</v>
      </c>
      <c r="O4882" s="274">
        <v>200000</v>
      </c>
      <c r="P4882" s="89" t="s">
        <v>670</v>
      </c>
    </row>
    <row r="4883" spans="1:16" ht="63.75">
      <c r="A4883" s="271">
        <v>10</v>
      </c>
      <c r="B4883" s="89"/>
      <c r="C4883" s="272" t="s">
        <v>41</v>
      </c>
      <c r="D4883" s="84">
        <v>43580</v>
      </c>
      <c r="E4883" s="85" t="s">
        <v>9323</v>
      </c>
      <c r="F4883" s="85" t="s">
        <v>15</v>
      </c>
      <c r="G4883" s="85">
        <v>1023376</v>
      </c>
      <c r="H4883" s="89"/>
      <c r="I4883" s="273" t="s">
        <v>11216</v>
      </c>
      <c r="J4883" s="89"/>
      <c r="K4883" s="89"/>
      <c r="L4883" s="89"/>
      <c r="M4883" s="89"/>
      <c r="N4883" s="274">
        <v>50</v>
      </c>
      <c r="O4883" s="274">
        <v>0</v>
      </c>
      <c r="P4883" s="89" t="s">
        <v>670</v>
      </c>
    </row>
    <row r="4884" spans="1:16" ht="51">
      <c r="A4884" s="271">
        <v>117</v>
      </c>
      <c r="B4884" s="89"/>
      <c r="C4884" s="272" t="s">
        <v>62</v>
      </c>
      <c r="D4884" s="84">
        <v>43580</v>
      </c>
      <c r="E4884" s="85" t="s">
        <v>9324</v>
      </c>
      <c r="F4884" s="85" t="s">
        <v>11</v>
      </c>
      <c r="G4884" s="85">
        <v>952560</v>
      </c>
      <c r="H4884" s="89"/>
      <c r="I4884" s="273" t="s">
        <v>11217</v>
      </c>
      <c r="J4884" s="89"/>
      <c r="K4884" s="89"/>
      <c r="L4884" s="89"/>
      <c r="M4884" s="89"/>
      <c r="N4884" s="274">
        <v>50</v>
      </c>
      <c r="O4884" s="274">
        <v>0</v>
      </c>
      <c r="P4884" s="89" t="s">
        <v>670</v>
      </c>
    </row>
    <row r="4885" spans="1:16" ht="102">
      <c r="A4885" s="271">
        <v>41</v>
      </c>
      <c r="B4885" s="89"/>
      <c r="C4885" s="272" t="s">
        <v>47</v>
      </c>
      <c r="D4885" s="84">
        <v>43581</v>
      </c>
      <c r="E4885" s="85" t="s">
        <v>9325</v>
      </c>
      <c r="F4885" s="85" t="s">
        <v>671</v>
      </c>
      <c r="G4885" s="85">
        <v>360121</v>
      </c>
      <c r="H4885" s="89"/>
      <c r="I4885" s="273" t="s">
        <v>11218</v>
      </c>
      <c r="J4885" s="89"/>
      <c r="K4885" s="89"/>
      <c r="L4885" s="89"/>
      <c r="M4885" s="89"/>
      <c r="N4885" s="274">
        <v>0</v>
      </c>
      <c r="O4885" s="274">
        <v>32208.17</v>
      </c>
      <c r="P4885" s="89" t="s">
        <v>670</v>
      </c>
    </row>
    <row r="4886" spans="1:16" ht="63.75">
      <c r="A4886" s="271">
        <v>46</v>
      </c>
      <c r="B4886" s="89"/>
      <c r="C4886" s="272" t="s">
        <v>48</v>
      </c>
      <c r="D4886" s="84">
        <v>43581</v>
      </c>
      <c r="E4886" s="85" t="s">
        <v>9326</v>
      </c>
      <c r="F4886" s="85" t="s">
        <v>6</v>
      </c>
      <c r="G4886" s="85">
        <v>1110953</v>
      </c>
      <c r="H4886" s="89"/>
      <c r="I4886" s="273" t="s">
        <v>11219</v>
      </c>
      <c r="J4886" s="89"/>
      <c r="K4886" s="89"/>
      <c r="L4886" s="89"/>
      <c r="M4886" s="89"/>
      <c r="N4886" s="274">
        <v>0</v>
      </c>
      <c r="O4886" s="274">
        <v>10000000</v>
      </c>
      <c r="P4886" s="89" t="s">
        <v>670</v>
      </c>
    </row>
    <row r="4887" spans="1:16" ht="51">
      <c r="A4887" s="271">
        <v>41</v>
      </c>
      <c r="B4887" s="89"/>
      <c r="C4887" s="272" t="s">
        <v>47</v>
      </c>
      <c r="D4887" s="84">
        <v>43581</v>
      </c>
      <c r="E4887" s="85" t="s">
        <v>9327</v>
      </c>
      <c r="F4887" s="85" t="s">
        <v>6</v>
      </c>
      <c r="G4887" s="85">
        <v>1110955</v>
      </c>
      <c r="H4887" s="89"/>
      <c r="I4887" s="273" t="s">
        <v>11220</v>
      </c>
      <c r="J4887" s="89"/>
      <c r="K4887" s="89"/>
      <c r="L4887" s="89"/>
      <c r="M4887" s="89"/>
      <c r="N4887" s="274">
        <v>0</v>
      </c>
      <c r="O4887" s="274">
        <v>203000</v>
      </c>
      <c r="P4887" s="89" t="s">
        <v>670</v>
      </c>
    </row>
    <row r="4888" spans="1:16" ht="63.75">
      <c r="A4888" s="271">
        <v>25</v>
      </c>
      <c r="B4888" s="89"/>
      <c r="C4888" s="272" t="s">
        <v>45</v>
      </c>
      <c r="D4888" s="84">
        <v>43581</v>
      </c>
      <c r="E4888" s="85" t="s">
        <v>9328</v>
      </c>
      <c r="F4888" s="85" t="s">
        <v>6</v>
      </c>
      <c r="G4888" s="85">
        <v>1110956</v>
      </c>
      <c r="H4888" s="89"/>
      <c r="I4888" s="273" t="s">
        <v>11221</v>
      </c>
      <c r="J4888" s="89"/>
      <c r="K4888" s="89"/>
      <c r="L4888" s="89"/>
      <c r="M4888" s="89"/>
      <c r="N4888" s="274">
        <v>0</v>
      </c>
      <c r="O4888" s="274">
        <v>2832.5</v>
      </c>
      <c r="P4888" s="89" t="s">
        <v>670</v>
      </c>
    </row>
    <row r="4889" spans="1:16" ht="76.5">
      <c r="A4889" s="271">
        <v>513</v>
      </c>
      <c r="B4889" s="89"/>
      <c r="C4889" s="272" t="s">
        <v>171</v>
      </c>
      <c r="D4889" s="84">
        <v>43581</v>
      </c>
      <c r="E4889" s="85" t="s">
        <v>9329</v>
      </c>
      <c r="F4889" s="85" t="s">
        <v>15</v>
      </c>
      <c r="G4889" s="85">
        <v>1023569</v>
      </c>
      <c r="H4889" s="89"/>
      <c r="I4889" s="273" t="s">
        <v>11222</v>
      </c>
      <c r="J4889" s="89"/>
      <c r="K4889" s="89"/>
      <c r="L4889" s="89"/>
      <c r="M4889" s="89"/>
      <c r="N4889" s="274">
        <v>50</v>
      </c>
      <c r="O4889" s="274">
        <v>0</v>
      </c>
      <c r="P4889" s="89" t="s">
        <v>670</v>
      </c>
    </row>
    <row r="4890" spans="1:16" ht="102">
      <c r="A4890" s="271">
        <v>197</v>
      </c>
      <c r="B4890" s="89"/>
      <c r="C4890" s="272" t="s">
        <v>1355</v>
      </c>
      <c r="D4890" s="84">
        <v>43581</v>
      </c>
      <c r="E4890" s="85" t="s">
        <v>9330</v>
      </c>
      <c r="F4890" s="85" t="s">
        <v>629</v>
      </c>
      <c r="G4890" s="85">
        <v>7864</v>
      </c>
      <c r="H4890" s="89"/>
      <c r="I4890" s="273" t="s">
        <v>11223</v>
      </c>
      <c r="J4890" s="89"/>
      <c r="K4890" s="89"/>
      <c r="L4890" s="89"/>
      <c r="M4890" s="89"/>
      <c r="N4890" s="274">
        <v>11522.77</v>
      </c>
      <c r="O4890" s="274">
        <v>0</v>
      </c>
      <c r="P4890" s="89" t="s">
        <v>670</v>
      </c>
    </row>
    <row r="4891" spans="1:16" ht="89.25">
      <c r="A4891" s="271">
        <v>197</v>
      </c>
      <c r="B4891" s="89"/>
      <c r="C4891" s="272" t="s">
        <v>1355</v>
      </c>
      <c r="D4891" s="84">
        <v>43581</v>
      </c>
      <c r="E4891" s="85" t="s">
        <v>9331</v>
      </c>
      <c r="F4891" s="85" t="s">
        <v>15</v>
      </c>
      <c r="G4891" s="85">
        <v>7864</v>
      </c>
      <c r="H4891" s="89"/>
      <c r="I4891" s="273" t="s">
        <v>11224</v>
      </c>
      <c r="J4891" s="89"/>
      <c r="K4891" s="89"/>
      <c r="L4891" s="89"/>
      <c r="M4891" s="89"/>
      <c r="N4891" s="274">
        <v>1210.99</v>
      </c>
      <c r="O4891" s="274">
        <v>0</v>
      </c>
      <c r="P4891" s="89" t="s">
        <v>670</v>
      </c>
    </row>
    <row r="4892" spans="1:16" ht="102">
      <c r="A4892" s="271">
        <v>197</v>
      </c>
      <c r="B4892" s="89"/>
      <c r="C4892" s="272" t="s">
        <v>1355</v>
      </c>
      <c r="D4892" s="84">
        <v>43581</v>
      </c>
      <c r="E4892" s="85" t="s">
        <v>9332</v>
      </c>
      <c r="F4892" s="85" t="s">
        <v>629</v>
      </c>
      <c r="G4892" s="85">
        <v>7868</v>
      </c>
      <c r="H4892" s="89"/>
      <c r="I4892" s="273" t="s">
        <v>11225</v>
      </c>
      <c r="J4892" s="89"/>
      <c r="K4892" s="89"/>
      <c r="L4892" s="89"/>
      <c r="M4892" s="89"/>
      <c r="N4892" s="274">
        <v>147.71</v>
      </c>
      <c r="O4892" s="274">
        <v>0</v>
      </c>
      <c r="P4892" s="89" t="s">
        <v>670</v>
      </c>
    </row>
    <row r="4893" spans="1:16" ht="89.25">
      <c r="A4893" s="271">
        <v>197</v>
      </c>
      <c r="B4893" s="89"/>
      <c r="C4893" s="272" t="s">
        <v>1355</v>
      </c>
      <c r="D4893" s="84">
        <v>43581</v>
      </c>
      <c r="E4893" s="85" t="s">
        <v>9333</v>
      </c>
      <c r="F4893" s="85" t="s">
        <v>15</v>
      </c>
      <c r="G4893" s="85">
        <v>7868</v>
      </c>
      <c r="H4893" s="89"/>
      <c r="I4893" s="273" t="s">
        <v>11226</v>
      </c>
      <c r="J4893" s="89"/>
      <c r="K4893" s="89"/>
      <c r="L4893" s="89"/>
      <c r="M4893" s="89"/>
      <c r="N4893" s="274">
        <v>293.39</v>
      </c>
      <c r="O4893" s="274">
        <v>0</v>
      </c>
      <c r="P4893" s="89" t="s">
        <v>670</v>
      </c>
    </row>
    <row r="4894" spans="1:16" ht="51">
      <c r="A4894" s="271">
        <v>513</v>
      </c>
      <c r="B4894" s="89"/>
      <c r="C4894" s="272" t="s">
        <v>171</v>
      </c>
      <c r="D4894" s="84">
        <v>43581</v>
      </c>
      <c r="E4894" s="85" t="s">
        <v>9334</v>
      </c>
      <c r="F4894" s="85" t="s">
        <v>15</v>
      </c>
      <c r="G4894" s="85">
        <v>1023848</v>
      </c>
      <c r="H4894" s="89"/>
      <c r="I4894" s="273" t="s">
        <v>7682</v>
      </c>
      <c r="J4894" s="89"/>
      <c r="K4894" s="89"/>
      <c r="L4894" s="89"/>
      <c r="M4894" s="89"/>
      <c r="N4894" s="274">
        <v>50</v>
      </c>
      <c r="O4894" s="274">
        <v>0</v>
      </c>
      <c r="P4894" s="89" t="s">
        <v>670</v>
      </c>
    </row>
    <row r="4895" spans="1:16" ht="51">
      <c r="A4895" s="271">
        <v>513</v>
      </c>
      <c r="B4895" s="89"/>
      <c r="C4895" s="272" t="s">
        <v>171</v>
      </c>
      <c r="D4895" s="84">
        <v>43581</v>
      </c>
      <c r="E4895" s="85" t="s">
        <v>9335</v>
      </c>
      <c r="F4895" s="85" t="s">
        <v>15</v>
      </c>
      <c r="G4895" s="85">
        <v>1023850</v>
      </c>
      <c r="H4895" s="89"/>
      <c r="I4895" s="273" t="s">
        <v>7335</v>
      </c>
      <c r="J4895" s="89"/>
      <c r="K4895" s="89"/>
      <c r="L4895" s="89"/>
      <c r="M4895" s="89"/>
      <c r="N4895" s="274">
        <v>50</v>
      </c>
      <c r="O4895" s="274">
        <v>0</v>
      </c>
      <c r="P4895" s="89" t="s">
        <v>670</v>
      </c>
    </row>
    <row r="4896" spans="1:16" ht="76.5">
      <c r="A4896" s="271" t="s">
        <v>557</v>
      </c>
      <c r="B4896" s="89"/>
      <c r="C4896" s="272" t="s">
        <v>783</v>
      </c>
      <c r="D4896" s="84">
        <v>43581</v>
      </c>
      <c r="E4896" s="85" t="s">
        <v>9336</v>
      </c>
      <c r="F4896" s="85" t="s">
        <v>6</v>
      </c>
      <c r="G4896" s="85">
        <v>1111259</v>
      </c>
      <c r="H4896" s="89"/>
      <c r="I4896" s="273" t="s">
        <v>11227</v>
      </c>
      <c r="J4896" s="89"/>
      <c r="K4896" s="89"/>
      <c r="L4896" s="89"/>
      <c r="M4896" s="89"/>
      <c r="N4896" s="274">
        <v>0</v>
      </c>
      <c r="O4896" s="274">
        <v>763000</v>
      </c>
      <c r="P4896" s="89" t="s">
        <v>670</v>
      </c>
    </row>
    <row r="4897" spans="1:16" ht="76.5">
      <c r="A4897" s="271">
        <v>585</v>
      </c>
      <c r="B4897" s="89"/>
      <c r="C4897" s="272" t="s">
        <v>183</v>
      </c>
      <c r="D4897" s="84">
        <v>43581</v>
      </c>
      <c r="E4897" s="85" t="s">
        <v>9337</v>
      </c>
      <c r="F4897" s="85" t="s">
        <v>6</v>
      </c>
      <c r="G4897" s="85">
        <v>1111309</v>
      </c>
      <c r="H4897" s="89"/>
      <c r="I4897" s="273" t="s">
        <v>11228</v>
      </c>
      <c r="J4897" s="89"/>
      <c r="K4897" s="89"/>
      <c r="L4897" s="89"/>
      <c r="M4897" s="89"/>
      <c r="N4897" s="274">
        <v>0</v>
      </c>
      <c r="O4897" s="274">
        <v>396030</v>
      </c>
      <c r="P4897" s="89" t="s">
        <v>670</v>
      </c>
    </row>
    <row r="4898" spans="1:16" ht="63.75">
      <c r="A4898" s="271">
        <v>513</v>
      </c>
      <c r="B4898" s="89"/>
      <c r="C4898" s="272" t="s">
        <v>171</v>
      </c>
      <c r="D4898" s="84">
        <v>43581</v>
      </c>
      <c r="E4898" s="85" t="s">
        <v>9338</v>
      </c>
      <c r="F4898" s="85" t="s">
        <v>15</v>
      </c>
      <c r="G4898" s="85">
        <v>1024247</v>
      </c>
      <c r="H4898" s="89"/>
      <c r="I4898" s="273" t="s">
        <v>11229</v>
      </c>
      <c r="J4898" s="89"/>
      <c r="K4898" s="89"/>
      <c r="L4898" s="89"/>
      <c r="M4898" s="89"/>
      <c r="N4898" s="274">
        <v>50</v>
      </c>
      <c r="O4898" s="274">
        <v>0</v>
      </c>
      <c r="P4898" s="89" t="s">
        <v>670</v>
      </c>
    </row>
    <row r="4899" spans="1:16" ht="51">
      <c r="A4899" s="271">
        <v>513</v>
      </c>
      <c r="B4899" s="89"/>
      <c r="C4899" s="272" t="s">
        <v>171</v>
      </c>
      <c r="D4899" s="84">
        <v>43581</v>
      </c>
      <c r="E4899" s="85" t="s">
        <v>9339</v>
      </c>
      <c r="F4899" s="85" t="s">
        <v>15</v>
      </c>
      <c r="G4899" s="85">
        <v>1024257</v>
      </c>
      <c r="H4899" s="89"/>
      <c r="I4899" s="273" t="s">
        <v>11230</v>
      </c>
      <c r="J4899" s="89"/>
      <c r="K4899" s="89"/>
      <c r="L4899" s="89"/>
      <c r="M4899" s="89"/>
      <c r="N4899" s="274">
        <v>50</v>
      </c>
      <c r="O4899" s="274">
        <v>0</v>
      </c>
      <c r="P4899" s="89" t="s">
        <v>670</v>
      </c>
    </row>
    <row r="4900" spans="1:16" ht="63.75">
      <c r="A4900" s="271">
        <v>513</v>
      </c>
      <c r="B4900" s="89"/>
      <c r="C4900" s="272" t="s">
        <v>171</v>
      </c>
      <c r="D4900" s="84">
        <v>43581</v>
      </c>
      <c r="E4900" s="85" t="s">
        <v>9340</v>
      </c>
      <c r="F4900" s="85" t="s">
        <v>15</v>
      </c>
      <c r="G4900" s="85">
        <v>1024260</v>
      </c>
      <c r="H4900" s="89"/>
      <c r="I4900" s="273" t="s">
        <v>11231</v>
      </c>
      <c r="J4900" s="89"/>
      <c r="K4900" s="89"/>
      <c r="L4900" s="89"/>
      <c r="M4900" s="89"/>
      <c r="N4900" s="274">
        <v>50</v>
      </c>
      <c r="O4900" s="274">
        <v>0</v>
      </c>
      <c r="P4900" s="89" t="s">
        <v>670</v>
      </c>
    </row>
    <row r="4901" spans="1:16" ht="51">
      <c r="A4901" s="271">
        <v>513</v>
      </c>
      <c r="B4901" s="89"/>
      <c r="C4901" s="272" t="s">
        <v>171</v>
      </c>
      <c r="D4901" s="84">
        <v>43581</v>
      </c>
      <c r="E4901" s="85" t="s">
        <v>9341</v>
      </c>
      <c r="F4901" s="85" t="s">
        <v>15</v>
      </c>
      <c r="G4901" s="85">
        <v>1024263</v>
      </c>
      <c r="H4901" s="89"/>
      <c r="I4901" s="273" t="s">
        <v>746</v>
      </c>
      <c r="J4901" s="89"/>
      <c r="K4901" s="89"/>
      <c r="L4901" s="89"/>
      <c r="M4901" s="89"/>
      <c r="N4901" s="274">
        <v>50</v>
      </c>
      <c r="O4901" s="274">
        <v>0</v>
      </c>
      <c r="P4901" s="89" t="s">
        <v>670</v>
      </c>
    </row>
    <row r="4902" spans="1:16" ht="51">
      <c r="A4902" s="271">
        <v>119</v>
      </c>
      <c r="B4902" s="89"/>
      <c r="C4902" s="272" t="s">
        <v>63</v>
      </c>
      <c r="D4902" s="84">
        <v>43581</v>
      </c>
      <c r="E4902" s="85" t="s">
        <v>9342</v>
      </c>
      <c r="F4902" s="85" t="s">
        <v>11</v>
      </c>
      <c r="G4902" s="85">
        <v>952673</v>
      </c>
      <c r="H4902" s="89"/>
      <c r="I4902" s="273" t="s">
        <v>11232</v>
      </c>
      <c r="J4902" s="89"/>
      <c r="K4902" s="89"/>
      <c r="L4902" s="89"/>
      <c r="M4902" s="89"/>
      <c r="N4902" s="274">
        <v>50</v>
      </c>
      <c r="O4902" s="274">
        <v>0</v>
      </c>
      <c r="P4902" s="89" t="s">
        <v>670</v>
      </c>
    </row>
    <row r="4903" spans="1:16" ht="51">
      <c r="A4903" s="271">
        <v>117</v>
      </c>
      <c r="B4903" s="89"/>
      <c r="C4903" s="272" t="s">
        <v>62</v>
      </c>
      <c r="D4903" s="84">
        <v>43581</v>
      </c>
      <c r="E4903" s="85" t="s">
        <v>9343</v>
      </c>
      <c r="F4903" s="85" t="s">
        <v>11</v>
      </c>
      <c r="G4903" s="85">
        <v>952677</v>
      </c>
      <c r="H4903" s="89"/>
      <c r="I4903" s="273" t="s">
        <v>11233</v>
      </c>
      <c r="J4903" s="89"/>
      <c r="K4903" s="89"/>
      <c r="L4903" s="89"/>
      <c r="M4903" s="89"/>
      <c r="N4903" s="274">
        <v>50</v>
      </c>
      <c r="O4903" s="274">
        <v>0</v>
      </c>
      <c r="P4903" s="89" t="s">
        <v>670</v>
      </c>
    </row>
    <row r="4904" spans="1:16" ht="51">
      <c r="A4904" s="271">
        <v>117</v>
      </c>
      <c r="B4904" s="89"/>
      <c r="C4904" s="272" t="s">
        <v>62</v>
      </c>
      <c r="D4904" s="84">
        <v>43581</v>
      </c>
      <c r="E4904" s="85" t="s">
        <v>9344</v>
      </c>
      <c r="F4904" s="85" t="s">
        <v>11</v>
      </c>
      <c r="G4904" s="85">
        <v>952696</v>
      </c>
      <c r="H4904" s="89"/>
      <c r="I4904" s="273" t="s">
        <v>11234</v>
      </c>
      <c r="J4904" s="89"/>
      <c r="K4904" s="89"/>
      <c r="L4904" s="89"/>
      <c r="M4904" s="89"/>
      <c r="N4904" s="274">
        <v>50</v>
      </c>
      <c r="O4904" s="274">
        <v>0</v>
      </c>
      <c r="P4904" s="89" t="s">
        <v>670</v>
      </c>
    </row>
    <row r="4905" spans="1:16" ht="51">
      <c r="A4905" s="271">
        <v>119</v>
      </c>
      <c r="B4905" s="89"/>
      <c r="C4905" s="272" t="s">
        <v>63</v>
      </c>
      <c r="D4905" s="84">
        <v>43581</v>
      </c>
      <c r="E4905" s="85" t="s">
        <v>9345</v>
      </c>
      <c r="F4905" s="85" t="s">
        <v>11</v>
      </c>
      <c r="G4905" s="85">
        <v>952698</v>
      </c>
      <c r="H4905" s="89"/>
      <c r="I4905" s="273" t="s">
        <v>11235</v>
      </c>
      <c r="J4905" s="89"/>
      <c r="K4905" s="89"/>
      <c r="L4905" s="89"/>
      <c r="M4905" s="89"/>
      <c r="N4905" s="274">
        <v>50</v>
      </c>
      <c r="O4905" s="274">
        <v>0</v>
      </c>
      <c r="P4905" s="89" t="s">
        <v>670</v>
      </c>
    </row>
    <row r="4906" spans="1:16" ht="51">
      <c r="A4906" s="271">
        <v>119</v>
      </c>
      <c r="B4906" s="89"/>
      <c r="C4906" s="272" t="s">
        <v>63</v>
      </c>
      <c r="D4906" s="84">
        <v>43581</v>
      </c>
      <c r="E4906" s="85" t="s">
        <v>9346</v>
      </c>
      <c r="F4906" s="85" t="s">
        <v>11</v>
      </c>
      <c r="G4906" s="85">
        <v>952708</v>
      </c>
      <c r="H4906" s="89"/>
      <c r="I4906" s="273" t="s">
        <v>11236</v>
      </c>
      <c r="J4906" s="89"/>
      <c r="K4906" s="89"/>
      <c r="L4906" s="89"/>
      <c r="M4906" s="89"/>
      <c r="N4906" s="274">
        <v>50</v>
      </c>
      <c r="O4906" s="274">
        <v>0</v>
      </c>
      <c r="P4906" s="89" t="s">
        <v>670</v>
      </c>
    </row>
    <row r="4907" spans="1:16" ht="76.5">
      <c r="A4907" s="271">
        <v>862</v>
      </c>
      <c r="B4907" s="89"/>
      <c r="C4907" s="272" t="s">
        <v>199</v>
      </c>
      <c r="D4907" s="84">
        <v>43584</v>
      </c>
      <c r="E4907" s="85" t="s">
        <v>9347</v>
      </c>
      <c r="F4907" s="85" t="s">
        <v>671</v>
      </c>
      <c r="G4907" s="85">
        <v>364555</v>
      </c>
      <c r="H4907" s="89"/>
      <c r="I4907" s="273" t="s">
        <v>11237</v>
      </c>
      <c r="J4907" s="89"/>
      <c r="K4907" s="89"/>
      <c r="L4907" s="89"/>
      <c r="M4907" s="89"/>
      <c r="N4907" s="274">
        <v>0</v>
      </c>
      <c r="O4907" s="274">
        <v>80830.86</v>
      </c>
      <c r="P4907" s="89" t="s">
        <v>670</v>
      </c>
    </row>
    <row r="4908" spans="1:16" ht="63.75">
      <c r="A4908" s="271">
        <v>862</v>
      </c>
      <c r="B4908" s="89"/>
      <c r="C4908" s="272" t="s">
        <v>199</v>
      </c>
      <c r="D4908" s="84">
        <v>43584</v>
      </c>
      <c r="E4908" s="85" t="s">
        <v>9347</v>
      </c>
      <c r="F4908" s="85" t="s">
        <v>671</v>
      </c>
      <c r="G4908" s="85">
        <v>364562</v>
      </c>
      <c r="H4908" s="89"/>
      <c r="I4908" s="273" t="s">
        <v>11238</v>
      </c>
      <c r="J4908" s="89"/>
      <c r="K4908" s="89"/>
      <c r="L4908" s="89"/>
      <c r="M4908" s="89"/>
      <c r="N4908" s="274">
        <v>0</v>
      </c>
      <c r="O4908" s="274">
        <v>16827.91</v>
      </c>
      <c r="P4908" s="89" t="s">
        <v>670</v>
      </c>
    </row>
    <row r="4909" spans="1:16" ht="76.5">
      <c r="A4909" s="271">
        <v>862</v>
      </c>
      <c r="B4909" s="89"/>
      <c r="C4909" s="272" t="s">
        <v>199</v>
      </c>
      <c r="D4909" s="84">
        <v>43584</v>
      </c>
      <c r="E4909" s="85" t="s">
        <v>9347</v>
      </c>
      <c r="F4909" s="85" t="s">
        <v>671</v>
      </c>
      <c r="G4909" s="85">
        <v>364559</v>
      </c>
      <c r="H4909" s="89"/>
      <c r="I4909" s="273" t="s">
        <v>11239</v>
      </c>
      <c r="J4909" s="89"/>
      <c r="K4909" s="89"/>
      <c r="L4909" s="89"/>
      <c r="M4909" s="89"/>
      <c r="N4909" s="274">
        <v>0</v>
      </c>
      <c r="O4909" s="274">
        <v>8404.2800000000007</v>
      </c>
      <c r="P4909" s="89" t="s">
        <v>670</v>
      </c>
    </row>
    <row r="4910" spans="1:16" ht="76.5">
      <c r="A4910" s="271">
        <v>862</v>
      </c>
      <c r="B4910" s="89"/>
      <c r="C4910" s="272" t="s">
        <v>199</v>
      </c>
      <c r="D4910" s="84">
        <v>43584</v>
      </c>
      <c r="E4910" s="85" t="s">
        <v>9347</v>
      </c>
      <c r="F4910" s="85" t="s">
        <v>671</v>
      </c>
      <c r="G4910" s="85">
        <v>364561</v>
      </c>
      <c r="H4910" s="89"/>
      <c r="I4910" s="273" t="s">
        <v>11240</v>
      </c>
      <c r="J4910" s="89"/>
      <c r="K4910" s="89"/>
      <c r="L4910" s="89"/>
      <c r="M4910" s="89"/>
      <c r="N4910" s="274">
        <v>0</v>
      </c>
      <c r="O4910" s="274">
        <v>16827.919999999998</v>
      </c>
      <c r="P4910" s="89" t="s">
        <v>670</v>
      </c>
    </row>
    <row r="4911" spans="1:16" ht="76.5">
      <c r="A4911" s="271">
        <v>862</v>
      </c>
      <c r="B4911" s="89"/>
      <c r="C4911" s="272" t="s">
        <v>199</v>
      </c>
      <c r="D4911" s="84">
        <v>43584</v>
      </c>
      <c r="E4911" s="85" t="s">
        <v>9347</v>
      </c>
      <c r="F4911" s="85" t="s">
        <v>671</v>
      </c>
      <c r="G4911" s="85">
        <v>364511</v>
      </c>
      <c r="H4911" s="89"/>
      <c r="I4911" s="273" t="s">
        <v>11241</v>
      </c>
      <c r="J4911" s="89"/>
      <c r="K4911" s="89"/>
      <c r="L4911" s="89"/>
      <c r="M4911" s="89"/>
      <c r="N4911" s="274">
        <v>0</v>
      </c>
      <c r="O4911" s="274">
        <v>202510.02</v>
      </c>
      <c r="P4911" s="89" t="s">
        <v>670</v>
      </c>
    </row>
    <row r="4912" spans="1:16" ht="63.75">
      <c r="A4912" s="271">
        <v>862</v>
      </c>
      <c r="B4912" s="89"/>
      <c r="C4912" s="272" t="s">
        <v>199</v>
      </c>
      <c r="D4912" s="84">
        <v>43584</v>
      </c>
      <c r="E4912" s="85" t="s">
        <v>9347</v>
      </c>
      <c r="F4912" s="85" t="s">
        <v>671</v>
      </c>
      <c r="G4912" s="85">
        <v>364510</v>
      </c>
      <c r="H4912" s="89"/>
      <c r="I4912" s="273" t="s">
        <v>11242</v>
      </c>
      <c r="J4912" s="89"/>
      <c r="K4912" s="89"/>
      <c r="L4912" s="89"/>
      <c r="M4912" s="89"/>
      <c r="N4912" s="274">
        <v>0</v>
      </c>
      <c r="O4912" s="274">
        <v>5887.93</v>
      </c>
      <c r="P4912" s="89" t="s">
        <v>670</v>
      </c>
    </row>
    <row r="4913" spans="1:16" ht="63.75">
      <c r="A4913" s="271">
        <v>862</v>
      </c>
      <c r="B4913" s="89"/>
      <c r="C4913" s="272" t="s">
        <v>199</v>
      </c>
      <c r="D4913" s="84">
        <v>43584</v>
      </c>
      <c r="E4913" s="85" t="s">
        <v>9347</v>
      </c>
      <c r="F4913" s="85" t="s">
        <v>671</v>
      </c>
      <c r="G4913" s="85">
        <v>360703</v>
      </c>
      <c r="H4913" s="89"/>
      <c r="I4913" s="273" t="s">
        <v>11243</v>
      </c>
      <c r="J4913" s="89"/>
      <c r="K4913" s="89"/>
      <c r="L4913" s="89"/>
      <c r="M4913" s="89"/>
      <c r="N4913" s="274">
        <v>0</v>
      </c>
      <c r="O4913" s="274">
        <v>3703.44</v>
      </c>
      <c r="P4913" s="89" t="s">
        <v>670</v>
      </c>
    </row>
    <row r="4914" spans="1:16" ht="76.5">
      <c r="A4914" s="271">
        <v>862</v>
      </c>
      <c r="B4914" s="89"/>
      <c r="C4914" s="272" t="s">
        <v>199</v>
      </c>
      <c r="D4914" s="84">
        <v>43584</v>
      </c>
      <c r="E4914" s="85" t="s">
        <v>9347</v>
      </c>
      <c r="F4914" s="85" t="s">
        <v>671</v>
      </c>
      <c r="G4914" s="85">
        <v>364513</v>
      </c>
      <c r="H4914" s="89"/>
      <c r="I4914" s="273" t="s">
        <v>11244</v>
      </c>
      <c r="J4914" s="89"/>
      <c r="K4914" s="89"/>
      <c r="L4914" s="89"/>
      <c r="M4914" s="89"/>
      <c r="N4914" s="274">
        <v>0</v>
      </c>
      <c r="O4914" s="274">
        <v>20924.169999999998</v>
      </c>
      <c r="P4914" s="89" t="s">
        <v>670</v>
      </c>
    </row>
    <row r="4915" spans="1:16" ht="63.75">
      <c r="A4915" s="271">
        <v>862</v>
      </c>
      <c r="B4915" s="89"/>
      <c r="C4915" s="272" t="s">
        <v>199</v>
      </c>
      <c r="D4915" s="84">
        <v>43584</v>
      </c>
      <c r="E4915" s="85" t="s">
        <v>9347</v>
      </c>
      <c r="F4915" s="85" t="s">
        <v>671</v>
      </c>
      <c r="G4915" s="85">
        <v>364506</v>
      </c>
      <c r="H4915" s="89"/>
      <c r="I4915" s="273" t="s">
        <v>11245</v>
      </c>
      <c r="J4915" s="89"/>
      <c r="K4915" s="89"/>
      <c r="L4915" s="89"/>
      <c r="M4915" s="89"/>
      <c r="N4915" s="274">
        <v>0</v>
      </c>
      <c r="O4915" s="274">
        <v>8166.45</v>
      </c>
      <c r="P4915" s="89" t="s">
        <v>670</v>
      </c>
    </row>
    <row r="4916" spans="1:16" ht="63.75">
      <c r="A4916" s="271">
        <v>862</v>
      </c>
      <c r="B4916" s="89"/>
      <c r="C4916" s="272" t="s">
        <v>199</v>
      </c>
      <c r="D4916" s="84">
        <v>43584</v>
      </c>
      <c r="E4916" s="85" t="s">
        <v>9347</v>
      </c>
      <c r="F4916" s="85" t="s">
        <v>671</v>
      </c>
      <c r="G4916" s="85">
        <v>364512</v>
      </c>
      <c r="H4916" s="89"/>
      <c r="I4916" s="273" t="s">
        <v>11246</v>
      </c>
      <c r="J4916" s="89"/>
      <c r="K4916" s="89"/>
      <c r="L4916" s="89"/>
      <c r="M4916" s="89"/>
      <c r="N4916" s="274">
        <v>0</v>
      </c>
      <c r="O4916" s="274">
        <v>202510.02</v>
      </c>
      <c r="P4916" s="89" t="s">
        <v>670</v>
      </c>
    </row>
    <row r="4917" spans="1:16" ht="76.5">
      <c r="A4917" s="271">
        <v>862</v>
      </c>
      <c r="B4917" s="89"/>
      <c r="C4917" s="272" t="s">
        <v>199</v>
      </c>
      <c r="D4917" s="84">
        <v>43584</v>
      </c>
      <c r="E4917" s="85" t="s">
        <v>9347</v>
      </c>
      <c r="F4917" s="85" t="s">
        <v>671</v>
      </c>
      <c r="G4917" s="85">
        <v>364505</v>
      </c>
      <c r="H4917" s="89"/>
      <c r="I4917" s="273" t="s">
        <v>11247</v>
      </c>
      <c r="J4917" s="89"/>
      <c r="K4917" s="89"/>
      <c r="L4917" s="89"/>
      <c r="M4917" s="89"/>
      <c r="N4917" s="274">
        <v>0</v>
      </c>
      <c r="O4917" s="274">
        <v>8166.46</v>
      </c>
      <c r="P4917" s="89" t="s">
        <v>670</v>
      </c>
    </row>
    <row r="4918" spans="1:16" ht="63.75">
      <c r="A4918" s="271" t="s">
        <v>559</v>
      </c>
      <c r="B4918" s="89"/>
      <c r="C4918" s="272" t="s">
        <v>762</v>
      </c>
      <c r="D4918" s="84">
        <v>43584</v>
      </c>
      <c r="E4918" s="85" t="s">
        <v>9347</v>
      </c>
      <c r="F4918" s="85" t="s">
        <v>671</v>
      </c>
      <c r="G4918" s="85">
        <v>360627</v>
      </c>
      <c r="H4918" s="89"/>
      <c r="I4918" s="273" t="s">
        <v>11248</v>
      </c>
      <c r="J4918" s="89"/>
      <c r="K4918" s="89"/>
      <c r="L4918" s="89"/>
      <c r="M4918" s="89"/>
      <c r="N4918" s="274">
        <v>0</v>
      </c>
      <c r="O4918" s="274">
        <v>4561.78</v>
      </c>
      <c r="P4918" s="89" t="s">
        <v>670</v>
      </c>
    </row>
    <row r="4919" spans="1:16" ht="76.5">
      <c r="A4919" s="271">
        <v>862</v>
      </c>
      <c r="B4919" s="89"/>
      <c r="C4919" s="272" t="s">
        <v>199</v>
      </c>
      <c r="D4919" s="84">
        <v>43584</v>
      </c>
      <c r="E4919" s="85" t="s">
        <v>9347</v>
      </c>
      <c r="F4919" s="85" t="s">
        <v>671</v>
      </c>
      <c r="G4919" s="85">
        <v>364551</v>
      </c>
      <c r="H4919" s="89"/>
      <c r="I4919" s="273" t="s">
        <v>11249</v>
      </c>
      <c r="J4919" s="89"/>
      <c r="K4919" s="89"/>
      <c r="L4919" s="89"/>
      <c r="M4919" s="89"/>
      <c r="N4919" s="274">
        <v>0</v>
      </c>
      <c r="O4919" s="274">
        <v>122022.03</v>
      </c>
      <c r="P4919" s="89" t="s">
        <v>670</v>
      </c>
    </row>
    <row r="4920" spans="1:16" ht="63.75">
      <c r="A4920" s="271">
        <v>862</v>
      </c>
      <c r="B4920" s="89"/>
      <c r="C4920" s="272" t="s">
        <v>199</v>
      </c>
      <c r="D4920" s="84">
        <v>43584</v>
      </c>
      <c r="E4920" s="85" t="s">
        <v>9347</v>
      </c>
      <c r="F4920" s="85" t="s">
        <v>671</v>
      </c>
      <c r="G4920" s="85">
        <v>364560</v>
      </c>
      <c r="H4920" s="89"/>
      <c r="I4920" s="273" t="s">
        <v>11250</v>
      </c>
      <c r="J4920" s="89"/>
      <c r="K4920" s="89"/>
      <c r="L4920" s="89"/>
      <c r="M4920" s="89"/>
      <c r="N4920" s="274">
        <v>0</v>
      </c>
      <c r="O4920" s="274">
        <v>8404.27</v>
      </c>
      <c r="P4920" s="89" t="s">
        <v>670</v>
      </c>
    </row>
    <row r="4921" spans="1:16" ht="63.75">
      <c r="A4921" s="271">
        <v>862</v>
      </c>
      <c r="B4921" s="89"/>
      <c r="C4921" s="272" t="s">
        <v>199</v>
      </c>
      <c r="D4921" s="84">
        <v>43584</v>
      </c>
      <c r="E4921" s="85" t="s">
        <v>9347</v>
      </c>
      <c r="F4921" s="85" t="s">
        <v>671</v>
      </c>
      <c r="G4921" s="85">
        <v>364552</v>
      </c>
      <c r="H4921" s="89"/>
      <c r="I4921" s="273" t="s">
        <v>11251</v>
      </c>
      <c r="J4921" s="89"/>
      <c r="K4921" s="89"/>
      <c r="L4921" s="89"/>
      <c r="M4921" s="89"/>
      <c r="N4921" s="274">
        <v>0</v>
      </c>
      <c r="O4921" s="274">
        <v>122022.02</v>
      </c>
      <c r="P4921" s="89" t="s">
        <v>670</v>
      </c>
    </row>
    <row r="4922" spans="1:16" ht="76.5">
      <c r="A4922" s="271">
        <v>862</v>
      </c>
      <c r="B4922" s="89"/>
      <c r="C4922" s="272" t="s">
        <v>199</v>
      </c>
      <c r="D4922" s="84">
        <v>43584</v>
      </c>
      <c r="E4922" s="85" t="s">
        <v>9347</v>
      </c>
      <c r="F4922" s="85" t="s">
        <v>671</v>
      </c>
      <c r="G4922" s="85">
        <v>364509</v>
      </c>
      <c r="H4922" s="89"/>
      <c r="I4922" s="273" t="s">
        <v>11252</v>
      </c>
      <c r="J4922" s="89"/>
      <c r="K4922" s="89"/>
      <c r="L4922" s="89"/>
      <c r="M4922" s="89"/>
      <c r="N4922" s="274">
        <v>0</v>
      </c>
      <c r="O4922" s="274">
        <v>5887.93</v>
      </c>
      <c r="P4922" s="89" t="s">
        <v>670</v>
      </c>
    </row>
    <row r="4923" spans="1:16" ht="63.75">
      <c r="A4923" s="271">
        <v>862</v>
      </c>
      <c r="B4923" s="89"/>
      <c r="C4923" s="272" t="s">
        <v>199</v>
      </c>
      <c r="D4923" s="84">
        <v>43584</v>
      </c>
      <c r="E4923" s="85" t="s">
        <v>9347</v>
      </c>
      <c r="F4923" s="85" t="s">
        <v>671</v>
      </c>
      <c r="G4923" s="85">
        <v>364554</v>
      </c>
      <c r="H4923" s="89"/>
      <c r="I4923" s="273" t="s">
        <v>11253</v>
      </c>
      <c r="J4923" s="89"/>
      <c r="K4923" s="89"/>
      <c r="L4923" s="89"/>
      <c r="M4923" s="89"/>
      <c r="N4923" s="274">
        <v>0</v>
      </c>
      <c r="O4923" s="274">
        <v>16114.5</v>
      </c>
      <c r="P4923" s="89" t="s">
        <v>670</v>
      </c>
    </row>
    <row r="4924" spans="1:16" ht="63.75">
      <c r="A4924" s="271">
        <v>862</v>
      </c>
      <c r="B4924" s="89"/>
      <c r="C4924" s="272" t="s">
        <v>199</v>
      </c>
      <c r="D4924" s="84">
        <v>43584</v>
      </c>
      <c r="E4924" s="85" t="s">
        <v>9347</v>
      </c>
      <c r="F4924" s="85" t="s">
        <v>671</v>
      </c>
      <c r="G4924" s="85">
        <v>364514</v>
      </c>
      <c r="H4924" s="89"/>
      <c r="I4924" s="273" t="s">
        <v>11254</v>
      </c>
      <c r="J4924" s="89"/>
      <c r="K4924" s="89"/>
      <c r="L4924" s="89"/>
      <c r="M4924" s="89"/>
      <c r="N4924" s="274">
        <v>0</v>
      </c>
      <c r="O4924" s="274">
        <v>20924.169999999998</v>
      </c>
      <c r="P4924" s="89" t="s">
        <v>670</v>
      </c>
    </row>
    <row r="4925" spans="1:16" ht="76.5">
      <c r="A4925" s="271">
        <v>862</v>
      </c>
      <c r="B4925" s="89"/>
      <c r="C4925" s="272" t="s">
        <v>199</v>
      </c>
      <c r="D4925" s="84">
        <v>43584</v>
      </c>
      <c r="E4925" s="85" t="s">
        <v>9347</v>
      </c>
      <c r="F4925" s="85" t="s">
        <v>671</v>
      </c>
      <c r="G4925" s="85">
        <v>364553</v>
      </c>
      <c r="H4925" s="89"/>
      <c r="I4925" s="273" t="s">
        <v>11255</v>
      </c>
      <c r="J4925" s="89"/>
      <c r="K4925" s="89"/>
      <c r="L4925" s="89"/>
      <c r="M4925" s="89"/>
      <c r="N4925" s="274">
        <v>0</v>
      </c>
      <c r="O4925" s="274">
        <v>16114.51</v>
      </c>
      <c r="P4925" s="89" t="s">
        <v>670</v>
      </c>
    </row>
    <row r="4926" spans="1:16" ht="63.75">
      <c r="A4926" s="271" t="s">
        <v>559</v>
      </c>
      <c r="B4926" s="89"/>
      <c r="C4926" s="272" t="s">
        <v>762</v>
      </c>
      <c r="D4926" s="84">
        <v>43584</v>
      </c>
      <c r="E4926" s="85" t="s">
        <v>9347</v>
      </c>
      <c r="F4926" s="85" t="s">
        <v>671</v>
      </c>
      <c r="G4926" s="85">
        <v>360702</v>
      </c>
      <c r="H4926" s="89"/>
      <c r="I4926" s="273" t="s">
        <v>11256</v>
      </c>
      <c r="J4926" s="89"/>
      <c r="K4926" s="89"/>
      <c r="L4926" s="89"/>
      <c r="M4926" s="89"/>
      <c r="N4926" s="274">
        <v>0</v>
      </c>
      <c r="O4926" s="274">
        <v>3703.45</v>
      </c>
      <c r="P4926" s="89" t="s">
        <v>670</v>
      </c>
    </row>
    <row r="4927" spans="1:16" ht="76.5">
      <c r="A4927" s="271">
        <v>862</v>
      </c>
      <c r="B4927" s="89"/>
      <c r="C4927" s="272" t="s">
        <v>199</v>
      </c>
      <c r="D4927" s="84">
        <v>43584</v>
      </c>
      <c r="E4927" s="85" t="s">
        <v>9347</v>
      </c>
      <c r="F4927" s="85" t="s">
        <v>671</v>
      </c>
      <c r="G4927" s="85">
        <v>364557</v>
      </c>
      <c r="H4927" s="89"/>
      <c r="I4927" s="273" t="s">
        <v>11257</v>
      </c>
      <c r="J4927" s="89"/>
      <c r="K4927" s="89"/>
      <c r="L4927" s="89"/>
      <c r="M4927" s="89"/>
      <c r="N4927" s="274">
        <v>0</v>
      </c>
      <c r="O4927" s="274">
        <v>3834.57</v>
      </c>
      <c r="P4927" s="89" t="s">
        <v>670</v>
      </c>
    </row>
    <row r="4928" spans="1:16" ht="63.75">
      <c r="A4928" s="271">
        <v>862</v>
      </c>
      <c r="B4928" s="89"/>
      <c r="C4928" s="272" t="s">
        <v>199</v>
      </c>
      <c r="D4928" s="84">
        <v>43584</v>
      </c>
      <c r="E4928" s="85" t="s">
        <v>9347</v>
      </c>
      <c r="F4928" s="85" t="s">
        <v>671</v>
      </c>
      <c r="G4928" s="85">
        <v>364508</v>
      </c>
      <c r="H4928" s="89"/>
      <c r="I4928" s="273" t="s">
        <v>11258</v>
      </c>
      <c r="J4928" s="89"/>
      <c r="K4928" s="89"/>
      <c r="L4928" s="89"/>
      <c r="M4928" s="89"/>
      <c r="N4928" s="274">
        <v>0</v>
      </c>
      <c r="O4928" s="274">
        <v>9194.36</v>
      </c>
      <c r="P4928" s="89" t="s">
        <v>670</v>
      </c>
    </row>
    <row r="4929" spans="1:16" ht="63.75">
      <c r="A4929" s="271">
        <v>862</v>
      </c>
      <c r="B4929" s="89"/>
      <c r="C4929" s="272" t="s">
        <v>199</v>
      </c>
      <c r="D4929" s="84">
        <v>43584</v>
      </c>
      <c r="E4929" s="85" t="s">
        <v>9347</v>
      </c>
      <c r="F4929" s="85" t="s">
        <v>671</v>
      </c>
      <c r="G4929" s="85">
        <v>364558</v>
      </c>
      <c r="H4929" s="89"/>
      <c r="I4929" s="273" t="s">
        <v>11259</v>
      </c>
      <c r="J4929" s="89"/>
      <c r="K4929" s="89"/>
      <c r="L4929" s="89"/>
      <c r="M4929" s="89"/>
      <c r="N4929" s="274">
        <v>0</v>
      </c>
      <c r="O4929" s="274">
        <v>3834.56</v>
      </c>
      <c r="P4929" s="89" t="s">
        <v>670</v>
      </c>
    </row>
    <row r="4930" spans="1:16" ht="76.5">
      <c r="A4930" s="271">
        <v>862</v>
      </c>
      <c r="B4930" s="89"/>
      <c r="C4930" s="272" t="s">
        <v>199</v>
      </c>
      <c r="D4930" s="84">
        <v>43584</v>
      </c>
      <c r="E4930" s="85" t="s">
        <v>9347</v>
      </c>
      <c r="F4930" s="85" t="s">
        <v>671</v>
      </c>
      <c r="G4930" s="85">
        <v>364507</v>
      </c>
      <c r="H4930" s="89"/>
      <c r="I4930" s="273" t="s">
        <v>11260</v>
      </c>
      <c r="J4930" s="89"/>
      <c r="K4930" s="89"/>
      <c r="L4930" s="89"/>
      <c r="M4930" s="89"/>
      <c r="N4930" s="274">
        <v>0</v>
      </c>
      <c r="O4930" s="274">
        <v>9194.36</v>
      </c>
      <c r="P4930" s="89" t="s">
        <v>670</v>
      </c>
    </row>
    <row r="4931" spans="1:16" ht="63.75">
      <c r="A4931" s="271">
        <v>862</v>
      </c>
      <c r="B4931" s="89"/>
      <c r="C4931" s="272" t="s">
        <v>199</v>
      </c>
      <c r="D4931" s="84">
        <v>43584</v>
      </c>
      <c r="E4931" s="85" t="s">
        <v>9347</v>
      </c>
      <c r="F4931" s="85" t="s">
        <v>671</v>
      </c>
      <c r="G4931" s="85">
        <v>364556</v>
      </c>
      <c r="H4931" s="89"/>
      <c r="I4931" s="273" t="s">
        <v>11261</v>
      </c>
      <c r="J4931" s="89"/>
      <c r="K4931" s="89"/>
      <c r="L4931" s="89"/>
      <c r="M4931" s="89"/>
      <c r="N4931" s="274">
        <v>0</v>
      </c>
      <c r="O4931" s="274">
        <v>80830.86</v>
      </c>
      <c r="P4931" s="89" t="s">
        <v>670</v>
      </c>
    </row>
    <row r="4932" spans="1:16" ht="63.75">
      <c r="A4932" s="271">
        <v>862</v>
      </c>
      <c r="B4932" s="89"/>
      <c r="C4932" s="272" t="s">
        <v>199</v>
      </c>
      <c r="D4932" s="84">
        <v>43584</v>
      </c>
      <c r="E4932" s="85" t="s">
        <v>9347</v>
      </c>
      <c r="F4932" s="85" t="s">
        <v>671</v>
      </c>
      <c r="G4932" s="85">
        <v>360701</v>
      </c>
      <c r="H4932" s="89"/>
      <c r="I4932" s="273" t="s">
        <v>11262</v>
      </c>
      <c r="J4932" s="89"/>
      <c r="K4932" s="89"/>
      <c r="L4932" s="89"/>
      <c r="M4932" s="89"/>
      <c r="N4932" s="274">
        <v>0</v>
      </c>
      <c r="O4932" s="274">
        <v>4561.78</v>
      </c>
      <c r="P4932" s="89" t="s">
        <v>670</v>
      </c>
    </row>
    <row r="4933" spans="1:16" ht="63.75">
      <c r="A4933" s="271">
        <v>344</v>
      </c>
      <c r="B4933" s="89"/>
      <c r="C4933" s="272" t="s">
        <v>150</v>
      </c>
      <c r="D4933" s="84">
        <v>43584</v>
      </c>
      <c r="E4933" s="85" t="s">
        <v>9348</v>
      </c>
      <c r="F4933" s="85" t="s">
        <v>6</v>
      </c>
      <c r="G4933" s="85">
        <v>1111423</v>
      </c>
      <c r="H4933" s="89"/>
      <c r="I4933" s="273" t="s">
        <v>11263</v>
      </c>
      <c r="J4933" s="89"/>
      <c r="K4933" s="89"/>
      <c r="L4933" s="89"/>
      <c r="M4933" s="89"/>
      <c r="N4933" s="274">
        <v>0</v>
      </c>
      <c r="O4933" s="274">
        <v>160504</v>
      </c>
      <c r="P4933" s="89" t="s">
        <v>670</v>
      </c>
    </row>
    <row r="4934" spans="1:16" ht="63.75">
      <c r="A4934" s="271">
        <v>513</v>
      </c>
      <c r="B4934" s="89"/>
      <c r="C4934" s="272" t="s">
        <v>171</v>
      </c>
      <c r="D4934" s="84">
        <v>43584</v>
      </c>
      <c r="E4934" s="85" t="s">
        <v>9349</v>
      </c>
      <c r="F4934" s="85" t="s">
        <v>15</v>
      </c>
      <c r="G4934" s="85">
        <v>1025044</v>
      </c>
      <c r="H4934" s="89"/>
      <c r="I4934" s="273" t="s">
        <v>11264</v>
      </c>
      <c r="J4934" s="89"/>
      <c r="K4934" s="89"/>
      <c r="L4934" s="89"/>
      <c r="M4934" s="89"/>
      <c r="N4934" s="274">
        <v>50</v>
      </c>
      <c r="O4934" s="274">
        <v>0</v>
      </c>
      <c r="P4934" s="89" t="s">
        <v>670</v>
      </c>
    </row>
    <row r="4935" spans="1:16" ht="76.5">
      <c r="A4935" s="271">
        <v>513</v>
      </c>
      <c r="B4935" s="89"/>
      <c r="C4935" s="272" t="s">
        <v>171</v>
      </c>
      <c r="D4935" s="84">
        <v>43584</v>
      </c>
      <c r="E4935" s="85" t="s">
        <v>9350</v>
      </c>
      <c r="F4935" s="85" t="s">
        <v>15</v>
      </c>
      <c r="G4935" s="85">
        <v>1025199</v>
      </c>
      <c r="H4935" s="89"/>
      <c r="I4935" s="273" t="s">
        <v>11265</v>
      </c>
      <c r="J4935" s="89"/>
      <c r="K4935" s="89"/>
      <c r="L4935" s="89"/>
      <c r="M4935" s="89"/>
      <c r="N4935" s="274">
        <v>50</v>
      </c>
      <c r="O4935" s="274">
        <v>0</v>
      </c>
      <c r="P4935" s="89" t="s">
        <v>670</v>
      </c>
    </row>
    <row r="4936" spans="1:16" ht="51">
      <c r="A4936" s="271" t="s">
        <v>559</v>
      </c>
      <c r="B4936" s="89"/>
      <c r="C4936" s="272" t="s">
        <v>762</v>
      </c>
      <c r="D4936" s="84">
        <v>43584</v>
      </c>
      <c r="E4936" s="85" t="s">
        <v>9351</v>
      </c>
      <c r="F4936" s="85" t="s">
        <v>628</v>
      </c>
      <c r="G4936" s="85">
        <v>365091</v>
      </c>
      <c r="H4936" s="89"/>
      <c r="I4936" s="273" t="s">
        <v>11266</v>
      </c>
      <c r="J4936" s="89"/>
      <c r="K4936" s="89"/>
      <c r="L4936" s="89"/>
      <c r="M4936" s="89"/>
      <c r="N4936" s="274">
        <v>0</v>
      </c>
      <c r="O4936" s="274">
        <v>485944.14</v>
      </c>
      <c r="P4936" s="89" t="s">
        <v>670</v>
      </c>
    </row>
    <row r="4937" spans="1:16" ht="76.5">
      <c r="A4937" s="271">
        <v>35</v>
      </c>
      <c r="B4937" s="89"/>
      <c r="C4937" s="272" t="s">
        <v>46</v>
      </c>
      <c r="D4937" s="84">
        <v>43584</v>
      </c>
      <c r="E4937" s="85" t="s">
        <v>9352</v>
      </c>
      <c r="F4937" s="85" t="s">
        <v>671</v>
      </c>
      <c r="G4937" s="85">
        <v>364563</v>
      </c>
      <c r="H4937" s="89"/>
      <c r="I4937" s="273" t="s">
        <v>11267</v>
      </c>
      <c r="J4937" s="89"/>
      <c r="K4937" s="89"/>
      <c r="L4937" s="89"/>
      <c r="M4937" s="89"/>
      <c r="N4937" s="274">
        <v>0</v>
      </c>
      <c r="O4937" s="274">
        <v>3862.22</v>
      </c>
      <c r="P4937" s="89" t="s">
        <v>670</v>
      </c>
    </row>
    <row r="4938" spans="1:16" ht="51">
      <c r="A4938" s="271">
        <v>46</v>
      </c>
      <c r="B4938" s="89"/>
      <c r="C4938" s="272" t="s">
        <v>48</v>
      </c>
      <c r="D4938" s="84">
        <v>43584</v>
      </c>
      <c r="E4938" s="85" t="s">
        <v>9353</v>
      </c>
      <c r="F4938" s="85" t="s">
        <v>6</v>
      </c>
      <c r="G4938" s="85">
        <v>1112013</v>
      </c>
      <c r="H4938" s="89"/>
      <c r="I4938" s="273" t="s">
        <v>11268</v>
      </c>
      <c r="J4938" s="89"/>
      <c r="K4938" s="89"/>
      <c r="L4938" s="89"/>
      <c r="M4938" s="89"/>
      <c r="N4938" s="274">
        <v>0</v>
      </c>
      <c r="O4938" s="274">
        <v>31837.87</v>
      </c>
      <c r="P4938" s="89" t="s">
        <v>670</v>
      </c>
    </row>
    <row r="4939" spans="1:16" ht="63.75">
      <c r="A4939" s="271">
        <v>66</v>
      </c>
      <c r="B4939" s="89"/>
      <c r="C4939" s="272" t="s">
        <v>52</v>
      </c>
      <c r="D4939" s="84">
        <v>43584</v>
      </c>
      <c r="E4939" s="85" t="s">
        <v>9354</v>
      </c>
      <c r="F4939" s="85" t="s">
        <v>6</v>
      </c>
      <c r="G4939" s="85">
        <v>1112015</v>
      </c>
      <c r="H4939" s="89"/>
      <c r="I4939" s="273" t="s">
        <v>11269</v>
      </c>
      <c r="J4939" s="89"/>
      <c r="K4939" s="89"/>
      <c r="L4939" s="89"/>
      <c r="M4939" s="89"/>
      <c r="N4939" s="274">
        <v>0</v>
      </c>
      <c r="O4939" s="274">
        <v>597.26</v>
      </c>
      <c r="P4939" s="89" t="s">
        <v>670</v>
      </c>
    </row>
    <row r="4940" spans="1:16" ht="76.5">
      <c r="A4940" s="271" t="s">
        <v>557</v>
      </c>
      <c r="B4940" s="89"/>
      <c r="C4940" s="272" t="s">
        <v>783</v>
      </c>
      <c r="D4940" s="84">
        <v>43584</v>
      </c>
      <c r="E4940" s="85" t="s">
        <v>9355</v>
      </c>
      <c r="F4940" s="85" t="s">
        <v>6</v>
      </c>
      <c r="G4940" s="85">
        <v>1112017</v>
      </c>
      <c r="H4940" s="89"/>
      <c r="I4940" s="273" t="s">
        <v>11270</v>
      </c>
      <c r="J4940" s="89"/>
      <c r="K4940" s="89"/>
      <c r="L4940" s="89"/>
      <c r="M4940" s="89"/>
      <c r="N4940" s="274">
        <v>0</v>
      </c>
      <c r="O4940" s="274">
        <v>138000</v>
      </c>
      <c r="P4940" s="89" t="s">
        <v>670</v>
      </c>
    </row>
    <row r="4941" spans="1:16" ht="102">
      <c r="A4941" s="271">
        <v>578</v>
      </c>
      <c r="B4941" s="89"/>
      <c r="C4941" s="272" t="s">
        <v>179</v>
      </c>
      <c r="D4941" s="84">
        <v>43584</v>
      </c>
      <c r="E4941" s="85" t="s">
        <v>9356</v>
      </c>
      <c r="F4941" s="85" t="s">
        <v>6</v>
      </c>
      <c r="G4941" s="85">
        <v>952843</v>
      </c>
      <c r="H4941" s="89"/>
      <c r="I4941" s="273" t="s">
        <v>11271</v>
      </c>
      <c r="J4941" s="89"/>
      <c r="K4941" s="89"/>
      <c r="L4941" s="89"/>
      <c r="M4941" s="89"/>
      <c r="N4941" s="274">
        <v>0</v>
      </c>
      <c r="O4941" s="274">
        <v>3034287.31</v>
      </c>
      <c r="P4941" s="89" t="s">
        <v>670</v>
      </c>
    </row>
    <row r="4942" spans="1:16" ht="63.75">
      <c r="A4942" s="271">
        <v>16</v>
      </c>
      <c r="B4942" s="89"/>
      <c r="C4942" s="272" t="s">
        <v>43</v>
      </c>
      <c r="D4942" s="84">
        <v>43584</v>
      </c>
      <c r="E4942" s="85" t="s">
        <v>9357</v>
      </c>
      <c r="F4942" s="85" t="s">
        <v>13</v>
      </c>
      <c r="G4942" s="85">
        <v>952776</v>
      </c>
      <c r="H4942" s="89"/>
      <c r="I4942" s="273" t="s">
        <v>11272</v>
      </c>
      <c r="J4942" s="89"/>
      <c r="K4942" s="89"/>
      <c r="L4942" s="89"/>
      <c r="M4942" s="89"/>
      <c r="N4942" s="274">
        <v>19.399999999999999</v>
      </c>
      <c r="O4942" s="274">
        <v>0</v>
      </c>
      <c r="P4942" s="89" t="s">
        <v>670</v>
      </c>
    </row>
    <row r="4943" spans="1:16" ht="63.75">
      <c r="A4943" s="271">
        <v>16</v>
      </c>
      <c r="B4943" s="89"/>
      <c r="C4943" s="272" t="s">
        <v>43</v>
      </c>
      <c r="D4943" s="84">
        <v>43584</v>
      </c>
      <c r="E4943" s="85" t="s">
        <v>9358</v>
      </c>
      <c r="F4943" s="85" t="s">
        <v>11</v>
      </c>
      <c r="G4943" s="85">
        <v>952776</v>
      </c>
      <c r="H4943" s="89"/>
      <c r="I4943" s="273" t="s">
        <v>11273</v>
      </c>
      <c r="J4943" s="89"/>
      <c r="K4943" s="89"/>
      <c r="L4943" s="89"/>
      <c r="M4943" s="89"/>
      <c r="N4943" s="274">
        <v>50</v>
      </c>
      <c r="O4943" s="274">
        <v>0</v>
      </c>
      <c r="P4943" s="89" t="s">
        <v>670</v>
      </c>
    </row>
    <row r="4944" spans="1:16" ht="63.75">
      <c r="A4944" s="271">
        <v>15</v>
      </c>
      <c r="B4944" s="89"/>
      <c r="C4944" s="272" t="s">
        <v>42</v>
      </c>
      <c r="D4944" s="84">
        <v>43584</v>
      </c>
      <c r="E4944" s="85" t="s">
        <v>9359</v>
      </c>
      <c r="F4944" s="85" t="s">
        <v>13</v>
      </c>
      <c r="G4944" s="85">
        <v>952787</v>
      </c>
      <c r="H4944" s="89"/>
      <c r="I4944" s="273" t="s">
        <v>11274</v>
      </c>
      <c r="J4944" s="89"/>
      <c r="K4944" s="89"/>
      <c r="L4944" s="89"/>
      <c r="M4944" s="89"/>
      <c r="N4944" s="274">
        <v>54.31</v>
      </c>
      <c r="O4944" s="274">
        <v>0</v>
      </c>
      <c r="P4944" s="89" t="s">
        <v>670</v>
      </c>
    </row>
    <row r="4945" spans="1:16" ht="63.75">
      <c r="A4945" s="271">
        <v>15</v>
      </c>
      <c r="B4945" s="89"/>
      <c r="C4945" s="272" t="s">
        <v>42</v>
      </c>
      <c r="D4945" s="84">
        <v>43584</v>
      </c>
      <c r="E4945" s="85" t="s">
        <v>9360</v>
      </c>
      <c r="F4945" s="85" t="s">
        <v>11</v>
      </c>
      <c r="G4945" s="85">
        <v>952787</v>
      </c>
      <c r="H4945" s="89"/>
      <c r="I4945" s="273" t="s">
        <v>11275</v>
      </c>
      <c r="J4945" s="89"/>
      <c r="K4945" s="89"/>
      <c r="L4945" s="89"/>
      <c r="M4945" s="89"/>
      <c r="N4945" s="274">
        <v>50</v>
      </c>
      <c r="O4945" s="274">
        <v>0</v>
      </c>
      <c r="P4945" s="89" t="s">
        <v>670</v>
      </c>
    </row>
    <row r="4946" spans="1:16" ht="89.25">
      <c r="A4946" s="271">
        <v>78</v>
      </c>
      <c r="B4946" s="89"/>
      <c r="C4946" s="272" t="s">
        <v>674</v>
      </c>
      <c r="D4946" s="84">
        <v>43584</v>
      </c>
      <c r="E4946" s="85" t="s">
        <v>9361</v>
      </c>
      <c r="F4946" s="85" t="s">
        <v>11</v>
      </c>
      <c r="G4946" s="85">
        <v>952872</v>
      </c>
      <c r="H4946" s="89"/>
      <c r="I4946" s="273" t="s">
        <v>11276</v>
      </c>
      <c r="J4946" s="89"/>
      <c r="K4946" s="89"/>
      <c r="L4946" s="89"/>
      <c r="M4946" s="89"/>
      <c r="N4946" s="274">
        <v>8771.94</v>
      </c>
      <c r="O4946" s="274">
        <v>0</v>
      </c>
      <c r="P4946" s="89" t="s">
        <v>670</v>
      </c>
    </row>
    <row r="4947" spans="1:16" ht="63.75">
      <c r="A4947" s="271">
        <v>119</v>
      </c>
      <c r="B4947" s="89"/>
      <c r="C4947" s="272" t="s">
        <v>63</v>
      </c>
      <c r="D4947" s="84">
        <v>43584</v>
      </c>
      <c r="E4947" s="85" t="s">
        <v>9362</v>
      </c>
      <c r="F4947" s="85" t="s">
        <v>13</v>
      </c>
      <c r="G4947" s="85">
        <v>952875</v>
      </c>
      <c r="H4947" s="89"/>
      <c r="I4947" s="273" t="s">
        <v>11277</v>
      </c>
      <c r="J4947" s="89"/>
      <c r="K4947" s="89"/>
      <c r="L4947" s="89"/>
      <c r="M4947" s="89"/>
      <c r="N4947" s="274">
        <v>50</v>
      </c>
      <c r="O4947" s="274">
        <v>0</v>
      </c>
      <c r="P4947" s="89" t="s">
        <v>670</v>
      </c>
    </row>
    <row r="4948" spans="1:16" ht="89.25">
      <c r="A4948" s="271">
        <v>6</v>
      </c>
      <c r="B4948" s="89"/>
      <c r="C4948" s="272" t="s">
        <v>40</v>
      </c>
      <c r="D4948" s="84">
        <v>43584</v>
      </c>
      <c r="E4948" s="85" t="s">
        <v>9363</v>
      </c>
      <c r="F4948" s="85" t="s">
        <v>15</v>
      </c>
      <c r="G4948" s="85">
        <v>7874</v>
      </c>
      <c r="H4948" s="89"/>
      <c r="I4948" s="273" t="s">
        <v>11278</v>
      </c>
      <c r="J4948" s="89"/>
      <c r="K4948" s="89"/>
      <c r="L4948" s="89"/>
      <c r="M4948" s="89"/>
      <c r="N4948" s="274">
        <v>336.27</v>
      </c>
      <c r="O4948" s="274">
        <v>0</v>
      </c>
      <c r="P4948" s="89" t="s">
        <v>670</v>
      </c>
    </row>
    <row r="4949" spans="1:16" ht="63.75">
      <c r="A4949" s="271">
        <v>287</v>
      </c>
      <c r="B4949" s="89"/>
      <c r="C4949" s="272" t="s">
        <v>126</v>
      </c>
      <c r="D4949" s="84">
        <v>43584</v>
      </c>
      <c r="E4949" s="85" t="s">
        <v>9364</v>
      </c>
      <c r="F4949" s="85" t="s">
        <v>11</v>
      </c>
      <c r="G4949" s="85">
        <v>1025663</v>
      </c>
      <c r="H4949" s="89"/>
      <c r="I4949" s="273" t="s">
        <v>11279</v>
      </c>
      <c r="J4949" s="89"/>
      <c r="K4949" s="89"/>
      <c r="L4949" s="89"/>
      <c r="M4949" s="89"/>
      <c r="N4949" s="274">
        <v>50</v>
      </c>
      <c r="O4949" s="274">
        <v>0</v>
      </c>
      <c r="P4949" s="89" t="s">
        <v>670</v>
      </c>
    </row>
    <row r="4950" spans="1:16" ht="63.75">
      <c r="A4950" s="271">
        <v>291</v>
      </c>
      <c r="B4950" s="89"/>
      <c r="C4950" s="272" t="s">
        <v>129</v>
      </c>
      <c r="D4950" s="84">
        <v>43584</v>
      </c>
      <c r="E4950" s="85" t="s">
        <v>9365</v>
      </c>
      <c r="F4950" s="85" t="s">
        <v>11</v>
      </c>
      <c r="G4950" s="85">
        <v>1025669</v>
      </c>
      <c r="H4950" s="89"/>
      <c r="I4950" s="273" t="s">
        <v>11280</v>
      </c>
      <c r="J4950" s="89"/>
      <c r="K4950" s="89"/>
      <c r="L4950" s="89"/>
      <c r="M4950" s="89"/>
      <c r="N4950" s="274">
        <v>50</v>
      </c>
      <c r="O4950" s="274">
        <v>0</v>
      </c>
      <c r="P4950" s="89" t="s">
        <v>670</v>
      </c>
    </row>
    <row r="4951" spans="1:16" ht="63.75">
      <c r="A4951" s="271">
        <v>513</v>
      </c>
      <c r="B4951" s="89"/>
      <c r="C4951" s="272" t="s">
        <v>171</v>
      </c>
      <c r="D4951" s="84">
        <v>43584</v>
      </c>
      <c r="E4951" s="85" t="s">
        <v>9366</v>
      </c>
      <c r="F4951" s="85" t="s">
        <v>15</v>
      </c>
      <c r="G4951" s="85">
        <v>1025799</v>
      </c>
      <c r="H4951" s="89"/>
      <c r="I4951" s="273" t="s">
        <v>11281</v>
      </c>
      <c r="J4951" s="89"/>
      <c r="K4951" s="89"/>
      <c r="L4951" s="89"/>
      <c r="M4951" s="89"/>
      <c r="N4951" s="274">
        <v>50</v>
      </c>
      <c r="O4951" s="274">
        <v>0</v>
      </c>
      <c r="P4951" s="89" t="s">
        <v>670</v>
      </c>
    </row>
    <row r="4952" spans="1:16" ht="63.75">
      <c r="A4952" s="271">
        <v>513</v>
      </c>
      <c r="B4952" s="89"/>
      <c r="C4952" s="272" t="s">
        <v>171</v>
      </c>
      <c r="D4952" s="84">
        <v>43584</v>
      </c>
      <c r="E4952" s="85" t="s">
        <v>9367</v>
      </c>
      <c r="F4952" s="85" t="s">
        <v>6</v>
      </c>
      <c r="G4952" s="85">
        <v>1112126</v>
      </c>
      <c r="H4952" s="89"/>
      <c r="I4952" s="273" t="s">
        <v>11282</v>
      </c>
      <c r="J4952" s="89"/>
      <c r="K4952" s="89"/>
      <c r="L4952" s="89"/>
      <c r="M4952" s="89"/>
      <c r="N4952" s="274">
        <v>0</v>
      </c>
      <c r="O4952" s="274">
        <v>195995922.96000001</v>
      </c>
      <c r="P4952" s="89" t="s">
        <v>670</v>
      </c>
    </row>
    <row r="4953" spans="1:16" ht="51">
      <c r="A4953" s="271">
        <v>513</v>
      </c>
      <c r="B4953" s="89"/>
      <c r="C4953" s="272" t="s">
        <v>171</v>
      </c>
      <c r="D4953" s="84">
        <v>43584</v>
      </c>
      <c r="E4953" s="85" t="s">
        <v>9368</v>
      </c>
      <c r="F4953" s="85" t="s">
        <v>11</v>
      </c>
      <c r="G4953" s="85">
        <v>952887</v>
      </c>
      <c r="H4953" s="89"/>
      <c r="I4953" s="273" t="s">
        <v>11283</v>
      </c>
      <c r="J4953" s="89"/>
      <c r="K4953" s="89"/>
      <c r="L4953" s="89"/>
      <c r="M4953" s="89"/>
      <c r="N4953" s="274">
        <v>50</v>
      </c>
      <c r="O4953" s="274">
        <v>0</v>
      </c>
      <c r="P4953" s="89" t="s">
        <v>670</v>
      </c>
    </row>
    <row r="4954" spans="1:16" ht="51">
      <c r="A4954" s="271">
        <v>513</v>
      </c>
      <c r="B4954" s="89"/>
      <c r="C4954" s="272" t="s">
        <v>171</v>
      </c>
      <c r="D4954" s="84">
        <v>43584</v>
      </c>
      <c r="E4954" s="85" t="s">
        <v>9369</v>
      </c>
      <c r="F4954" s="85" t="s">
        <v>15</v>
      </c>
      <c r="G4954" s="85">
        <v>1025962</v>
      </c>
      <c r="H4954" s="89"/>
      <c r="I4954" s="273" t="s">
        <v>11284</v>
      </c>
      <c r="J4954" s="89"/>
      <c r="K4954" s="89"/>
      <c r="L4954" s="89"/>
      <c r="M4954" s="89"/>
      <c r="N4954" s="274">
        <v>50</v>
      </c>
      <c r="O4954" s="274">
        <v>0</v>
      </c>
      <c r="P4954" s="89" t="s">
        <v>670</v>
      </c>
    </row>
    <row r="4955" spans="1:16" ht="51">
      <c r="A4955" s="271">
        <v>119</v>
      </c>
      <c r="B4955" s="89"/>
      <c r="C4955" s="272" t="s">
        <v>63</v>
      </c>
      <c r="D4955" s="84">
        <v>43584</v>
      </c>
      <c r="E4955" s="85" t="s">
        <v>9370</v>
      </c>
      <c r="F4955" s="85" t="s">
        <v>11</v>
      </c>
      <c r="G4955" s="85">
        <v>952816</v>
      </c>
      <c r="H4955" s="89"/>
      <c r="I4955" s="273" t="s">
        <v>11285</v>
      </c>
      <c r="J4955" s="89"/>
      <c r="K4955" s="89"/>
      <c r="L4955" s="89"/>
      <c r="M4955" s="89"/>
      <c r="N4955" s="274">
        <v>50</v>
      </c>
      <c r="O4955" s="274">
        <v>0</v>
      </c>
      <c r="P4955" s="89" t="s">
        <v>670</v>
      </c>
    </row>
    <row r="4956" spans="1:16" ht="51">
      <c r="A4956" s="271">
        <v>117</v>
      </c>
      <c r="B4956" s="89"/>
      <c r="C4956" s="272" t="s">
        <v>62</v>
      </c>
      <c r="D4956" s="84">
        <v>43584</v>
      </c>
      <c r="E4956" s="85" t="s">
        <v>9371</v>
      </c>
      <c r="F4956" s="85" t="s">
        <v>11</v>
      </c>
      <c r="G4956" s="85">
        <v>952818</v>
      </c>
      <c r="H4956" s="89"/>
      <c r="I4956" s="273" t="s">
        <v>11286</v>
      </c>
      <c r="J4956" s="89"/>
      <c r="K4956" s="89"/>
      <c r="L4956" s="89"/>
      <c r="M4956" s="89"/>
      <c r="N4956" s="274">
        <v>50</v>
      </c>
      <c r="O4956" s="274">
        <v>0</v>
      </c>
      <c r="P4956" s="89" t="s">
        <v>670</v>
      </c>
    </row>
    <row r="4957" spans="1:16" ht="63.75">
      <c r="A4957" s="271">
        <v>117</v>
      </c>
      <c r="B4957" s="89"/>
      <c r="C4957" s="272" t="s">
        <v>62</v>
      </c>
      <c r="D4957" s="84">
        <v>43584</v>
      </c>
      <c r="E4957" s="85" t="s">
        <v>9372</v>
      </c>
      <c r="F4957" s="85" t="s">
        <v>11</v>
      </c>
      <c r="G4957" s="85">
        <v>952848</v>
      </c>
      <c r="H4957" s="89"/>
      <c r="I4957" s="273" t="s">
        <v>11287</v>
      </c>
      <c r="J4957" s="89"/>
      <c r="K4957" s="89"/>
      <c r="L4957" s="89"/>
      <c r="M4957" s="89"/>
      <c r="N4957" s="274">
        <v>50</v>
      </c>
      <c r="O4957" s="274">
        <v>0</v>
      </c>
      <c r="P4957" s="89" t="s">
        <v>670</v>
      </c>
    </row>
    <row r="4958" spans="1:16" ht="51">
      <c r="A4958" s="271">
        <v>117</v>
      </c>
      <c r="B4958" s="89"/>
      <c r="C4958" s="272" t="s">
        <v>62</v>
      </c>
      <c r="D4958" s="84">
        <v>43584</v>
      </c>
      <c r="E4958" s="85" t="s">
        <v>9373</v>
      </c>
      <c r="F4958" s="85" t="s">
        <v>11</v>
      </c>
      <c r="G4958" s="85">
        <v>952851</v>
      </c>
      <c r="H4958" s="89"/>
      <c r="I4958" s="273" t="s">
        <v>11288</v>
      </c>
      <c r="J4958" s="89"/>
      <c r="K4958" s="89"/>
      <c r="L4958" s="89"/>
      <c r="M4958" s="89"/>
      <c r="N4958" s="274">
        <v>50</v>
      </c>
      <c r="O4958" s="274">
        <v>0</v>
      </c>
      <c r="P4958" s="89" t="s">
        <v>670</v>
      </c>
    </row>
    <row r="4959" spans="1:16" ht="89.25">
      <c r="A4959" s="271" t="s">
        <v>557</v>
      </c>
      <c r="B4959" s="89"/>
      <c r="C4959" s="272" t="s">
        <v>783</v>
      </c>
      <c r="D4959" s="84">
        <v>43584</v>
      </c>
      <c r="E4959" s="85" t="s">
        <v>9374</v>
      </c>
      <c r="F4959" s="85" t="s">
        <v>13</v>
      </c>
      <c r="G4959" s="85">
        <v>952880</v>
      </c>
      <c r="H4959" s="89"/>
      <c r="I4959" s="273" t="s">
        <v>11289</v>
      </c>
      <c r="J4959" s="89"/>
      <c r="K4959" s="89"/>
      <c r="L4959" s="89"/>
      <c r="M4959" s="89"/>
      <c r="N4959" s="274">
        <v>1355034.67</v>
      </c>
      <c r="O4959" s="274">
        <v>0</v>
      </c>
      <c r="P4959" s="89" t="s">
        <v>670</v>
      </c>
    </row>
    <row r="4960" spans="1:16" ht="76.5">
      <c r="A4960" s="271" t="s">
        <v>557</v>
      </c>
      <c r="B4960" s="89"/>
      <c r="C4960" s="272" t="s">
        <v>783</v>
      </c>
      <c r="D4960" s="84">
        <v>43584</v>
      </c>
      <c r="E4960" s="85" t="s">
        <v>9375</v>
      </c>
      <c r="F4960" s="85" t="s">
        <v>11</v>
      </c>
      <c r="G4960" s="85">
        <v>952880</v>
      </c>
      <c r="H4960" s="89"/>
      <c r="I4960" s="273" t="s">
        <v>11290</v>
      </c>
      <c r="J4960" s="89"/>
      <c r="K4960" s="89"/>
      <c r="L4960" s="89"/>
      <c r="M4960" s="89"/>
      <c r="N4960" s="274">
        <v>50</v>
      </c>
      <c r="O4960" s="274">
        <v>0</v>
      </c>
      <c r="P4960" s="89" t="s">
        <v>670</v>
      </c>
    </row>
    <row r="4961" spans="1:16" ht="51">
      <c r="A4961" s="271">
        <v>117</v>
      </c>
      <c r="B4961" s="89"/>
      <c r="C4961" s="272" t="s">
        <v>62</v>
      </c>
      <c r="D4961" s="84">
        <v>43584</v>
      </c>
      <c r="E4961" s="85" t="s">
        <v>9376</v>
      </c>
      <c r="F4961" s="85" t="s">
        <v>11</v>
      </c>
      <c r="G4961" s="85">
        <v>952884</v>
      </c>
      <c r="H4961" s="89"/>
      <c r="I4961" s="273" t="s">
        <v>11291</v>
      </c>
      <c r="J4961" s="89"/>
      <c r="K4961" s="89"/>
      <c r="L4961" s="89"/>
      <c r="M4961" s="89"/>
      <c r="N4961" s="274">
        <v>50</v>
      </c>
      <c r="O4961" s="274">
        <v>0</v>
      </c>
      <c r="P4961" s="89" t="s">
        <v>670</v>
      </c>
    </row>
    <row r="4962" spans="1:16" ht="51">
      <c r="A4962" s="271">
        <v>117</v>
      </c>
      <c r="B4962" s="89"/>
      <c r="C4962" s="272" t="s">
        <v>62</v>
      </c>
      <c r="D4962" s="84">
        <v>43584</v>
      </c>
      <c r="E4962" s="85" t="s">
        <v>9377</v>
      </c>
      <c r="F4962" s="85" t="s">
        <v>11</v>
      </c>
      <c r="G4962" s="85">
        <v>952885</v>
      </c>
      <c r="H4962" s="89"/>
      <c r="I4962" s="273" t="s">
        <v>11292</v>
      </c>
      <c r="J4962" s="89"/>
      <c r="K4962" s="89"/>
      <c r="L4962" s="89"/>
      <c r="M4962" s="89"/>
      <c r="N4962" s="274">
        <v>50</v>
      </c>
      <c r="O4962" s="274">
        <v>0</v>
      </c>
      <c r="P4962" s="89" t="s">
        <v>670</v>
      </c>
    </row>
    <row r="4963" spans="1:16" ht="51">
      <c r="A4963" s="271">
        <v>119</v>
      </c>
      <c r="B4963" s="89"/>
      <c r="C4963" s="272" t="s">
        <v>63</v>
      </c>
      <c r="D4963" s="84">
        <v>43584</v>
      </c>
      <c r="E4963" s="85" t="s">
        <v>9378</v>
      </c>
      <c r="F4963" s="85" t="s">
        <v>11</v>
      </c>
      <c r="G4963" s="85">
        <v>952886</v>
      </c>
      <c r="H4963" s="89"/>
      <c r="I4963" s="273" t="s">
        <v>11293</v>
      </c>
      <c r="J4963" s="89"/>
      <c r="K4963" s="89"/>
      <c r="L4963" s="89"/>
      <c r="M4963" s="89"/>
      <c r="N4963" s="274">
        <v>50</v>
      </c>
      <c r="O4963" s="274">
        <v>0</v>
      </c>
      <c r="P4963" s="89" t="s">
        <v>670</v>
      </c>
    </row>
    <row r="4964" spans="1:16" ht="76.5">
      <c r="A4964" s="271">
        <v>373</v>
      </c>
      <c r="B4964" s="89"/>
      <c r="C4964" s="272" t="s">
        <v>636</v>
      </c>
      <c r="D4964" s="84">
        <v>43585</v>
      </c>
      <c r="E4964" s="85" t="s">
        <v>9379</v>
      </c>
      <c r="F4964" s="85" t="s">
        <v>671</v>
      </c>
      <c r="G4964" s="85">
        <v>370812</v>
      </c>
      <c r="H4964" s="89"/>
      <c r="I4964" s="273" t="s">
        <v>11294</v>
      </c>
      <c r="J4964" s="89"/>
      <c r="K4964" s="89"/>
      <c r="L4964" s="89"/>
      <c r="M4964" s="89"/>
      <c r="N4964" s="274">
        <v>0</v>
      </c>
      <c r="O4964" s="274">
        <v>9231348.8000000007</v>
      </c>
      <c r="P4964" s="89" t="s">
        <v>670</v>
      </c>
    </row>
    <row r="4965" spans="1:16" ht="76.5">
      <c r="A4965" s="271">
        <v>376</v>
      </c>
      <c r="B4965" s="89"/>
      <c r="C4965" s="272" t="s">
        <v>638</v>
      </c>
      <c r="D4965" s="84">
        <v>43585</v>
      </c>
      <c r="E4965" s="85" t="s">
        <v>9380</v>
      </c>
      <c r="F4965" s="85" t="s">
        <v>15</v>
      </c>
      <c r="G4965" s="85">
        <v>7884</v>
      </c>
      <c r="H4965" s="89"/>
      <c r="I4965" s="273" t="s">
        <v>11295</v>
      </c>
      <c r="J4965" s="89"/>
      <c r="K4965" s="89"/>
      <c r="L4965" s="89"/>
      <c r="M4965" s="89"/>
      <c r="N4965" s="274">
        <v>3790.9</v>
      </c>
      <c r="O4965" s="274">
        <v>0</v>
      </c>
      <c r="P4965" s="89" t="s">
        <v>670</v>
      </c>
    </row>
    <row r="4966" spans="1:16" ht="89.25">
      <c r="A4966" s="271">
        <v>10</v>
      </c>
      <c r="B4966" s="89"/>
      <c r="C4966" s="272" t="s">
        <v>41</v>
      </c>
      <c r="D4966" s="84">
        <v>43585</v>
      </c>
      <c r="E4966" s="85" t="s">
        <v>9381</v>
      </c>
      <c r="F4966" s="85" t="s">
        <v>15</v>
      </c>
      <c r="G4966" s="85">
        <v>7883</v>
      </c>
      <c r="H4966" s="89"/>
      <c r="I4966" s="273" t="s">
        <v>11296</v>
      </c>
      <c r="J4966" s="89"/>
      <c r="K4966" s="89"/>
      <c r="L4966" s="89"/>
      <c r="M4966" s="89"/>
      <c r="N4966" s="274">
        <v>367.34</v>
      </c>
      <c r="O4966" s="274">
        <v>0</v>
      </c>
      <c r="P4966" s="89" t="s">
        <v>670</v>
      </c>
    </row>
    <row r="4967" spans="1:16" ht="89.25">
      <c r="A4967" s="271">
        <v>10</v>
      </c>
      <c r="B4967" s="89"/>
      <c r="C4967" s="272" t="s">
        <v>41</v>
      </c>
      <c r="D4967" s="84">
        <v>43585</v>
      </c>
      <c r="E4967" s="85" t="s">
        <v>9382</v>
      </c>
      <c r="F4967" s="85" t="s">
        <v>15</v>
      </c>
      <c r="G4967" s="85">
        <v>7879</v>
      </c>
      <c r="H4967" s="89"/>
      <c r="I4967" s="273" t="s">
        <v>11297</v>
      </c>
      <c r="J4967" s="89"/>
      <c r="K4967" s="89"/>
      <c r="L4967" s="89"/>
      <c r="M4967" s="89"/>
      <c r="N4967" s="274">
        <v>284.41000000000003</v>
      </c>
      <c r="O4967" s="274">
        <v>0</v>
      </c>
      <c r="P4967" s="89" t="s">
        <v>670</v>
      </c>
    </row>
    <row r="4968" spans="1:16" ht="89.25">
      <c r="A4968" s="271">
        <v>35</v>
      </c>
      <c r="B4968" s="89"/>
      <c r="C4968" s="272" t="s">
        <v>46</v>
      </c>
      <c r="D4968" s="84">
        <v>43585</v>
      </c>
      <c r="E4968" s="85" t="s">
        <v>9383</v>
      </c>
      <c r="F4968" s="85" t="s">
        <v>15</v>
      </c>
      <c r="G4968" s="85">
        <v>7881</v>
      </c>
      <c r="H4968" s="89"/>
      <c r="I4968" s="273" t="s">
        <v>11298</v>
      </c>
      <c r="J4968" s="89"/>
      <c r="K4968" s="89"/>
      <c r="L4968" s="89"/>
      <c r="M4968" s="89"/>
      <c r="N4968" s="274">
        <v>295.73</v>
      </c>
      <c r="O4968" s="274">
        <v>0</v>
      </c>
      <c r="P4968" s="89" t="s">
        <v>670</v>
      </c>
    </row>
    <row r="4969" spans="1:16" ht="102">
      <c r="A4969" s="271">
        <v>197</v>
      </c>
      <c r="B4969" s="89"/>
      <c r="C4969" s="272" t="s">
        <v>1355</v>
      </c>
      <c r="D4969" s="84">
        <v>43585</v>
      </c>
      <c r="E4969" s="85" t="s">
        <v>9384</v>
      </c>
      <c r="F4969" s="85" t="s">
        <v>629</v>
      </c>
      <c r="G4969" s="85">
        <v>7877</v>
      </c>
      <c r="H4969" s="89"/>
      <c r="I4969" s="273" t="s">
        <v>11299</v>
      </c>
      <c r="J4969" s="89"/>
      <c r="K4969" s="89"/>
      <c r="L4969" s="89"/>
      <c r="M4969" s="89"/>
      <c r="N4969" s="274">
        <v>283.77999999999997</v>
      </c>
      <c r="O4969" s="274">
        <v>0</v>
      </c>
      <c r="P4969" s="89" t="s">
        <v>670</v>
      </c>
    </row>
    <row r="4970" spans="1:16" ht="102">
      <c r="A4970" s="271">
        <v>197</v>
      </c>
      <c r="B4970" s="89"/>
      <c r="C4970" s="272" t="s">
        <v>1355</v>
      </c>
      <c r="D4970" s="84">
        <v>43585</v>
      </c>
      <c r="E4970" s="85" t="s">
        <v>9385</v>
      </c>
      <c r="F4970" s="85" t="s">
        <v>15</v>
      </c>
      <c r="G4970" s="85">
        <v>7877</v>
      </c>
      <c r="H4970" s="89"/>
      <c r="I4970" s="273" t="s">
        <v>11300</v>
      </c>
      <c r="J4970" s="89"/>
      <c r="K4970" s="89"/>
      <c r="L4970" s="89"/>
      <c r="M4970" s="89"/>
      <c r="N4970" s="274">
        <v>286.81</v>
      </c>
      <c r="O4970" s="274">
        <v>0</v>
      </c>
      <c r="P4970" s="89" t="s">
        <v>670</v>
      </c>
    </row>
    <row r="4971" spans="1:16" ht="63.75">
      <c r="A4971" s="271">
        <v>66</v>
      </c>
      <c r="B4971" s="89"/>
      <c r="C4971" s="272" t="s">
        <v>52</v>
      </c>
      <c r="D4971" s="84">
        <v>43585</v>
      </c>
      <c r="E4971" s="85" t="s">
        <v>9386</v>
      </c>
      <c r="F4971" s="85" t="s">
        <v>6</v>
      </c>
      <c r="G4971" s="85">
        <v>1112377</v>
      </c>
      <c r="H4971" s="89"/>
      <c r="I4971" s="273" t="s">
        <v>11301</v>
      </c>
      <c r="J4971" s="89"/>
      <c r="K4971" s="89"/>
      <c r="L4971" s="89"/>
      <c r="M4971" s="89"/>
      <c r="N4971" s="274">
        <v>0</v>
      </c>
      <c r="O4971" s="274">
        <v>1913.81</v>
      </c>
      <c r="P4971" s="89" t="s">
        <v>670</v>
      </c>
    </row>
    <row r="4972" spans="1:16" ht="63.75">
      <c r="A4972" s="271">
        <v>47</v>
      </c>
      <c r="B4972" s="89"/>
      <c r="C4972" s="272" t="s">
        <v>49</v>
      </c>
      <c r="D4972" s="84">
        <v>43585</v>
      </c>
      <c r="E4972" s="85" t="s">
        <v>9387</v>
      </c>
      <c r="F4972" s="85" t="s">
        <v>6</v>
      </c>
      <c r="G4972" s="85">
        <v>1112379</v>
      </c>
      <c r="H4972" s="89"/>
      <c r="I4972" s="273" t="s">
        <v>11302</v>
      </c>
      <c r="J4972" s="89"/>
      <c r="K4972" s="89"/>
      <c r="L4972" s="89"/>
      <c r="M4972" s="89"/>
      <c r="N4972" s="274">
        <v>0</v>
      </c>
      <c r="O4972" s="274">
        <v>185395.1</v>
      </c>
      <c r="P4972" s="89" t="s">
        <v>670</v>
      </c>
    </row>
    <row r="4973" spans="1:16" ht="63.75">
      <c r="A4973" s="271">
        <v>291</v>
      </c>
      <c r="B4973" s="89"/>
      <c r="C4973" s="272" t="s">
        <v>129</v>
      </c>
      <c r="D4973" s="84">
        <v>43585</v>
      </c>
      <c r="E4973" s="85" t="s">
        <v>9388</v>
      </c>
      <c r="F4973" s="85" t="s">
        <v>11</v>
      </c>
      <c r="G4973" s="85">
        <v>1026461</v>
      </c>
      <c r="H4973" s="89"/>
      <c r="I4973" s="273" t="s">
        <v>11303</v>
      </c>
      <c r="J4973" s="89"/>
      <c r="K4973" s="89"/>
      <c r="L4973" s="89"/>
      <c r="M4973" s="89"/>
      <c r="N4973" s="274">
        <v>50</v>
      </c>
      <c r="O4973" s="274">
        <v>0</v>
      </c>
      <c r="P4973" s="89" t="s">
        <v>670</v>
      </c>
    </row>
    <row r="4974" spans="1:16" ht="63.75">
      <c r="A4974" s="271">
        <v>513</v>
      </c>
      <c r="B4974" s="89"/>
      <c r="C4974" s="272" t="s">
        <v>171</v>
      </c>
      <c r="D4974" s="84">
        <v>43585</v>
      </c>
      <c r="E4974" s="85" t="s">
        <v>9389</v>
      </c>
      <c r="F4974" s="85" t="s">
        <v>15</v>
      </c>
      <c r="G4974" s="85">
        <v>1026471</v>
      </c>
      <c r="H4974" s="89"/>
      <c r="I4974" s="273" t="s">
        <v>11304</v>
      </c>
      <c r="J4974" s="89"/>
      <c r="K4974" s="89"/>
      <c r="L4974" s="89"/>
      <c r="M4974" s="89"/>
      <c r="N4974" s="274">
        <v>50</v>
      </c>
      <c r="O4974" s="274">
        <v>0</v>
      </c>
      <c r="P4974" s="89" t="s">
        <v>670</v>
      </c>
    </row>
    <row r="4975" spans="1:16" ht="63.75">
      <c r="A4975" s="271">
        <v>513</v>
      </c>
      <c r="B4975" s="89"/>
      <c r="C4975" s="272" t="s">
        <v>171</v>
      </c>
      <c r="D4975" s="84">
        <v>43585</v>
      </c>
      <c r="E4975" s="85" t="s">
        <v>9390</v>
      </c>
      <c r="F4975" s="85" t="s">
        <v>15</v>
      </c>
      <c r="G4975" s="85">
        <v>1026476</v>
      </c>
      <c r="H4975" s="89"/>
      <c r="I4975" s="273" t="s">
        <v>11305</v>
      </c>
      <c r="J4975" s="89"/>
      <c r="K4975" s="89"/>
      <c r="L4975" s="89"/>
      <c r="M4975" s="89"/>
      <c r="N4975" s="274">
        <v>50</v>
      </c>
      <c r="O4975" s="274">
        <v>0</v>
      </c>
      <c r="P4975" s="89" t="s">
        <v>670</v>
      </c>
    </row>
    <row r="4976" spans="1:16" ht="63.75">
      <c r="A4976" s="271">
        <v>513</v>
      </c>
      <c r="B4976" s="89"/>
      <c r="C4976" s="272" t="s">
        <v>171</v>
      </c>
      <c r="D4976" s="84">
        <v>43585</v>
      </c>
      <c r="E4976" s="85" t="s">
        <v>9391</v>
      </c>
      <c r="F4976" s="85" t="s">
        <v>15</v>
      </c>
      <c r="G4976" s="85">
        <v>1026464</v>
      </c>
      <c r="H4976" s="89"/>
      <c r="I4976" s="273" t="s">
        <v>11306</v>
      </c>
      <c r="J4976" s="89"/>
      <c r="K4976" s="89"/>
      <c r="L4976" s="89"/>
      <c r="M4976" s="89"/>
      <c r="N4976" s="274">
        <v>50</v>
      </c>
      <c r="O4976" s="274">
        <v>0</v>
      </c>
      <c r="P4976" s="89" t="s">
        <v>670</v>
      </c>
    </row>
    <row r="4977" spans="1:16" ht="76.5">
      <c r="A4977" s="271" t="s">
        <v>557</v>
      </c>
      <c r="B4977" s="89"/>
      <c r="C4977" s="272" t="s">
        <v>783</v>
      </c>
      <c r="D4977" s="84">
        <v>43585</v>
      </c>
      <c r="E4977" s="85" t="s">
        <v>9392</v>
      </c>
      <c r="F4977" s="85" t="s">
        <v>6</v>
      </c>
      <c r="G4977" s="85">
        <v>1112689</v>
      </c>
      <c r="H4977" s="89"/>
      <c r="I4977" s="273" t="s">
        <v>11307</v>
      </c>
      <c r="J4977" s="89"/>
      <c r="K4977" s="89"/>
      <c r="L4977" s="89"/>
      <c r="M4977" s="89"/>
      <c r="N4977" s="274">
        <v>0</v>
      </c>
      <c r="O4977" s="274">
        <v>1033000</v>
      </c>
      <c r="P4977" s="89" t="s">
        <v>670</v>
      </c>
    </row>
    <row r="4978" spans="1:16" ht="63.75">
      <c r="A4978" s="271">
        <v>16</v>
      </c>
      <c r="B4978" s="89"/>
      <c r="C4978" s="272" t="s">
        <v>43</v>
      </c>
      <c r="D4978" s="84">
        <v>43585</v>
      </c>
      <c r="E4978" s="85" t="s">
        <v>9393</v>
      </c>
      <c r="F4978" s="85" t="s">
        <v>15</v>
      </c>
      <c r="G4978" s="85">
        <v>7886</v>
      </c>
      <c r="H4978" s="89"/>
      <c r="I4978" s="273" t="s">
        <v>11308</v>
      </c>
      <c r="J4978" s="89"/>
      <c r="K4978" s="89"/>
      <c r="L4978" s="89"/>
      <c r="M4978" s="89"/>
      <c r="N4978" s="274">
        <v>304.64</v>
      </c>
      <c r="O4978" s="274">
        <v>0</v>
      </c>
      <c r="P4978" s="89" t="s">
        <v>670</v>
      </c>
    </row>
    <row r="4979" spans="1:16" ht="102">
      <c r="A4979" s="271">
        <v>46</v>
      </c>
      <c r="B4979" s="89"/>
      <c r="C4979" s="272" t="s">
        <v>48</v>
      </c>
      <c r="D4979" s="84">
        <v>43585</v>
      </c>
      <c r="E4979" s="85" t="s">
        <v>9394</v>
      </c>
      <c r="F4979" s="85" t="s">
        <v>15</v>
      </c>
      <c r="G4979" s="85">
        <v>7887</v>
      </c>
      <c r="H4979" s="89"/>
      <c r="I4979" s="273" t="s">
        <v>11309</v>
      </c>
      <c r="J4979" s="89"/>
      <c r="K4979" s="89"/>
      <c r="L4979" s="89"/>
      <c r="M4979" s="89"/>
      <c r="N4979" s="274">
        <v>376.33</v>
      </c>
      <c r="O4979" s="274">
        <v>0</v>
      </c>
      <c r="P4979" s="89" t="s">
        <v>670</v>
      </c>
    </row>
    <row r="4980" spans="1:16" ht="89.25">
      <c r="A4980" s="271">
        <v>594</v>
      </c>
      <c r="B4980" s="89"/>
      <c r="C4980" s="272" t="s">
        <v>98</v>
      </c>
      <c r="D4980" s="84">
        <v>43585</v>
      </c>
      <c r="E4980" s="85" t="s">
        <v>9395</v>
      </c>
      <c r="F4980" s="85" t="s">
        <v>15</v>
      </c>
      <c r="G4980" s="85">
        <v>7888</v>
      </c>
      <c r="H4980" s="89"/>
      <c r="I4980" s="273" t="s">
        <v>11310</v>
      </c>
      <c r="J4980" s="89"/>
      <c r="K4980" s="89"/>
      <c r="L4980" s="89"/>
      <c r="M4980" s="89"/>
      <c r="N4980" s="274">
        <v>272.2</v>
      </c>
      <c r="O4980" s="274">
        <v>0</v>
      </c>
      <c r="P4980" s="89" t="s">
        <v>670</v>
      </c>
    </row>
    <row r="4981" spans="1:16" ht="89.25">
      <c r="A4981" s="271">
        <v>594</v>
      </c>
      <c r="B4981" s="89"/>
      <c r="C4981" s="272" t="s">
        <v>98</v>
      </c>
      <c r="D4981" s="84">
        <v>43585</v>
      </c>
      <c r="E4981" s="85" t="s">
        <v>9396</v>
      </c>
      <c r="F4981" s="85" t="s">
        <v>15</v>
      </c>
      <c r="G4981" s="85">
        <v>7889</v>
      </c>
      <c r="H4981" s="89"/>
      <c r="I4981" s="273" t="s">
        <v>11311</v>
      </c>
      <c r="J4981" s="89"/>
      <c r="K4981" s="89"/>
      <c r="L4981" s="89"/>
      <c r="M4981" s="89"/>
      <c r="N4981" s="274">
        <v>292.91000000000003</v>
      </c>
      <c r="O4981" s="274">
        <v>0</v>
      </c>
      <c r="P4981" s="89" t="s">
        <v>670</v>
      </c>
    </row>
    <row r="4982" spans="1:16" ht="89.25">
      <c r="A4982" s="271">
        <v>594</v>
      </c>
      <c r="B4982" s="89"/>
      <c r="C4982" s="272" t="s">
        <v>98</v>
      </c>
      <c r="D4982" s="84">
        <v>43585</v>
      </c>
      <c r="E4982" s="85" t="s">
        <v>9397</v>
      </c>
      <c r="F4982" s="85" t="s">
        <v>15</v>
      </c>
      <c r="G4982" s="85">
        <v>7890</v>
      </c>
      <c r="H4982" s="89"/>
      <c r="I4982" s="273" t="s">
        <v>11312</v>
      </c>
      <c r="J4982" s="89"/>
      <c r="K4982" s="89"/>
      <c r="L4982" s="89"/>
      <c r="M4982" s="89"/>
      <c r="N4982" s="274">
        <v>271.02999999999997</v>
      </c>
      <c r="O4982" s="274">
        <v>0</v>
      </c>
      <c r="P4982" s="89" t="s">
        <v>670</v>
      </c>
    </row>
    <row r="4983" spans="1:16" ht="89.25">
      <c r="A4983" s="271">
        <v>594</v>
      </c>
      <c r="B4983" s="89"/>
      <c r="C4983" s="272" t="s">
        <v>98</v>
      </c>
      <c r="D4983" s="84">
        <v>43585</v>
      </c>
      <c r="E4983" s="85" t="s">
        <v>9398</v>
      </c>
      <c r="F4983" s="85" t="s">
        <v>15</v>
      </c>
      <c r="G4983" s="85">
        <v>7891</v>
      </c>
      <c r="H4983" s="89"/>
      <c r="I4983" s="273" t="s">
        <v>11313</v>
      </c>
      <c r="J4983" s="89"/>
      <c r="K4983" s="89"/>
      <c r="L4983" s="89"/>
      <c r="M4983" s="89"/>
      <c r="N4983" s="274">
        <v>1297.1500000000001</v>
      </c>
      <c r="O4983" s="274">
        <v>0</v>
      </c>
      <c r="P4983" s="89" t="s">
        <v>670</v>
      </c>
    </row>
    <row r="4984" spans="1:16" ht="89.25">
      <c r="A4984" s="271">
        <v>513</v>
      </c>
      <c r="B4984" s="89"/>
      <c r="C4984" s="272" t="s">
        <v>171</v>
      </c>
      <c r="D4984" s="84">
        <v>43585</v>
      </c>
      <c r="E4984" s="85" t="s">
        <v>9399</v>
      </c>
      <c r="F4984" s="85" t="s">
        <v>15</v>
      </c>
      <c r="G4984" s="85">
        <v>7908</v>
      </c>
      <c r="H4984" s="89"/>
      <c r="I4984" s="273" t="s">
        <v>11314</v>
      </c>
      <c r="J4984" s="89"/>
      <c r="K4984" s="89"/>
      <c r="L4984" s="89"/>
      <c r="M4984" s="89"/>
      <c r="N4984" s="274">
        <v>5684.05</v>
      </c>
      <c r="O4984" s="274">
        <v>0</v>
      </c>
      <c r="P4984" s="89" t="s">
        <v>670</v>
      </c>
    </row>
    <row r="4985" spans="1:16" ht="89.25">
      <c r="A4985" s="271">
        <v>340</v>
      </c>
      <c r="B4985" s="89"/>
      <c r="C4985" s="272" t="s">
        <v>147</v>
      </c>
      <c r="D4985" s="84">
        <v>43585</v>
      </c>
      <c r="E4985" s="85" t="s">
        <v>9400</v>
      </c>
      <c r="F4985" s="85" t="s">
        <v>15</v>
      </c>
      <c r="G4985" s="85">
        <v>7903</v>
      </c>
      <c r="H4985" s="89"/>
      <c r="I4985" s="273" t="s">
        <v>11315</v>
      </c>
      <c r="J4985" s="89"/>
      <c r="K4985" s="89"/>
      <c r="L4985" s="89"/>
      <c r="M4985" s="89"/>
      <c r="N4985" s="274">
        <v>334.96</v>
      </c>
      <c r="O4985" s="274">
        <v>0</v>
      </c>
      <c r="P4985" s="89" t="s">
        <v>670</v>
      </c>
    </row>
    <row r="4986" spans="1:16" ht="89.25">
      <c r="A4986" s="271">
        <v>340</v>
      </c>
      <c r="B4986" s="89"/>
      <c r="C4986" s="272" t="s">
        <v>147</v>
      </c>
      <c r="D4986" s="84">
        <v>43585</v>
      </c>
      <c r="E4986" s="85" t="s">
        <v>9401</v>
      </c>
      <c r="F4986" s="85" t="s">
        <v>15</v>
      </c>
      <c r="G4986" s="85">
        <v>7904</v>
      </c>
      <c r="H4986" s="89"/>
      <c r="I4986" s="273" t="s">
        <v>11316</v>
      </c>
      <c r="J4986" s="89"/>
      <c r="K4986" s="89"/>
      <c r="L4986" s="89"/>
      <c r="M4986" s="89"/>
      <c r="N4986" s="274">
        <v>281.58999999999997</v>
      </c>
      <c r="O4986" s="274">
        <v>0</v>
      </c>
      <c r="P4986" s="89" t="s">
        <v>670</v>
      </c>
    </row>
    <row r="4987" spans="1:16" ht="89.25">
      <c r="A4987" s="271">
        <v>340</v>
      </c>
      <c r="B4987" s="89"/>
      <c r="C4987" s="272" t="s">
        <v>147</v>
      </c>
      <c r="D4987" s="84">
        <v>43585</v>
      </c>
      <c r="E4987" s="85" t="s">
        <v>9402</v>
      </c>
      <c r="F4987" s="85" t="s">
        <v>15</v>
      </c>
      <c r="G4987" s="85">
        <v>7905</v>
      </c>
      <c r="H4987" s="89"/>
      <c r="I4987" s="273" t="s">
        <v>11317</v>
      </c>
      <c r="J4987" s="89"/>
      <c r="K4987" s="89"/>
      <c r="L4987" s="89"/>
      <c r="M4987" s="89"/>
      <c r="N4987" s="274">
        <v>281.73</v>
      </c>
      <c r="O4987" s="274">
        <v>0</v>
      </c>
      <c r="P4987" s="89" t="s">
        <v>670</v>
      </c>
    </row>
    <row r="4988" spans="1:16" ht="89.25">
      <c r="A4988" s="271">
        <v>340</v>
      </c>
      <c r="B4988" s="89"/>
      <c r="C4988" s="272" t="s">
        <v>147</v>
      </c>
      <c r="D4988" s="84">
        <v>43585</v>
      </c>
      <c r="E4988" s="85" t="s">
        <v>9403</v>
      </c>
      <c r="F4988" s="85" t="s">
        <v>15</v>
      </c>
      <c r="G4988" s="85">
        <v>7906</v>
      </c>
      <c r="H4988" s="89"/>
      <c r="I4988" s="273" t="s">
        <v>11318</v>
      </c>
      <c r="J4988" s="89"/>
      <c r="K4988" s="89"/>
      <c r="L4988" s="89"/>
      <c r="M4988" s="89"/>
      <c r="N4988" s="274">
        <v>281.18</v>
      </c>
      <c r="O4988" s="274">
        <v>0</v>
      </c>
      <c r="P4988" s="89" t="s">
        <v>670</v>
      </c>
    </row>
    <row r="4989" spans="1:16" ht="102">
      <c r="A4989" s="271">
        <v>513</v>
      </c>
      <c r="B4989" s="89"/>
      <c r="C4989" s="272" t="s">
        <v>171</v>
      </c>
      <c r="D4989" s="84">
        <v>43585</v>
      </c>
      <c r="E4989" s="85" t="s">
        <v>9404</v>
      </c>
      <c r="F4989" s="85" t="s">
        <v>15</v>
      </c>
      <c r="G4989" s="85">
        <v>7907</v>
      </c>
      <c r="H4989" s="89"/>
      <c r="I4989" s="273" t="s">
        <v>11319</v>
      </c>
      <c r="J4989" s="89"/>
      <c r="K4989" s="89"/>
      <c r="L4989" s="89"/>
      <c r="M4989" s="89"/>
      <c r="N4989" s="274">
        <v>334.21</v>
      </c>
      <c r="O4989" s="274">
        <v>0</v>
      </c>
      <c r="P4989" s="89" t="s">
        <v>670</v>
      </c>
    </row>
    <row r="4990" spans="1:16" ht="89.25">
      <c r="A4990" s="271">
        <v>594</v>
      </c>
      <c r="B4990" s="89"/>
      <c r="C4990" s="272" t="s">
        <v>98</v>
      </c>
      <c r="D4990" s="84">
        <v>43585</v>
      </c>
      <c r="E4990" s="85" t="s">
        <v>9405</v>
      </c>
      <c r="F4990" s="85" t="s">
        <v>15</v>
      </c>
      <c r="G4990" s="85">
        <v>7899</v>
      </c>
      <c r="H4990" s="89"/>
      <c r="I4990" s="273" t="s">
        <v>11320</v>
      </c>
      <c r="J4990" s="89"/>
      <c r="K4990" s="89"/>
      <c r="L4990" s="89"/>
      <c r="M4990" s="89"/>
      <c r="N4990" s="274">
        <v>339.29</v>
      </c>
      <c r="O4990" s="274">
        <v>0</v>
      </c>
      <c r="P4990" s="89" t="s">
        <v>670</v>
      </c>
    </row>
    <row r="4991" spans="1:16" ht="89.25">
      <c r="A4991" s="271">
        <v>340</v>
      </c>
      <c r="B4991" s="89"/>
      <c r="C4991" s="272" t="s">
        <v>147</v>
      </c>
      <c r="D4991" s="84">
        <v>43585</v>
      </c>
      <c r="E4991" s="85" t="s">
        <v>9406</v>
      </c>
      <c r="F4991" s="85" t="s">
        <v>15</v>
      </c>
      <c r="G4991" s="85">
        <v>7902</v>
      </c>
      <c r="H4991" s="89"/>
      <c r="I4991" s="273" t="s">
        <v>11321</v>
      </c>
      <c r="J4991" s="89"/>
      <c r="K4991" s="89"/>
      <c r="L4991" s="89"/>
      <c r="M4991" s="89"/>
      <c r="N4991" s="274">
        <v>291.75</v>
      </c>
      <c r="O4991" s="274">
        <v>0</v>
      </c>
      <c r="P4991" s="89" t="s">
        <v>670</v>
      </c>
    </row>
    <row r="4992" spans="1:16" ht="89.25">
      <c r="A4992" s="271">
        <v>78</v>
      </c>
      <c r="B4992" s="89"/>
      <c r="C4992" s="272" t="s">
        <v>674</v>
      </c>
      <c r="D4992" s="84">
        <v>43585</v>
      </c>
      <c r="E4992" s="85" t="s">
        <v>9407</v>
      </c>
      <c r="F4992" s="85" t="s">
        <v>15</v>
      </c>
      <c r="G4992" s="85">
        <v>7896</v>
      </c>
      <c r="H4992" s="89"/>
      <c r="I4992" s="273" t="s">
        <v>11322</v>
      </c>
      <c r="J4992" s="89"/>
      <c r="K4992" s="89"/>
      <c r="L4992" s="89"/>
      <c r="M4992" s="89"/>
      <c r="N4992" s="274">
        <v>418.45</v>
      </c>
      <c r="O4992" s="274">
        <v>0</v>
      </c>
      <c r="P4992" s="89" t="s">
        <v>670</v>
      </c>
    </row>
    <row r="4993" spans="1:16" ht="89.25">
      <c r="A4993" s="271">
        <v>594</v>
      </c>
      <c r="B4993" s="89"/>
      <c r="C4993" s="272" t="s">
        <v>98</v>
      </c>
      <c r="D4993" s="84">
        <v>43585</v>
      </c>
      <c r="E4993" s="85" t="s">
        <v>9408</v>
      </c>
      <c r="F4993" s="85" t="s">
        <v>15</v>
      </c>
      <c r="G4993" s="85">
        <v>7901</v>
      </c>
      <c r="H4993" s="89"/>
      <c r="I4993" s="273" t="s">
        <v>11323</v>
      </c>
      <c r="J4993" s="89"/>
      <c r="K4993" s="89"/>
      <c r="L4993" s="89"/>
      <c r="M4993" s="89"/>
      <c r="N4993" s="274">
        <v>270.48</v>
      </c>
      <c r="O4993" s="274">
        <v>0</v>
      </c>
      <c r="P4993" s="89" t="s">
        <v>670</v>
      </c>
    </row>
    <row r="4994" spans="1:16" ht="51">
      <c r="A4994" s="271">
        <v>513</v>
      </c>
      <c r="B4994" s="89"/>
      <c r="C4994" s="272" t="s">
        <v>171</v>
      </c>
      <c r="D4994" s="84">
        <v>43585</v>
      </c>
      <c r="E4994" s="85" t="s">
        <v>9409</v>
      </c>
      <c r="F4994" s="85" t="s">
        <v>15</v>
      </c>
      <c r="G4994" s="85">
        <v>1027122</v>
      </c>
      <c r="H4994" s="89"/>
      <c r="I4994" s="273" t="s">
        <v>5800</v>
      </c>
      <c r="J4994" s="89"/>
      <c r="K4994" s="89"/>
      <c r="L4994" s="89"/>
      <c r="M4994" s="89"/>
      <c r="N4994" s="274">
        <v>50</v>
      </c>
      <c r="O4994" s="274">
        <v>0</v>
      </c>
      <c r="P4994" s="89" t="s">
        <v>670</v>
      </c>
    </row>
    <row r="4995" spans="1:16" ht="51">
      <c r="A4995" s="271">
        <v>117</v>
      </c>
      <c r="B4995" s="89"/>
      <c r="C4995" s="272" t="s">
        <v>62</v>
      </c>
      <c r="D4995" s="84">
        <v>43585</v>
      </c>
      <c r="E4995" s="85" t="s">
        <v>9410</v>
      </c>
      <c r="F4995" s="85" t="s">
        <v>11</v>
      </c>
      <c r="G4995" s="85">
        <v>952974</v>
      </c>
      <c r="H4995" s="89"/>
      <c r="I4995" s="273" t="s">
        <v>11324</v>
      </c>
      <c r="J4995" s="89"/>
      <c r="K4995" s="89"/>
      <c r="L4995" s="89"/>
      <c r="M4995" s="89"/>
      <c r="N4995" s="274">
        <v>50</v>
      </c>
      <c r="O4995" s="274">
        <v>0</v>
      </c>
      <c r="P4995" s="89" t="s">
        <v>670</v>
      </c>
    </row>
    <row r="4996" spans="1:16" ht="63.75">
      <c r="A4996" s="271">
        <v>117</v>
      </c>
      <c r="B4996" s="89"/>
      <c r="C4996" s="272" t="s">
        <v>62</v>
      </c>
      <c r="D4996" s="84">
        <v>43585</v>
      </c>
      <c r="E4996" s="85" t="s">
        <v>9411</v>
      </c>
      <c r="F4996" s="85" t="s">
        <v>11</v>
      </c>
      <c r="G4996" s="85">
        <v>953027</v>
      </c>
      <c r="H4996" s="89"/>
      <c r="I4996" s="273" t="s">
        <v>11325</v>
      </c>
      <c r="J4996" s="89"/>
      <c r="K4996" s="89"/>
      <c r="L4996" s="89"/>
      <c r="M4996" s="89"/>
      <c r="N4996" s="274">
        <v>50</v>
      </c>
      <c r="O4996" s="274">
        <v>0</v>
      </c>
      <c r="P4996" s="89" t="s">
        <v>670</v>
      </c>
    </row>
    <row r="4997" spans="1:16" ht="51">
      <c r="A4997" s="271">
        <v>117</v>
      </c>
      <c r="B4997" s="89"/>
      <c r="C4997" s="272" t="s">
        <v>62</v>
      </c>
      <c r="D4997" s="84">
        <v>43585</v>
      </c>
      <c r="E4997" s="85" t="s">
        <v>9412</v>
      </c>
      <c r="F4997" s="85" t="s">
        <v>11</v>
      </c>
      <c r="G4997" s="85">
        <v>953066</v>
      </c>
      <c r="H4997" s="89"/>
      <c r="I4997" s="273" t="s">
        <v>11326</v>
      </c>
      <c r="J4997" s="89"/>
      <c r="K4997" s="89"/>
      <c r="L4997" s="89"/>
      <c r="M4997" s="89"/>
      <c r="N4997" s="274">
        <v>50</v>
      </c>
      <c r="O4997" s="274">
        <v>0</v>
      </c>
      <c r="P4997" s="89" t="s">
        <v>670</v>
      </c>
    </row>
    <row r="4998" spans="1:16" ht="51">
      <c r="A4998" s="271">
        <v>119</v>
      </c>
      <c r="B4998" s="89"/>
      <c r="C4998" s="272" t="s">
        <v>63</v>
      </c>
      <c r="D4998" s="84">
        <v>43585</v>
      </c>
      <c r="E4998" s="85" t="s">
        <v>9413</v>
      </c>
      <c r="F4998" s="85" t="s">
        <v>11</v>
      </c>
      <c r="G4998" s="85">
        <v>953067</v>
      </c>
      <c r="H4998" s="89"/>
      <c r="I4998" s="273" t="s">
        <v>11327</v>
      </c>
      <c r="J4998" s="89"/>
      <c r="K4998" s="89"/>
      <c r="L4998" s="89"/>
      <c r="M4998" s="89"/>
      <c r="N4998" s="274">
        <v>50</v>
      </c>
      <c r="O4998" s="274">
        <v>0</v>
      </c>
      <c r="P4998" s="89" t="s">
        <v>670</v>
      </c>
    </row>
    <row r="4999" spans="1:16" ht="38.25">
      <c r="A4999" s="271" t="s">
        <v>711</v>
      </c>
      <c r="B4999" s="89"/>
      <c r="C4999" s="272" t="s">
        <v>1414</v>
      </c>
      <c r="D4999" s="84">
        <v>43585</v>
      </c>
      <c r="E4999" s="85" t="s">
        <v>9414</v>
      </c>
      <c r="F4999" s="85" t="s">
        <v>13</v>
      </c>
      <c r="G4999" s="85">
        <v>394575</v>
      </c>
      <c r="H4999" s="89"/>
      <c r="I4999" s="273" t="s">
        <v>720</v>
      </c>
      <c r="J4999" s="89"/>
      <c r="K4999" s="89"/>
      <c r="L4999" s="89"/>
      <c r="M4999" s="89"/>
      <c r="N4999" s="274">
        <v>2734855.14</v>
      </c>
      <c r="O4999" s="274">
        <v>0</v>
      </c>
      <c r="P4999" s="89" t="s">
        <v>670</v>
      </c>
    </row>
    <row r="5000" spans="1:16" ht="38.25">
      <c r="A5000" s="271" t="s">
        <v>711</v>
      </c>
      <c r="B5000" s="89"/>
      <c r="C5000" s="272" t="s">
        <v>1414</v>
      </c>
      <c r="D5000" s="84">
        <v>43585</v>
      </c>
      <c r="E5000" s="85" t="s">
        <v>9415</v>
      </c>
      <c r="F5000" s="85" t="s">
        <v>13</v>
      </c>
      <c r="G5000" s="85">
        <v>394577</v>
      </c>
      <c r="H5000" s="89"/>
      <c r="I5000" s="273" t="s">
        <v>720</v>
      </c>
      <c r="J5000" s="89"/>
      <c r="K5000" s="89"/>
      <c r="L5000" s="89"/>
      <c r="M5000" s="89"/>
      <c r="N5000" s="274">
        <v>674134.05</v>
      </c>
      <c r="O5000" s="274">
        <v>0</v>
      </c>
      <c r="P5000" s="89" t="s">
        <v>670</v>
      </c>
    </row>
    <row r="5001" spans="1:16" ht="38.25">
      <c r="A5001" s="271" t="s">
        <v>711</v>
      </c>
      <c r="B5001" s="89"/>
      <c r="C5001" s="272" t="s">
        <v>1414</v>
      </c>
      <c r="D5001" s="84">
        <v>43585</v>
      </c>
      <c r="E5001" s="85" t="s">
        <v>9416</v>
      </c>
      <c r="F5001" s="85" t="s">
        <v>13</v>
      </c>
      <c r="G5001" s="85">
        <v>394579</v>
      </c>
      <c r="H5001" s="89"/>
      <c r="I5001" s="273" t="s">
        <v>720</v>
      </c>
      <c r="J5001" s="89"/>
      <c r="K5001" s="89"/>
      <c r="L5001" s="89"/>
      <c r="M5001" s="89"/>
      <c r="N5001" s="274">
        <v>207064.37</v>
      </c>
      <c r="O5001" s="274">
        <v>0</v>
      </c>
      <c r="P5001" s="89" t="s">
        <v>670</v>
      </c>
    </row>
    <row r="5002" spans="1:16" ht="38.25">
      <c r="A5002" s="271" t="s">
        <v>711</v>
      </c>
      <c r="B5002" s="89"/>
      <c r="C5002" s="272" t="s">
        <v>1414</v>
      </c>
      <c r="D5002" s="84">
        <v>43585</v>
      </c>
      <c r="E5002" s="85" t="s">
        <v>9417</v>
      </c>
      <c r="F5002" s="85" t="s">
        <v>13</v>
      </c>
      <c r="G5002" s="85">
        <v>394581</v>
      </c>
      <c r="H5002" s="89"/>
      <c r="I5002" s="273" t="s">
        <v>720</v>
      </c>
      <c r="J5002" s="89"/>
      <c r="K5002" s="89"/>
      <c r="L5002" s="89"/>
      <c r="M5002" s="89"/>
      <c r="N5002" s="274">
        <v>1432187.93</v>
      </c>
      <c r="O5002" s="274">
        <v>0</v>
      </c>
      <c r="P5002" s="89" t="s">
        <v>670</v>
      </c>
    </row>
    <row r="5003" spans="1:16" ht="38.25">
      <c r="A5003" s="271" t="s">
        <v>711</v>
      </c>
      <c r="B5003" s="89"/>
      <c r="C5003" s="272" t="s">
        <v>1414</v>
      </c>
      <c r="D5003" s="84">
        <v>43585</v>
      </c>
      <c r="E5003" s="85" t="s">
        <v>9418</v>
      </c>
      <c r="F5003" s="85" t="s">
        <v>13</v>
      </c>
      <c r="G5003" s="85">
        <v>394583</v>
      </c>
      <c r="H5003" s="89"/>
      <c r="I5003" s="273" t="s">
        <v>720</v>
      </c>
      <c r="J5003" s="89"/>
      <c r="K5003" s="89"/>
      <c r="L5003" s="89"/>
      <c r="M5003" s="89"/>
      <c r="N5003" s="274">
        <v>1970751.43</v>
      </c>
      <c r="O5003" s="274">
        <v>0</v>
      </c>
      <c r="P5003" s="89" t="s">
        <v>670</v>
      </c>
    </row>
    <row r="5004" spans="1:16" ht="38.25">
      <c r="A5004" s="271" t="s">
        <v>711</v>
      </c>
      <c r="B5004" s="89"/>
      <c r="C5004" s="272" t="s">
        <v>1414</v>
      </c>
      <c r="D5004" s="84">
        <v>43585</v>
      </c>
      <c r="E5004" s="85" t="s">
        <v>9419</v>
      </c>
      <c r="F5004" s="85" t="s">
        <v>13</v>
      </c>
      <c r="G5004" s="85">
        <v>394585</v>
      </c>
      <c r="H5004" s="89"/>
      <c r="I5004" s="273" t="s">
        <v>720</v>
      </c>
      <c r="J5004" s="89"/>
      <c r="K5004" s="89"/>
      <c r="L5004" s="89"/>
      <c r="M5004" s="89"/>
      <c r="N5004" s="274">
        <v>928733.62</v>
      </c>
      <c r="O5004" s="274">
        <v>0</v>
      </c>
      <c r="P5004" s="89" t="s">
        <v>670</v>
      </c>
    </row>
    <row r="5005" spans="1:16" ht="38.25">
      <c r="A5005" s="271" t="s">
        <v>711</v>
      </c>
      <c r="B5005" s="89"/>
      <c r="C5005" s="272" t="s">
        <v>1414</v>
      </c>
      <c r="D5005" s="84">
        <v>43585</v>
      </c>
      <c r="E5005" s="85" t="s">
        <v>9420</v>
      </c>
      <c r="F5005" s="85" t="s">
        <v>13</v>
      </c>
      <c r="G5005" s="85">
        <v>394587</v>
      </c>
      <c r="H5005" s="89"/>
      <c r="I5005" s="273" t="s">
        <v>720</v>
      </c>
      <c r="J5005" s="89"/>
      <c r="K5005" s="89"/>
      <c r="L5005" s="89"/>
      <c r="M5005" s="89"/>
      <c r="N5005" s="274">
        <v>1573489.45</v>
      </c>
      <c r="O5005" s="274">
        <v>0</v>
      </c>
      <c r="P5005" s="89" t="s">
        <v>670</v>
      </c>
    </row>
    <row r="5006" spans="1:16" ht="38.25">
      <c r="A5006" s="271" t="s">
        <v>711</v>
      </c>
      <c r="B5006" s="89"/>
      <c r="C5006" s="272" t="s">
        <v>1414</v>
      </c>
      <c r="D5006" s="84">
        <v>43585</v>
      </c>
      <c r="E5006" s="85" t="s">
        <v>9421</v>
      </c>
      <c r="F5006" s="85" t="s">
        <v>13</v>
      </c>
      <c r="G5006" s="85">
        <v>394589</v>
      </c>
      <c r="H5006" s="89"/>
      <c r="I5006" s="273" t="s">
        <v>720</v>
      </c>
      <c r="J5006" s="89"/>
      <c r="K5006" s="89"/>
      <c r="L5006" s="89"/>
      <c r="M5006" s="89"/>
      <c r="N5006" s="274">
        <v>4321773.66</v>
      </c>
      <c r="O5006" s="274">
        <v>0</v>
      </c>
      <c r="P5006" s="89" t="s">
        <v>670</v>
      </c>
    </row>
    <row r="5007" spans="1:16" ht="38.25">
      <c r="A5007" s="271" t="s">
        <v>711</v>
      </c>
      <c r="B5007" s="89"/>
      <c r="C5007" s="272" t="s">
        <v>1414</v>
      </c>
      <c r="D5007" s="84">
        <v>43585</v>
      </c>
      <c r="E5007" s="85" t="s">
        <v>9422</v>
      </c>
      <c r="F5007" s="85" t="s">
        <v>13</v>
      </c>
      <c r="G5007" s="85">
        <v>394591</v>
      </c>
      <c r="H5007" s="89"/>
      <c r="I5007" s="273" t="s">
        <v>720</v>
      </c>
      <c r="J5007" s="89"/>
      <c r="K5007" s="89"/>
      <c r="L5007" s="89"/>
      <c r="M5007" s="89"/>
      <c r="N5007" s="274">
        <v>2550875.98</v>
      </c>
      <c r="O5007" s="274">
        <v>0</v>
      </c>
      <c r="P5007" s="89" t="s">
        <v>670</v>
      </c>
    </row>
    <row r="5008" spans="1:16" ht="38.25">
      <c r="A5008" s="271" t="s">
        <v>711</v>
      </c>
      <c r="B5008" s="89"/>
      <c r="C5008" s="272" t="s">
        <v>1414</v>
      </c>
      <c r="D5008" s="84">
        <v>43585</v>
      </c>
      <c r="E5008" s="85" t="s">
        <v>9423</v>
      </c>
      <c r="F5008" s="85" t="s">
        <v>13</v>
      </c>
      <c r="G5008" s="85">
        <v>394593</v>
      </c>
      <c r="H5008" s="89"/>
      <c r="I5008" s="273" t="s">
        <v>720</v>
      </c>
      <c r="J5008" s="89"/>
      <c r="K5008" s="89"/>
      <c r="L5008" s="89"/>
      <c r="M5008" s="89"/>
      <c r="N5008" s="274">
        <v>5412900.29</v>
      </c>
      <c r="O5008" s="274">
        <v>0</v>
      </c>
      <c r="P5008" s="89" t="s">
        <v>670</v>
      </c>
    </row>
    <row r="5009" spans="1:16" ht="38.25">
      <c r="A5009" s="271" t="s">
        <v>711</v>
      </c>
      <c r="B5009" s="89"/>
      <c r="C5009" s="272" t="s">
        <v>1414</v>
      </c>
      <c r="D5009" s="84">
        <v>43585</v>
      </c>
      <c r="E5009" s="85" t="s">
        <v>9424</v>
      </c>
      <c r="F5009" s="85" t="s">
        <v>13</v>
      </c>
      <c r="G5009" s="85">
        <v>394595</v>
      </c>
      <c r="H5009" s="89"/>
      <c r="I5009" s="273" t="s">
        <v>720</v>
      </c>
      <c r="J5009" s="89"/>
      <c r="K5009" s="89"/>
      <c r="L5009" s="89"/>
      <c r="M5009" s="89"/>
      <c r="N5009" s="274">
        <v>3660985.53</v>
      </c>
      <c r="O5009" s="274">
        <v>0</v>
      </c>
      <c r="P5009" s="89" t="s">
        <v>670</v>
      </c>
    </row>
    <row r="5010" spans="1:16" ht="38.25">
      <c r="A5010" s="271" t="s">
        <v>711</v>
      </c>
      <c r="B5010" s="89"/>
      <c r="C5010" s="272" t="s">
        <v>1414</v>
      </c>
      <c r="D5010" s="84">
        <v>43585</v>
      </c>
      <c r="E5010" s="85" t="s">
        <v>9425</v>
      </c>
      <c r="F5010" s="85" t="s">
        <v>13</v>
      </c>
      <c r="G5010" s="85">
        <v>394597</v>
      </c>
      <c r="H5010" s="89"/>
      <c r="I5010" s="273" t="s">
        <v>720</v>
      </c>
      <c r="J5010" s="89"/>
      <c r="K5010" s="89"/>
      <c r="L5010" s="89"/>
      <c r="M5010" s="89"/>
      <c r="N5010" s="274">
        <v>4585281.62</v>
      </c>
      <c r="O5010" s="274">
        <v>0</v>
      </c>
      <c r="P5010" s="89" t="s">
        <v>670</v>
      </c>
    </row>
    <row r="5011" spans="1:16" ht="38.25">
      <c r="A5011" s="271" t="s">
        <v>711</v>
      </c>
      <c r="B5011" s="89"/>
      <c r="C5011" s="272" t="s">
        <v>1414</v>
      </c>
      <c r="D5011" s="84">
        <v>43585</v>
      </c>
      <c r="E5011" s="85" t="s">
        <v>9426</v>
      </c>
      <c r="F5011" s="85" t="s">
        <v>13</v>
      </c>
      <c r="G5011" s="85">
        <v>394599</v>
      </c>
      <c r="H5011" s="89"/>
      <c r="I5011" s="273" t="s">
        <v>720</v>
      </c>
      <c r="J5011" s="89"/>
      <c r="K5011" s="89"/>
      <c r="L5011" s="89"/>
      <c r="M5011" s="89"/>
      <c r="N5011" s="274">
        <v>2160853.56</v>
      </c>
      <c r="O5011" s="274">
        <v>0</v>
      </c>
      <c r="P5011" s="89" t="s">
        <v>670</v>
      </c>
    </row>
    <row r="5012" spans="1:16" ht="38.25">
      <c r="A5012" s="271" t="s">
        <v>711</v>
      </c>
      <c r="B5012" s="89"/>
      <c r="C5012" s="272" t="s">
        <v>1414</v>
      </c>
      <c r="D5012" s="84">
        <v>43585</v>
      </c>
      <c r="E5012" s="85" t="s">
        <v>9427</v>
      </c>
      <c r="F5012" s="85" t="s">
        <v>13</v>
      </c>
      <c r="G5012" s="85">
        <v>394601</v>
      </c>
      <c r="H5012" s="89"/>
      <c r="I5012" s="273" t="s">
        <v>720</v>
      </c>
      <c r="J5012" s="89"/>
      <c r="K5012" s="89"/>
      <c r="L5012" s="89"/>
      <c r="M5012" s="89"/>
      <c r="N5012" s="274">
        <v>12594014.689999999</v>
      </c>
      <c r="O5012" s="274">
        <v>0</v>
      </c>
      <c r="P5012" s="89" t="s">
        <v>670</v>
      </c>
    </row>
    <row r="5013" spans="1:16" ht="38.25">
      <c r="A5013" s="271" t="s">
        <v>711</v>
      </c>
      <c r="B5013" s="89"/>
      <c r="C5013" s="272" t="s">
        <v>1414</v>
      </c>
      <c r="D5013" s="84">
        <v>43585</v>
      </c>
      <c r="E5013" s="85" t="s">
        <v>9428</v>
      </c>
      <c r="F5013" s="85" t="s">
        <v>13</v>
      </c>
      <c r="G5013" s="85">
        <v>394603</v>
      </c>
      <c r="H5013" s="89"/>
      <c r="I5013" s="273" t="s">
        <v>720</v>
      </c>
      <c r="J5013" s="89"/>
      <c r="K5013" s="89"/>
      <c r="L5013" s="89"/>
      <c r="M5013" s="89"/>
      <c r="N5013" s="274">
        <v>5935038.1399999997</v>
      </c>
      <c r="O5013" s="274">
        <v>0</v>
      </c>
      <c r="P5013" s="89" t="s">
        <v>670</v>
      </c>
    </row>
    <row r="5014" spans="1:16" ht="38.25">
      <c r="A5014" s="271" t="s">
        <v>711</v>
      </c>
      <c r="B5014" s="89"/>
      <c r="C5014" s="272" t="s">
        <v>1414</v>
      </c>
      <c r="D5014" s="84">
        <v>43585</v>
      </c>
      <c r="E5014" s="85" t="s">
        <v>9429</v>
      </c>
      <c r="F5014" s="85" t="s">
        <v>13</v>
      </c>
      <c r="G5014" s="85">
        <v>394605</v>
      </c>
      <c r="H5014" s="89"/>
      <c r="I5014" s="273" t="s">
        <v>720</v>
      </c>
      <c r="J5014" s="89"/>
      <c r="K5014" s="89"/>
      <c r="L5014" s="89"/>
      <c r="M5014" s="89"/>
      <c r="N5014" s="274">
        <v>10055326.74</v>
      </c>
      <c r="O5014" s="274">
        <v>0</v>
      </c>
      <c r="P5014" s="89" t="s">
        <v>670</v>
      </c>
    </row>
    <row r="5015" spans="1:16" ht="38.25">
      <c r="A5015" s="271" t="s">
        <v>711</v>
      </c>
      <c r="B5015" s="89"/>
      <c r="C5015" s="272" t="s">
        <v>1414</v>
      </c>
      <c r="D5015" s="84">
        <v>43585</v>
      </c>
      <c r="E5015" s="85" t="s">
        <v>9430</v>
      </c>
      <c r="F5015" s="85" t="s">
        <v>13</v>
      </c>
      <c r="G5015" s="85">
        <v>394607</v>
      </c>
      <c r="H5015" s="89"/>
      <c r="I5015" s="273" t="s">
        <v>720</v>
      </c>
      <c r="J5015" s="89"/>
      <c r="K5015" s="89"/>
      <c r="L5015" s="89"/>
      <c r="M5015" s="89"/>
      <c r="N5015" s="274">
        <v>1849986.62</v>
      </c>
      <c r="O5015" s="274">
        <v>0</v>
      </c>
      <c r="P5015" s="89" t="s">
        <v>670</v>
      </c>
    </row>
    <row r="5016" spans="1:16" ht="38.25">
      <c r="A5016" s="271" t="s">
        <v>711</v>
      </c>
      <c r="B5016" s="89"/>
      <c r="C5016" s="272" t="s">
        <v>1414</v>
      </c>
      <c r="D5016" s="84">
        <v>43585</v>
      </c>
      <c r="E5016" s="85" t="s">
        <v>9431</v>
      </c>
      <c r="F5016" s="85" t="s">
        <v>13</v>
      </c>
      <c r="G5016" s="85">
        <v>394609</v>
      </c>
      <c r="H5016" s="89"/>
      <c r="I5016" s="273" t="s">
        <v>720</v>
      </c>
      <c r="J5016" s="89"/>
      <c r="K5016" s="89"/>
      <c r="L5016" s="89"/>
      <c r="M5016" s="89"/>
      <c r="N5016" s="274">
        <v>2317056.38</v>
      </c>
      <c r="O5016" s="274">
        <v>0</v>
      </c>
      <c r="P5016" s="89" t="s">
        <v>670</v>
      </c>
    </row>
    <row r="5017" spans="1:16" ht="38.25">
      <c r="A5017" s="271" t="s">
        <v>711</v>
      </c>
      <c r="B5017" s="89"/>
      <c r="C5017" s="272" t="s">
        <v>1414</v>
      </c>
      <c r="D5017" s="84">
        <v>43585</v>
      </c>
      <c r="E5017" s="85" t="s">
        <v>9432</v>
      </c>
      <c r="F5017" s="85" t="s">
        <v>13</v>
      </c>
      <c r="G5017" s="85">
        <v>394611</v>
      </c>
      <c r="H5017" s="89"/>
      <c r="I5017" s="273" t="s">
        <v>720</v>
      </c>
      <c r="J5017" s="89"/>
      <c r="K5017" s="89"/>
      <c r="L5017" s="89"/>
      <c r="M5017" s="89"/>
      <c r="N5017" s="274">
        <v>1091932.82</v>
      </c>
      <c r="O5017" s="274">
        <v>0</v>
      </c>
      <c r="P5017" s="89" t="s">
        <v>670</v>
      </c>
    </row>
    <row r="5018" spans="1:16" ht="38.25">
      <c r="A5018" s="271" t="s">
        <v>711</v>
      </c>
      <c r="B5018" s="89"/>
      <c r="C5018" s="272" t="s">
        <v>1414</v>
      </c>
      <c r="D5018" s="84">
        <v>43585</v>
      </c>
      <c r="E5018" s="85" t="s">
        <v>9433</v>
      </c>
      <c r="F5018" s="85" t="s">
        <v>13</v>
      </c>
      <c r="G5018" s="85">
        <v>394613</v>
      </c>
      <c r="H5018" s="89"/>
      <c r="I5018" s="273" t="s">
        <v>720</v>
      </c>
      <c r="J5018" s="89"/>
      <c r="K5018" s="89"/>
      <c r="L5018" s="89"/>
      <c r="M5018" s="89"/>
      <c r="N5018" s="274">
        <v>16383916.5</v>
      </c>
      <c r="O5018" s="274">
        <v>0</v>
      </c>
      <c r="P5018" s="89" t="s">
        <v>670</v>
      </c>
    </row>
    <row r="5019" spans="1:16" ht="38.25">
      <c r="A5019" s="271" t="s">
        <v>711</v>
      </c>
      <c r="B5019" s="89"/>
      <c r="C5019" s="272" t="s">
        <v>1414</v>
      </c>
      <c r="D5019" s="84">
        <v>43585</v>
      </c>
      <c r="E5019" s="85" t="s">
        <v>9434</v>
      </c>
      <c r="F5019" s="85" t="s">
        <v>13</v>
      </c>
      <c r="G5019" s="85">
        <v>394615</v>
      </c>
      <c r="H5019" s="89"/>
      <c r="I5019" s="273" t="s">
        <v>720</v>
      </c>
      <c r="J5019" s="89"/>
      <c r="K5019" s="89"/>
      <c r="L5019" s="89"/>
      <c r="M5019" s="89"/>
      <c r="N5019" s="274">
        <v>20599840.899999999</v>
      </c>
      <c r="O5019" s="274">
        <v>0</v>
      </c>
      <c r="P5019" s="89" t="s">
        <v>670</v>
      </c>
    </row>
    <row r="5020" spans="1:16" ht="38.25">
      <c r="A5020" s="271" t="s">
        <v>711</v>
      </c>
      <c r="B5020" s="89"/>
      <c r="C5020" s="272" t="s">
        <v>1414</v>
      </c>
      <c r="D5020" s="84">
        <v>43585</v>
      </c>
      <c r="E5020" s="85" t="s">
        <v>9435</v>
      </c>
      <c r="F5020" s="85" t="s">
        <v>13</v>
      </c>
      <c r="G5020" s="85">
        <v>394617</v>
      </c>
      <c r="H5020" s="89"/>
      <c r="I5020" s="273" t="s">
        <v>720</v>
      </c>
      <c r="J5020" s="89"/>
      <c r="K5020" s="89"/>
      <c r="L5020" s="89"/>
      <c r="M5020" s="89"/>
      <c r="N5020" s="274">
        <v>7041797.8899999997</v>
      </c>
      <c r="O5020" s="274">
        <v>0</v>
      </c>
      <c r="P5020" s="89" t="s">
        <v>670</v>
      </c>
    </row>
    <row r="5021" spans="1:16" ht="38.25">
      <c r="A5021" s="271" t="s">
        <v>711</v>
      </c>
      <c r="B5021" s="89"/>
      <c r="C5021" s="272" t="s">
        <v>1414</v>
      </c>
      <c r="D5021" s="84">
        <v>43585</v>
      </c>
      <c r="E5021" s="85" t="s">
        <v>9436</v>
      </c>
      <c r="F5021" s="85" t="s">
        <v>13</v>
      </c>
      <c r="G5021" s="85">
        <v>394619</v>
      </c>
      <c r="H5021" s="89"/>
      <c r="I5021" s="273" t="s">
        <v>720</v>
      </c>
      <c r="J5021" s="89"/>
      <c r="K5021" s="89"/>
      <c r="L5021" s="89"/>
      <c r="M5021" s="89"/>
      <c r="N5021" s="274">
        <v>1174.0899999999999</v>
      </c>
      <c r="O5021" s="274">
        <v>0</v>
      </c>
      <c r="P5021" s="89" t="s">
        <v>670</v>
      </c>
    </row>
    <row r="5022" spans="1:16" ht="38.25">
      <c r="A5022" s="271" t="s">
        <v>711</v>
      </c>
      <c r="B5022" s="89"/>
      <c r="C5022" s="272" t="s">
        <v>1414</v>
      </c>
      <c r="D5022" s="84">
        <v>43585</v>
      </c>
      <c r="E5022" s="85" t="s">
        <v>9437</v>
      </c>
      <c r="F5022" s="85" t="s">
        <v>13</v>
      </c>
      <c r="G5022" s="85">
        <v>394621</v>
      </c>
      <c r="H5022" s="89"/>
      <c r="I5022" s="273" t="s">
        <v>720</v>
      </c>
      <c r="J5022" s="89"/>
      <c r="K5022" s="89"/>
      <c r="L5022" s="89"/>
      <c r="M5022" s="89"/>
      <c r="N5022" s="274">
        <v>14312.43</v>
      </c>
      <c r="O5022" s="274">
        <v>0</v>
      </c>
      <c r="P5022" s="89" t="s">
        <v>670</v>
      </c>
    </row>
    <row r="5023" spans="1:16" ht="38.25">
      <c r="A5023" s="271" t="s">
        <v>711</v>
      </c>
      <c r="B5023" s="89"/>
      <c r="C5023" s="272" t="s">
        <v>1414</v>
      </c>
      <c r="D5023" s="84">
        <v>43585</v>
      </c>
      <c r="E5023" s="85" t="s">
        <v>9438</v>
      </c>
      <c r="F5023" s="85" t="s">
        <v>13</v>
      </c>
      <c r="G5023" s="85">
        <v>394623</v>
      </c>
      <c r="H5023" s="89"/>
      <c r="I5023" s="273" t="s">
        <v>720</v>
      </c>
      <c r="J5023" s="89"/>
      <c r="K5023" s="89"/>
      <c r="L5023" s="89"/>
      <c r="M5023" s="89"/>
      <c r="N5023" s="274">
        <v>5480.66</v>
      </c>
      <c r="O5023" s="274">
        <v>0</v>
      </c>
      <c r="P5023" s="89" t="s">
        <v>670</v>
      </c>
    </row>
    <row r="5024" spans="1:16" ht="38.25">
      <c r="A5024" s="271" t="s">
        <v>711</v>
      </c>
      <c r="B5024" s="89"/>
      <c r="C5024" s="272" t="s">
        <v>1414</v>
      </c>
      <c r="D5024" s="84">
        <v>43585</v>
      </c>
      <c r="E5024" s="85" t="s">
        <v>9439</v>
      </c>
      <c r="F5024" s="85" t="s">
        <v>13</v>
      </c>
      <c r="G5024" s="85">
        <v>394625</v>
      </c>
      <c r="H5024" s="89"/>
      <c r="I5024" s="273" t="s">
        <v>720</v>
      </c>
      <c r="J5024" s="89"/>
      <c r="K5024" s="89"/>
      <c r="L5024" s="89"/>
      <c r="M5024" s="89"/>
      <c r="N5024" s="274">
        <v>5058.3599999999997</v>
      </c>
      <c r="O5024" s="274">
        <v>0</v>
      </c>
      <c r="P5024" s="89" t="s">
        <v>670</v>
      </c>
    </row>
    <row r="5025" spans="1:16" ht="38.25">
      <c r="A5025" s="271" t="s">
        <v>711</v>
      </c>
      <c r="B5025" s="89"/>
      <c r="C5025" s="272" t="s">
        <v>1414</v>
      </c>
      <c r="D5025" s="84">
        <v>43585</v>
      </c>
      <c r="E5025" s="85" t="s">
        <v>9440</v>
      </c>
      <c r="F5025" s="85" t="s">
        <v>13</v>
      </c>
      <c r="G5025" s="85">
        <v>394627</v>
      </c>
      <c r="H5025" s="89"/>
      <c r="I5025" s="273" t="s">
        <v>720</v>
      </c>
      <c r="J5025" s="89"/>
      <c r="K5025" s="89"/>
      <c r="L5025" s="89"/>
      <c r="M5025" s="89"/>
      <c r="N5025" s="274">
        <v>42592.85</v>
      </c>
      <c r="O5025" s="274">
        <v>0</v>
      </c>
      <c r="P5025" s="89" t="s">
        <v>670</v>
      </c>
    </row>
    <row r="5026" spans="1:16" ht="38.25">
      <c r="A5026" s="271" t="s">
        <v>711</v>
      </c>
      <c r="B5026" s="89"/>
      <c r="C5026" s="272" t="s">
        <v>1414</v>
      </c>
      <c r="D5026" s="84">
        <v>43585</v>
      </c>
      <c r="E5026" s="85" t="s">
        <v>9441</v>
      </c>
      <c r="F5026" s="85" t="s">
        <v>13</v>
      </c>
      <c r="G5026" s="85">
        <v>394629</v>
      </c>
      <c r="H5026" s="89"/>
      <c r="I5026" s="273" t="s">
        <v>720</v>
      </c>
      <c r="J5026" s="89"/>
      <c r="K5026" s="89"/>
      <c r="L5026" s="89"/>
      <c r="M5026" s="89"/>
      <c r="N5026" s="274">
        <v>10499.02</v>
      </c>
      <c r="O5026" s="274">
        <v>0</v>
      </c>
      <c r="P5026" s="89" t="s">
        <v>670</v>
      </c>
    </row>
    <row r="5027" spans="1:16" ht="38.25">
      <c r="A5027" s="271" t="s">
        <v>711</v>
      </c>
      <c r="B5027" s="89"/>
      <c r="C5027" s="272" t="s">
        <v>1414</v>
      </c>
      <c r="D5027" s="84">
        <v>43585</v>
      </c>
      <c r="E5027" s="85" t="s">
        <v>9442</v>
      </c>
      <c r="F5027" s="85" t="s">
        <v>13</v>
      </c>
      <c r="G5027" s="85">
        <v>394631</v>
      </c>
      <c r="H5027" s="89"/>
      <c r="I5027" s="273" t="s">
        <v>720</v>
      </c>
      <c r="J5027" s="89"/>
      <c r="K5027" s="89"/>
      <c r="L5027" s="89"/>
      <c r="M5027" s="89"/>
      <c r="N5027" s="274">
        <v>39310.82</v>
      </c>
      <c r="O5027" s="274">
        <v>0</v>
      </c>
      <c r="P5027" s="89" t="s">
        <v>670</v>
      </c>
    </row>
    <row r="5028" spans="1:16" ht="38.25">
      <c r="A5028" s="271" t="s">
        <v>711</v>
      </c>
      <c r="B5028" s="89"/>
      <c r="C5028" s="272" t="s">
        <v>1414</v>
      </c>
      <c r="D5028" s="84">
        <v>43585</v>
      </c>
      <c r="E5028" s="85" t="s">
        <v>9443</v>
      </c>
      <c r="F5028" s="85" t="s">
        <v>13</v>
      </c>
      <c r="G5028" s="85">
        <v>394633</v>
      </c>
      <c r="H5028" s="89"/>
      <c r="I5028" s="273" t="s">
        <v>720</v>
      </c>
      <c r="J5028" s="89"/>
      <c r="K5028" s="89"/>
      <c r="L5028" s="89"/>
      <c r="M5028" s="89"/>
      <c r="N5028" s="274">
        <v>2188.27</v>
      </c>
      <c r="O5028" s="274">
        <v>0</v>
      </c>
      <c r="P5028" s="89" t="s">
        <v>670</v>
      </c>
    </row>
    <row r="5029" spans="1:16" ht="38.25">
      <c r="A5029" s="271" t="s">
        <v>711</v>
      </c>
      <c r="B5029" s="89"/>
      <c r="C5029" s="272" t="s">
        <v>1414</v>
      </c>
      <c r="D5029" s="84">
        <v>43585</v>
      </c>
      <c r="E5029" s="85" t="s">
        <v>9444</v>
      </c>
      <c r="F5029" s="85" t="s">
        <v>13</v>
      </c>
      <c r="G5029" s="85">
        <v>394635</v>
      </c>
      <c r="H5029" s="89"/>
      <c r="I5029" s="273" t="s">
        <v>720</v>
      </c>
      <c r="J5029" s="89"/>
      <c r="K5029" s="89"/>
      <c r="L5029" s="89"/>
      <c r="M5029" s="89"/>
      <c r="N5029" s="274">
        <v>10489.9</v>
      </c>
      <c r="O5029" s="274">
        <v>0</v>
      </c>
      <c r="P5029" s="89" t="s">
        <v>670</v>
      </c>
    </row>
    <row r="5030" spans="1:16" ht="38.25">
      <c r="A5030" s="271" t="s">
        <v>711</v>
      </c>
      <c r="B5030" s="89"/>
      <c r="C5030" s="272" t="s">
        <v>1414</v>
      </c>
      <c r="D5030" s="84">
        <v>43585</v>
      </c>
      <c r="E5030" s="85" t="s">
        <v>9445</v>
      </c>
      <c r="F5030" s="85" t="s">
        <v>13</v>
      </c>
      <c r="G5030" s="85">
        <v>394638</v>
      </c>
      <c r="H5030" s="89"/>
      <c r="I5030" s="273" t="s">
        <v>720</v>
      </c>
      <c r="J5030" s="89"/>
      <c r="K5030" s="89"/>
      <c r="L5030" s="89"/>
      <c r="M5030" s="89"/>
      <c r="N5030" s="274">
        <v>2146868.14</v>
      </c>
      <c r="O5030" s="274">
        <v>0</v>
      </c>
      <c r="P5030" s="89" t="s">
        <v>670</v>
      </c>
    </row>
    <row r="5031" spans="1:16" ht="38.25">
      <c r="A5031" s="271" t="s">
        <v>711</v>
      </c>
      <c r="B5031" s="89"/>
      <c r="C5031" s="272" t="s">
        <v>1414</v>
      </c>
      <c r="D5031" s="84">
        <v>43585</v>
      </c>
      <c r="E5031" s="85" t="s">
        <v>9446</v>
      </c>
      <c r="F5031" s="85" t="s">
        <v>13</v>
      </c>
      <c r="G5031" s="85">
        <v>394640</v>
      </c>
      <c r="H5031" s="89"/>
      <c r="I5031" s="273" t="s">
        <v>720</v>
      </c>
      <c r="J5031" s="89"/>
      <c r="K5031" s="89"/>
      <c r="L5031" s="89"/>
      <c r="M5031" s="89"/>
      <c r="N5031" s="274">
        <v>2146868.14</v>
      </c>
      <c r="O5031" s="274">
        <v>0</v>
      </c>
      <c r="P5031" s="89" t="s">
        <v>670</v>
      </c>
    </row>
    <row r="5032" spans="1:16" ht="38.25">
      <c r="A5032" s="271" t="s">
        <v>711</v>
      </c>
      <c r="B5032" s="89"/>
      <c r="C5032" s="272" t="s">
        <v>1414</v>
      </c>
      <c r="D5032" s="84">
        <v>43585</v>
      </c>
      <c r="E5032" s="85" t="s">
        <v>9447</v>
      </c>
      <c r="F5032" s="85" t="s">
        <v>13</v>
      </c>
      <c r="G5032" s="85">
        <v>394642</v>
      </c>
      <c r="H5032" s="89"/>
      <c r="I5032" s="273" t="s">
        <v>720</v>
      </c>
      <c r="J5032" s="89"/>
      <c r="K5032" s="89"/>
      <c r="L5032" s="89"/>
      <c r="M5032" s="89"/>
      <c r="N5032" s="274">
        <v>2146868.14</v>
      </c>
      <c r="O5032" s="274">
        <v>0</v>
      </c>
      <c r="P5032" s="89" t="s">
        <v>670</v>
      </c>
    </row>
    <row r="5033" spans="1:16" ht="38.25">
      <c r="A5033" s="271" t="s">
        <v>711</v>
      </c>
      <c r="B5033" s="89"/>
      <c r="C5033" s="272" t="s">
        <v>1414</v>
      </c>
      <c r="D5033" s="84">
        <v>43585</v>
      </c>
      <c r="E5033" s="85" t="s">
        <v>9448</v>
      </c>
      <c r="F5033" s="85" t="s">
        <v>13</v>
      </c>
      <c r="G5033" s="85">
        <v>394644</v>
      </c>
      <c r="H5033" s="89"/>
      <c r="I5033" s="273" t="s">
        <v>720</v>
      </c>
      <c r="J5033" s="89"/>
      <c r="K5033" s="89"/>
      <c r="L5033" s="89"/>
      <c r="M5033" s="89"/>
      <c r="N5033" s="274">
        <v>2146868.14</v>
      </c>
      <c r="O5033" s="274">
        <v>0</v>
      </c>
      <c r="P5033" s="89" t="s">
        <v>670</v>
      </c>
    </row>
    <row r="5034" spans="1:16" ht="38.25">
      <c r="A5034" s="271" t="s">
        <v>711</v>
      </c>
      <c r="B5034" s="89"/>
      <c r="C5034" s="272" t="s">
        <v>1414</v>
      </c>
      <c r="D5034" s="84">
        <v>43585</v>
      </c>
      <c r="E5034" s="85" t="s">
        <v>9449</v>
      </c>
      <c r="F5034" s="85" t="s">
        <v>13</v>
      </c>
      <c r="G5034" s="85">
        <v>394646</v>
      </c>
      <c r="H5034" s="89"/>
      <c r="I5034" s="273" t="s">
        <v>720</v>
      </c>
      <c r="J5034" s="89"/>
      <c r="K5034" s="89"/>
      <c r="L5034" s="89"/>
      <c r="M5034" s="89"/>
      <c r="N5034" s="274">
        <v>2146868.14</v>
      </c>
      <c r="O5034" s="274">
        <v>0</v>
      </c>
      <c r="P5034" s="89" t="s">
        <v>670</v>
      </c>
    </row>
    <row r="5035" spans="1:16" ht="38.25">
      <c r="A5035" s="271" t="s">
        <v>711</v>
      </c>
      <c r="B5035" s="89"/>
      <c r="C5035" s="272" t="s">
        <v>1414</v>
      </c>
      <c r="D5035" s="84">
        <v>43585</v>
      </c>
      <c r="E5035" s="85" t="s">
        <v>9450</v>
      </c>
      <c r="F5035" s="85" t="s">
        <v>13</v>
      </c>
      <c r="G5035" s="85">
        <v>394648</v>
      </c>
      <c r="H5035" s="89"/>
      <c r="I5035" s="273" t="s">
        <v>720</v>
      </c>
      <c r="J5035" s="89"/>
      <c r="K5035" s="89"/>
      <c r="L5035" s="89"/>
      <c r="M5035" s="89"/>
      <c r="N5035" s="274">
        <v>5896625.5</v>
      </c>
      <c r="O5035" s="274">
        <v>0</v>
      </c>
      <c r="P5035" s="89" t="s">
        <v>670</v>
      </c>
    </row>
    <row r="5036" spans="1:16" ht="38.25">
      <c r="A5036" s="271" t="s">
        <v>711</v>
      </c>
      <c r="B5036" s="89"/>
      <c r="C5036" s="272" t="s">
        <v>1414</v>
      </c>
      <c r="D5036" s="84">
        <v>43585</v>
      </c>
      <c r="E5036" s="85" t="s">
        <v>9451</v>
      </c>
      <c r="F5036" s="85" t="s">
        <v>13</v>
      </c>
      <c r="G5036" s="85">
        <v>394650</v>
      </c>
      <c r="H5036" s="89"/>
      <c r="I5036" s="273" t="s">
        <v>720</v>
      </c>
      <c r="J5036" s="89"/>
      <c r="K5036" s="89"/>
      <c r="L5036" s="89"/>
      <c r="M5036" s="89"/>
      <c r="N5036" s="274">
        <v>5896625.5</v>
      </c>
      <c r="O5036" s="274">
        <v>0</v>
      </c>
      <c r="P5036" s="89" t="s">
        <v>670</v>
      </c>
    </row>
    <row r="5037" spans="1:16" ht="38.25">
      <c r="A5037" s="271" t="s">
        <v>711</v>
      </c>
      <c r="B5037" s="89"/>
      <c r="C5037" s="272" t="s">
        <v>1414</v>
      </c>
      <c r="D5037" s="84">
        <v>43585</v>
      </c>
      <c r="E5037" s="85" t="s">
        <v>9452</v>
      </c>
      <c r="F5037" s="85" t="s">
        <v>13</v>
      </c>
      <c r="G5037" s="85">
        <v>394652</v>
      </c>
      <c r="H5037" s="89"/>
      <c r="I5037" s="273" t="s">
        <v>720</v>
      </c>
      <c r="J5037" s="89"/>
      <c r="K5037" s="89"/>
      <c r="L5037" s="89"/>
      <c r="M5037" s="89"/>
      <c r="N5037" s="274">
        <v>5896625.5</v>
      </c>
      <c r="O5037" s="274">
        <v>0</v>
      </c>
      <c r="P5037" s="89" t="s">
        <v>670</v>
      </c>
    </row>
    <row r="5038" spans="1:16" ht="38.25">
      <c r="A5038" s="271" t="s">
        <v>711</v>
      </c>
      <c r="B5038" s="89"/>
      <c r="C5038" s="272" t="s">
        <v>1414</v>
      </c>
      <c r="D5038" s="84">
        <v>43585</v>
      </c>
      <c r="E5038" s="85" t="s">
        <v>9453</v>
      </c>
      <c r="F5038" s="85" t="s">
        <v>13</v>
      </c>
      <c r="G5038" s="85">
        <v>394654</v>
      </c>
      <c r="H5038" s="89"/>
      <c r="I5038" s="273" t="s">
        <v>720</v>
      </c>
      <c r="J5038" s="89"/>
      <c r="K5038" s="89"/>
      <c r="L5038" s="89"/>
      <c r="M5038" s="89"/>
      <c r="N5038" s="274">
        <v>5896625.5</v>
      </c>
      <c r="O5038" s="274">
        <v>0</v>
      </c>
      <c r="P5038" s="89" t="s">
        <v>670</v>
      </c>
    </row>
    <row r="5039" spans="1:16" ht="38.25">
      <c r="A5039" s="271" t="s">
        <v>711</v>
      </c>
      <c r="B5039" s="89"/>
      <c r="C5039" s="272" t="s">
        <v>1414</v>
      </c>
      <c r="D5039" s="84">
        <v>43585</v>
      </c>
      <c r="E5039" s="85" t="s">
        <v>9454</v>
      </c>
      <c r="F5039" s="85" t="s">
        <v>13</v>
      </c>
      <c r="G5039" s="85">
        <v>394656</v>
      </c>
      <c r="H5039" s="89"/>
      <c r="I5039" s="273" t="s">
        <v>720</v>
      </c>
      <c r="J5039" s="89"/>
      <c r="K5039" s="89"/>
      <c r="L5039" s="89"/>
      <c r="M5039" s="89"/>
      <c r="N5039" s="274">
        <v>5896625.5</v>
      </c>
      <c r="O5039" s="274">
        <v>0</v>
      </c>
      <c r="P5039" s="89" t="s">
        <v>670</v>
      </c>
    </row>
    <row r="5040" spans="1:16" ht="38.25">
      <c r="A5040" s="271" t="s">
        <v>711</v>
      </c>
      <c r="B5040" s="89"/>
      <c r="C5040" s="272" t="s">
        <v>1414</v>
      </c>
      <c r="D5040" s="84">
        <v>43585</v>
      </c>
      <c r="E5040" s="85" t="s">
        <v>9455</v>
      </c>
      <c r="F5040" s="85" t="s">
        <v>13</v>
      </c>
      <c r="G5040" s="85">
        <v>394658</v>
      </c>
      <c r="H5040" s="89"/>
      <c r="I5040" s="273" t="s">
        <v>720</v>
      </c>
      <c r="J5040" s="89"/>
      <c r="K5040" s="89"/>
      <c r="L5040" s="89"/>
      <c r="M5040" s="89"/>
      <c r="N5040" s="274">
        <v>4995046.57</v>
      </c>
      <c r="O5040" s="274">
        <v>0</v>
      </c>
      <c r="P5040" s="89" t="s">
        <v>670</v>
      </c>
    </row>
    <row r="5041" spans="1:16" ht="38.25">
      <c r="A5041" s="271" t="s">
        <v>711</v>
      </c>
      <c r="B5041" s="89"/>
      <c r="C5041" s="272" t="s">
        <v>1414</v>
      </c>
      <c r="D5041" s="84">
        <v>43585</v>
      </c>
      <c r="E5041" s="85" t="s">
        <v>9456</v>
      </c>
      <c r="F5041" s="85" t="s">
        <v>13</v>
      </c>
      <c r="G5041" s="85">
        <v>394660</v>
      </c>
      <c r="H5041" s="89"/>
      <c r="I5041" s="273" t="s">
        <v>720</v>
      </c>
      <c r="J5041" s="89"/>
      <c r="K5041" s="89"/>
      <c r="L5041" s="89"/>
      <c r="M5041" s="89"/>
      <c r="N5041" s="274">
        <v>4995046.57</v>
      </c>
      <c r="O5041" s="274">
        <v>0</v>
      </c>
      <c r="P5041" s="89" t="s">
        <v>670</v>
      </c>
    </row>
    <row r="5042" spans="1:16" ht="38.25">
      <c r="A5042" s="271" t="s">
        <v>711</v>
      </c>
      <c r="B5042" s="89"/>
      <c r="C5042" s="272" t="s">
        <v>1414</v>
      </c>
      <c r="D5042" s="84">
        <v>43585</v>
      </c>
      <c r="E5042" s="85" t="s">
        <v>9457</v>
      </c>
      <c r="F5042" s="85" t="s">
        <v>13</v>
      </c>
      <c r="G5042" s="85">
        <v>394662</v>
      </c>
      <c r="H5042" s="89"/>
      <c r="I5042" s="273" t="s">
        <v>720</v>
      </c>
      <c r="J5042" s="89"/>
      <c r="K5042" s="89"/>
      <c r="L5042" s="89"/>
      <c r="M5042" s="89"/>
      <c r="N5042" s="274">
        <v>4995046.57</v>
      </c>
      <c r="O5042" s="274">
        <v>0</v>
      </c>
      <c r="P5042" s="89" t="s">
        <v>670</v>
      </c>
    </row>
    <row r="5043" spans="1:16" ht="38.25">
      <c r="A5043" s="271" t="s">
        <v>711</v>
      </c>
      <c r="B5043" s="89"/>
      <c r="C5043" s="272" t="s">
        <v>1414</v>
      </c>
      <c r="D5043" s="84">
        <v>43585</v>
      </c>
      <c r="E5043" s="85" t="s">
        <v>9458</v>
      </c>
      <c r="F5043" s="85" t="s">
        <v>13</v>
      </c>
      <c r="G5043" s="85">
        <v>394664</v>
      </c>
      <c r="H5043" s="89"/>
      <c r="I5043" s="273" t="s">
        <v>720</v>
      </c>
      <c r="J5043" s="89"/>
      <c r="K5043" s="89"/>
      <c r="L5043" s="89"/>
      <c r="M5043" s="89"/>
      <c r="N5043" s="274">
        <v>4995046.57</v>
      </c>
      <c r="O5043" s="274">
        <v>0</v>
      </c>
      <c r="P5043" s="89" t="s">
        <v>670</v>
      </c>
    </row>
    <row r="5044" spans="1:16" ht="38.25">
      <c r="A5044" s="271" t="s">
        <v>711</v>
      </c>
      <c r="B5044" s="89"/>
      <c r="C5044" s="272" t="s">
        <v>1414</v>
      </c>
      <c r="D5044" s="84">
        <v>43585</v>
      </c>
      <c r="E5044" s="85" t="s">
        <v>9459</v>
      </c>
      <c r="F5044" s="85" t="s">
        <v>13</v>
      </c>
      <c r="G5044" s="85">
        <v>394666</v>
      </c>
      <c r="H5044" s="89"/>
      <c r="I5044" s="273" t="s">
        <v>720</v>
      </c>
      <c r="J5044" s="89"/>
      <c r="K5044" s="89"/>
      <c r="L5044" s="89"/>
      <c r="M5044" s="89"/>
      <c r="N5044" s="274">
        <v>4995046.57</v>
      </c>
      <c r="O5044" s="274">
        <v>0</v>
      </c>
      <c r="P5044" s="89" t="s">
        <v>670</v>
      </c>
    </row>
    <row r="5045" spans="1:16" ht="38.25">
      <c r="A5045" s="271" t="s">
        <v>711</v>
      </c>
      <c r="B5045" s="89"/>
      <c r="C5045" s="272" t="s">
        <v>1414</v>
      </c>
      <c r="D5045" s="84">
        <v>43585</v>
      </c>
      <c r="E5045" s="85" t="s">
        <v>9460</v>
      </c>
      <c r="F5045" s="85" t="s">
        <v>13</v>
      </c>
      <c r="G5045" s="85">
        <v>394668</v>
      </c>
      <c r="H5045" s="89"/>
      <c r="I5045" s="273" t="s">
        <v>720</v>
      </c>
      <c r="J5045" s="89"/>
      <c r="K5045" s="89"/>
      <c r="L5045" s="89"/>
      <c r="M5045" s="89"/>
      <c r="N5045" s="274">
        <v>13719482.07</v>
      </c>
      <c r="O5045" s="274">
        <v>0</v>
      </c>
      <c r="P5045" s="89" t="s">
        <v>670</v>
      </c>
    </row>
    <row r="5046" spans="1:16" ht="38.25">
      <c r="A5046" s="271" t="s">
        <v>711</v>
      </c>
      <c r="B5046" s="89"/>
      <c r="C5046" s="272" t="s">
        <v>1414</v>
      </c>
      <c r="D5046" s="84">
        <v>43585</v>
      </c>
      <c r="E5046" s="85" t="s">
        <v>9461</v>
      </c>
      <c r="F5046" s="85" t="s">
        <v>13</v>
      </c>
      <c r="G5046" s="85">
        <v>394670</v>
      </c>
      <c r="H5046" s="89"/>
      <c r="I5046" s="273" t="s">
        <v>720</v>
      </c>
      <c r="J5046" s="89"/>
      <c r="K5046" s="89"/>
      <c r="L5046" s="89"/>
      <c r="M5046" s="89"/>
      <c r="N5046" s="274">
        <v>13719482.07</v>
      </c>
      <c r="O5046" s="274">
        <v>0</v>
      </c>
      <c r="P5046" s="89" t="s">
        <v>670</v>
      </c>
    </row>
    <row r="5047" spans="1:16" ht="38.25">
      <c r="A5047" s="271" t="s">
        <v>711</v>
      </c>
      <c r="B5047" s="89"/>
      <c r="C5047" s="272" t="s">
        <v>1414</v>
      </c>
      <c r="D5047" s="84">
        <v>43585</v>
      </c>
      <c r="E5047" s="85" t="s">
        <v>9462</v>
      </c>
      <c r="F5047" s="85" t="s">
        <v>13</v>
      </c>
      <c r="G5047" s="85">
        <v>394672</v>
      </c>
      <c r="H5047" s="89"/>
      <c r="I5047" s="273" t="s">
        <v>720</v>
      </c>
      <c r="J5047" s="89"/>
      <c r="K5047" s="89"/>
      <c r="L5047" s="89"/>
      <c r="M5047" s="89"/>
      <c r="N5047" s="274">
        <v>13719482.07</v>
      </c>
      <c r="O5047" s="274">
        <v>0</v>
      </c>
      <c r="P5047" s="89" t="s">
        <v>670</v>
      </c>
    </row>
    <row r="5048" spans="1:16" ht="38.25">
      <c r="A5048" s="271" t="s">
        <v>711</v>
      </c>
      <c r="B5048" s="89"/>
      <c r="C5048" s="272" t="s">
        <v>1414</v>
      </c>
      <c r="D5048" s="84">
        <v>43585</v>
      </c>
      <c r="E5048" s="85" t="s">
        <v>9463</v>
      </c>
      <c r="F5048" s="85" t="s">
        <v>13</v>
      </c>
      <c r="G5048" s="85">
        <v>394674</v>
      </c>
      <c r="H5048" s="89"/>
      <c r="I5048" s="273" t="s">
        <v>720</v>
      </c>
      <c r="J5048" s="89"/>
      <c r="K5048" s="89"/>
      <c r="L5048" s="89"/>
      <c r="M5048" s="89"/>
      <c r="N5048" s="274">
        <v>13719482.07</v>
      </c>
      <c r="O5048" s="274">
        <v>0</v>
      </c>
      <c r="P5048" s="89" t="s">
        <v>670</v>
      </c>
    </row>
    <row r="5049" spans="1:16" ht="38.25">
      <c r="A5049" s="271" t="s">
        <v>711</v>
      </c>
      <c r="B5049" s="89"/>
      <c r="C5049" s="272" t="s">
        <v>1414</v>
      </c>
      <c r="D5049" s="84">
        <v>43585</v>
      </c>
      <c r="E5049" s="85" t="s">
        <v>9464</v>
      </c>
      <c r="F5049" s="85" t="s">
        <v>13</v>
      </c>
      <c r="G5049" s="85">
        <v>394676</v>
      </c>
      <c r="H5049" s="89"/>
      <c r="I5049" s="273" t="s">
        <v>720</v>
      </c>
      <c r="J5049" s="89"/>
      <c r="K5049" s="89"/>
      <c r="L5049" s="89"/>
      <c r="M5049" s="89"/>
      <c r="N5049" s="274">
        <v>13719482.07</v>
      </c>
      <c r="O5049" s="274">
        <v>0</v>
      </c>
      <c r="P5049" s="89" t="s">
        <v>670</v>
      </c>
    </row>
    <row r="5050" spans="1:16" ht="38.25">
      <c r="A5050" s="271" t="s">
        <v>711</v>
      </c>
      <c r="B5050" s="89"/>
      <c r="C5050" s="272" t="s">
        <v>1414</v>
      </c>
      <c r="D5050" s="84">
        <v>43585</v>
      </c>
      <c r="E5050" s="85" t="s">
        <v>9465</v>
      </c>
      <c r="F5050" s="85" t="s">
        <v>13</v>
      </c>
      <c r="G5050" s="85">
        <v>394678</v>
      </c>
      <c r="H5050" s="89"/>
      <c r="I5050" s="273" t="s">
        <v>720</v>
      </c>
      <c r="J5050" s="89"/>
      <c r="K5050" s="89"/>
      <c r="L5050" s="89"/>
      <c r="M5050" s="89"/>
      <c r="N5050" s="274">
        <v>2524120.7400000002</v>
      </c>
      <c r="O5050" s="274">
        <v>0</v>
      </c>
      <c r="P5050" s="89" t="s">
        <v>670</v>
      </c>
    </row>
    <row r="5051" spans="1:16" ht="38.25">
      <c r="A5051" s="271" t="s">
        <v>711</v>
      </c>
      <c r="B5051" s="89"/>
      <c r="C5051" s="272" t="s">
        <v>1414</v>
      </c>
      <c r="D5051" s="84">
        <v>43585</v>
      </c>
      <c r="E5051" s="85" t="s">
        <v>9466</v>
      </c>
      <c r="F5051" s="85" t="s">
        <v>13</v>
      </c>
      <c r="G5051" s="85">
        <v>394680</v>
      </c>
      <c r="H5051" s="89"/>
      <c r="I5051" s="273" t="s">
        <v>720</v>
      </c>
      <c r="J5051" s="89"/>
      <c r="K5051" s="89"/>
      <c r="L5051" s="89"/>
      <c r="M5051" s="89"/>
      <c r="N5051" s="274">
        <v>2524120.7400000002</v>
      </c>
      <c r="O5051" s="274">
        <v>0</v>
      </c>
      <c r="P5051" s="89" t="s">
        <v>670</v>
      </c>
    </row>
    <row r="5052" spans="1:16" ht="38.25">
      <c r="A5052" s="271" t="s">
        <v>711</v>
      </c>
      <c r="B5052" s="89"/>
      <c r="C5052" s="272" t="s">
        <v>1414</v>
      </c>
      <c r="D5052" s="84">
        <v>43585</v>
      </c>
      <c r="E5052" s="85" t="s">
        <v>9467</v>
      </c>
      <c r="F5052" s="85" t="s">
        <v>13</v>
      </c>
      <c r="G5052" s="85">
        <v>394682</v>
      </c>
      <c r="H5052" s="89"/>
      <c r="I5052" s="273" t="s">
        <v>720</v>
      </c>
      <c r="J5052" s="89"/>
      <c r="K5052" s="89"/>
      <c r="L5052" s="89"/>
      <c r="M5052" s="89"/>
      <c r="N5052" s="274">
        <v>2524120.7400000002</v>
      </c>
      <c r="O5052" s="274">
        <v>0</v>
      </c>
      <c r="P5052" s="89" t="s">
        <v>670</v>
      </c>
    </row>
    <row r="5053" spans="1:16" ht="38.25">
      <c r="A5053" s="271" t="s">
        <v>711</v>
      </c>
      <c r="B5053" s="89"/>
      <c r="C5053" s="272" t="s">
        <v>1414</v>
      </c>
      <c r="D5053" s="84">
        <v>43585</v>
      </c>
      <c r="E5053" s="85" t="s">
        <v>9468</v>
      </c>
      <c r="F5053" s="85" t="s">
        <v>13</v>
      </c>
      <c r="G5053" s="85">
        <v>394684</v>
      </c>
      <c r="H5053" s="89"/>
      <c r="I5053" s="273" t="s">
        <v>720</v>
      </c>
      <c r="J5053" s="89"/>
      <c r="K5053" s="89"/>
      <c r="L5053" s="89"/>
      <c r="M5053" s="89"/>
      <c r="N5053" s="274">
        <v>16064218.890000001</v>
      </c>
      <c r="O5053" s="274">
        <v>0</v>
      </c>
      <c r="P5053" s="89" t="s">
        <v>670</v>
      </c>
    </row>
    <row r="5054" spans="1:16" ht="38.25">
      <c r="A5054" s="271" t="s">
        <v>711</v>
      </c>
      <c r="B5054" s="89"/>
      <c r="C5054" s="272" t="s">
        <v>1414</v>
      </c>
      <c r="D5054" s="84">
        <v>43585</v>
      </c>
      <c r="E5054" s="85" t="s">
        <v>9469</v>
      </c>
      <c r="F5054" s="85" t="s">
        <v>13</v>
      </c>
      <c r="G5054" s="85">
        <v>394686</v>
      </c>
      <c r="H5054" s="89"/>
      <c r="I5054" s="273" t="s">
        <v>720</v>
      </c>
      <c r="J5054" s="89"/>
      <c r="K5054" s="89"/>
      <c r="L5054" s="89"/>
      <c r="M5054" s="89"/>
      <c r="N5054" s="274">
        <v>7933993.71</v>
      </c>
      <c r="O5054" s="274">
        <v>0</v>
      </c>
      <c r="P5054" s="89" t="s">
        <v>670</v>
      </c>
    </row>
    <row r="5055" spans="1:16" ht="38.25">
      <c r="A5055" s="271" t="s">
        <v>711</v>
      </c>
      <c r="B5055" s="89"/>
      <c r="C5055" s="272" t="s">
        <v>1414</v>
      </c>
      <c r="D5055" s="84">
        <v>43585</v>
      </c>
      <c r="E5055" s="85" t="s">
        <v>9470</v>
      </c>
      <c r="F5055" s="85" t="s">
        <v>13</v>
      </c>
      <c r="G5055" s="85">
        <v>394688</v>
      </c>
      <c r="H5055" s="89"/>
      <c r="I5055" s="273" t="s">
        <v>720</v>
      </c>
      <c r="J5055" s="89"/>
      <c r="K5055" s="89"/>
      <c r="L5055" s="89"/>
      <c r="M5055" s="89"/>
      <c r="N5055" s="274">
        <v>94136081.5</v>
      </c>
      <c r="O5055" s="274">
        <v>0</v>
      </c>
      <c r="P5055" s="89" t="s">
        <v>670</v>
      </c>
    </row>
    <row r="5056" spans="1:16" ht="38.25">
      <c r="A5056" s="271" t="s">
        <v>711</v>
      </c>
      <c r="B5056" s="89"/>
      <c r="C5056" s="272" t="s">
        <v>1414</v>
      </c>
      <c r="D5056" s="84">
        <v>43585</v>
      </c>
      <c r="E5056" s="85" t="s">
        <v>9471</v>
      </c>
      <c r="F5056" s="85" t="s">
        <v>13</v>
      </c>
      <c r="G5056" s="85">
        <v>394690</v>
      </c>
      <c r="H5056" s="89"/>
      <c r="I5056" s="273" t="s">
        <v>720</v>
      </c>
      <c r="J5056" s="89"/>
      <c r="K5056" s="89"/>
      <c r="L5056" s="89"/>
      <c r="M5056" s="89"/>
      <c r="N5056" s="274">
        <v>40459633.719999999</v>
      </c>
      <c r="O5056" s="274">
        <v>0</v>
      </c>
      <c r="P5056" s="89" t="s">
        <v>670</v>
      </c>
    </row>
    <row r="5057" spans="1:16" ht="38.25">
      <c r="A5057" s="271" t="s">
        <v>711</v>
      </c>
      <c r="B5057" s="89"/>
      <c r="C5057" s="272" t="s">
        <v>1414</v>
      </c>
      <c r="D5057" s="84">
        <v>43585</v>
      </c>
      <c r="E5057" s="85" t="s">
        <v>9472</v>
      </c>
      <c r="F5057" s="85" t="s">
        <v>13</v>
      </c>
      <c r="G5057" s="85">
        <v>394692</v>
      </c>
      <c r="H5057" s="89"/>
      <c r="I5057" s="273" t="s">
        <v>720</v>
      </c>
      <c r="J5057" s="89"/>
      <c r="K5057" s="89"/>
      <c r="L5057" s="89"/>
      <c r="M5057" s="89"/>
      <c r="N5057" s="274">
        <v>8120.87</v>
      </c>
      <c r="O5057" s="274">
        <v>0</v>
      </c>
      <c r="P5057" s="89" t="s">
        <v>670</v>
      </c>
    </row>
    <row r="5058" spans="1:16" ht="38.25">
      <c r="A5058" s="271" t="s">
        <v>711</v>
      </c>
      <c r="B5058" s="89"/>
      <c r="C5058" s="272" t="s">
        <v>1414</v>
      </c>
      <c r="D5058" s="84">
        <v>43585</v>
      </c>
      <c r="E5058" s="85" t="s">
        <v>9473</v>
      </c>
      <c r="F5058" s="85" t="s">
        <v>13</v>
      </c>
      <c r="G5058" s="85">
        <v>394694</v>
      </c>
      <c r="H5058" s="89"/>
      <c r="I5058" s="273" t="s">
        <v>720</v>
      </c>
      <c r="J5058" s="89"/>
      <c r="K5058" s="89"/>
      <c r="L5058" s="89"/>
      <c r="M5058" s="89"/>
      <c r="N5058" s="274">
        <v>15507.37</v>
      </c>
      <c r="O5058" s="274">
        <v>0</v>
      </c>
      <c r="P5058" s="89" t="s">
        <v>670</v>
      </c>
    </row>
    <row r="5059" spans="1:16" ht="38.25">
      <c r="A5059" s="271" t="s">
        <v>711</v>
      </c>
      <c r="B5059" s="89"/>
      <c r="C5059" s="272" t="s">
        <v>1414</v>
      </c>
      <c r="D5059" s="84">
        <v>43585</v>
      </c>
      <c r="E5059" s="85" t="s">
        <v>9474</v>
      </c>
      <c r="F5059" s="85" t="s">
        <v>13</v>
      </c>
      <c r="G5059" s="85">
        <v>394696</v>
      </c>
      <c r="H5059" s="89"/>
      <c r="I5059" s="273" t="s">
        <v>720</v>
      </c>
      <c r="J5059" s="89"/>
      <c r="K5059" s="89"/>
      <c r="L5059" s="89"/>
      <c r="M5059" s="89"/>
      <c r="N5059" s="274">
        <v>3822.53</v>
      </c>
      <c r="O5059" s="274">
        <v>0</v>
      </c>
      <c r="P5059" s="89" t="s">
        <v>670</v>
      </c>
    </row>
    <row r="5060" spans="1:16" ht="38.25">
      <c r="A5060" s="271" t="s">
        <v>711</v>
      </c>
      <c r="B5060" s="89"/>
      <c r="C5060" s="272" t="s">
        <v>1414</v>
      </c>
      <c r="D5060" s="84">
        <v>43585</v>
      </c>
      <c r="E5060" s="85" t="s">
        <v>9475</v>
      </c>
      <c r="F5060" s="85" t="s">
        <v>13</v>
      </c>
      <c r="G5060" s="85">
        <v>394698</v>
      </c>
      <c r="H5060" s="89"/>
      <c r="I5060" s="273" t="s">
        <v>720</v>
      </c>
      <c r="J5060" s="89"/>
      <c r="K5060" s="89"/>
      <c r="L5060" s="89"/>
      <c r="M5060" s="89"/>
      <c r="N5060" s="274">
        <v>14312.43</v>
      </c>
      <c r="O5060" s="274">
        <v>0</v>
      </c>
      <c r="P5060" s="89" t="s">
        <v>670</v>
      </c>
    </row>
    <row r="5061" spans="1:16" ht="38.25">
      <c r="A5061" s="271" t="s">
        <v>711</v>
      </c>
      <c r="B5061" s="89"/>
      <c r="C5061" s="272" t="s">
        <v>1414</v>
      </c>
      <c r="D5061" s="84">
        <v>43585</v>
      </c>
      <c r="E5061" s="85" t="s">
        <v>9476</v>
      </c>
      <c r="F5061" s="85" t="s">
        <v>13</v>
      </c>
      <c r="G5061" s="85">
        <v>394700</v>
      </c>
      <c r="H5061" s="89"/>
      <c r="I5061" s="273" t="s">
        <v>720</v>
      </c>
      <c r="J5061" s="89"/>
      <c r="K5061" s="89"/>
      <c r="L5061" s="89"/>
      <c r="M5061" s="89"/>
      <c r="N5061" s="274">
        <v>14312.43</v>
      </c>
      <c r="O5061" s="274">
        <v>0</v>
      </c>
      <c r="P5061" s="89" t="s">
        <v>670</v>
      </c>
    </row>
    <row r="5062" spans="1:16" ht="38.25">
      <c r="A5062" s="271" t="s">
        <v>711</v>
      </c>
      <c r="B5062" s="89"/>
      <c r="C5062" s="272" t="s">
        <v>1414</v>
      </c>
      <c r="D5062" s="84">
        <v>43585</v>
      </c>
      <c r="E5062" s="85" t="s">
        <v>9477</v>
      </c>
      <c r="F5062" s="85" t="s">
        <v>13</v>
      </c>
      <c r="G5062" s="85">
        <v>394702</v>
      </c>
      <c r="H5062" s="89"/>
      <c r="I5062" s="273" t="s">
        <v>720</v>
      </c>
      <c r="J5062" s="89"/>
      <c r="K5062" s="89"/>
      <c r="L5062" s="89"/>
      <c r="M5062" s="89"/>
      <c r="N5062" s="274">
        <v>14312.43</v>
      </c>
      <c r="O5062" s="274">
        <v>0</v>
      </c>
      <c r="P5062" s="89" t="s">
        <v>670</v>
      </c>
    </row>
    <row r="5063" spans="1:16" ht="38.25">
      <c r="A5063" s="271" t="s">
        <v>711</v>
      </c>
      <c r="B5063" s="89"/>
      <c r="C5063" s="272" t="s">
        <v>1414</v>
      </c>
      <c r="D5063" s="84">
        <v>43585</v>
      </c>
      <c r="E5063" s="85" t="s">
        <v>9478</v>
      </c>
      <c r="F5063" s="85" t="s">
        <v>13</v>
      </c>
      <c r="G5063" s="85">
        <v>394704</v>
      </c>
      <c r="H5063" s="89"/>
      <c r="I5063" s="273" t="s">
        <v>720</v>
      </c>
      <c r="J5063" s="89"/>
      <c r="K5063" s="89"/>
      <c r="L5063" s="89"/>
      <c r="M5063" s="89"/>
      <c r="N5063" s="274">
        <v>14312.43</v>
      </c>
      <c r="O5063" s="274">
        <v>0</v>
      </c>
      <c r="P5063" s="89" t="s">
        <v>670</v>
      </c>
    </row>
    <row r="5064" spans="1:16" ht="38.25">
      <c r="A5064" s="271" t="s">
        <v>711</v>
      </c>
      <c r="B5064" s="89"/>
      <c r="C5064" s="272" t="s">
        <v>1414</v>
      </c>
      <c r="D5064" s="84">
        <v>43585</v>
      </c>
      <c r="E5064" s="85" t="s">
        <v>9479</v>
      </c>
      <c r="F5064" s="85" t="s">
        <v>13</v>
      </c>
      <c r="G5064" s="85">
        <v>394706</v>
      </c>
      <c r="H5064" s="89"/>
      <c r="I5064" s="273" t="s">
        <v>720</v>
      </c>
      <c r="J5064" s="89"/>
      <c r="K5064" s="89"/>
      <c r="L5064" s="89"/>
      <c r="M5064" s="89"/>
      <c r="N5064" s="274">
        <v>269730.88</v>
      </c>
      <c r="O5064" s="274">
        <v>0</v>
      </c>
      <c r="P5064" s="89" t="s">
        <v>670</v>
      </c>
    </row>
    <row r="5065" spans="1:16" ht="38.25">
      <c r="A5065" s="271" t="s">
        <v>711</v>
      </c>
      <c r="B5065" s="89"/>
      <c r="C5065" s="272" t="s">
        <v>1414</v>
      </c>
      <c r="D5065" s="84">
        <v>43585</v>
      </c>
      <c r="E5065" s="85" t="s">
        <v>9480</v>
      </c>
      <c r="F5065" s="85" t="s">
        <v>13</v>
      </c>
      <c r="G5065" s="85">
        <v>394708</v>
      </c>
      <c r="H5065" s="89"/>
      <c r="I5065" s="273" t="s">
        <v>720</v>
      </c>
      <c r="J5065" s="89"/>
      <c r="K5065" s="89"/>
      <c r="L5065" s="89"/>
      <c r="M5065" s="89"/>
      <c r="N5065" s="274">
        <v>2870.09</v>
      </c>
      <c r="O5065" s="274">
        <v>0</v>
      </c>
      <c r="P5065" s="89" t="s">
        <v>670</v>
      </c>
    </row>
    <row r="5066" spans="1:16" ht="38.25">
      <c r="A5066" s="271" t="s">
        <v>711</v>
      </c>
      <c r="B5066" s="89"/>
      <c r="C5066" s="272" t="s">
        <v>1414</v>
      </c>
      <c r="D5066" s="84">
        <v>43585</v>
      </c>
      <c r="E5066" s="85" t="s">
        <v>9481</v>
      </c>
      <c r="F5066" s="85" t="s">
        <v>13</v>
      </c>
      <c r="G5066" s="85">
        <v>394710</v>
      </c>
      <c r="H5066" s="89"/>
      <c r="I5066" s="273" t="s">
        <v>720</v>
      </c>
      <c r="J5066" s="89"/>
      <c r="K5066" s="89"/>
      <c r="L5066" s="89"/>
      <c r="M5066" s="89"/>
      <c r="N5066" s="274">
        <v>414.96</v>
      </c>
      <c r="O5066" s="274">
        <v>0</v>
      </c>
      <c r="P5066" s="89" t="s">
        <v>670</v>
      </c>
    </row>
    <row r="5067" spans="1:16" ht="38.25">
      <c r="A5067" s="271" t="s">
        <v>711</v>
      </c>
      <c r="B5067" s="89"/>
      <c r="C5067" s="272" t="s">
        <v>1414</v>
      </c>
      <c r="D5067" s="84">
        <v>43585</v>
      </c>
      <c r="E5067" s="85" t="s">
        <v>9482</v>
      </c>
      <c r="F5067" s="85" t="s">
        <v>13</v>
      </c>
      <c r="G5067" s="85">
        <v>394712</v>
      </c>
      <c r="H5067" s="89"/>
      <c r="I5067" s="273" t="s">
        <v>720</v>
      </c>
      <c r="J5067" s="89"/>
      <c r="K5067" s="89"/>
      <c r="L5067" s="89"/>
      <c r="M5067" s="89"/>
      <c r="N5067" s="274">
        <v>1350.94</v>
      </c>
      <c r="O5067" s="274">
        <v>0</v>
      </c>
      <c r="P5067" s="89" t="s">
        <v>670</v>
      </c>
    </row>
    <row r="5068" spans="1:16" ht="38.25">
      <c r="A5068" s="271" t="s">
        <v>711</v>
      </c>
      <c r="B5068" s="89"/>
      <c r="C5068" s="272" t="s">
        <v>1414</v>
      </c>
      <c r="D5068" s="84">
        <v>43585</v>
      </c>
      <c r="E5068" s="85" t="s">
        <v>9483</v>
      </c>
      <c r="F5068" s="85" t="s">
        <v>13</v>
      </c>
      <c r="G5068" s="85">
        <v>394714</v>
      </c>
      <c r="H5068" s="89"/>
      <c r="I5068" s="273" t="s">
        <v>720</v>
      </c>
      <c r="J5068" s="89"/>
      <c r="K5068" s="89"/>
      <c r="L5068" s="89"/>
      <c r="M5068" s="89"/>
      <c r="N5068" s="274">
        <v>5058.3599999999997</v>
      </c>
      <c r="O5068" s="274">
        <v>0</v>
      </c>
      <c r="P5068" s="89" t="s">
        <v>670</v>
      </c>
    </row>
    <row r="5069" spans="1:16" ht="38.25">
      <c r="A5069" s="271" t="s">
        <v>711</v>
      </c>
      <c r="B5069" s="89"/>
      <c r="C5069" s="272" t="s">
        <v>1414</v>
      </c>
      <c r="D5069" s="84">
        <v>43585</v>
      </c>
      <c r="E5069" s="85" t="s">
        <v>9484</v>
      </c>
      <c r="F5069" s="85" t="s">
        <v>13</v>
      </c>
      <c r="G5069" s="85">
        <v>394716</v>
      </c>
      <c r="H5069" s="89"/>
      <c r="I5069" s="273" t="s">
        <v>720</v>
      </c>
      <c r="J5069" s="89"/>
      <c r="K5069" s="89"/>
      <c r="L5069" s="89"/>
      <c r="M5069" s="89"/>
      <c r="N5069" s="274">
        <v>5058.3599999999997</v>
      </c>
      <c r="O5069" s="274">
        <v>0</v>
      </c>
      <c r="P5069" s="89" t="s">
        <v>670</v>
      </c>
    </row>
    <row r="5070" spans="1:16" ht="38.25">
      <c r="A5070" s="271" t="s">
        <v>711</v>
      </c>
      <c r="B5070" s="89"/>
      <c r="C5070" s="272" t="s">
        <v>1414</v>
      </c>
      <c r="D5070" s="84">
        <v>43585</v>
      </c>
      <c r="E5070" s="85" t="s">
        <v>9485</v>
      </c>
      <c r="F5070" s="85" t="s">
        <v>13</v>
      </c>
      <c r="G5070" s="85">
        <v>394718</v>
      </c>
      <c r="H5070" s="89"/>
      <c r="I5070" s="273" t="s">
        <v>720</v>
      </c>
      <c r="J5070" s="89"/>
      <c r="K5070" s="89"/>
      <c r="L5070" s="89"/>
      <c r="M5070" s="89"/>
      <c r="N5070" s="274">
        <v>5058.3599999999997</v>
      </c>
      <c r="O5070" s="274">
        <v>0</v>
      </c>
      <c r="P5070" s="89" t="s">
        <v>670</v>
      </c>
    </row>
    <row r="5071" spans="1:16" ht="38.25">
      <c r="A5071" s="271" t="s">
        <v>711</v>
      </c>
      <c r="B5071" s="89"/>
      <c r="C5071" s="272" t="s">
        <v>1414</v>
      </c>
      <c r="D5071" s="84">
        <v>43585</v>
      </c>
      <c r="E5071" s="85" t="s">
        <v>9486</v>
      </c>
      <c r="F5071" s="85" t="s">
        <v>13</v>
      </c>
      <c r="G5071" s="85">
        <v>394720</v>
      </c>
      <c r="H5071" s="89"/>
      <c r="I5071" s="273" t="s">
        <v>720</v>
      </c>
      <c r="J5071" s="89"/>
      <c r="K5071" s="89"/>
      <c r="L5071" s="89"/>
      <c r="M5071" s="89"/>
      <c r="N5071" s="274">
        <v>5058.3599999999997</v>
      </c>
      <c r="O5071" s="274">
        <v>0</v>
      </c>
      <c r="P5071" s="89" t="s">
        <v>670</v>
      </c>
    </row>
    <row r="5072" spans="1:16" ht="38.25">
      <c r="A5072" s="271" t="s">
        <v>711</v>
      </c>
      <c r="B5072" s="89"/>
      <c r="C5072" s="272" t="s">
        <v>1414</v>
      </c>
      <c r="D5072" s="84">
        <v>43585</v>
      </c>
      <c r="E5072" s="85" t="s">
        <v>9487</v>
      </c>
      <c r="F5072" s="85" t="s">
        <v>13</v>
      </c>
      <c r="G5072" s="85">
        <v>394722</v>
      </c>
      <c r="H5072" s="89"/>
      <c r="I5072" s="273" t="s">
        <v>720</v>
      </c>
      <c r="J5072" s="89"/>
      <c r="K5072" s="89"/>
      <c r="L5072" s="89"/>
      <c r="M5072" s="89"/>
      <c r="N5072" s="274">
        <v>22305.02</v>
      </c>
      <c r="O5072" s="274">
        <v>0</v>
      </c>
      <c r="P5072" s="89" t="s">
        <v>670</v>
      </c>
    </row>
    <row r="5073" spans="1:16" ht="38.25">
      <c r="A5073" s="271" t="s">
        <v>711</v>
      </c>
      <c r="B5073" s="89"/>
      <c r="C5073" s="272" t="s">
        <v>1414</v>
      </c>
      <c r="D5073" s="84">
        <v>43585</v>
      </c>
      <c r="E5073" s="85" t="s">
        <v>9488</v>
      </c>
      <c r="F5073" s="85" t="s">
        <v>13</v>
      </c>
      <c r="G5073" s="85">
        <v>394724</v>
      </c>
      <c r="H5073" s="89"/>
      <c r="I5073" s="273" t="s">
        <v>720</v>
      </c>
      <c r="J5073" s="89"/>
      <c r="K5073" s="89"/>
      <c r="L5073" s="89"/>
      <c r="M5073" s="89"/>
      <c r="N5073" s="274">
        <v>3224.82</v>
      </c>
      <c r="O5073" s="274">
        <v>0</v>
      </c>
      <c r="P5073" s="89" t="s">
        <v>670</v>
      </c>
    </row>
    <row r="5074" spans="1:16" ht="38.25">
      <c r="A5074" s="271" t="s">
        <v>711</v>
      </c>
      <c r="B5074" s="89"/>
      <c r="C5074" s="272" t="s">
        <v>1414</v>
      </c>
      <c r="D5074" s="84">
        <v>43585</v>
      </c>
      <c r="E5074" s="85" t="s">
        <v>9489</v>
      </c>
      <c r="F5074" s="85" t="s">
        <v>13</v>
      </c>
      <c r="G5074" s="85">
        <v>394726</v>
      </c>
      <c r="H5074" s="89"/>
      <c r="I5074" s="273" t="s">
        <v>720</v>
      </c>
      <c r="J5074" s="89"/>
      <c r="K5074" s="89"/>
      <c r="L5074" s="89"/>
      <c r="M5074" s="89"/>
      <c r="N5074" s="274">
        <v>39310.82</v>
      </c>
      <c r="O5074" s="274">
        <v>0</v>
      </c>
      <c r="P5074" s="89" t="s">
        <v>670</v>
      </c>
    </row>
    <row r="5075" spans="1:16" ht="38.25">
      <c r="A5075" s="271" t="s">
        <v>711</v>
      </c>
      <c r="B5075" s="89"/>
      <c r="C5075" s="272" t="s">
        <v>1414</v>
      </c>
      <c r="D5075" s="84">
        <v>43585</v>
      </c>
      <c r="E5075" s="85" t="s">
        <v>9490</v>
      </c>
      <c r="F5075" s="85" t="s">
        <v>13</v>
      </c>
      <c r="G5075" s="85">
        <v>394728</v>
      </c>
      <c r="H5075" s="89"/>
      <c r="I5075" s="273" t="s">
        <v>720</v>
      </c>
      <c r="J5075" s="89"/>
      <c r="K5075" s="89"/>
      <c r="L5075" s="89"/>
      <c r="M5075" s="89"/>
      <c r="N5075" s="274">
        <v>39310.82</v>
      </c>
      <c r="O5075" s="274">
        <v>0</v>
      </c>
      <c r="P5075" s="89" t="s">
        <v>670</v>
      </c>
    </row>
    <row r="5076" spans="1:16" ht="38.25">
      <c r="A5076" s="271" t="s">
        <v>711</v>
      </c>
      <c r="B5076" s="89"/>
      <c r="C5076" s="272" t="s">
        <v>1414</v>
      </c>
      <c r="D5076" s="84">
        <v>43585</v>
      </c>
      <c r="E5076" s="85" t="s">
        <v>9491</v>
      </c>
      <c r="F5076" s="85" t="s">
        <v>13</v>
      </c>
      <c r="G5076" s="85">
        <v>394730</v>
      </c>
      <c r="H5076" s="89"/>
      <c r="I5076" s="273" t="s">
        <v>720</v>
      </c>
      <c r="J5076" s="89"/>
      <c r="K5076" s="89"/>
      <c r="L5076" s="89"/>
      <c r="M5076" s="89"/>
      <c r="N5076" s="274">
        <v>39310.82</v>
      </c>
      <c r="O5076" s="274">
        <v>0</v>
      </c>
      <c r="P5076" s="89" t="s">
        <v>670</v>
      </c>
    </row>
    <row r="5077" spans="1:16" ht="38.25">
      <c r="A5077" s="271" t="s">
        <v>711</v>
      </c>
      <c r="B5077" s="89"/>
      <c r="C5077" s="272" t="s">
        <v>1414</v>
      </c>
      <c r="D5077" s="84">
        <v>43585</v>
      </c>
      <c r="E5077" s="85" t="s">
        <v>9492</v>
      </c>
      <c r="F5077" s="85" t="s">
        <v>13</v>
      </c>
      <c r="G5077" s="85">
        <v>394732</v>
      </c>
      <c r="H5077" s="89"/>
      <c r="I5077" s="273" t="s">
        <v>720</v>
      </c>
      <c r="J5077" s="89"/>
      <c r="K5077" s="89"/>
      <c r="L5077" s="89"/>
      <c r="M5077" s="89"/>
      <c r="N5077" s="274">
        <v>39310.82</v>
      </c>
      <c r="O5077" s="274">
        <v>0</v>
      </c>
      <c r="P5077" s="89" t="s">
        <v>670</v>
      </c>
    </row>
    <row r="5078" spans="1:16" ht="38.25">
      <c r="A5078" s="271" t="s">
        <v>711</v>
      </c>
      <c r="B5078" s="89"/>
      <c r="C5078" s="272" t="s">
        <v>1414</v>
      </c>
      <c r="D5078" s="84">
        <v>43585</v>
      </c>
      <c r="E5078" s="85" t="s">
        <v>9493</v>
      </c>
      <c r="F5078" s="85" t="s">
        <v>13</v>
      </c>
      <c r="G5078" s="85">
        <v>394734</v>
      </c>
      <c r="H5078" s="89"/>
      <c r="I5078" s="273" t="s">
        <v>720</v>
      </c>
      <c r="J5078" s="89"/>
      <c r="K5078" s="89"/>
      <c r="L5078" s="89"/>
      <c r="M5078" s="89"/>
      <c r="N5078" s="274">
        <v>46945.31</v>
      </c>
      <c r="O5078" s="274">
        <v>0</v>
      </c>
      <c r="P5078" s="89" t="s">
        <v>670</v>
      </c>
    </row>
    <row r="5079" spans="1:16" ht="38.25">
      <c r="A5079" s="271" t="s">
        <v>711</v>
      </c>
      <c r="B5079" s="89"/>
      <c r="C5079" s="272" t="s">
        <v>1414</v>
      </c>
      <c r="D5079" s="84">
        <v>43585</v>
      </c>
      <c r="E5079" s="85" t="s">
        <v>9494</v>
      </c>
      <c r="F5079" s="85" t="s">
        <v>13</v>
      </c>
      <c r="G5079" s="85">
        <v>394736</v>
      </c>
      <c r="H5079" s="89"/>
      <c r="I5079" s="273" t="s">
        <v>720</v>
      </c>
      <c r="J5079" s="89"/>
      <c r="K5079" s="89"/>
      <c r="L5079" s="89"/>
      <c r="M5079" s="89"/>
      <c r="N5079" s="274">
        <v>3707.42</v>
      </c>
      <c r="O5079" s="274">
        <v>0</v>
      </c>
      <c r="P5079" s="89" t="s">
        <v>670</v>
      </c>
    </row>
    <row r="5080" spans="1:16" ht="38.25">
      <c r="A5080" s="271" t="s">
        <v>711</v>
      </c>
      <c r="B5080" s="89"/>
      <c r="C5080" s="272" t="s">
        <v>1414</v>
      </c>
      <c r="D5080" s="84">
        <v>43585</v>
      </c>
      <c r="E5080" s="85" t="s">
        <v>9495</v>
      </c>
      <c r="F5080" s="85" t="s">
        <v>13</v>
      </c>
      <c r="G5080" s="85">
        <v>394738</v>
      </c>
      <c r="H5080" s="89"/>
      <c r="I5080" s="273" t="s">
        <v>720</v>
      </c>
      <c r="J5080" s="89"/>
      <c r="K5080" s="89"/>
      <c r="L5080" s="89"/>
      <c r="M5080" s="89"/>
      <c r="N5080" s="274">
        <v>4643.3999999999996</v>
      </c>
      <c r="O5080" s="274">
        <v>0</v>
      </c>
      <c r="P5080" s="89" t="s">
        <v>670</v>
      </c>
    </row>
    <row r="5081" spans="1:16" ht="38.25">
      <c r="A5081" s="271" t="s">
        <v>711</v>
      </c>
      <c r="B5081" s="89"/>
      <c r="C5081" s="272" t="s">
        <v>1414</v>
      </c>
      <c r="D5081" s="84">
        <v>43585</v>
      </c>
      <c r="E5081" s="85" t="s">
        <v>9496</v>
      </c>
      <c r="F5081" s="85" t="s">
        <v>13</v>
      </c>
      <c r="G5081" s="85">
        <v>394740</v>
      </c>
      <c r="H5081" s="89"/>
      <c r="I5081" s="273" t="s">
        <v>720</v>
      </c>
      <c r="J5081" s="89"/>
      <c r="K5081" s="89"/>
      <c r="L5081" s="89"/>
      <c r="M5081" s="89"/>
      <c r="N5081" s="274">
        <v>13138.34</v>
      </c>
      <c r="O5081" s="274">
        <v>0</v>
      </c>
      <c r="P5081" s="89" t="s">
        <v>670</v>
      </c>
    </row>
    <row r="5082" spans="1:16" ht="38.25">
      <c r="A5082" s="271" t="s">
        <v>711</v>
      </c>
      <c r="B5082" s="89"/>
      <c r="C5082" s="272" t="s">
        <v>1414</v>
      </c>
      <c r="D5082" s="84">
        <v>43585</v>
      </c>
      <c r="E5082" s="85" t="s">
        <v>9497</v>
      </c>
      <c r="F5082" s="85" t="s">
        <v>13</v>
      </c>
      <c r="G5082" s="85">
        <v>394742</v>
      </c>
      <c r="H5082" s="89"/>
      <c r="I5082" s="273" t="s">
        <v>720</v>
      </c>
      <c r="J5082" s="89"/>
      <c r="K5082" s="89"/>
      <c r="L5082" s="89"/>
      <c r="M5082" s="89"/>
      <c r="N5082" s="274">
        <v>6191.56</v>
      </c>
      <c r="O5082" s="274">
        <v>0</v>
      </c>
      <c r="P5082" s="89" t="s">
        <v>670</v>
      </c>
    </row>
    <row r="5083" spans="1:16" ht="38.25">
      <c r="A5083" s="271" t="s">
        <v>711</v>
      </c>
      <c r="B5083" s="89"/>
      <c r="C5083" s="272" t="s">
        <v>1414</v>
      </c>
      <c r="D5083" s="84">
        <v>43585</v>
      </c>
      <c r="E5083" s="85" t="s">
        <v>9498</v>
      </c>
      <c r="F5083" s="85" t="s">
        <v>13</v>
      </c>
      <c r="G5083" s="85">
        <v>394744</v>
      </c>
      <c r="H5083" s="89"/>
      <c r="I5083" s="273" t="s">
        <v>720</v>
      </c>
      <c r="J5083" s="89"/>
      <c r="K5083" s="89"/>
      <c r="L5083" s="89"/>
      <c r="M5083" s="89"/>
      <c r="N5083" s="274">
        <v>17005.87</v>
      </c>
      <c r="O5083" s="274">
        <v>0</v>
      </c>
      <c r="P5083" s="89" t="s">
        <v>670</v>
      </c>
    </row>
    <row r="5084" spans="1:16" ht="38.25">
      <c r="A5084" s="271" t="s">
        <v>711</v>
      </c>
      <c r="B5084" s="89"/>
      <c r="C5084" s="272" t="s">
        <v>1414</v>
      </c>
      <c r="D5084" s="84">
        <v>43585</v>
      </c>
      <c r="E5084" s="85" t="s">
        <v>9499</v>
      </c>
      <c r="F5084" s="85" t="s">
        <v>13</v>
      </c>
      <c r="G5084" s="85">
        <v>394746</v>
      </c>
      <c r="H5084" s="89"/>
      <c r="I5084" s="273" t="s">
        <v>720</v>
      </c>
      <c r="J5084" s="89"/>
      <c r="K5084" s="89"/>
      <c r="L5084" s="89"/>
      <c r="M5084" s="89"/>
      <c r="N5084" s="274">
        <v>28811.79</v>
      </c>
      <c r="O5084" s="274">
        <v>0</v>
      </c>
      <c r="P5084" s="89" t="s">
        <v>670</v>
      </c>
    </row>
    <row r="5085" spans="1:16" ht="38.25">
      <c r="A5085" s="271" t="s">
        <v>711</v>
      </c>
      <c r="B5085" s="89"/>
      <c r="C5085" s="272" t="s">
        <v>1414</v>
      </c>
      <c r="D5085" s="84">
        <v>43585</v>
      </c>
      <c r="E5085" s="85" t="s">
        <v>9500</v>
      </c>
      <c r="F5085" s="85" t="s">
        <v>13</v>
      </c>
      <c r="G5085" s="85">
        <v>394748</v>
      </c>
      <c r="H5085" s="89"/>
      <c r="I5085" s="273" t="s">
        <v>720</v>
      </c>
      <c r="J5085" s="89"/>
      <c r="K5085" s="89"/>
      <c r="L5085" s="89"/>
      <c r="M5085" s="89"/>
      <c r="N5085" s="274">
        <v>36086</v>
      </c>
      <c r="O5085" s="274">
        <v>0</v>
      </c>
      <c r="P5085" s="89" t="s">
        <v>670</v>
      </c>
    </row>
    <row r="5086" spans="1:16" ht="38.25">
      <c r="A5086" s="271" t="s">
        <v>711</v>
      </c>
      <c r="B5086" s="89"/>
      <c r="C5086" s="272" t="s">
        <v>1414</v>
      </c>
      <c r="D5086" s="84">
        <v>43585</v>
      </c>
      <c r="E5086" s="85" t="s">
        <v>9501</v>
      </c>
      <c r="F5086" s="85" t="s">
        <v>13</v>
      </c>
      <c r="G5086" s="85">
        <v>394750</v>
      </c>
      <c r="H5086" s="89"/>
      <c r="I5086" s="273" t="s">
        <v>720</v>
      </c>
      <c r="J5086" s="89"/>
      <c r="K5086" s="89"/>
      <c r="L5086" s="89"/>
      <c r="M5086" s="89"/>
      <c r="N5086" s="274">
        <v>2524120.7400000002</v>
      </c>
      <c r="O5086" s="274">
        <v>0</v>
      </c>
      <c r="P5086" s="89" t="s">
        <v>670</v>
      </c>
    </row>
    <row r="5087" spans="1:16" ht="38.25">
      <c r="A5087" s="271" t="s">
        <v>711</v>
      </c>
      <c r="B5087" s="89"/>
      <c r="C5087" s="272" t="s">
        <v>1414</v>
      </c>
      <c r="D5087" s="84">
        <v>43585</v>
      </c>
      <c r="E5087" s="85" t="s">
        <v>9502</v>
      </c>
      <c r="F5087" s="85" t="s">
        <v>13</v>
      </c>
      <c r="G5087" s="85">
        <v>394752</v>
      </c>
      <c r="H5087" s="89"/>
      <c r="I5087" s="273" t="s">
        <v>720</v>
      </c>
      <c r="J5087" s="89"/>
      <c r="K5087" s="89"/>
      <c r="L5087" s="89"/>
      <c r="M5087" s="89"/>
      <c r="N5087" s="274">
        <v>2524120.7400000002</v>
      </c>
      <c r="O5087" s="274">
        <v>0</v>
      </c>
      <c r="P5087" s="89" t="s">
        <v>670</v>
      </c>
    </row>
    <row r="5088" spans="1:16" ht="38.25">
      <c r="A5088" s="271" t="s">
        <v>711</v>
      </c>
      <c r="B5088" s="89"/>
      <c r="C5088" s="272" t="s">
        <v>1414</v>
      </c>
      <c r="D5088" s="84">
        <v>43585</v>
      </c>
      <c r="E5088" s="85" t="s">
        <v>9503</v>
      </c>
      <c r="F5088" s="85" t="s">
        <v>13</v>
      </c>
      <c r="G5088" s="85">
        <v>394754</v>
      </c>
      <c r="H5088" s="89"/>
      <c r="I5088" s="273" t="s">
        <v>720</v>
      </c>
      <c r="J5088" s="89"/>
      <c r="K5088" s="89"/>
      <c r="L5088" s="89"/>
      <c r="M5088" s="89"/>
      <c r="N5088" s="274">
        <v>1218134.52</v>
      </c>
      <c r="O5088" s="274">
        <v>0</v>
      </c>
      <c r="P5088" s="89" t="s">
        <v>670</v>
      </c>
    </row>
    <row r="5089" spans="1:16" ht="38.25">
      <c r="A5089" s="271" t="s">
        <v>711</v>
      </c>
      <c r="B5089" s="89"/>
      <c r="C5089" s="272" t="s">
        <v>1414</v>
      </c>
      <c r="D5089" s="84">
        <v>43585</v>
      </c>
      <c r="E5089" s="85" t="s">
        <v>9504</v>
      </c>
      <c r="F5089" s="85" t="s">
        <v>13</v>
      </c>
      <c r="G5089" s="85">
        <v>394756</v>
      </c>
      <c r="H5089" s="89"/>
      <c r="I5089" s="273" t="s">
        <v>720</v>
      </c>
      <c r="J5089" s="89"/>
      <c r="K5089" s="89"/>
      <c r="L5089" s="89"/>
      <c r="M5089" s="89"/>
      <c r="N5089" s="274">
        <v>176116.71</v>
      </c>
      <c r="O5089" s="274">
        <v>0</v>
      </c>
      <c r="P5089" s="89" t="s">
        <v>670</v>
      </c>
    </row>
    <row r="5090" spans="1:16" ht="38.25">
      <c r="A5090" s="271" t="s">
        <v>711</v>
      </c>
      <c r="B5090" s="89"/>
      <c r="C5090" s="272" t="s">
        <v>1414</v>
      </c>
      <c r="D5090" s="84">
        <v>43585</v>
      </c>
      <c r="E5090" s="85" t="s">
        <v>9505</v>
      </c>
      <c r="F5090" s="85" t="s">
        <v>13</v>
      </c>
      <c r="G5090" s="85">
        <v>394758</v>
      </c>
      <c r="H5090" s="89"/>
      <c r="I5090" s="273" t="s">
        <v>720</v>
      </c>
      <c r="J5090" s="89"/>
      <c r="K5090" s="89"/>
      <c r="L5090" s="89"/>
      <c r="M5090" s="89"/>
      <c r="N5090" s="274">
        <v>2326106.36</v>
      </c>
      <c r="O5090" s="274">
        <v>0</v>
      </c>
      <c r="P5090" s="89" t="s">
        <v>670</v>
      </c>
    </row>
    <row r="5091" spans="1:16" ht="38.25">
      <c r="A5091" s="271" t="s">
        <v>711</v>
      </c>
      <c r="B5091" s="89"/>
      <c r="C5091" s="272" t="s">
        <v>1414</v>
      </c>
      <c r="D5091" s="84">
        <v>43585</v>
      </c>
      <c r="E5091" s="85" t="s">
        <v>9506</v>
      </c>
      <c r="F5091" s="85" t="s">
        <v>13</v>
      </c>
      <c r="G5091" s="85">
        <v>394760</v>
      </c>
      <c r="H5091" s="89"/>
      <c r="I5091" s="273" t="s">
        <v>720</v>
      </c>
      <c r="J5091" s="89"/>
      <c r="K5091" s="89"/>
      <c r="L5091" s="89"/>
      <c r="M5091" s="89"/>
      <c r="N5091" s="274">
        <v>573378.68999999994</v>
      </c>
      <c r="O5091" s="274">
        <v>0</v>
      </c>
      <c r="P5091" s="89" t="s">
        <v>670</v>
      </c>
    </row>
    <row r="5092" spans="1:16" ht="38.25">
      <c r="A5092" s="271" t="s">
        <v>711</v>
      </c>
      <c r="B5092" s="89"/>
      <c r="C5092" s="272" t="s">
        <v>1414</v>
      </c>
      <c r="D5092" s="84">
        <v>43585</v>
      </c>
      <c r="E5092" s="85" t="s">
        <v>9507</v>
      </c>
      <c r="F5092" s="85" t="s">
        <v>13</v>
      </c>
      <c r="G5092" s="85">
        <v>394762</v>
      </c>
      <c r="H5092" s="89"/>
      <c r="I5092" s="273" t="s">
        <v>720</v>
      </c>
      <c r="J5092" s="89"/>
      <c r="K5092" s="89"/>
      <c r="L5092" s="89"/>
      <c r="M5092" s="89"/>
      <c r="N5092" s="274">
        <v>3345749.53</v>
      </c>
      <c r="O5092" s="274">
        <v>0</v>
      </c>
      <c r="P5092" s="89" t="s">
        <v>670</v>
      </c>
    </row>
    <row r="5093" spans="1:16" ht="38.25">
      <c r="A5093" s="271" t="s">
        <v>711</v>
      </c>
      <c r="B5093" s="89"/>
      <c r="C5093" s="272" t="s">
        <v>1414</v>
      </c>
      <c r="D5093" s="84">
        <v>43585</v>
      </c>
      <c r="E5093" s="85" t="s">
        <v>9508</v>
      </c>
      <c r="F5093" s="85" t="s">
        <v>13</v>
      </c>
      <c r="G5093" s="85">
        <v>394764</v>
      </c>
      <c r="H5093" s="89"/>
      <c r="I5093" s="273" t="s">
        <v>720</v>
      </c>
      <c r="J5093" s="89"/>
      <c r="K5093" s="89"/>
      <c r="L5093" s="89"/>
      <c r="M5093" s="89"/>
      <c r="N5093" s="274">
        <v>1574851.85</v>
      </c>
      <c r="O5093" s="274">
        <v>0</v>
      </c>
      <c r="P5093" s="89" t="s">
        <v>670</v>
      </c>
    </row>
    <row r="5094" spans="1:16" ht="38.25">
      <c r="A5094" s="271" t="s">
        <v>711</v>
      </c>
      <c r="B5094" s="89"/>
      <c r="C5094" s="272" t="s">
        <v>1414</v>
      </c>
      <c r="D5094" s="84">
        <v>43585</v>
      </c>
      <c r="E5094" s="85" t="s">
        <v>9509</v>
      </c>
      <c r="F5094" s="85" t="s">
        <v>13</v>
      </c>
      <c r="G5094" s="85">
        <v>394766</v>
      </c>
      <c r="H5094" s="89"/>
      <c r="I5094" s="273" t="s">
        <v>720</v>
      </c>
      <c r="J5094" s="89"/>
      <c r="K5094" s="89"/>
      <c r="L5094" s="89"/>
      <c r="M5094" s="89"/>
      <c r="N5094" s="274">
        <v>6388924.4199999999</v>
      </c>
      <c r="O5094" s="274">
        <v>0</v>
      </c>
      <c r="P5094" s="89" t="s">
        <v>670</v>
      </c>
    </row>
    <row r="5095" spans="1:16" ht="38.25">
      <c r="A5095" s="271" t="s">
        <v>711</v>
      </c>
      <c r="B5095" s="89"/>
      <c r="C5095" s="272" t="s">
        <v>1414</v>
      </c>
      <c r="D5095" s="84">
        <v>43585</v>
      </c>
      <c r="E5095" s="85" t="s">
        <v>9510</v>
      </c>
      <c r="F5095" s="85" t="s">
        <v>13</v>
      </c>
      <c r="G5095" s="85">
        <v>394768</v>
      </c>
      <c r="H5095" s="89"/>
      <c r="I5095" s="273" t="s">
        <v>720</v>
      </c>
      <c r="J5095" s="89"/>
      <c r="K5095" s="89"/>
      <c r="L5095" s="89"/>
      <c r="M5095" s="89"/>
      <c r="N5095" s="274">
        <v>483725.22</v>
      </c>
      <c r="O5095" s="274">
        <v>0</v>
      </c>
      <c r="P5095" s="89" t="s">
        <v>670</v>
      </c>
    </row>
    <row r="5096" spans="1:16" ht="38.25">
      <c r="A5096" s="271" t="s">
        <v>711</v>
      </c>
      <c r="B5096" s="89"/>
      <c r="C5096" s="272" t="s">
        <v>1414</v>
      </c>
      <c r="D5096" s="84">
        <v>43585</v>
      </c>
      <c r="E5096" s="85" t="s">
        <v>9511</v>
      </c>
      <c r="F5096" s="85" t="s">
        <v>13</v>
      </c>
      <c r="G5096" s="85">
        <v>394770</v>
      </c>
      <c r="H5096" s="89"/>
      <c r="I5096" s="273" t="s">
        <v>720</v>
      </c>
      <c r="J5096" s="89"/>
      <c r="K5096" s="89"/>
      <c r="L5096" s="89"/>
      <c r="M5096" s="89"/>
      <c r="N5096" s="274">
        <v>1334061.04</v>
      </c>
      <c r="O5096" s="274">
        <v>0</v>
      </c>
      <c r="P5096" s="89" t="s">
        <v>670</v>
      </c>
    </row>
    <row r="5097" spans="1:16" ht="38.25">
      <c r="A5097" s="271" t="s">
        <v>711</v>
      </c>
      <c r="B5097" s="89"/>
      <c r="C5097" s="272" t="s">
        <v>1414</v>
      </c>
      <c r="D5097" s="84">
        <v>43585</v>
      </c>
      <c r="E5097" s="85" t="s">
        <v>9512</v>
      </c>
      <c r="F5097" s="85" t="s">
        <v>13</v>
      </c>
      <c r="G5097" s="85">
        <v>394772</v>
      </c>
      <c r="H5097" s="89"/>
      <c r="I5097" s="273" t="s">
        <v>720</v>
      </c>
      <c r="J5097" s="89"/>
      <c r="K5097" s="89"/>
      <c r="L5097" s="89"/>
      <c r="M5097" s="89"/>
      <c r="N5097" s="274">
        <v>2834192.95</v>
      </c>
      <c r="O5097" s="274">
        <v>0</v>
      </c>
      <c r="P5097" s="89" t="s">
        <v>670</v>
      </c>
    </row>
    <row r="5098" spans="1:16" ht="38.25">
      <c r="A5098" s="271" t="s">
        <v>711</v>
      </c>
      <c r="B5098" s="89"/>
      <c r="C5098" s="272" t="s">
        <v>1414</v>
      </c>
      <c r="D5098" s="84">
        <v>43585</v>
      </c>
      <c r="E5098" s="85" t="s">
        <v>9513</v>
      </c>
      <c r="F5098" s="85" t="s">
        <v>13</v>
      </c>
      <c r="G5098" s="85">
        <v>394774</v>
      </c>
      <c r="H5098" s="89"/>
      <c r="I5098" s="273" t="s">
        <v>720</v>
      </c>
      <c r="J5098" s="89"/>
      <c r="K5098" s="89"/>
      <c r="L5098" s="89"/>
      <c r="M5098" s="89"/>
      <c r="N5098" s="274">
        <v>5412074.21</v>
      </c>
      <c r="O5098" s="274">
        <v>0</v>
      </c>
      <c r="P5098" s="89" t="s">
        <v>670</v>
      </c>
    </row>
    <row r="5099" spans="1:16" ht="38.25">
      <c r="A5099" s="271" t="s">
        <v>711</v>
      </c>
      <c r="B5099" s="89"/>
      <c r="C5099" s="272" t="s">
        <v>1414</v>
      </c>
      <c r="D5099" s="84">
        <v>43585</v>
      </c>
      <c r="E5099" s="85" t="s">
        <v>9514</v>
      </c>
      <c r="F5099" s="85" t="s">
        <v>13</v>
      </c>
      <c r="G5099" s="85">
        <v>394776</v>
      </c>
      <c r="H5099" s="89"/>
      <c r="I5099" s="273" t="s">
        <v>720</v>
      </c>
      <c r="J5099" s="89"/>
      <c r="K5099" s="89"/>
      <c r="L5099" s="89"/>
      <c r="M5099" s="89"/>
      <c r="N5099" s="274">
        <v>409764.88</v>
      </c>
      <c r="O5099" s="274">
        <v>0</v>
      </c>
      <c r="P5099" s="89" t="s">
        <v>670</v>
      </c>
    </row>
    <row r="5100" spans="1:16" ht="38.25">
      <c r="A5100" s="271" t="s">
        <v>711</v>
      </c>
      <c r="B5100" s="89"/>
      <c r="C5100" s="272" t="s">
        <v>1414</v>
      </c>
      <c r="D5100" s="84">
        <v>43585</v>
      </c>
      <c r="E5100" s="85" t="s">
        <v>9515</v>
      </c>
      <c r="F5100" s="85" t="s">
        <v>13</v>
      </c>
      <c r="G5100" s="85">
        <v>394778</v>
      </c>
      <c r="H5100" s="89"/>
      <c r="I5100" s="273" t="s">
        <v>720</v>
      </c>
      <c r="J5100" s="89"/>
      <c r="K5100" s="89"/>
      <c r="L5100" s="89"/>
      <c r="M5100" s="89"/>
      <c r="N5100" s="274">
        <v>1125467.3799999999</v>
      </c>
      <c r="O5100" s="274">
        <v>0</v>
      </c>
      <c r="P5100" s="89" t="s">
        <v>670</v>
      </c>
    </row>
    <row r="5101" spans="1:16" ht="38.25">
      <c r="A5101" s="271" t="s">
        <v>711</v>
      </c>
      <c r="B5101" s="89"/>
      <c r="C5101" s="272" t="s">
        <v>1414</v>
      </c>
      <c r="D5101" s="84">
        <v>43585</v>
      </c>
      <c r="E5101" s="85" t="s">
        <v>9516</v>
      </c>
      <c r="F5101" s="85" t="s">
        <v>13</v>
      </c>
      <c r="G5101" s="85">
        <v>394780</v>
      </c>
      <c r="H5101" s="89"/>
      <c r="I5101" s="273" t="s">
        <v>720</v>
      </c>
      <c r="J5101" s="89"/>
      <c r="K5101" s="89"/>
      <c r="L5101" s="89"/>
      <c r="M5101" s="89"/>
      <c r="N5101" s="274">
        <v>14864897.5</v>
      </c>
      <c r="O5101" s="274">
        <v>0</v>
      </c>
      <c r="P5101" s="89" t="s">
        <v>670</v>
      </c>
    </row>
    <row r="5102" spans="1:16" ht="38.25">
      <c r="A5102" s="271" t="s">
        <v>711</v>
      </c>
      <c r="B5102" s="89"/>
      <c r="C5102" s="272" t="s">
        <v>1414</v>
      </c>
      <c r="D5102" s="84">
        <v>43585</v>
      </c>
      <c r="E5102" s="85" t="s">
        <v>9517</v>
      </c>
      <c r="F5102" s="85" t="s">
        <v>13</v>
      </c>
      <c r="G5102" s="85">
        <v>394782</v>
      </c>
      <c r="H5102" s="89"/>
      <c r="I5102" s="273" t="s">
        <v>720</v>
      </c>
      <c r="J5102" s="89"/>
      <c r="K5102" s="89"/>
      <c r="L5102" s="89"/>
      <c r="M5102" s="89"/>
      <c r="N5102" s="274">
        <v>3664155.33</v>
      </c>
      <c r="O5102" s="274">
        <v>0</v>
      </c>
      <c r="P5102" s="89" t="s">
        <v>670</v>
      </c>
    </row>
    <row r="5103" spans="1:16" ht="38.25">
      <c r="A5103" s="271" t="s">
        <v>711</v>
      </c>
      <c r="B5103" s="89"/>
      <c r="C5103" s="272" t="s">
        <v>1414</v>
      </c>
      <c r="D5103" s="84">
        <v>43585</v>
      </c>
      <c r="E5103" s="85" t="s">
        <v>9518</v>
      </c>
      <c r="F5103" s="85" t="s">
        <v>13</v>
      </c>
      <c r="G5103" s="85">
        <v>394784</v>
      </c>
      <c r="H5103" s="89"/>
      <c r="I5103" s="273" t="s">
        <v>720</v>
      </c>
      <c r="J5103" s="89"/>
      <c r="K5103" s="89"/>
      <c r="L5103" s="89"/>
      <c r="M5103" s="89"/>
      <c r="N5103" s="274">
        <v>7784443.9299999997</v>
      </c>
      <c r="O5103" s="274">
        <v>0</v>
      </c>
      <c r="P5103" s="89" t="s">
        <v>670</v>
      </c>
    </row>
    <row r="5104" spans="1:16" ht="38.25">
      <c r="A5104" s="271">
        <v>76</v>
      </c>
      <c r="B5104" s="89"/>
      <c r="C5104" s="272" t="s">
        <v>54</v>
      </c>
      <c r="D5104" s="84">
        <v>43585</v>
      </c>
      <c r="E5104" s="85" t="s">
        <v>9519</v>
      </c>
      <c r="F5104" s="85" t="s">
        <v>671</v>
      </c>
      <c r="G5104" s="85">
        <v>372183</v>
      </c>
      <c r="H5104" s="89"/>
      <c r="I5104" s="273" t="s">
        <v>11328</v>
      </c>
      <c r="J5104" s="89"/>
      <c r="K5104" s="89"/>
      <c r="L5104" s="89"/>
      <c r="M5104" s="89"/>
      <c r="N5104" s="274">
        <v>0</v>
      </c>
      <c r="O5104" s="274">
        <v>16465895.42</v>
      </c>
      <c r="P5104" s="89" t="s">
        <v>670</v>
      </c>
    </row>
    <row r="5105" spans="1:16" ht="89.25">
      <c r="A5105" s="271">
        <v>132</v>
      </c>
      <c r="B5105" s="89"/>
      <c r="C5105" s="272" t="s">
        <v>68</v>
      </c>
      <c r="D5105" s="84">
        <v>43585</v>
      </c>
      <c r="E5105" s="85" t="s">
        <v>9520</v>
      </c>
      <c r="F5105" s="85" t="s">
        <v>11</v>
      </c>
      <c r="G5105" s="85">
        <v>953011</v>
      </c>
      <c r="H5105" s="89"/>
      <c r="I5105" s="273" t="s">
        <v>11329</v>
      </c>
      <c r="J5105" s="89"/>
      <c r="K5105" s="89"/>
      <c r="L5105" s="89"/>
      <c r="M5105" s="89"/>
      <c r="N5105" s="274">
        <v>623.02</v>
      </c>
      <c r="O5105" s="274">
        <v>0</v>
      </c>
      <c r="P5105" s="89" t="s">
        <v>670</v>
      </c>
    </row>
    <row r="5106" spans="1:16" ht="89.25">
      <c r="A5106" s="271">
        <v>132</v>
      </c>
      <c r="B5106" s="89"/>
      <c r="C5106" s="272" t="s">
        <v>68</v>
      </c>
      <c r="D5106" s="84">
        <v>43585</v>
      </c>
      <c r="E5106" s="85" t="s">
        <v>9521</v>
      </c>
      <c r="F5106" s="85" t="s">
        <v>11</v>
      </c>
      <c r="G5106" s="85">
        <v>953012</v>
      </c>
      <c r="H5106" s="89"/>
      <c r="I5106" s="273" t="s">
        <v>11330</v>
      </c>
      <c r="J5106" s="89"/>
      <c r="K5106" s="89"/>
      <c r="L5106" s="89"/>
      <c r="M5106" s="89"/>
      <c r="N5106" s="274">
        <v>464.96</v>
      </c>
      <c r="O5106" s="274">
        <v>0</v>
      </c>
      <c r="P5106" s="89" t="s">
        <v>670</v>
      </c>
    </row>
    <row r="5107" spans="1:16" ht="89.25">
      <c r="A5107" s="271">
        <v>78</v>
      </c>
      <c r="B5107" s="89"/>
      <c r="C5107" s="272" t="s">
        <v>674</v>
      </c>
      <c r="D5107" s="84">
        <v>43585</v>
      </c>
      <c r="E5107" s="85" t="s">
        <v>9522</v>
      </c>
      <c r="F5107" s="85" t="s">
        <v>11</v>
      </c>
      <c r="G5107" s="85">
        <v>953018</v>
      </c>
      <c r="H5107" s="89"/>
      <c r="I5107" s="273" t="s">
        <v>11331</v>
      </c>
      <c r="J5107" s="89"/>
      <c r="K5107" s="89"/>
      <c r="L5107" s="89"/>
      <c r="M5107" s="89"/>
      <c r="N5107" s="274">
        <v>270</v>
      </c>
      <c r="O5107" s="274">
        <v>0</v>
      </c>
      <c r="P5107" s="89" t="s">
        <v>670</v>
      </c>
    </row>
    <row r="5108" spans="1:16" ht="89.25">
      <c r="A5108" s="271">
        <v>132</v>
      </c>
      <c r="B5108" s="89"/>
      <c r="C5108" s="272" t="s">
        <v>68</v>
      </c>
      <c r="D5108" s="84">
        <v>43585</v>
      </c>
      <c r="E5108" s="85" t="s">
        <v>9523</v>
      </c>
      <c r="F5108" s="85" t="s">
        <v>11</v>
      </c>
      <c r="G5108" s="85">
        <v>953054</v>
      </c>
      <c r="H5108" s="89"/>
      <c r="I5108" s="273" t="s">
        <v>11332</v>
      </c>
      <c r="J5108" s="89"/>
      <c r="K5108" s="89"/>
      <c r="L5108" s="89"/>
      <c r="M5108" s="89"/>
      <c r="N5108" s="274">
        <v>330.64</v>
      </c>
      <c r="O5108" s="274">
        <v>0</v>
      </c>
      <c r="P5108" s="89" t="s">
        <v>670</v>
      </c>
    </row>
    <row r="5109" spans="1:16" ht="63.75">
      <c r="A5109" s="271">
        <v>132</v>
      </c>
      <c r="B5109" s="89"/>
      <c r="C5109" s="272" t="s">
        <v>68</v>
      </c>
      <c r="D5109" s="84">
        <v>43585</v>
      </c>
      <c r="E5109" s="85" t="s">
        <v>9524</v>
      </c>
      <c r="F5109" s="85" t="s">
        <v>11</v>
      </c>
      <c r="G5109" s="85">
        <v>953070</v>
      </c>
      <c r="H5109" s="89"/>
      <c r="I5109" s="273" t="s">
        <v>11333</v>
      </c>
      <c r="J5109" s="89"/>
      <c r="K5109" s="89"/>
      <c r="L5109" s="89"/>
      <c r="M5109" s="89"/>
      <c r="N5109" s="274">
        <v>328.45</v>
      </c>
      <c r="O5109" s="274">
        <v>0</v>
      </c>
      <c r="P5109" s="89" t="s">
        <v>670</v>
      </c>
    </row>
    <row r="5110" spans="1:16" ht="51">
      <c r="A5110" s="271">
        <v>267</v>
      </c>
      <c r="B5110" s="89"/>
      <c r="C5110" s="272" t="s">
        <v>117</v>
      </c>
      <c r="D5110" s="84">
        <v>43556</v>
      </c>
      <c r="E5110" s="85" t="s">
        <v>9525</v>
      </c>
      <c r="F5110" s="85" t="s">
        <v>3</v>
      </c>
      <c r="G5110" s="85">
        <v>1724735</v>
      </c>
      <c r="H5110" s="89"/>
      <c r="I5110" s="273" t="s">
        <v>11334</v>
      </c>
      <c r="J5110" s="89"/>
      <c r="K5110" s="89"/>
      <c r="L5110" s="89"/>
      <c r="M5110" s="89"/>
      <c r="N5110" s="274">
        <v>0</v>
      </c>
      <c r="O5110" s="274">
        <v>89.86</v>
      </c>
      <c r="P5110" s="89" t="s">
        <v>670</v>
      </c>
    </row>
    <row r="5111" spans="1:16" ht="51">
      <c r="A5111" s="271">
        <v>15</v>
      </c>
      <c r="B5111" s="89"/>
      <c r="C5111" s="272" t="s">
        <v>42</v>
      </c>
      <c r="D5111" s="84">
        <v>43556</v>
      </c>
      <c r="E5111" s="85" t="s">
        <v>9526</v>
      </c>
      <c r="F5111" s="85" t="s">
        <v>3</v>
      </c>
      <c r="G5111" s="85">
        <v>1724721</v>
      </c>
      <c r="H5111" s="89"/>
      <c r="I5111" s="273" t="s">
        <v>11335</v>
      </c>
      <c r="J5111" s="89"/>
      <c r="K5111" s="89"/>
      <c r="L5111" s="89"/>
      <c r="M5111" s="89"/>
      <c r="N5111" s="274">
        <v>0</v>
      </c>
      <c r="O5111" s="274">
        <v>50</v>
      </c>
      <c r="P5111" s="89" t="s">
        <v>670</v>
      </c>
    </row>
    <row r="5112" spans="1:16" ht="51">
      <c r="A5112" s="271" t="s">
        <v>565</v>
      </c>
      <c r="B5112" s="89"/>
      <c r="C5112" s="272" t="s">
        <v>615</v>
      </c>
      <c r="D5112" s="84">
        <v>43556</v>
      </c>
      <c r="E5112" s="85" t="s">
        <v>9527</v>
      </c>
      <c r="F5112" s="85" t="s">
        <v>3</v>
      </c>
      <c r="G5112" s="85">
        <v>1724698</v>
      </c>
      <c r="H5112" s="89"/>
      <c r="I5112" s="273" t="s">
        <v>11336</v>
      </c>
      <c r="J5112" s="89"/>
      <c r="K5112" s="89"/>
      <c r="L5112" s="89"/>
      <c r="M5112" s="89"/>
      <c r="N5112" s="274">
        <v>0</v>
      </c>
      <c r="O5112" s="274">
        <v>1623.92</v>
      </c>
      <c r="P5112" s="89" t="s">
        <v>670</v>
      </c>
    </row>
    <row r="5113" spans="1:16" ht="51">
      <c r="A5113" s="271">
        <v>155</v>
      </c>
      <c r="B5113" s="89"/>
      <c r="C5113" s="272" t="s">
        <v>85</v>
      </c>
      <c r="D5113" s="84">
        <v>43556</v>
      </c>
      <c r="E5113" s="85" t="s">
        <v>9528</v>
      </c>
      <c r="F5113" s="85" t="s">
        <v>3</v>
      </c>
      <c r="G5113" s="85">
        <v>1724695</v>
      </c>
      <c r="H5113" s="89"/>
      <c r="I5113" s="273" t="s">
        <v>11337</v>
      </c>
      <c r="J5113" s="89"/>
      <c r="K5113" s="89"/>
      <c r="L5113" s="89"/>
      <c r="M5113" s="89"/>
      <c r="N5113" s="274">
        <v>0</v>
      </c>
      <c r="O5113" s="274">
        <v>62</v>
      </c>
      <c r="P5113" s="89" t="s">
        <v>670</v>
      </c>
    </row>
    <row r="5114" spans="1:16" ht="38.25">
      <c r="A5114" s="271">
        <v>155</v>
      </c>
      <c r="B5114" s="89"/>
      <c r="C5114" s="272" t="s">
        <v>85</v>
      </c>
      <c r="D5114" s="84">
        <v>43556</v>
      </c>
      <c r="E5114" s="85" t="s">
        <v>9529</v>
      </c>
      <c r="F5114" s="85" t="s">
        <v>3</v>
      </c>
      <c r="G5114" s="85">
        <v>1724694</v>
      </c>
      <c r="H5114" s="89"/>
      <c r="I5114" s="273" t="s">
        <v>11338</v>
      </c>
      <c r="J5114" s="89"/>
      <c r="K5114" s="89"/>
      <c r="L5114" s="89"/>
      <c r="M5114" s="89"/>
      <c r="N5114" s="274">
        <v>0</v>
      </c>
      <c r="O5114" s="274">
        <v>123</v>
      </c>
      <c r="P5114" s="89" t="s">
        <v>670</v>
      </c>
    </row>
    <row r="5115" spans="1:16" ht="51">
      <c r="A5115" s="271">
        <v>526</v>
      </c>
      <c r="B5115" s="89"/>
      <c r="C5115" s="272" t="s">
        <v>610</v>
      </c>
      <c r="D5115" s="84">
        <v>43556</v>
      </c>
      <c r="E5115" s="85" t="s">
        <v>9530</v>
      </c>
      <c r="F5115" s="85" t="s">
        <v>3</v>
      </c>
      <c r="G5115" s="85">
        <v>1724693</v>
      </c>
      <c r="H5115" s="89"/>
      <c r="I5115" s="273" t="s">
        <v>11339</v>
      </c>
      <c r="J5115" s="89"/>
      <c r="K5115" s="89"/>
      <c r="L5115" s="89"/>
      <c r="M5115" s="89"/>
      <c r="N5115" s="274">
        <v>0</v>
      </c>
      <c r="O5115" s="274">
        <v>20</v>
      </c>
      <c r="P5115" s="89" t="s">
        <v>670</v>
      </c>
    </row>
    <row r="5116" spans="1:16" ht="51">
      <c r="A5116" s="271" t="s">
        <v>565</v>
      </c>
      <c r="B5116" s="89"/>
      <c r="C5116" s="272" t="s">
        <v>615</v>
      </c>
      <c r="D5116" s="84">
        <v>43556</v>
      </c>
      <c r="E5116" s="85" t="s">
        <v>9531</v>
      </c>
      <c r="F5116" s="85" t="s">
        <v>3</v>
      </c>
      <c r="G5116" s="85">
        <v>1724678</v>
      </c>
      <c r="H5116" s="89"/>
      <c r="I5116" s="273" t="s">
        <v>713</v>
      </c>
      <c r="J5116" s="89"/>
      <c r="K5116" s="89"/>
      <c r="L5116" s="89"/>
      <c r="M5116" s="89"/>
      <c r="N5116" s="274">
        <v>0</v>
      </c>
      <c r="O5116" s="274">
        <v>1000</v>
      </c>
      <c r="P5116" s="89" t="s">
        <v>670</v>
      </c>
    </row>
    <row r="5117" spans="1:16" ht="51">
      <c r="A5117" s="271">
        <v>10</v>
      </c>
      <c r="B5117" s="89"/>
      <c r="C5117" s="272" t="s">
        <v>41</v>
      </c>
      <c r="D5117" s="84">
        <v>43556</v>
      </c>
      <c r="E5117" s="85" t="s">
        <v>9532</v>
      </c>
      <c r="F5117" s="85" t="s">
        <v>3</v>
      </c>
      <c r="G5117" s="85">
        <v>1724736</v>
      </c>
      <c r="H5117" s="89"/>
      <c r="I5117" s="273" t="s">
        <v>11340</v>
      </c>
      <c r="J5117" s="89"/>
      <c r="K5117" s="89"/>
      <c r="L5117" s="89"/>
      <c r="M5117" s="89"/>
      <c r="N5117" s="274">
        <v>0</v>
      </c>
      <c r="O5117" s="274">
        <v>2380.5</v>
      </c>
      <c r="P5117" s="89" t="s">
        <v>670</v>
      </c>
    </row>
    <row r="5118" spans="1:16" ht="51">
      <c r="A5118" s="271">
        <v>41</v>
      </c>
      <c r="B5118" s="89"/>
      <c r="C5118" s="272" t="s">
        <v>47</v>
      </c>
      <c r="D5118" s="84">
        <v>43556</v>
      </c>
      <c r="E5118" s="85" t="s">
        <v>9533</v>
      </c>
      <c r="F5118" s="85" t="s">
        <v>3</v>
      </c>
      <c r="G5118" s="85">
        <v>1724741</v>
      </c>
      <c r="H5118" s="89"/>
      <c r="I5118" s="273" t="s">
        <v>11341</v>
      </c>
      <c r="J5118" s="89"/>
      <c r="K5118" s="89"/>
      <c r="L5118" s="89"/>
      <c r="M5118" s="89"/>
      <c r="N5118" s="274">
        <v>0</v>
      </c>
      <c r="O5118" s="274">
        <v>340</v>
      </c>
      <c r="P5118" s="89" t="s">
        <v>670</v>
      </c>
    </row>
    <row r="5119" spans="1:16" ht="51">
      <c r="A5119" s="271">
        <v>35</v>
      </c>
      <c r="B5119" s="89"/>
      <c r="C5119" s="272" t="s">
        <v>46</v>
      </c>
      <c r="D5119" s="84">
        <v>43556</v>
      </c>
      <c r="E5119" s="85" t="s">
        <v>9534</v>
      </c>
      <c r="F5119" s="85" t="s">
        <v>3</v>
      </c>
      <c r="G5119" s="85">
        <v>1724759</v>
      </c>
      <c r="H5119" s="89"/>
      <c r="I5119" s="273" t="s">
        <v>11342</v>
      </c>
      <c r="J5119" s="89"/>
      <c r="K5119" s="89"/>
      <c r="L5119" s="89"/>
      <c r="M5119" s="89"/>
      <c r="N5119" s="274">
        <v>0</v>
      </c>
      <c r="O5119" s="274">
        <v>1133.48</v>
      </c>
      <c r="P5119" s="89" t="s">
        <v>670</v>
      </c>
    </row>
    <row r="5120" spans="1:16" ht="51">
      <c r="A5120" s="271">
        <v>661</v>
      </c>
      <c r="B5120" s="89"/>
      <c r="C5120" s="272" t="s">
        <v>189</v>
      </c>
      <c r="D5120" s="84">
        <v>43556</v>
      </c>
      <c r="E5120" s="85" t="s">
        <v>9535</v>
      </c>
      <c r="F5120" s="85" t="s">
        <v>3</v>
      </c>
      <c r="G5120" s="85">
        <v>1724772</v>
      </c>
      <c r="H5120" s="89"/>
      <c r="I5120" s="273" t="s">
        <v>11343</v>
      </c>
      <c r="J5120" s="89"/>
      <c r="K5120" s="89"/>
      <c r="L5120" s="89"/>
      <c r="M5120" s="89"/>
      <c r="N5120" s="274">
        <v>0</v>
      </c>
      <c r="O5120" s="274">
        <v>19767.11</v>
      </c>
      <c r="P5120" s="89" t="s">
        <v>670</v>
      </c>
    </row>
    <row r="5121" spans="1:16" ht="51">
      <c r="A5121" s="271">
        <v>130</v>
      </c>
      <c r="B5121" s="89"/>
      <c r="C5121" s="272" t="s">
        <v>67</v>
      </c>
      <c r="D5121" s="84">
        <v>43556</v>
      </c>
      <c r="E5121" s="85" t="s">
        <v>9536</v>
      </c>
      <c r="F5121" s="85" t="s">
        <v>3</v>
      </c>
      <c r="G5121" s="85">
        <v>1724773</v>
      </c>
      <c r="H5121" s="89"/>
      <c r="I5121" s="273" t="s">
        <v>11344</v>
      </c>
      <c r="J5121" s="89"/>
      <c r="K5121" s="89"/>
      <c r="L5121" s="89"/>
      <c r="M5121" s="89"/>
      <c r="N5121" s="274">
        <v>0</v>
      </c>
      <c r="O5121" s="274">
        <v>5</v>
      </c>
      <c r="P5121" s="89" t="s">
        <v>670</v>
      </c>
    </row>
    <row r="5122" spans="1:16" ht="63.75">
      <c r="A5122" s="271">
        <v>310</v>
      </c>
      <c r="B5122" s="89"/>
      <c r="C5122" s="272" t="s">
        <v>141</v>
      </c>
      <c r="D5122" s="84">
        <v>43556</v>
      </c>
      <c r="E5122" s="85" t="s">
        <v>9537</v>
      </c>
      <c r="F5122" s="85" t="s">
        <v>3</v>
      </c>
      <c r="G5122" s="85">
        <v>1724780</v>
      </c>
      <c r="H5122" s="89"/>
      <c r="I5122" s="273" t="s">
        <v>11345</v>
      </c>
      <c r="J5122" s="89"/>
      <c r="K5122" s="89"/>
      <c r="L5122" s="89"/>
      <c r="M5122" s="89"/>
      <c r="N5122" s="274">
        <v>0</v>
      </c>
      <c r="O5122" s="274">
        <v>410.35</v>
      </c>
      <c r="P5122" s="89" t="s">
        <v>670</v>
      </c>
    </row>
    <row r="5123" spans="1:16" ht="38.25">
      <c r="A5123" s="271">
        <v>650</v>
      </c>
      <c r="B5123" s="89"/>
      <c r="C5123" s="272" t="s">
        <v>187</v>
      </c>
      <c r="D5123" s="84">
        <v>43556</v>
      </c>
      <c r="E5123" s="85" t="s">
        <v>9538</v>
      </c>
      <c r="F5123" s="85" t="s">
        <v>3</v>
      </c>
      <c r="G5123" s="85">
        <v>1724795</v>
      </c>
      <c r="H5123" s="89"/>
      <c r="I5123" s="273" t="s">
        <v>11346</v>
      </c>
      <c r="J5123" s="89"/>
      <c r="K5123" s="89"/>
      <c r="L5123" s="89"/>
      <c r="M5123" s="89"/>
      <c r="N5123" s="274">
        <v>0</v>
      </c>
      <c r="O5123" s="274">
        <v>0.05</v>
      </c>
      <c r="P5123" s="89" t="s">
        <v>670</v>
      </c>
    </row>
    <row r="5124" spans="1:16" ht="51">
      <c r="A5124" s="271">
        <v>16</v>
      </c>
      <c r="B5124" s="89"/>
      <c r="C5124" s="272" t="s">
        <v>43</v>
      </c>
      <c r="D5124" s="84">
        <v>43556</v>
      </c>
      <c r="E5124" s="85" t="s">
        <v>9539</v>
      </c>
      <c r="F5124" s="85" t="s">
        <v>3</v>
      </c>
      <c r="G5124" s="85">
        <v>1724819</v>
      </c>
      <c r="H5124" s="89"/>
      <c r="I5124" s="273" t="s">
        <v>11347</v>
      </c>
      <c r="J5124" s="89"/>
      <c r="K5124" s="89"/>
      <c r="L5124" s="89"/>
      <c r="M5124" s="89"/>
      <c r="N5124" s="274">
        <v>0</v>
      </c>
      <c r="O5124" s="274">
        <v>85</v>
      </c>
      <c r="P5124" s="89" t="s">
        <v>670</v>
      </c>
    </row>
    <row r="5125" spans="1:16" ht="51">
      <c r="A5125" s="271">
        <v>650</v>
      </c>
      <c r="B5125" s="89"/>
      <c r="C5125" s="272" t="s">
        <v>187</v>
      </c>
      <c r="D5125" s="84">
        <v>43556</v>
      </c>
      <c r="E5125" s="85" t="s">
        <v>9540</v>
      </c>
      <c r="F5125" s="85" t="s">
        <v>3</v>
      </c>
      <c r="G5125" s="85">
        <v>1724826</v>
      </c>
      <c r="H5125" s="89"/>
      <c r="I5125" s="273" t="s">
        <v>11348</v>
      </c>
      <c r="J5125" s="89"/>
      <c r="K5125" s="89"/>
      <c r="L5125" s="89"/>
      <c r="M5125" s="89"/>
      <c r="N5125" s="274">
        <v>0</v>
      </c>
      <c r="O5125" s="274">
        <v>0.05</v>
      </c>
      <c r="P5125" s="89" t="s">
        <v>670</v>
      </c>
    </row>
    <row r="5126" spans="1:16" ht="63.75">
      <c r="A5126" s="271">
        <v>25</v>
      </c>
      <c r="B5126" s="89"/>
      <c r="C5126" s="272" t="s">
        <v>45</v>
      </c>
      <c r="D5126" s="84">
        <v>43556</v>
      </c>
      <c r="E5126" s="85" t="s">
        <v>9541</v>
      </c>
      <c r="F5126" s="85" t="s">
        <v>3</v>
      </c>
      <c r="G5126" s="85">
        <v>1724562</v>
      </c>
      <c r="H5126" s="89"/>
      <c r="I5126" s="273" t="s">
        <v>11349</v>
      </c>
      <c r="J5126" s="89"/>
      <c r="K5126" s="89"/>
      <c r="L5126" s="89"/>
      <c r="M5126" s="89"/>
      <c r="N5126" s="274">
        <v>0</v>
      </c>
      <c r="O5126" s="274">
        <v>916886.38</v>
      </c>
      <c r="P5126" s="89" t="s">
        <v>670</v>
      </c>
    </row>
    <row r="5127" spans="1:16" ht="51">
      <c r="A5127" s="271">
        <v>10</v>
      </c>
      <c r="B5127" s="89"/>
      <c r="C5127" s="272" t="s">
        <v>41</v>
      </c>
      <c r="D5127" s="84">
        <v>43556</v>
      </c>
      <c r="E5127" s="85" t="s">
        <v>9542</v>
      </c>
      <c r="F5127" s="85" t="s">
        <v>3</v>
      </c>
      <c r="G5127" s="85">
        <v>1724599</v>
      </c>
      <c r="H5127" s="89"/>
      <c r="I5127" s="273" t="s">
        <v>11350</v>
      </c>
      <c r="J5127" s="89"/>
      <c r="K5127" s="89"/>
      <c r="L5127" s="89"/>
      <c r="M5127" s="89"/>
      <c r="N5127" s="274">
        <v>0</v>
      </c>
      <c r="O5127" s="274">
        <v>4259</v>
      </c>
      <c r="P5127" s="89" t="s">
        <v>670</v>
      </c>
    </row>
    <row r="5128" spans="1:16" ht="63.75">
      <c r="A5128" s="271">
        <v>10</v>
      </c>
      <c r="B5128" s="89"/>
      <c r="C5128" s="272" t="s">
        <v>41</v>
      </c>
      <c r="D5128" s="84">
        <v>43556</v>
      </c>
      <c r="E5128" s="85" t="s">
        <v>9543</v>
      </c>
      <c r="F5128" s="85" t="s">
        <v>3</v>
      </c>
      <c r="G5128" s="85">
        <v>1724605</v>
      </c>
      <c r="H5128" s="89"/>
      <c r="I5128" s="273" t="s">
        <v>11351</v>
      </c>
      <c r="J5128" s="89"/>
      <c r="K5128" s="89"/>
      <c r="L5128" s="89"/>
      <c r="M5128" s="89"/>
      <c r="N5128" s="274">
        <v>0</v>
      </c>
      <c r="O5128" s="274">
        <v>139.20000000000002</v>
      </c>
      <c r="P5128" s="89" t="s">
        <v>670</v>
      </c>
    </row>
    <row r="5129" spans="1:16" ht="51">
      <c r="A5129" s="271" t="s">
        <v>565</v>
      </c>
      <c r="B5129" s="89"/>
      <c r="C5129" s="272" t="s">
        <v>615</v>
      </c>
      <c r="D5129" s="84">
        <v>43556</v>
      </c>
      <c r="E5129" s="85" t="s">
        <v>9544</v>
      </c>
      <c r="F5129" s="85" t="s">
        <v>3</v>
      </c>
      <c r="G5129" s="85">
        <v>1724626</v>
      </c>
      <c r="H5129" s="89"/>
      <c r="I5129" s="273" t="s">
        <v>11352</v>
      </c>
      <c r="J5129" s="89"/>
      <c r="K5129" s="89"/>
      <c r="L5129" s="89"/>
      <c r="M5129" s="89"/>
      <c r="N5129" s="274">
        <v>0</v>
      </c>
      <c r="O5129" s="274">
        <v>7108.54</v>
      </c>
      <c r="P5129" s="89" t="s">
        <v>670</v>
      </c>
    </row>
    <row r="5130" spans="1:16" ht="51">
      <c r="A5130" s="271" t="s">
        <v>565</v>
      </c>
      <c r="B5130" s="89"/>
      <c r="C5130" s="272" t="s">
        <v>615</v>
      </c>
      <c r="D5130" s="84">
        <v>43556</v>
      </c>
      <c r="E5130" s="85" t="s">
        <v>9545</v>
      </c>
      <c r="F5130" s="85" t="s">
        <v>3</v>
      </c>
      <c r="G5130" s="85">
        <v>1724627</v>
      </c>
      <c r="H5130" s="89"/>
      <c r="I5130" s="273" t="s">
        <v>11353</v>
      </c>
      <c r="J5130" s="89"/>
      <c r="K5130" s="89"/>
      <c r="L5130" s="89"/>
      <c r="M5130" s="89"/>
      <c r="N5130" s="274">
        <v>0</v>
      </c>
      <c r="O5130" s="274">
        <v>7108.54</v>
      </c>
      <c r="P5130" s="89" t="s">
        <v>670</v>
      </c>
    </row>
    <row r="5131" spans="1:16" ht="51">
      <c r="A5131" s="271" t="s">
        <v>565</v>
      </c>
      <c r="B5131" s="89"/>
      <c r="C5131" s="272" t="s">
        <v>615</v>
      </c>
      <c r="D5131" s="84">
        <v>43556</v>
      </c>
      <c r="E5131" s="85" t="s">
        <v>9546</v>
      </c>
      <c r="F5131" s="85" t="s">
        <v>3</v>
      </c>
      <c r="G5131" s="85">
        <v>1724636</v>
      </c>
      <c r="H5131" s="89"/>
      <c r="I5131" s="273" t="s">
        <v>11354</v>
      </c>
      <c r="J5131" s="89"/>
      <c r="K5131" s="89"/>
      <c r="L5131" s="89"/>
      <c r="M5131" s="89"/>
      <c r="N5131" s="274">
        <v>0</v>
      </c>
      <c r="O5131" s="274">
        <v>49.9</v>
      </c>
      <c r="P5131" s="89" t="s">
        <v>670</v>
      </c>
    </row>
    <row r="5132" spans="1:16" ht="51">
      <c r="A5132" s="271" t="s">
        <v>565</v>
      </c>
      <c r="B5132" s="89"/>
      <c r="C5132" s="272" t="s">
        <v>615</v>
      </c>
      <c r="D5132" s="84">
        <v>43556</v>
      </c>
      <c r="E5132" s="85" t="s">
        <v>9547</v>
      </c>
      <c r="F5132" s="85" t="s">
        <v>3</v>
      </c>
      <c r="G5132" s="85">
        <v>1724637</v>
      </c>
      <c r="H5132" s="89"/>
      <c r="I5132" s="273" t="s">
        <v>11355</v>
      </c>
      <c r="J5132" s="89"/>
      <c r="K5132" s="89"/>
      <c r="L5132" s="89"/>
      <c r="M5132" s="89"/>
      <c r="N5132" s="274">
        <v>0</v>
      </c>
      <c r="O5132" s="274">
        <v>830.64</v>
      </c>
      <c r="P5132" s="89" t="s">
        <v>670</v>
      </c>
    </row>
    <row r="5133" spans="1:16" ht="63.75">
      <c r="A5133" s="271">
        <v>290</v>
      </c>
      <c r="B5133" s="89"/>
      <c r="C5133" s="272" t="s">
        <v>128</v>
      </c>
      <c r="D5133" s="84">
        <v>43556</v>
      </c>
      <c r="E5133" s="85" t="s">
        <v>9548</v>
      </c>
      <c r="F5133" s="85" t="s">
        <v>3</v>
      </c>
      <c r="G5133" s="85">
        <v>1724640</v>
      </c>
      <c r="H5133" s="89"/>
      <c r="I5133" s="273" t="s">
        <v>11356</v>
      </c>
      <c r="J5133" s="89"/>
      <c r="K5133" s="89"/>
      <c r="L5133" s="89"/>
      <c r="M5133" s="89"/>
      <c r="N5133" s="274">
        <v>0</v>
      </c>
      <c r="O5133" s="274">
        <v>5980.85</v>
      </c>
      <c r="P5133" s="89" t="s">
        <v>670</v>
      </c>
    </row>
    <row r="5134" spans="1:16" ht="63.75">
      <c r="A5134" s="271">
        <v>290</v>
      </c>
      <c r="B5134" s="89"/>
      <c r="C5134" s="272" t="s">
        <v>128</v>
      </c>
      <c r="D5134" s="84">
        <v>43556</v>
      </c>
      <c r="E5134" s="85" t="s">
        <v>9549</v>
      </c>
      <c r="F5134" s="85" t="s">
        <v>3</v>
      </c>
      <c r="G5134" s="85">
        <v>1724644</v>
      </c>
      <c r="H5134" s="89"/>
      <c r="I5134" s="273" t="s">
        <v>11357</v>
      </c>
      <c r="J5134" s="89"/>
      <c r="K5134" s="89"/>
      <c r="L5134" s="89"/>
      <c r="M5134" s="89"/>
      <c r="N5134" s="274">
        <v>0</v>
      </c>
      <c r="O5134" s="274">
        <v>576</v>
      </c>
      <c r="P5134" s="89" t="s">
        <v>670</v>
      </c>
    </row>
    <row r="5135" spans="1:16" ht="51">
      <c r="A5135" s="271">
        <v>292</v>
      </c>
      <c r="B5135" s="89"/>
      <c r="C5135" s="272" t="s">
        <v>130</v>
      </c>
      <c r="D5135" s="84">
        <v>43556</v>
      </c>
      <c r="E5135" s="85" t="s">
        <v>9550</v>
      </c>
      <c r="F5135" s="85" t="s">
        <v>3</v>
      </c>
      <c r="G5135" s="85">
        <v>1724667</v>
      </c>
      <c r="H5135" s="89"/>
      <c r="I5135" s="273" t="s">
        <v>11358</v>
      </c>
      <c r="J5135" s="89"/>
      <c r="K5135" s="89"/>
      <c r="L5135" s="89"/>
      <c r="M5135" s="89"/>
      <c r="N5135" s="274">
        <v>0</v>
      </c>
      <c r="O5135" s="274">
        <v>30</v>
      </c>
      <c r="P5135" s="89" t="s">
        <v>670</v>
      </c>
    </row>
    <row r="5136" spans="1:16" ht="51">
      <c r="A5136" s="271" t="s">
        <v>559</v>
      </c>
      <c r="B5136" s="89"/>
      <c r="C5136" s="272" t="s">
        <v>762</v>
      </c>
      <c r="D5136" s="84">
        <v>43556</v>
      </c>
      <c r="E5136" s="85" t="s">
        <v>9551</v>
      </c>
      <c r="F5136" s="85" t="s">
        <v>3</v>
      </c>
      <c r="G5136" s="85">
        <v>1724676</v>
      </c>
      <c r="H5136" s="89"/>
      <c r="I5136" s="273" t="s">
        <v>11359</v>
      </c>
      <c r="J5136" s="89"/>
      <c r="K5136" s="89"/>
      <c r="L5136" s="89"/>
      <c r="M5136" s="89"/>
      <c r="N5136" s="274">
        <v>0</v>
      </c>
      <c r="O5136" s="274">
        <v>20000</v>
      </c>
      <c r="P5136" s="89" t="s">
        <v>670</v>
      </c>
    </row>
    <row r="5137" spans="1:16" ht="63.75">
      <c r="A5137" s="271">
        <v>212</v>
      </c>
      <c r="B5137" s="89"/>
      <c r="C5137" s="272" t="s">
        <v>100</v>
      </c>
      <c r="D5137" s="84">
        <v>43556</v>
      </c>
      <c r="E5137" s="85" t="s">
        <v>9552</v>
      </c>
      <c r="F5137" s="85" t="s">
        <v>3</v>
      </c>
      <c r="G5137" s="85">
        <v>1724677</v>
      </c>
      <c r="H5137" s="89"/>
      <c r="I5137" s="273" t="s">
        <v>11360</v>
      </c>
      <c r="J5137" s="89"/>
      <c r="K5137" s="89"/>
      <c r="L5137" s="89"/>
      <c r="M5137" s="89"/>
      <c r="N5137" s="274">
        <v>0</v>
      </c>
      <c r="O5137" s="274">
        <v>50555</v>
      </c>
      <c r="P5137" s="89" t="s">
        <v>670</v>
      </c>
    </row>
    <row r="5138" spans="1:16" ht="51">
      <c r="A5138" s="271">
        <v>593</v>
      </c>
      <c r="B5138" s="89"/>
      <c r="C5138" s="272" t="s">
        <v>612</v>
      </c>
      <c r="D5138" s="84">
        <v>43556</v>
      </c>
      <c r="E5138" s="85" t="s">
        <v>9553</v>
      </c>
      <c r="F5138" s="85" t="s">
        <v>3</v>
      </c>
      <c r="G5138" s="85">
        <v>1724679</v>
      </c>
      <c r="H5138" s="89"/>
      <c r="I5138" s="273" t="s">
        <v>11361</v>
      </c>
      <c r="J5138" s="89"/>
      <c r="K5138" s="89"/>
      <c r="L5138" s="89"/>
      <c r="M5138" s="89"/>
      <c r="N5138" s="274">
        <v>0</v>
      </c>
      <c r="O5138" s="274">
        <v>284499.02</v>
      </c>
      <c r="P5138" s="89" t="s">
        <v>670</v>
      </c>
    </row>
    <row r="5139" spans="1:16" ht="51">
      <c r="A5139" s="271">
        <v>283</v>
      </c>
      <c r="B5139" s="89"/>
      <c r="C5139" s="272" t="s">
        <v>125</v>
      </c>
      <c r="D5139" s="84">
        <v>43556</v>
      </c>
      <c r="E5139" s="85" t="s">
        <v>9554</v>
      </c>
      <c r="F5139" s="85" t="s">
        <v>3</v>
      </c>
      <c r="G5139" s="85">
        <v>1724658</v>
      </c>
      <c r="H5139" s="89"/>
      <c r="I5139" s="273" t="s">
        <v>11362</v>
      </c>
      <c r="J5139" s="89"/>
      <c r="K5139" s="89"/>
      <c r="L5139" s="89"/>
      <c r="M5139" s="89"/>
      <c r="N5139" s="274">
        <v>0</v>
      </c>
      <c r="O5139" s="274">
        <v>420</v>
      </c>
      <c r="P5139" s="89" t="s">
        <v>670</v>
      </c>
    </row>
    <row r="5140" spans="1:16" ht="63.75">
      <c r="A5140" s="271" t="s">
        <v>565</v>
      </c>
      <c r="B5140" s="89"/>
      <c r="C5140" s="272" t="s">
        <v>615</v>
      </c>
      <c r="D5140" s="84">
        <v>43556</v>
      </c>
      <c r="E5140" s="85" t="s">
        <v>9555</v>
      </c>
      <c r="F5140" s="85" t="s">
        <v>3</v>
      </c>
      <c r="G5140" s="85">
        <v>1724655</v>
      </c>
      <c r="H5140" s="89"/>
      <c r="I5140" s="273" t="s">
        <v>11363</v>
      </c>
      <c r="J5140" s="89"/>
      <c r="K5140" s="89"/>
      <c r="L5140" s="89"/>
      <c r="M5140" s="89"/>
      <c r="N5140" s="274">
        <v>0</v>
      </c>
      <c r="O5140" s="274">
        <v>9830</v>
      </c>
      <c r="P5140" s="89" t="s">
        <v>670</v>
      </c>
    </row>
    <row r="5141" spans="1:16" ht="38.25">
      <c r="A5141" s="271">
        <v>155</v>
      </c>
      <c r="B5141" s="89"/>
      <c r="C5141" s="272" t="s">
        <v>85</v>
      </c>
      <c r="D5141" s="84">
        <v>43556</v>
      </c>
      <c r="E5141" s="85" t="s">
        <v>9556</v>
      </c>
      <c r="F5141" s="85" t="s">
        <v>3</v>
      </c>
      <c r="G5141" s="85">
        <v>1724654</v>
      </c>
      <c r="H5141" s="89"/>
      <c r="I5141" s="273" t="s">
        <v>11364</v>
      </c>
      <c r="J5141" s="89"/>
      <c r="K5141" s="89"/>
      <c r="L5141" s="89"/>
      <c r="M5141" s="89"/>
      <c r="N5141" s="274">
        <v>0</v>
      </c>
      <c r="O5141" s="274">
        <v>420</v>
      </c>
      <c r="P5141" s="89" t="s">
        <v>670</v>
      </c>
    </row>
    <row r="5142" spans="1:16" ht="51">
      <c r="A5142" s="271">
        <v>293</v>
      </c>
      <c r="B5142" s="89"/>
      <c r="C5142" s="272" t="s">
        <v>131</v>
      </c>
      <c r="D5142" s="84">
        <v>43556</v>
      </c>
      <c r="E5142" s="85" t="s">
        <v>9557</v>
      </c>
      <c r="F5142" s="85" t="s">
        <v>3</v>
      </c>
      <c r="G5142" s="85">
        <v>1724650</v>
      </c>
      <c r="H5142" s="89"/>
      <c r="I5142" s="273" t="s">
        <v>11365</v>
      </c>
      <c r="J5142" s="89"/>
      <c r="K5142" s="89"/>
      <c r="L5142" s="89"/>
      <c r="M5142" s="89"/>
      <c r="N5142" s="274">
        <v>0</v>
      </c>
      <c r="O5142" s="274">
        <v>10085.040000000001</v>
      </c>
      <c r="P5142" s="89" t="s">
        <v>670</v>
      </c>
    </row>
    <row r="5143" spans="1:16" ht="51">
      <c r="A5143" s="271" t="s">
        <v>565</v>
      </c>
      <c r="B5143" s="89"/>
      <c r="C5143" s="272" t="s">
        <v>615</v>
      </c>
      <c r="D5143" s="84">
        <v>43556</v>
      </c>
      <c r="E5143" s="85" t="s">
        <v>9558</v>
      </c>
      <c r="F5143" s="85" t="s">
        <v>3</v>
      </c>
      <c r="G5143" s="85">
        <v>1724641</v>
      </c>
      <c r="H5143" s="89"/>
      <c r="I5143" s="273" t="s">
        <v>779</v>
      </c>
      <c r="J5143" s="89"/>
      <c r="K5143" s="89"/>
      <c r="L5143" s="89"/>
      <c r="M5143" s="89"/>
      <c r="N5143" s="274">
        <v>0</v>
      </c>
      <c r="O5143" s="274">
        <v>5020</v>
      </c>
      <c r="P5143" s="89" t="s">
        <v>670</v>
      </c>
    </row>
    <row r="5144" spans="1:16" ht="51">
      <c r="A5144" s="271" t="s">
        <v>565</v>
      </c>
      <c r="B5144" s="89"/>
      <c r="C5144" s="272" t="s">
        <v>615</v>
      </c>
      <c r="D5144" s="84">
        <v>43556</v>
      </c>
      <c r="E5144" s="85" t="s">
        <v>9559</v>
      </c>
      <c r="F5144" s="85" t="s">
        <v>3</v>
      </c>
      <c r="G5144" s="85">
        <v>1724638</v>
      </c>
      <c r="H5144" s="89"/>
      <c r="I5144" s="273" t="s">
        <v>728</v>
      </c>
      <c r="J5144" s="89"/>
      <c r="K5144" s="89"/>
      <c r="L5144" s="89"/>
      <c r="M5144" s="89"/>
      <c r="N5144" s="274">
        <v>0</v>
      </c>
      <c r="O5144" s="274">
        <v>695</v>
      </c>
      <c r="P5144" s="89" t="s">
        <v>670</v>
      </c>
    </row>
    <row r="5145" spans="1:16" ht="51">
      <c r="A5145" s="271" t="s">
        <v>565</v>
      </c>
      <c r="B5145" s="89"/>
      <c r="C5145" s="272" t="s">
        <v>615</v>
      </c>
      <c r="D5145" s="84">
        <v>43556</v>
      </c>
      <c r="E5145" s="85" t="s">
        <v>9560</v>
      </c>
      <c r="F5145" s="85" t="s">
        <v>3</v>
      </c>
      <c r="G5145" s="85">
        <v>1724635</v>
      </c>
      <c r="H5145" s="89"/>
      <c r="I5145" s="273" t="s">
        <v>11366</v>
      </c>
      <c r="J5145" s="89"/>
      <c r="K5145" s="89"/>
      <c r="L5145" s="89"/>
      <c r="M5145" s="89"/>
      <c r="N5145" s="274">
        <v>0</v>
      </c>
      <c r="O5145" s="274">
        <v>4202</v>
      </c>
      <c r="P5145" s="89" t="s">
        <v>670</v>
      </c>
    </row>
    <row r="5146" spans="1:16" ht="51">
      <c r="A5146" s="271">
        <v>46</v>
      </c>
      <c r="B5146" s="89"/>
      <c r="C5146" s="272" t="s">
        <v>48</v>
      </c>
      <c r="D5146" s="84">
        <v>43556</v>
      </c>
      <c r="E5146" s="85" t="s">
        <v>9561</v>
      </c>
      <c r="F5146" s="85" t="s">
        <v>3</v>
      </c>
      <c r="G5146" s="85">
        <v>1724628</v>
      </c>
      <c r="H5146" s="89"/>
      <c r="I5146" s="273" t="s">
        <v>11367</v>
      </c>
      <c r="J5146" s="89"/>
      <c r="K5146" s="89"/>
      <c r="L5146" s="89"/>
      <c r="M5146" s="89"/>
      <c r="N5146" s="274">
        <v>0</v>
      </c>
      <c r="O5146" s="274">
        <v>5000</v>
      </c>
      <c r="P5146" s="89" t="s">
        <v>670</v>
      </c>
    </row>
    <row r="5147" spans="1:16" ht="38.25">
      <c r="A5147" s="271" t="s">
        <v>565</v>
      </c>
      <c r="B5147" s="89"/>
      <c r="C5147" s="272" t="s">
        <v>615</v>
      </c>
      <c r="D5147" s="84">
        <v>43556</v>
      </c>
      <c r="E5147" s="85" t="s">
        <v>9562</v>
      </c>
      <c r="F5147" s="85" t="s">
        <v>3</v>
      </c>
      <c r="G5147" s="85">
        <v>1724583</v>
      </c>
      <c r="H5147" s="89"/>
      <c r="I5147" s="273" t="s">
        <v>11368</v>
      </c>
      <c r="J5147" s="89"/>
      <c r="K5147" s="89"/>
      <c r="L5147" s="89"/>
      <c r="M5147" s="89"/>
      <c r="N5147" s="274">
        <v>0</v>
      </c>
      <c r="O5147" s="274">
        <v>300</v>
      </c>
      <c r="P5147" s="89" t="s">
        <v>670</v>
      </c>
    </row>
    <row r="5148" spans="1:16" ht="38.25">
      <c r="A5148" s="271">
        <v>283</v>
      </c>
      <c r="B5148" s="89"/>
      <c r="C5148" s="272" t="s">
        <v>125</v>
      </c>
      <c r="D5148" s="84">
        <v>43556</v>
      </c>
      <c r="E5148" s="85" t="s">
        <v>9563</v>
      </c>
      <c r="F5148" s="85" t="s">
        <v>3</v>
      </c>
      <c r="G5148" s="85">
        <v>1724552</v>
      </c>
      <c r="H5148" s="89"/>
      <c r="I5148" s="273" t="s">
        <v>11369</v>
      </c>
      <c r="J5148" s="89"/>
      <c r="K5148" s="89"/>
      <c r="L5148" s="89"/>
      <c r="M5148" s="89"/>
      <c r="N5148" s="274">
        <v>0</v>
      </c>
      <c r="O5148" s="274">
        <v>420</v>
      </c>
      <c r="P5148" s="89" t="s">
        <v>670</v>
      </c>
    </row>
    <row r="5149" spans="1:16" ht="51">
      <c r="A5149" s="271">
        <v>591</v>
      </c>
      <c r="B5149" s="89"/>
      <c r="C5149" s="272" t="s">
        <v>1370</v>
      </c>
      <c r="D5149" s="84">
        <v>43557</v>
      </c>
      <c r="E5149" s="85" t="s">
        <v>9564</v>
      </c>
      <c r="F5149" s="85" t="s">
        <v>3</v>
      </c>
      <c r="G5149" s="85">
        <v>1725088</v>
      </c>
      <c r="H5149" s="89"/>
      <c r="I5149" s="273" t="s">
        <v>11370</v>
      </c>
      <c r="J5149" s="89"/>
      <c r="K5149" s="89"/>
      <c r="L5149" s="89"/>
      <c r="M5149" s="89"/>
      <c r="N5149" s="274">
        <v>0</v>
      </c>
      <c r="O5149" s="274">
        <v>355.28000000000003</v>
      </c>
      <c r="P5149" s="89" t="s">
        <v>670</v>
      </c>
    </row>
    <row r="5150" spans="1:16" ht="38.25">
      <c r="A5150" s="271" t="s">
        <v>565</v>
      </c>
      <c r="B5150" s="89"/>
      <c r="C5150" s="272" t="s">
        <v>615</v>
      </c>
      <c r="D5150" s="84">
        <v>43557</v>
      </c>
      <c r="E5150" s="85" t="s">
        <v>9565</v>
      </c>
      <c r="F5150" s="85" t="s">
        <v>3</v>
      </c>
      <c r="G5150" s="85">
        <v>1725093</v>
      </c>
      <c r="H5150" s="89"/>
      <c r="I5150" s="273" t="s">
        <v>11371</v>
      </c>
      <c r="J5150" s="89"/>
      <c r="K5150" s="89"/>
      <c r="L5150" s="89"/>
      <c r="M5150" s="89"/>
      <c r="N5150" s="274">
        <v>0</v>
      </c>
      <c r="O5150" s="274">
        <v>1317.04</v>
      </c>
      <c r="P5150" s="89" t="s">
        <v>670</v>
      </c>
    </row>
    <row r="5151" spans="1:16" ht="51">
      <c r="A5151" s="271">
        <v>41</v>
      </c>
      <c r="B5151" s="89"/>
      <c r="C5151" s="272" t="s">
        <v>47</v>
      </c>
      <c r="D5151" s="84">
        <v>43557</v>
      </c>
      <c r="E5151" s="85" t="s">
        <v>9566</v>
      </c>
      <c r="F5151" s="85" t="s">
        <v>3</v>
      </c>
      <c r="G5151" s="85">
        <v>1725115</v>
      </c>
      <c r="H5151" s="89"/>
      <c r="I5151" s="273" t="s">
        <v>11372</v>
      </c>
      <c r="J5151" s="89"/>
      <c r="K5151" s="89"/>
      <c r="L5151" s="89"/>
      <c r="M5151" s="89"/>
      <c r="N5151" s="274">
        <v>0</v>
      </c>
      <c r="O5151" s="274">
        <v>341</v>
      </c>
      <c r="P5151" s="89" t="s">
        <v>670</v>
      </c>
    </row>
    <row r="5152" spans="1:16" ht="51">
      <c r="A5152" s="271">
        <v>46</v>
      </c>
      <c r="B5152" s="89"/>
      <c r="C5152" s="272" t="s">
        <v>48</v>
      </c>
      <c r="D5152" s="84">
        <v>43557</v>
      </c>
      <c r="E5152" s="85" t="s">
        <v>9567</v>
      </c>
      <c r="F5152" s="85" t="s">
        <v>3</v>
      </c>
      <c r="G5152" s="85">
        <v>1725125</v>
      </c>
      <c r="H5152" s="89"/>
      <c r="I5152" s="273" t="s">
        <v>8432</v>
      </c>
      <c r="J5152" s="89"/>
      <c r="K5152" s="89"/>
      <c r="L5152" s="89"/>
      <c r="M5152" s="89"/>
      <c r="N5152" s="274">
        <v>0</v>
      </c>
      <c r="O5152" s="274">
        <v>386</v>
      </c>
      <c r="P5152" s="89" t="s">
        <v>670</v>
      </c>
    </row>
    <row r="5153" spans="1:16" ht="51">
      <c r="A5153" s="271">
        <v>591</v>
      </c>
      <c r="B5153" s="89"/>
      <c r="C5153" s="272" t="s">
        <v>1370</v>
      </c>
      <c r="D5153" s="84">
        <v>43557</v>
      </c>
      <c r="E5153" s="85" t="s">
        <v>9568</v>
      </c>
      <c r="F5153" s="85" t="s">
        <v>3</v>
      </c>
      <c r="G5153" s="85">
        <v>1725084</v>
      </c>
      <c r="H5153" s="89"/>
      <c r="I5153" s="273" t="s">
        <v>11370</v>
      </c>
      <c r="J5153" s="89"/>
      <c r="K5153" s="89"/>
      <c r="L5153" s="89"/>
      <c r="M5153" s="89"/>
      <c r="N5153" s="274">
        <v>0</v>
      </c>
      <c r="O5153" s="274">
        <v>16.740000000000002</v>
      </c>
      <c r="P5153" s="89" t="s">
        <v>670</v>
      </c>
    </row>
    <row r="5154" spans="1:16" ht="51">
      <c r="A5154" s="271">
        <v>591</v>
      </c>
      <c r="B5154" s="89"/>
      <c r="C5154" s="272" t="s">
        <v>1370</v>
      </c>
      <c r="D5154" s="84">
        <v>43557</v>
      </c>
      <c r="E5154" s="85" t="s">
        <v>9569</v>
      </c>
      <c r="F5154" s="85" t="s">
        <v>3</v>
      </c>
      <c r="G5154" s="85">
        <v>1725083</v>
      </c>
      <c r="H5154" s="89"/>
      <c r="I5154" s="273" t="s">
        <v>11370</v>
      </c>
      <c r="J5154" s="89"/>
      <c r="K5154" s="89"/>
      <c r="L5154" s="89"/>
      <c r="M5154" s="89"/>
      <c r="N5154" s="274">
        <v>0</v>
      </c>
      <c r="O5154" s="274">
        <v>27.2</v>
      </c>
      <c r="P5154" s="89" t="s">
        <v>670</v>
      </c>
    </row>
    <row r="5155" spans="1:16" ht="51">
      <c r="A5155" s="271">
        <v>155</v>
      </c>
      <c r="B5155" s="89"/>
      <c r="C5155" s="272" t="s">
        <v>85</v>
      </c>
      <c r="D5155" s="84">
        <v>43557</v>
      </c>
      <c r="E5155" s="85" t="s">
        <v>9570</v>
      </c>
      <c r="F5155" s="85" t="s">
        <v>3</v>
      </c>
      <c r="G5155" s="85">
        <v>1725076</v>
      </c>
      <c r="H5155" s="89"/>
      <c r="I5155" s="273" t="s">
        <v>11373</v>
      </c>
      <c r="J5155" s="89"/>
      <c r="K5155" s="89"/>
      <c r="L5155" s="89"/>
      <c r="M5155" s="89"/>
      <c r="N5155" s="274">
        <v>0</v>
      </c>
      <c r="O5155" s="274">
        <v>30</v>
      </c>
      <c r="P5155" s="89" t="s">
        <v>670</v>
      </c>
    </row>
    <row r="5156" spans="1:16" ht="38.25">
      <c r="A5156" s="271">
        <v>526</v>
      </c>
      <c r="B5156" s="89"/>
      <c r="C5156" s="272" t="s">
        <v>610</v>
      </c>
      <c r="D5156" s="84">
        <v>43557</v>
      </c>
      <c r="E5156" s="85" t="s">
        <v>9571</v>
      </c>
      <c r="F5156" s="85" t="s">
        <v>3</v>
      </c>
      <c r="G5156" s="85">
        <v>1725052</v>
      </c>
      <c r="H5156" s="89"/>
      <c r="I5156" s="273" t="s">
        <v>11374</v>
      </c>
      <c r="J5156" s="89"/>
      <c r="K5156" s="89"/>
      <c r="L5156" s="89"/>
      <c r="M5156" s="89"/>
      <c r="N5156" s="274">
        <v>0</v>
      </c>
      <c r="O5156" s="274">
        <v>76</v>
      </c>
      <c r="P5156" s="89" t="s">
        <v>670</v>
      </c>
    </row>
    <row r="5157" spans="1:16" ht="38.25">
      <c r="A5157" s="271">
        <v>526</v>
      </c>
      <c r="B5157" s="89"/>
      <c r="C5157" s="272" t="s">
        <v>610</v>
      </c>
      <c r="D5157" s="84">
        <v>43557</v>
      </c>
      <c r="E5157" s="85" t="s">
        <v>9572</v>
      </c>
      <c r="F5157" s="85" t="s">
        <v>3</v>
      </c>
      <c r="G5157" s="85">
        <v>1725051</v>
      </c>
      <c r="H5157" s="89"/>
      <c r="I5157" s="273" t="s">
        <v>11375</v>
      </c>
      <c r="J5157" s="89"/>
      <c r="K5157" s="89"/>
      <c r="L5157" s="89"/>
      <c r="M5157" s="89"/>
      <c r="N5157" s="274">
        <v>0</v>
      </c>
      <c r="O5157" s="274">
        <v>70</v>
      </c>
      <c r="P5157" s="89" t="s">
        <v>670</v>
      </c>
    </row>
    <row r="5158" spans="1:16" ht="38.25">
      <c r="A5158" s="271">
        <v>526</v>
      </c>
      <c r="B5158" s="89"/>
      <c r="C5158" s="272" t="s">
        <v>610</v>
      </c>
      <c r="D5158" s="84">
        <v>43557</v>
      </c>
      <c r="E5158" s="85" t="s">
        <v>9573</v>
      </c>
      <c r="F5158" s="85" t="s">
        <v>3</v>
      </c>
      <c r="G5158" s="85">
        <v>1725049</v>
      </c>
      <c r="H5158" s="89"/>
      <c r="I5158" s="273" t="s">
        <v>11376</v>
      </c>
      <c r="J5158" s="89"/>
      <c r="K5158" s="89"/>
      <c r="L5158" s="89"/>
      <c r="M5158" s="89"/>
      <c r="N5158" s="274">
        <v>0</v>
      </c>
      <c r="O5158" s="274">
        <v>70</v>
      </c>
      <c r="P5158" s="89" t="s">
        <v>670</v>
      </c>
    </row>
    <row r="5159" spans="1:16" ht="38.25">
      <c r="A5159" s="271">
        <v>526</v>
      </c>
      <c r="B5159" s="89"/>
      <c r="C5159" s="272" t="s">
        <v>610</v>
      </c>
      <c r="D5159" s="84">
        <v>43557</v>
      </c>
      <c r="E5159" s="85" t="s">
        <v>9574</v>
      </c>
      <c r="F5159" s="85" t="s">
        <v>3</v>
      </c>
      <c r="G5159" s="85">
        <v>1725047</v>
      </c>
      <c r="H5159" s="89"/>
      <c r="I5159" s="273" t="s">
        <v>11377</v>
      </c>
      <c r="J5159" s="89"/>
      <c r="K5159" s="89"/>
      <c r="L5159" s="89"/>
      <c r="M5159" s="89"/>
      <c r="N5159" s="274">
        <v>0</v>
      </c>
      <c r="O5159" s="274">
        <v>60</v>
      </c>
      <c r="P5159" s="89" t="s">
        <v>670</v>
      </c>
    </row>
    <row r="5160" spans="1:16" ht="89.25">
      <c r="A5160" s="271">
        <v>587</v>
      </c>
      <c r="B5160" s="89"/>
      <c r="C5160" s="272" t="s">
        <v>730</v>
      </c>
      <c r="D5160" s="84">
        <v>43557</v>
      </c>
      <c r="E5160" s="85" t="s">
        <v>9575</v>
      </c>
      <c r="F5160" s="85" t="s">
        <v>3</v>
      </c>
      <c r="G5160" s="85">
        <v>1725033</v>
      </c>
      <c r="H5160" s="89"/>
      <c r="I5160" s="273" t="s">
        <v>11378</v>
      </c>
      <c r="J5160" s="89"/>
      <c r="K5160" s="89"/>
      <c r="L5160" s="89"/>
      <c r="M5160" s="89"/>
      <c r="N5160" s="274">
        <v>0</v>
      </c>
      <c r="O5160" s="274">
        <v>98.350000000000009</v>
      </c>
      <c r="P5160" s="89" t="s">
        <v>670</v>
      </c>
    </row>
    <row r="5161" spans="1:16" ht="38.25">
      <c r="A5161" s="271">
        <v>206</v>
      </c>
      <c r="B5161" s="89"/>
      <c r="C5161" s="272" t="s">
        <v>97</v>
      </c>
      <c r="D5161" s="84">
        <v>43557</v>
      </c>
      <c r="E5161" s="85" t="s">
        <v>9576</v>
      </c>
      <c r="F5161" s="85" t="s">
        <v>3</v>
      </c>
      <c r="G5161" s="85">
        <v>1725254</v>
      </c>
      <c r="H5161" s="89"/>
      <c r="I5161" s="273" t="s">
        <v>11379</v>
      </c>
      <c r="J5161" s="89"/>
      <c r="K5161" s="89"/>
      <c r="L5161" s="89"/>
      <c r="M5161" s="89"/>
      <c r="N5161" s="274">
        <v>0</v>
      </c>
      <c r="O5161" s="274">
        <v>20</v>
      </c>
      <c r="P5161" s="89" t="s">
        <v>670</v>
      </c>
    </row>
    <row r="5162" spans="1:16" ht="38.25">
      <c r="A5162" s="271">
        <v>206</v>
      </c>
      <c r="B5162" s="89"/>
      <c r="C5162" s="272" t="s">
        <v>97</v>
      </c>
      <c r="D5162" s="84">
        <v>43557</v>
      </c>
      <c r="E5162" s="85" t="s">
        <v>9577</v>
      </c>
      <c r="F5162" s="85" t="s">
        <v>3</v>
      </c>
      <c r="G5162" s="85">
        <v>1725251</v>
      </c>
      <c r="H5162" s="89"/>
      <c r="I5162" s="273" t="s">
        <v>11380</v>
      </c>
      <c r="J5162" s="89"/>
      <c r="K5162" s="89"/>
      <c r="L5162" s="89"/>
      <c r="M5162" s="89"/>
      <c r="N5162" s="274">
        <v>0</v>
      </c>
      <c r="O5162" s="274">
        <v>352.35</v>
      </c>
      <c r="P5162" s="89" t="s">
        <v>670</v>
      </c>
    </row>
    <row r="5163" spans="1:16" ht="51">
      <c r="A5163" s="271" t="s">
        <v>565</v>
      </c>
      <c r="B5163" s="89"/>
      <c r="C5163" s="272" t="s">
        <v>615</v>
      </c>
      <c r="D5163" s="84">
        <v>43557</v>
      </c>
      <c r="E5163" s="85" t="s">
        <v>9578</v>
      </c>
      <c r="F5163" s="85" t="s">
        <v>3</v>
      </c>
      <c r="G5163" s="85">
        <v>1725247</v>
      </c>
      <c r="H5163" s="89"/>
      <c r="I5163" s="273" t="s">
        <v>11381</v>
      </c>
      <c r="J5163" s="89"/>
      <c r="K5163" s="89"/>
      <c r="L5163" s="89"/>
      <c r="M5163" s="89"/>
      <c r="N5163" s="274">
        <v>0</v>
      </c>
      <c r="O5163" s="274">
        <v>300</v>
      </c>
      <c r="P5163" s="89" t="s">
        <v>670</v>
      </c>
    </row>
    <row r="5164" spans="1:16" ht="51">
      <c r="A5164" s="271" t="s">
        <v>565</v>
      </c>
      <c r="B5164" s="89"/>
      <c r="C5164" s="272" t="s">
        <v>615</v>
      </c>
      <c r="D5164" s="84">
        <v>43557</v>
      </c>
      <c r="E5164" s="85" t="s">
        <v>9579</v>
      </c>
      <c r="F5164" s="85" t="s">
        <v>3</v>
      </c>
      <c r="G5164" s="85">
        <v>1725245</v>
      </c>
      <c r="H5164" s="89"/>
      <c r="I5164" s="273" t="s">
        <v>11382</v>
      </c>
      <c r="J5164" s="89"/>
      <c r="K5164" s="89"/>
      <c r="L5164" s="89"/>
      <c r="M5164" s="89"/>
      <c r="N5164" s="274">
        <v>0</v>
      </c>
      <c r="O5164" s="274">
        <v>1152</v>
      </c>
      <c r="P5164" s="89" t="s">
        <v>670</v>
      </c>
    </row>
    <row r="5165" spans="1:16" ht="38.25">
      <c r="A5165" s="271">
        <v>35</v>
      </c>
      <c r="B5165" s="89"/>
      <c r="C5165" s="272" t="s">
        <v>46</v>
      </c>
      <c r="D5165" s="84">
        <v>43557</v>
      </c>
      <c r="E5165" s="85" t="s">
        <v>9580</v>
      </c>
      <c r="F5165" s="85" t="s">
        <v>3</v>
      </c>
      <c r="G5165" s="85">
        <v>1725240</v>
      </c>
      <c r="H5165" s="89"/>
      <c r="I5165" s="273" t="s">
        <v>1419</v>
      </c>
      <c r="J5165" s="89"/>
      <c r="K5165" s="89"/>
      <c r="L5165" s="89"/>
      <c r="M5165" s="89"/>
      <c r="N5165" s="274">
        <v>0</v>
      </c>
      <c r="O5165" s="274">
        <v>1000</v>
      </c>
      <c r="P5165" s="89" t="s">
        <v>670</v>
      </c>
    </row>
    <row r="5166" spans="1:16" ht="63.75">
      <c r="A5166" s="271">
        <v>221</v>
      </c>
      <c r="B5166" s="89"/>
      <c r="C5166" s="272" t="s">
        <v>102</v>
      </c>
      <c r="D5166" s="84">
        <v>43557</v>
      </c>
      <c r="E5166" s="85" t="s">
        <v>9581</v>
      </c>
      <c r="F5166" s="85" t="s">
        <v>3</v>
      </c>
      <c r="G5166" s="85">
        <v>1725221</v>
      </c>
      <c r="H5166" s="89"/>
      <c r="I5166" s="273" t="s">
        <v>11383</v>
      </c>
      <c r="J5166" s="89"/>
      <c r="K5166" s="89"/>
      <c r="L5166" s="89"/>
      <c r="M5166" s="89"/>
      <c r="N5166" s="274">
        <v>0</v>
      </c>
      <c r="O5166" s="274">
        <v>2.6</v>
      </c>
      <c r="P5166" s="89" t="s">
        <v>670</v>
      </c>
    </row>
    <row r="5167" spans="1:16" ht="51">
      <c r="A5167" s="271">
        <v>212</v>
      </c>
      <c r="B5167" s="89"/>
      <c r="C5167" s="272" t="s">
        <v>100</v>
      </c>
      <c r="D5167" s="84">
        <v>43557</v>
      </c>
      <c r="E5167" s="85" t="s">
        <v>9582</v>
      </c>
      <c r="F5167" s="85" t="s">
        <v>3</v>
      </c>
      <c r="G5167" s="85">
        <v>1725176</v>
      </c>
      <c r="H5167" s="89"/>
      <c r="I5167" s="273" t="s">
        <v>11384</v>
      </c>
      <c r="J5167" s="89"/>
      <c r="K5167" s="89"/>
      <c r="L5167" s="89"/>
      <c r="M5167" s="89"/>
      <c r="N5167" s="274">
        <v>0</v>
      </c>
      <c r="O5167" s="274">
        <v>111</v>
      </c>
      <c r="P5167" s="89" t="s">
        <v>670</v>
      </c>
    </row>
    <row r="5168" spans="1:16" ht="51">
      <c r="A5168" s="271">
        <v>526</v>
      </c>
      <c r="B5168" s="89"/>
      <c r="C5168" s="272" t="s">
        <v>610</v>
      </c>
      <c r="D5168" s="84">
        <v>43557</v>
      </c>
      <c r="E5168" s="85" t="s">
        <v>9583</v>
      </c>
      <c r="F5168" s="85" t="s">
        <v>3</v>
      </c>
      <c r="G5168" s="85">
        <v>1725126</v>
      </c>
      <c r="H5168" s="89"/>
      <c r="I5168" s="273" t="s">
        <v>11385</v>
      </c>
      <c r="J5168" s="89"/>
      <c r="K5168" s="89"/>
      <c r="L5168" s="89"/>
      <c r="M5168" s="89"/>
      <c r="N5168" s="274">
        <v>0</v>
      </c>
      <c r="O5168" s="274">
        <v>60</v>
      </c>
      <c r="P5168" s="89" t="s">
        <v>670</v>
      </c>
    </row>
    <row r="5169" spans="1:16" ht="51">
      <c r="A5169" s="271">
        <v>290</v>
      </c>
      <c r="B5169" s="89"/>
      <c r="C5169" s="272" t="s">
        <v>128</v>
      </c>
      <c r="D5169" s="84">
        <v>43557</v>
      </c>
      <c r="E5169" s="85" t="s">
        <v>9584</v>
      </c>
      <c r="F5169" s="85" t="s">
        <v>3</v>
      </c>
      <c r="G5169" s="85">
        <v>1725070</v>
      </c>
      <c r="H5169" s="89"/>
      <c r="I5169" s="273" t="s">
        <v>11386</v>
      </c>
      <c r="J5169" s="89"/>
      <c r="K5169" s="89"/>
      <c r="L5169" s="89"/>
      <c r="M5169" s="89"/>
      <c r="N5169" s="274">
        <v>0</v>
      </c>
      <c r="O5169" s="274">
        <v>2973</v>
      </c>
      <c r="P5169" s="89" t="s">
        <v>670</v>
      </c>
    </row>
    <row r="5170" spans="1:16" ht="63.75">
      <c r="A5170" s="271">
        <v>290</v>
      </c>
      <c r="B5170" s="89"/>
      <c r="C5170" s="272" t="s">
        <v>128</v>
      </c>
      <c r="D5170" s="84">
        <v>43557</v>
      </c>
      <c r="E5170" s="85" t="s">
        <v>9585</v>
      </c>
      <c r="F5170" s="85" t="s">
        <v>3</v>
      </c>
      <c r="G5170" s="85">
        <v>1725068</v>
      </c>
      <c r="H5170" s="89"/>
      <c r="I5170" s="273" t="s">
        <v>11387</v>
      </c>
      <c r="J5170" s="89"/>
      <c r="K5170" s="89"/>
      <c r="L5170" s="89"/>
      <c r="M5170" s="89"/>
      <c r="N5170" s="274">
        <v>0</v>
      </c>
      <c r="O5170" s="274">
        <v>419.2</v>
      </c>
      <c r="P5170" s="89" t="s">
        <v>670</v>
      </c>
    </row>
    <row r="5171" spans="1:16" ht="51">
      <c r="A5171" s="271">
        <v>283</v>
      </c>
      <c r="B5171" s="89"/>
      <c r="C5171" s="272" t="s">
        <v>125</v>
      </c>
      <c r="D5171" s="84">
        <v>43557</v>
      </c>
      <c r="E5171" s="85" t="s">
        <v>9586</v>
      </c>
      <c r="F5171" s="85" t="s">
        <v>3</v>
      </c>
      <c r="G5171" s="85">
        <v>1725054</v>
      </c>
      <c r="H5171" s="89"/>
      <c r="I5171" s="273" t="s">
        <v>11388</v>
      </c>
      <c r="J5171" s="89"/>
      <c r="K5171" s="89"/>
      <c r="L5171" s="89"/>
      <c r="M5171" s="89"/>
      <c r="N5171" s="274">
        <v>0</v>
      </c>
      <c r="O5171" s="274">
        <v>279986.88</v>
      </c>
      <c r="P5171" s="89" t="s">
        <v>670</v>
      </c>
    </row>
    <row r="5172" spans="1:16" ht="63.75">
      <c r="A5172" s="271">
        <v>253</v>
      </c>
      <c r="B5172" s="89"/>
      <c r="C5172" s="272" t="s">
        <v>114</v>
      </c>
      <c r="D5172" s="84">
        <v>43557</v>
      </c>
      <c r="E5172" s="85" t="s">
        <v>9587</v>
      </c>
      <c r="F5172" s="85" t="s">
        <v>3</v>
      </c>
      <c r="G5172" s="85">
        <v>1725037</v>
      </c>
      <c r="H5172" s="89"/>
      <c r="I5172" s="273" t="s">
        <v>11389</v>
      </c>
      <c r="J5172" s="89"/>
      <c r="K5172" s="89"/>
      <c r="L5172" s="89"/>
      <c r="M5172" s="89"/>
      <c r="N5172" s="274">
        <v>0</v>
      </c>
      <c r="O5172" s="274">
        <v>1000000</v>
      </c>
      <c r="P5172" s="89" t="s">
        <v>670</v>
      </c>
    </row>
    <row r="5173" spans="1:16" ht="63.75">
      <c r="A5173" s="271">
        <v>660</v>
      </c>
      <c r="B5173" s="89"/>
      <c r="C5173" s="272" t="s">
        <v>188</v>
      </c>
      <c r="D5173" s="84">
        <v>43557</v>
      </c>
      <c r="E5173" s="85" t="s">
        <v>9588</v>
      </c>
      <c r="F5173" s="85" t="s">
        <v>3</v>
      </c>
      <c r="G5173" s="85">
        <v>1725012</v>
      </c>
      <c r="H5173" s="89"/>
      <c r="I5173" s="273" t="s">
        <v>11390</v>
      </c>
      <c r="J5173" s="89"/>
      <c r="K5173" s="89"/>
      <c r="L5173" s="89"/>
      <c r="M5173" s="89"/>
      <c r="N5173" s="274">
        <v>0</v>
      </c>
      <c r="O5173" s="274">
        <v>3386.77</v>
      </c>
      <c r="P5173" s="89" t="s">
        <v>670</v>
      </c>
    </row>
    <row r="5174" spans="1:16" ht="51">
      <c r="A5174" s="271">
        <v>572</v>
      </c>
      <c r="B5174" s="89"/>
      <c r="C5174" s="272" t="s">
        <v>177</v>
      </c>
      <c r="D5174" s="84">
        <v>43557</v>
      </c>
      <c r="E5174" s="85" t="s">
        <v>9589</v>
      </c>
      <c r="F5174" s="85" t="s">
        <v>3</v>
      </c>
      <c r="G5174" s="85">
        <v>1725011</v>
      </c>
      <c r="H5174" s="89"/>
      <c r="I5174" s="273" t="s">
        <v>11391</v>
      </c>
      <c r="J5174" s="89"/>
      <c r="K5174" s="89"/>
      <c r="L5174" s="89"/>
      <c r="M5174" s="89"/>
      <c r="N5174" s="274">
        <v>0</v>
      </c>
      <c r="O5174" s="274">
        <v>41472.270000000004</v>
      </c>
      <c r="P5174" s="89" t="s">
        <v>670</v>
      </c>
    </row>
    <row r="5175" spans="1:16" ht="51">
      <c r="A5175" s="271">
        <v>292</v>
      </c>
      <c r="B5175" s="89"/>
      <c r="C5175" s="272" t="s">
        <v>130</v>
      </c>
      <c r="D5175" s="84">
        <v>43557</v>
      </c>
      <c r="E5175" s="85" t="s">
        <v>9590</v>
      </c>
      <c r="F5175" s="85" t="s">
        <v>3</v>
      </c>
      <c r="G5175" s="85">
        <v>1725007</v>
      </c>
      <c r="H5175" s="89"/>
      <c r="I5175" s="273" t="s">
        <v>11392</v>
      </c>
      <c r="J5175" s="89"/>
      <c r="K5175" s="89"/>
      <c r="L5175" s="89"/>
      <c r="M5175" s="89"/>
      <c r="N5175" s="274">
        <v>0</v>
      </c>
      <c r="O5175" s="274">
        <v>288</v>
      </c>
      <c r="P5175" s="89" t="s">
        <v>741</v>
      </c>
    </row>
    <row r="5176" spans="1:16" ht="63.75">
      <c r="A5176" s="271" t="s">
        <v>556</v>
      </c>
      <c r="B5176" s="89"/>
      <c r="C5176" s="272" t="s">
        <v>616</v>
      </c>
      <c r="D5176" s="84">
        <v>43557</v>
      </c>
      <c r="E5176" s="85" t="s">
        <v>9591</v>
      </c>
      <c r="F5176" s="85" t="s">
        <v>3</v>
      </c>
      <c r="G5176" s="85">
        <v>1725005</v>
      </c>
      <c r="H5176" s="89"/>
      <c r="I5176" s="273" t="s">
        <v>11393</v>
      </c>
      <c r="J5176" s="89"/>
      <c r="K5176" s="89"/>
      <c r="L5176" s="89"/>
      <c r="M5176" s="89"/>
      <c r="N5176" s="274">
        <v>0</v>
      </c>
      <c r="O5176" s="274">
        <v>43944.94</v>
      </c>
      <c r="P5176" s="89" t="s">
        <v>670</v>
      </c>
    </row>
    <row r="5177" spans="1:16" ht="51">
      <c r="A5177" s="271">
        <v>670</v>
      </c>
      <c r="B5177" s="89"/>
      <c r="C5177" s="272" t="s">
        <v>190</v>
      </c>
      <c r="D5177" s="84">
        <v>43557</v>
      </c>
      <c r="E5177" s="85" t="s">
        <v>9592</v>
      </c>
      <c r="F5177" s="85" t="s">
        <v>3</v>
      </c>
      <c r="G5177" s="85">
        <v>1724995</v>
      </c>
      <c r="H5177" s="89"/>
      <c r="I5177" s="273" t="s">
        <v>11394</v>
      </c>
      <c r="J5177" s="89"/>
      <c r="K5177" s="89"/>
      <c r="L5177" s="89"/>
      <c r="M5177" s="89"/>
      <c r="N5177" s="274">
        <v>0</v>
      </c>
      <c r="O5177" s="274">
        <v>800</v>
      </c>
      <c r="P5177" s="89" t="s">
        <v>670</v>
      </c>
    </row>
    <row r="5178" spans="1:16" ht="63.75">
      <c r="A5178" s="271">
        <v>87</v>
      </c>
      <c r="B5178" s="89"/>
      <c r="C5178" s="272" t="s">
        <v>57</v>
      </c>
      <c r="D5178" s="84">
        <v>43557</v>
      </c>
      <c r="E5178" s="85" t="s">
        <v>9593</v>
      </c>
      <c r="F5178" s="85" t="s">
        <v>3</v>
      </c>
      <c r="G5178" s="85">
        <v>1724989</v>
      </c>
      <c r="H5178" s="89"/>
      <c r="I5178" s="273" t="s">
        <v>11395</v>
      </c>
      <c r="J5178" s="89"/>
      <c r="K5178" s="89"/>
      <c r="L5178" s="89"/>
      <c r="M5178" s="89"/>
      <c r="N5178" s="274">
        <v>0</v>
      </c>
      <c r="O5178" s="274">
        <v>1899</v>
      </c>
      <c r="P5178" s="89" t="s">
        <v>670</v>
      </c>
    </row>
    <row r="5179" spans="1:16" ht="63.75">
      <c r="A5179" s="271">
        <v>87</v>
      </c>
      <c r="B5179" s="89"/>
      <c r="C5179" s="272" t="s">
        <v>57</v>
      </c>
      <c r="D5179" s="84">
        <v>43557</v>
      </c>
      <c r="E5179" s="85" t="s">
        <v>9594</v>
      </c>
      <c r="F5179" s="85" t="s">
        <v>3</v>
      </c>
      <c r="G5179" s="85">
        <v>1724985</v>
      </c>
      <c r="H5179" s="89"/>
      <c r="I5179" s="273" t="s">
        <v>11396</v>
      </c>
      <c r="J5179" s="89"/>
      <c r="K5179" s="89"/>
      <c r="L5179" s="89"/>
      <c r="M5179" s="89"/>
      <c r="N5179" s="274">
        <v>0</v>
      </c>
      <c r="O5179" s="274">
        <v>492</v>
      </c>
      <c r="P5179" s="89" t="s">
        <v>670</v>
      </c>
    </row>
    <row r="5180" spans="1:16" ht="51">
      <c r="A5180" s="271">
        <v>10</v>
      </c>
      <c r="B5180" s="89"/>
      <c r="C5180" s="272" t="s">
        <v>41</v>
      </c>
      <c r="D5180" s="84">
        <v>43557</v>
      </c>
      <c r="E5180" s="85" t="s">
        <v>9595</v>
      </c>
      <c r="F5180" s="85" t="s">
        <v>3</v>
      </c>
      <c r="G5180" s="85">
        <v>1725030</v>
      </c>
      <c r="H5180" s="89"/>
      <c r="I5180" s="273" t="s">
        <v>11397</v>
      </c>
      <c r="J5180" s="89"/>
      <c r="K5180" s="89"/>
      <c r="L5180" s="89"/>
      <c r="M5180" s="89"/>
      <c r="N5180" s="274">
        <v>0</v>
      </c>
      <c r="O5180" s="274">
        <v>591.6</v>
      </c>
      <c r="P5180" s="89" t="s">
        <v>670</v>
      </c>
    </row>
    <row r="5181" spans="1:16" ht="51">
      <c r="A5181" s="271">
        <v>155</v>
      </c>
      <c r="B5181" s="89"/>
      <c r="C5181" s="272" t="s">
        <v>85</v>
      </c>
      <c r="D5181" s="84">
        <v>43557</v>
      </c>
      <c r="E5181" s="85" t="s">
        <v>9596</v>
      </c>
      <c r="F5181" s="85" t="s">
        <v>3</v>
      </c>
      <c r="G5181" s="85">
        <v>1725026</v>
      </c>
      <c r="H5181" s="89"/>
      <c r="I5181" s="273" t="s">
        <v>11398</v>
      </c>
      <c r="J5181" s="89"/>
      <c r="K5181" s="89"/>
      <c r="L5181" s="89"/>
      <c r="M5181" s="89"/>
      <c r="N5181" s="274">
        <v>0</v>
      </c>
      <c r="O5181" s="274">
        <v>367.6</v>
      </c>
      <c r="P5181" s="89" t="s">
        <v>670</v>
      </c>
    </row>
    <row r="5182" spans="1:16" ht="51">
      <c r="A5182" s="271" t="s">
        <v>565</v>
      </c>
      <c r="B5182" s="89"/>
      <c r="C5182" s="272" t="s">
        <v>615</v>
      </c>
      <c r="D5182" s="84">
        <v>43557</v>
      </c>
      <c r="E5182" s="85" t="s">
        <v>9597</v>
      </c>
      <c r="F5182" s="85" t="s">
        <v>3</v>
      </c>
      <c r="G5182" s="85">
        <v>1725009</v>
      </c>
      <c r="H5182" s="89"/>
      <c r="I5182" s="273" t="s">
        <v>11399</v>
      </c>
      <c r="J5182" s="89"/>
      <c r="K5182" s="89"/>
      <c r="L5182" s="89"/>
      <c r="M5182" s="89"/>
      <c r="N5182" s="274">
        <v>0</v>
      </c>
      <c r="O5182" s="274">
        <v>3557</v>
      </c>
      <c r="P5182" s="89" t="s">
        <v>670</v>
      </c>
    </row>
    <row r="5183" spans="1:16" ht="51">
      <c r="A5183" s="271">
        <v>41</v>
      </c>
      <c r="B5183" s="89"/>
      <c r="C5183" s="272" t="s">
        <v>47</v>
      </c>
      <c r="D5183" s="84">
        <v>43557</v>
      </c>
      <c r="E5183" s="85" t="s">
        <v>9598</v>
      </c>
      <c r="F5183" s="85" t="s">
        <v>3</v>
      </c>
      <c r="G5183" s="85">
        <v>1725000</v>
      </c>
      <c r="H5183" s="89"/>
      <c r="I5183" s="273" t="s">
        <v>11400</v>
      </c>
      <c r="J5183" s="89"/>
      <c r="K5183" s="89"/>
      <c r="L5183" s="89"/>
      <c r="M5183" s="89"/>
      <c r="N5183" s="274">
        <v>0</v>
      </c>
      <c r="O5183" s="274">
        <v>90</v>
      </c>
      <c r="P5183" s="89" t="s">
        <v>670</v>
      </c>
    </row>
    <row r="5184" spans="1:16" ht="51">
      <c r="A5184" s="271">
        <v>41</v>
      </c>
      <c r="B5184" s="89"/>
      <c r="C5184" s="272" t="s">
        <v>47</v>
      </c>
      <c r="D5184" s="84">
        <v>43557</v>
      </c>
      <c r="E5184" s="85" t="s">
        <v>9599</v>
      </c>
      <c r="F5184" s="85" t="s">
        <v>3</v>
      </c>
      <c r="G5184" s="85">
        <v>1724998</v>
      </c>
      <c r="H5184" s="89"/>
      <c r="I5184" s="273" t="s">
        <v>11401</v>
      </c>
      <c r="J5184" s="89"/>
      <c r="K5184" s="89"/>
      <c r="L5184" s="89"/>
      <c r="M5184" s="89"/>
      <c r="N5184" s="274">
        <v>0</v>
      </c>
      <c r="O5184" s="274">
        <v>120</v>
      </c>
      <c r="P5184" s="89" t="s">
        <v>670</v>
      </c>
    </row>
    <row r="5185" spans="1:16" ht="51">
      <c r="A5185" s="271">
        <v>41</v>
      </c>
      <c r="B5185" s="89"/>
      <c r="C5185" s="272" t="s">
        <v>47</v>
      </c>
      <c r="D5185" s="84">
        <v>43557</v>
      </c>
      <c r="E5185" s="85" t="s">
        <v>9600</v>
      </c>
      <c r="F5185" s="85" t="s">
        <v>3</v>
      </c>
      <c r="G5185" s="85">
        <v>1724996</v>
      </c>
      <c r="H5185" s="89"/>
      <c r="I5185" s="273" t="s">
        <v>11402</v>
      </c>
      <c r="J5185" s="89"/>
      <c r="K5185" s="89"/>
      <c r="L5185" s="89"/>
      <c r="M5185" s="89"/>
      <c r="N5185" s="274">
        <v>0</v>
      </c>
      <c r="O5185" s="274">
        <v>55</v>
      </c>
      <c r="P5185" s="89" t="s">
        <v>670</v>
      </c>
    </row>
    <row r="5186" spans="1:16" ht="51">
      <c r="A5186" s="271">
        <v>46</v>
      </c>
      <c r="B5186" s="89"/>
      <c r="C5186" s="272" t="s">
        <v>48</v>
      </c>
      <c r="D5186" s="84">
        <v>43557</v>
      </c>
      <c r="E5186" s="85" t="s">
        <v>9601</v>
      </c>
      <c r="F5186" s="85" t="s">
        <v>3</v>
      </c>
      <c r="G5186" s="85">
        <v>1724970</v>
      </c>
      <c r="H5186" s="89"/>
      <c r="I5186" s="273" t="s">
        <v>11403</v>
      </c>
      <c r="J5186" s="89"/>
      <c r="K5186" s="89"/>
      <c r="L5186" s="89"/>
      <c r="M5186" s="89"/>
      <c r="N5186" s="274">
        <v>0</v>
      </c>
      <c r="O5186" s="274">
        <v>741</v>
      </c>
      <c r="P5186" s="89" t="s">
        <v>670</v>
      </c>
    </row>
    <row r="5187" spans="1:16" ht="51">
      <c r="A5187" s="271">
        <v>593</v>
      </c>
      <c r="B5187" s="89"/>
      <c r="C5187" s="272" t="s">
        <v>612</v>
      </c>
      <c r="D5187" s="84">
        <v>43557</v>
      </c>
      <c r="E5187" s="85" t="s">
        <v>9602</v>
      </c>
      <c r="F5187" s="85" t="s">
        <v>3</v>
      </c>
      <c r="G5187" s="85">
        <v>1725092</v>
      </c>
      <c r="H5187" s="89"/>
      <c r="I5187" s="273" t="s">
        <v>11404</v>
      </c>
      <c r="J5187" s="89"/>
      <c r="K5187" s="89"/>
      <c r="L5187" s="89"/>
      <c r="M5187" s="89"/>
      <c r="N5187" s="274">
        <v>0</v>
      </c>
      <c r="O5187" s="274">
        <v>294789.91000000003</v>
      </c>
      <c r="P5187" s="89" t="s">
        <v>670</v>
      </c>
    </row>
    <row r="5188" spans="1:16" ht="51">
      <c r="A5188" s="271">
        <v>292</v>
      </c>
      <c r="B5188" s="89"/>
      <c r="C5188" s="272" t="s">
        <v>130</v>
      </c>
      <c r="D5188" s="84">
        <v>43558</v>
      </c>
      <c r="E5188" s="85" t="s">
        <v>9603</v>
      </c>
      <c r="F5188" s="85" t="s">
        <v>3</v>
      </c>
      <c r="G5188" s="85">
        <v>1725569</v>
      </c>
      <c r="H5188" s="89"/>
      <c r="I5188" s="273" t="s">
        <v>1410</v>
      </c>
      <c r="J5188" s="89"/>
      <c r="K5188" s="89"/>
      <c r="L5188" s="89"/>
      <c r="M5188" s="89"/>
      <c r="N5188" s="274">
        <v>0</v>
      </c>
      <c r="O5188" s="274">
        <v>1</v>
      </c>
      <c r="P5188" s="89" t="s">
        <v>670</v>
      </c>
    </row>
    <row r="5189" spans="1:16" ht="38.25">
      <c r="A5189" s="271" t="s">
        <v>565</v>
      </c>
      <c r="B5189" s="89"/>
      <c r="C5189" s="272" t="s">
        <v>615</v>
      </c>
      <c r="D5189" s="84">
        <v>43558</v>
      </c>
      <c r="E5189" s="85" t="s">
        <v>9604</v>
      </c>
      <c r="F5189" s="85" t="s">
        <v>3</v>
      </c>
      <c r="G5189" s="85">
        <v>1725570</v>
      </c>
      <c r="H5189" s="89"/>
      <c r="I5189" s="273" t="s">
        <v>11405</v>
      </c>
      <c r="J5189" s="89"/>
      <c r="K5189" s="89"/>
      <c r="L5189" s="89"/>
      <c r="M5189" s="89"/>
      <c r="N5189" s="274">
        <v>0</v>
      </c>
      <c r="O5189" s="274">
        <v>26.01</v>
      </c>
      <c r="P5189" s="89" t="s">
        <v>670</v>
      </c>
    </row>
    <row r="5190" spans="1:16" ht="38.25">
      <c r="A5190" s="271" t="s">
        <v>565</v>
      </c>
      <c r="B5190" s="89"/>
      <c r="C5190" s="272" t="s">
        <v>615</v>
      </c>
      <c r="D5190" s="84">
        <v>43558</v>
      </c>
      <c r="E5190" s="85" t="s">
        <v>9605</v>
      </c>
      <c r="F5190" s="85" t="s">
        <v>3</v>
      </c>
      <c r="G5190" s="85">
        <v>1725571</v>
      </c>
      <c r="H5190" s="89"/>
      <c r="I5190" s="273" t="s">
        <v>11406</v>
      </c>
      <c r="J5190" s="89"/>
      <c r="K5190" s="89"/>
      <c r="L5190" s="89"/>
      <c r="M5190" s="89"/>
      <c r="N5190" s="274">
        <v>0</v>
      </c>
      <c r="O5190" s="274">
        <v>57.6</v>
      </c>
      <c r="P5190" s="89" t="s">
        <v>670</v>
      </c>
    </row>
    <row r="5191" spans="1:16" ht="51">
      <c r="A5191" s="271" t="s">
        <v>565</v>
      </c>
      <c r="B5191" s="89"/>
      <c r="C5191" s="272" t="s">
        <v>615</v>
      </c>
      <c r="D5191" s="84">
        <v>43558</v>
      </c>
      <c r="E5191" s="85" t="s">
        <v>9606</v>
      </c>
      <c r="F5191" s="85" t="s">
        <v>3</v>
      </c>
      <c r="G5191" s="85">
        <v>1725573</v>
      </c>
      <c r="H5191" s="89"/>
      <c r="I5191" s="273" t="s">
        <v>11407</v>
      </c>
      <c r="J5191" s="89"/>
      <c r="K5191" s="89"/>
      <c r="L5191" s="89"/>
      <c r="M5191" s="89"/>
      <c r="N5191" s="274">
        <v>0</v>
      </c>
      <c r="O5191" s="274">
        <v>510</v>
      </c>
      <c r="P5191" s="89" t="s">
        <v>670</v>
      </c>
    </row>
    <row r="5192" spans="1:16" ht="38.25">
      <c r="A5192" s="271" t="s">
        <v>565</v>
      </c>
      <c r="B5192" s="89"/>
      <c r="C5192" s="272" t="s">
        <v>615</v>
      </c>
      <c r="D5192" s="84">
        <v>43558</v>
      </c>
      <c r="E5192" s="85" t="s">
        <v>9607</v>
      </c>
      <c r="F5192" s="85" t="s">
        <v>3</v>
      </c>
      <c r="G5192" s="85">
        <v>1725576</v>
      </c>
      <c r="H5192" s="89"/>
      <c r="I5192" s="273" t="s">
        <v>11408</v>
      </c>
      <c r="J5192" s="89"/>
      <c r="K5192" s="89"/>
      <c r="L5192" s="89"/>
      <c r="M5192" s="89"/>
      <c r="N5192" s="274">
        <v>0</v>
      </c>
      <c r="O5192" s="274">
        <v>57.11</v>
      </c>
      <c r="P5192" s="89" t="s">
        <v>670</v>
      </c>
    </row>
    <row r="5193" spans="1:16" ht="38.25">
      <c r="A5193" s="271" t="s">
        <v>565</v>
      </c>
      <c r="B5193" s="89"/>
      <c r="C5193" s="272" t="s">
        <v>615</v>
      </c>
      <c r="D5193" s="84">
        <v>43558</v>
      </c>
      <c r="E5193" s="85" t="s">
        <v>9608</v>
      </c>
      <c r="F5193" s="85" t="s">
        <v>3</v>
      </c>
      <c r="G5193" s="85">
        <v>1725577</v>
      </c>
      <c r="H5193" s="89"/>
      <c r="I5193" s="273" t="s">
        <v>11409</v>
      </c>
      <c r="J5193" s="89"/>
      <c r="K5193" s="89"/>
      <c r="L5193" s="89"/>
      <c r="M5193" s="89"/>
      <c r="N5193" s="274">
        <v>0</v>
      </c>
      <c r="O5193" s="274">
        <v>432.3</v>
      </c>
      <c r="P5193" s="89" t="s">
        <v>670</v>
      </c>
    </row>
    <row r="5194" spans="1:16" ht="38.25">
      <c r="A5194" s="271" t="s">
        <v>565</v>
      </c>
      <c r="B5194" s="89"/>
      <c r="C5194" s="272" t="s">
        <v>615</v>
      </c>
      <c r="D5194" s="84">
        <v>43558</v>
      </c>
      <c r="E5194" s="85" t="s">
        <v>9609</v>
      </c>
      <c r="F5194" s="85" t="s">
        <v>3</v>
      </c>
      <c r="G5194" s="85">
        <v>1725579</v>
      </c>
      <c r="H5194" s="89"/>
      <c r="I5194" s="273" t="s">
        <v>11410</v>
      </c>
      <c r="J5194" s="89"/>
      <c r="K5194" s="89"/>
      <c r="L5194" s="89"/>
      <c r="M5194" s="89"/>
      <c r="N5194" s="274">
        <v>0</v>
      </c>
      <c r="O5194" s="274">
        <v>0.78</v>
      </c>
      <c r="P5194" s="89" t="s">
        <v>670</v>
      </c>
    </row>
    <row r="5195" spans="1:16" ht="38.25">
      <c r="A5195" s="271" t="s">
        <v>565</v>
      </c>
      <c r="B5195" s="89"/>
      <c r="C5195" s="272" t="s">
        <v>615</v>
      </c>
      <c r="D5195" s="84">
        <v>43558</v>
      </c>
      <c r="E5195" s="85" t="s">
        <v>9610</v>
      </c>
      <c r="F5195" s="85" t="s">
        <v>3</v>
      </c>
      <c r="G5195" s="85">
        <v>1725583</v>
      </c>
      <c r="H5195" s="89"/>
      <c r="I5195" s="273" t="s">
        <v>11411</v>
      </c>
      <c r="J5195" s="89"/>
      <c r="K5195" s="89"/>
      <c r="L5195" s="89"/>
      <c r="M5195" s="89"/>
      <c r="N5195" s="274">
        <v>0</v>
      </c>
      <c r="O5195" s="274">
        <v>1.5</v>
      </c>
      <c r="P5195" s="89" t="s">
        <v>670</v>
      </c>
    </row>
    <row r="5196" spans="1:16" ht="38.25">
      <c r="A5196" s="271" t="s">
        <v>565</v>
      </c>
      <c r="B5196" s="89"/>
      <c r="C5196" s="272" t="s">
        <v>615</v>
      </c>
      <c r="D5196" s="84">
        <v>43558</v>
      </c>
      <c r="E5196" s="85" t="s">
        <v>9611</v>
      </c>
      <c r="F5196" s="85" t="s">
        <v>3</v>
      </c>
      <c r="G5196" s="85">
        <v>1725584</v>
      </c>
      <c r="H5196" s="89"/>
      <c r="I5196" s="273" t="s">
        <v>11412</v>
      </c>
      <c r="J5196" s="89"/>
      <c r="K5196" s="89"/>
      <c r="L5196" s="89"/>
      <c r="M5196" s="89"/>
      <c r="N5196" s="274">
        <v>0</v>
      </c>
      <c r="O5196" s="274">
        <v>352.67</v>
      </c>
      <c r="P5196" s="89" t="s">
        <v>670</v>
      </c>
    </row>
    <row r="5197" spans="1:16" ht="51">
      <c r="A5197" s="271" t="s">
        <v>565</v>
      </c>
      <c r="B5197" s="89"/>
      <c r="C5197" s="272" t="s">
        <v>615</v>
      </c>
      <c r="D5197" s="84">
        <v>43558</v>
      </c>
      <c r="E5197" s="85" t="s">
        <v>9612</v>
      </c>
      <c r="F5197" s="85" t="s">
        <v>3</v>
      </c>
      <c r="G5197" s="85">
        <v>1725568</v>
      </c>
      <c r="H5197" s="89"/>
      <c r="I5197" s="273" t="s">
        <v>11413</v>
      </c>
      <c r="J5197" s="89"/>
      <c r="K5197" s="89"/>
      <c r="L5197" s="89"/>
      <c r="M5197" s="89"/>
      <c r="N5197" s="274">
        <v>0</v>
      </c>
      <c r="O5197" s="274">
        <v>510</v>
      </c>
      <c r="P5197" s="89" t="s">
        <v>670</v>
      </c>
    </row>
    <row r="5198" spans="1:16" ht="51">
      <c r="A5198" s="271">
        <v>292</v>
      </c>
      <c r="B5198" s="89"/>
      <c r="C5198" s="272" t="s">
        <v>130</v>
      </c>
      <c r="D5198" s="84">
        <v>43558</v>
      </c>
      <c r="E5198" s="85" t="s">
        <v>9613</v>
      </c>
      <c r="F5198" s="85" t="s">
        <v>3</v>
      </c>
      <c r="G5198" s="85">
        <v>1725567</v>
      </c>
      <c r="H5198" s="89"/>
      <c r="I5198" s="273" t="s">
        <v>1410</v>
      </c>
      <c r="J5198" s="89"/>
      <c r="K5198" s="89"/>
      <c r="L5198" s="89"/>
      <c r="M5198" s="89"/>
      <c r="N5198" s="274">
        <v>0</v>
      </c>
      <c r="O5198" s="274">
        <v>32</v>
      </c>
      <c r="P5198" s="89" t="s">
        <v>670</v>
      </c>
    </row>
    <row r="5199" spans="1:16" ht="51">
      <c r="A5199" s="271">
        <v>292</v>
      </c>
      <c r="B5199" s="89"/>
      <c r="C5199" s="272" t="s">
        <v>130</v>
      </c>
      <c r="D5199" s="84">
        <v>43558</v>
      </c>
      <c r="E5199" s="85" t="s">
        <v>9614</v>
      </c>
      <c r="F5199" s="85" t="s">
        <v>3</v>
      </c>
      <c r="G5199" s="85">
        <v>1725566</v>
      </c>
      <c r="H5199" s="89"/>
      <c r="I5199" s="273" t="s">
        <v>1410</v>
      </c>
      <c r="J5199" s="89"/>
      <c r="K5199" s="89"/>
      <c r="L5199" s="89"/>
      <c r="M5199" s="89"/>
      <c r="N5199" s="274">
        <v>0</v>
      </c>
      <c r="O5199" s="274">
        <v>28</v>
      </c>
      <c r="P5199" s="89" t="s">
        <v>670</v>
      </c>
    </row>
    <row r="5200" spans="1:16" ht="38.25">
      <c r="A5200" s="271" t="s">
        <v>565</v>
      </c>
      <c r="B5200" s="89"/>
      <c r="C5200" s="272" t="s">
        <v>615</v>
      </c>
      <c r="D5200" s="84">
        <v>43558</v>
      </c>
      <c r="E5200" s="85" t="s">
        <v>9615</v>
      </c>
      <c r="F5200" s="85" t="s">
        <v>3</v>
      </c>
      <c r="G5200" s="85">
        <v>1725564</v>
      </c>
      <c r="H5200" s="89"/>
      <c r="I5200" s="273" t="s">
        <v>11414</v>
      </c>
      <c r="J5200" s="89"/>
      <c r="K5200" s="89"/>
      <c r="L5200" s="89"/>
      <c r="M5200" s="89"/>
      <c r="N5200" s="274">
        <v>0</v>
      </c>
      <c r="O5200" s="274">
        <v>249.52</v>
      </c>
      <c r="P5200" s="89" t="s">
        <v>670</v>
      </c>
    </row>
    <row r="5201" spans="1:16" ht="51">
      <c r="A5201" s="271">
        <v>292</v>
      </c>
      <c r="B5201" s="89"/>
      <c r="C5201" s="272" t="s">
        <v>130</v>
      </c>
      <c r="D5201" s="84">
        <v>43558</v>
      </c>
      <c r="E5201" s="85" t="s">
        <v>9616</v>
      </c>
      <c r="F5201" s="85" t="s">
        <v>3</v>
      </c>
      <c r="G5201" s="85">
        <v>1725563</v>
      </c>
      <c r="H5201" s="89"/>
      <c r="I5201" s="273" t="s">
        <v>1410</v>
      </c>
      <c r="J5201" s="89"/>
      <c r="K5201" s="89"/>
      <c r="L5201" s="89"/>
      <c r="M5201" s="89"/>
      <c r="N5201" s="274">
        <v>0</v>
      </c>
      <c r="O5201" s="274">
        <v>36</v>
      </c>
      <c r="P5201" s="89" t="s">
        <v>670</v>
      </c>
    </row>
    <row r="5202" spans="1:16" ht="51">
      <c r="A5202" s="271">
        <v>292</v>
      </c>
      <c r="B5202" s="89"/>
      <c r="C5202" s="272" t="s">
        <v>130</v>
      </c>
      <c r="D5202" s="84">
        <v>43558</v>
      </c>
      <c r="E5202" s="85" t="s">
        <v>9617</v>
      </c>
      <c r="F5202" s="85" t="s">
        <v>3</v>
      </c>
      <c r="G5202" s="85">
        <v>1725562</v>
      </c>
      <c r="H5202" s="89"/>
      <c r="I5202" s="273" t="s">
        <v>1410</v>
      </c>
      <c r="J5202" s="89"/>
      <c r="K5202" s="89"/>
      <c r="L5202" s="89"/>
      <c r="M5202" s="89"/>
      <c r="N5202" s="274">
        <v>0</v>
      </c>
      <c r="O5202" s="274">
        <v>38</v>
      </c>
      <c r="P5202" s="89" t="s">
        <v>670</v>
      </c>
    </row>
    <row r="5203" spans="1:16" ht="51">
      <c r="A5203" s="271">
        <v>292</v>
      </c>
      <c r="B5203" s="89"/>
      <c r="C5203" s="272" t="s">
        <v>130</v>
      </c>
      <c r="D5203" s="84">
        <v>43558</v>
      </c>
      <c r="E5203" s="85" t="s">
        <v>9618</v>
      </c>
      <c r="F5203" s="85" t="s">
        <v>3</v>
      </c>
      <c r="G5203" s="85">
        <v>1725561</v>
      </c>
      <c r="H5203" s="89"/>
      <c r="I5203" s="273" t="s">
        <v>1410</v>
      </c>
      <c r="J5203" s="89"/>
      <c r="K5203" s="89"/>
      <c r="L5203" s="89"/>
      <c r="M5203" s="89"/>
      <c r="N5203" s="274">
        <v>0</v>
      </c>
      <c r="O5203" s="274">
        <v>33</v>
      </c>
      <c r="P5203" s="89" t="s">
        <v>670</v>
      </c>
    </row>
    <row r="5204" spans="1:16" ht="38.25">
      <c r="A5204" s="271" t="s">
        <v>565</v>
      </c>
      <c r="B5204" s="89"/>
      <c r="C5204" s="272" t="s">
        <v>615</v>
      </c>
      <c r="D5204" s="84">
        <v>43558</v>
      </c>
      <c r="E5204" s="85" t="s">
        <v>9619</v>
      </c>
      <c r="F5204" s="85" t="s">
        <v>3</v>
      </c>
      <c r="G5204" s="85">
        <v>1725560</v>
      </c>
      <c r="H5204" s="89"/>
      <c r="I5204" s="273" t="s">
        <v>11415</v>
      </c>
      <c r="J5204" s="89"/>
      <c r="K5204" s="89"/>
      <c r="L5204" s="89"/>
      <c r="M5204" s="89"/>
      <c r="N5204" s="274">
        <v>0</v>
      </c>
      <c r="O5204" s="274">
        <v>8</v>
      </c>
      <c r="P5204" s="89" t="s">
        <v>670</v>
      </c>
    </row>
    <row r="5205" spans="1:16" ht="51">
      <c r="A5205" s="271">
        <v>292</v>
      </c>
      <c r="B5205" s="89"/>
      <c r="C5205" s="272" t="s">
        <v>130</v>
      </c>
      <c r="D5205" s="84">
        <v>43558</v>
      </c>
      <c r="E5205" s="85" t="s">
        <v>9620</v>
      </c>
      <c r="F5205" s="85" t="s">
        <v>3</v>
      </c>
      <c r="G5205" s="85">
        <v>1725558</v>
      </c>
      <c r="H5205" s="89"/>
      <c r="I5205" s="273" t="s">
        <v>1410</v>
      </c>
      <c r="J5205" s="89"/>
      <c r="K5205" s="89"/>
      <c r="L5205" s="89"/>
      <c r="M5205" s="89"/>
      <c r="N5205" s="274">
        <v>0</v>
      </c>
      <c r="O5205" s="274">
        <v>40</v>
      </c>
      <c r="P5205" s="89" t="s">
        <v>670</v>
      </c>
    </row>
    <row r="5206" spans="1:16" ht="51">
      <c r="A5206" s="271">
        <v>292</v>
      </c>
      <c r="B5206" s="89"/>
      <c r="C5206" s="272" t="s">
        <v>130</v>
      </c>
      <c r="D5206" s="84">
        <v>43558</v>
      </c>
      <c r="E5206" s="85" t="s">
        <v>9621</v>
      </c>
      <c r="F5206" s="85" t="s">
        <v>3</v>
      </c>
      <c r="G5206" s="85">
        <v>1725557</v>
      </c>
      <c r="H5206" s="89"/>
      <c r="I5206" s="273" t="s">
        <v>1410</v>
      </c>
      <c r="J5206" s="89"/>
      <c r="K5206" s="89"/>
      <c r="L5206" s="89"/>
      <c r="M5206" s="89"/>
      <c r="N5206" s="274">
        <v>0</v>
      </c>
      <c r="O5206" s="274">
        <v>46</v>
      </c>
      <c r="P5206" s="89" t="s">
        <v>670</v>
      </c>
    </row>
    <row r="5207" spans="1:16" ht="38.25">
      <c r="A5207" s="271" t="s">
        <v>565</v>
      </c>
      <c r="B5207" s="89"/>
      <c r="C5207" s="272" t="s">
        <v>615</v>
      </c>
      <c r="D5207" s="84">
        <v>43558</v>
      </c>
      <c r="E5207" s="85" t="s">
        <v>9622</v>
      </c>
      <c r="F5207" s="85" t="s">
        <v>3</v>
      </c>
      <c r="G5207" s="85">
        <v>1725555</v>
      </c>
      <c r="H5207" s="89"/>
      <c r="I5207" s="273" t="s">
        <v>11416</v>
      </c>
      <c r="J5207" s="89"/>
      <c r="K5207" s="89"/>
      <c r="L5207" s="89"/>
      <c r="M5207" s="89"/>
      <c r="N5207" s="274">
        <v>0</v>
      </c>
      <c r="O5207" s="274">
        <v>74.02</v>
      </c>
      <c r="P5207" s="89" t="s">
        <v>670</v>
      </c>
    </row>
    <row r="5208" spans="1:16" ht="51">
      <c r="A5208" s="271" t="s">
        <v>565</v>
      </c>
      <c r="B5208" s="89"/>
      <c r="C5208" s="272" t="s">
        <v>615</v>
      </c>
      <c r="D5208" s="84">
        <v>43558</v>
      </c>
      <c r="E5208" s="85" t="s">
        <v>9623</v>
      </c>
      <c r="F5208" s="85" t="s">
        <v>3</v>
      </c>
      <c r="G5208" s="85">
        <v>1725690</v>
      </c>
      <c r="H5208" s="89"/>
      <c r="I5208" s="273" t="s">
        <v>11417</v>
      </c>
      <c r="J5208" s="89"/>
      <c r="K5208" s="89"/>
      <c r="L5208" s="89"/>
      <c r="M5208" s="89"/>
      <c r="N5208" s="274">
        <v>0</v>
      </c>
      <c r="O5208" s="274">
        <v>1350.08</v>
      </c>
      <c r="P5208" s="89" t="s">
        <v>670</v>
      </c>
    </row>
    <row r="5209" spans="1:16" ht="63.75">
      <c r="A5209" s="271">
        <v>266</v>
      </c>
      <c r="B5209" s="89"/>
      <c r="C5209" s="272" t="s">
        <v>1356</v>
      </c>
      <c r="D5209" s="84">
        <v>43558</v>
      </c>
      <c r="E5209" s="85" t="s">
        <v>9624</v>
      </c>
      <c r="F5209" s="85" t="s">
        <v>3</v>
      </c>
      <c r="G5209" s="85">
        <v>1725683</v>
      </c>
      <c r="H5209" s="89"/>
      <c r="I5209" s="273" t="s">
        <v>11418</v>
      </c>
      <c r="J5209" s="89"/>
      <c r="K5209" s="89"/>
      <c r="L5209" s="89"/>
      <c r="M5209" s="89"/>
      <c r="N5209" s="274">
        <v>0</v>
      </c>
      <c r="O5209" s="274">
        <v>1892.25</v>
      </c>
      <c r="P5209" s="89" t="s">
        <v>670</v>
      </c>
    </row>
    <row r="5210" spans="1:16" ht="63.75">
      <c r="A5210" s="271">
        <v>266</v>
      </c>
      <c r="B5210" s="89"/>
      <c r="C5210" s="272" t="s">
        <v>1356</v>
      </c>
      <c r="D5210" s="84">
        <v>43558</v>
      </c>
      <c r="E5210" s="85" t="s">
        <v>9625</v>
      </c>
      <c r="F5210" s="85" t="s">
        <v>3</v>
      </c>
      <c r="G5210" s="85">
        <v>1725681</v>
      </c>
      <c r="H5210" s="89"/>
      <c r="I5210" s="273" t="s">
        <v>11419</v>
      </c>
      <c r="J5210" s="89"/>
      <c r="K5210" s="89"/>
      <c r="L5210" s="89"/>
      <c r="M5210" s="89"/>
      <c r="N5210" s="274">
        <v>0</v>
      </c>
      <c r="O5210" s="274">
        <v>4215.1499999999996</v>
      </c>
      <c r="P5210" s="89" t="s">
        <v>670</v>
      </c>
    </row>
    <row r="5211" spans="1:16" ht="63.75">
      <c r="A5211" s="271">
        <v>512</v>
      </c>
      <c r="B5211" s="89"/>
      <c r="C5211" s="272" t="s">
        <v>785</v>
      </c>
      <c r="D5211" s="84">
        <v>43558</v>
      </c>
      <c r="E5211" s="85" t="s">
        <v>9626</v>
      </c>
      <c r="F5211" s="85" t="s">
        <v>3</v>
      </c>
      <c r="G5211" s="85">
        <v>1725649</v>
      </c>
      <c r="H5211" s="89"/>
      <c r="I5211" s="273" t="s">
        <v>11420</v>
      </c>
      <c r="J5211" s="89"/>
      <c r="K5211" s="89"/>
      <c r="L5211" s="89"/>
      <c r="M5211" s="89"/>
      <c r="N5211" s="274">
        <v>0</v>
      </c>
      <c r="O5211" s="274">
        <v>411</v>
      </c>
      <c r="P5211" s="89" t="s">
        <v>670</v>
      </c>
    </row>
    <row r="5212" spans="1:16" ht="51">
      <c r="A5212" s="271">
        <v>155</v>
      </c>
      <c r="B5212" s="89"/>
      <c r="C5212" s="272" t="s">
        <v>85</v>
      </c>
      <c r="D5212" s="84">
        <v>43558</v>
      </c>
      <c r="E5212" s="85" t="s">
        <v>9627</v>
      </c>
      <c r="F5212" s="85" t="s">
        <v>3</v>
      </c>
      <c r="G5212" s="85">
        <v>1725642</v>
      </c>
      <c r="H5212" s="89"/>
      <c r="I5212" s="273" t="s">
        <v>11421</v>
      </c>
      <c r="J5212" s="89"/>
      <c r="K5212" s="89"/>
      <c r="L5212" s="89"/>
      <c r="M5212" s="89"/>
      <c r="N5212" s="274">
        <v>0</v>
      </c>
      <c r="O5212" s="274">
        <v>13852.4</v>
      </c>
      <c r="P5212" s="89" t="s">
        <v>670</v>
      </c>
    </row>
    <row r="5213" spans="1:16" ht="38.25">
      <c r="A5213" s="271">
        <v>46</v>
      </c>
      <c r="B5213" s="89"/>
      <c r="C5213" s="272" t="s">
        <v>48</v>
      </c>
      <c r="D5213" s="84">
        <v>43558</v>
      </c>
      <c r="E5213" s="85" t="s">
        <v>9628</v>
      </c>
      <c r="F5213" s="85" t="s">
        <v>3</v>
      </c>
      <c r="G5213" s="85">
        <v>1725621</v>
      </c>
      <c r="H5213" s="89"/>
      <c r="I5213" s="273" t="s">
        <v>11422</v>
      </c>
      <c r="J5213" s="89"/>
      <c r="K5213" s="89"/>
      <c r="L5213" s="89"/>
      <c r="M5213" s="89"/>
      <c r="N5213" s="274">
        <v>0</v>
      </c>
      <c r="O5213" s="274">
        <v>5000</v>
      </c>
      <c r="P5213" s="89" t="s">
        <v>670</v>
      </c>
    </row>
    <row r="5214" spans="1:16" ht="51">
      <c r="A5214" s="271">
        <v>119</v>
      </c>
      <c r="B5214" s="89"/>
      <c r="C5214" s="272" t="s">
        <v>63</v>
      </c>
      <c r="D5214" s="84">
        <v>43558</v>
      </c>
      <c r="E5214" s="85" t="s">
        <v>9629</v>
      </c>
      <c r="F5214" s="85" t="s">
        <v>3</v>
      </c>
      <c r="G5214" s="85">
        <v>1725617</v>
      </c>
      <c r="H5214" s="89"/>
      <c r="I5214" s="273" t="s">
        <v>11423</v>
      </c>
      <c r="J5214" s="89"/>
      <c r="K5214" s="89"/>
      <c r="L5214" s="89"/>
      <c r="M5214" s="89"/>
      <c r="N5214" s="274">
        <v>0</v>
      </c>
      <c r="O5214" s="274">
        <v>15</v>
      </c>
      <c r="P5214" s="89" t="s">
        <v>670</v>
      </c>
    </row>
    <row r="5215" spans="1:16" ht="51">
      <c r="A5215" s="271" t="s">
        <v>565</v>
      </c>
      <c r="B5215" s="89"/>
      <c r="C5215" s="272" t="s">
        <v>615</v>
      </c>
      <c r="D5215" s="84">
        <v>43558</v>
      </c>
      <c r="E5215" s="85" t="s">
        <v>9630</v>
      </c>
      <c r="F5215" s="85" t="s">
        <v>3</v>
      </c>
      <c r="G5215" s="85">
        <v>1725613</v>
      </c>
      <c r="H5215" s="89"/>
      <c r="I5215" s="273" t="s">
        <v>11424</v>
      </c>
      <c r="J5215" s="89"/>
      <c r="K5215" s="89"/>
      <c r="L5215" s="89"/>
      <c r="M5215" s="89"/>
      <c r="N5215" s="274">
        <v>0</v>
      </c>
      <c r="O5215" s="274">
        <v>309</v>
      </c>
      <c r="P5215" s="89" t="s">
        <v>670</v>
      </c>
    </row>
    <row r="5216" spans="1:16" ht="51">
      <c r="A5216" s="271">
        <v>86</v>
      </c>
      <c r="B5216" s="89"/>
      <c r="C5216" s="272" t="s">
        <v>56</v>
      </c>
      <c r="D5216" s="84">
        <v>43558</v>
      </c>
      <c r="E5216" s="85" t="s">
        <v>9631</v>
      </c>
      <c r="F5216" s="85" t="s">
        <v>3</v>
      </c>
      <c r="G5216" s="85">
        <v>1725608</v>
      </c>
      <c r="H5216" s="89"/>
      <c r="I5216" s="273" t="s">
        <v>11425</v>
      </c>
      <c r="J5216" s="89"/>
      <c r="K5216" s="89"/>
      <c r="L5216" s="89"/>
      <c r="M5216" s="89"/>
      <c r="N5216" s="274">
        <v>0</v>
      </c>
      <c r="O5216" s="274">
        <v>3191.5</v>
      </c>
      <c r="P5216" s="89" t="s">
        <v>670</v>
      </c>
    </row>
    <row r="5217" spans="1:16" ht="38.25">
      <c r="A5217" s="271">
        <v>283</v>
      </c>
      <c r="B5217" s="89"/>
      <c r="C5217" s="272" t="s">
        <v>125</v>
      </c>
      <c r="D5217" s="84">
        <v>43558</v>
      </c>
      <c r="E5217" s="85" t="s">
        <v>9632</v>
      </c>
      <c r="F5217" s="85" t="s">
        <v>3</v>
      </c>
      <c r="G5217" s="85">
        <v>1725604</v>
      </c>
      <c r="H5217" s="89"/>
      <c r="I5217" s="273" t="s">
        <v>11426</v>
      </c>
      <c r="J5217" s="89"/>
      <c r="K5217" s="89"/>
      <c r="L5217" s="89"/>
      <c r="M5217" s="89"/>
      <c r="N5217" s="274">
        <v>0</v>
      </c>
      <c r="O5217" s="274">
        <v>500</v>
      </c>
      <c r="P5217" s="89" t="s">
        <v>670</v>
      </c>
    </row>
    <row r="5218" spans="1:16" ht="38.25">
      <c r="A5218" s="271" t="s">
        <v>565</v>
      </c>
      <c r="B5218" s="89"/>
      <c r="C5218" s="272" t="s">
        <v>615</v>
      </c>
      <c r="D5218" s="84">
        <v>43558</v>
      </c>
      <c r="E5218" s="85" t="s">
        <v>9633</v>
      </c>
      <c r="F5218" s="85" t="s">
        <v>3</v>
      </c>
      <c r="G5218" s="85">
        <v>1725595</v>
      </c>
      <c r="H5218" s="89"/>
      <c r="I5218" s="273" t="s">
        <v>11427</v>
      </c>
      <c r="J5218" s="89"/>
      <c r="K5218" s="89"/>
      <c r="L5218" s="89"/>
      <c r="M5218" s="89"/>
      <c r="N5218" s="274">
        <v>0</v>
      </c>
      <c r="O5218" s="274">
        <v>617.27</v>
      </c>
      <c r="P5218" s="89" t="s">
        <v>670</v>
      </c>
    </row>
    <row r="5219" spans="1:16" ht="38.25">
      <c r="A5219" s="271" t="s">
        <v>565</v>
      </c>
      <c r="B5219" s="89"/>
      <c r="C5219" s="272" t="s">
        <v>615</v>
      </c>
      <c r="D5219" s="84">
        <v>43558</v>
      </c>
      <c r="E5219" s="85" t="s">
        <v>9634</v>
      </c>
      <c r="F5219" s="85" t="s">
        <v>3</v>
      </c>
      <c r="G5219" s="85">
        <v>1725594</v>
      </c>
      <c r="H5219" s="89"/>
      <c r="I5219" s="273" t="s">
        <v>11428</v>
      </c>
      <c r="J5219" s="89"/>
      <c r="K5219" s="89"/>
      <c r="L5219" s="89"/>
      <c r="M5219" s="89"/>
      <c r="N5219" s="274">
        <v>0</v>
      </c>
      <c r="O5219" s="274">
        <v>88</v>
      </c>
      <c r="P5219" s="89" t="s">
        <v>670</v>
      </c>
    </row>
    <row r="5220" spans="1:16" ht="38.25">
      <c r="A5220" s="271" t="s">
        <v>565</v>
      </c>
      <c r="B5220" s="89"/>
      <c r="C5220" s="272" t="s">
        <v>615</v>
      </c>
      <c r="D5220" s="84">
        <v>43558</v>
      </c>
      <c r="E5220" s="85" t="s">
        <v>9635</v>
      </c>
      <c r="F5220" s="85" t="s">
        <v>3</v>
      </c>
      <c r="G5220" s="85">
        <v>1725593</v>
      </c>
      <c r="H5220" s="89"/>
      <c r="I5220" s="273" t="s">
        <v>11429</v>
      </c>
      <c r="J5220" s="89"/>
      <c r="K5220" s="89"/>
      <c r="L5220" s="89"/>
      <c r="M5220" s="89"/>
      <c r="N5220" s="274">
        <v>0</v>
      </c>
      <c r="O5220" s="274">
        <v>721.04</v>
      </c>
      <c r="P5220" s="89" t="s">
        <v>670</v>
      </c>
    </row>
    <row r="5221" spans="1:16" ht="38.25">
      <c r="A5221" s="271" t="s">
        <v>565</v>
      </c>
      <c r="B5221" s="89"/>
      <c r="C5221" s="272" t="s">
        <v>615</v>
      </c>
      <c r="D5221" s="84">
        <v>43558</v>
      </c>
      <c r="E5221" s="85" t="s">
        <v>9636</v>
      </c>
      <c r="F5221" s="85" t="s">
        <v>3</v>
      </c>
      <c r="G5221" s="85">
        <v>1725590</v>
      </c>
      <c r="H5221" s="89"/>
      <c r="I5221" s="273" t="s">
        <v>11430</v>
      </c>
      <c r="J5221" s="89"/>
      <c r="K5221" s="89"/>
      <c r="L5221" s="89"/>
      <c r="M5221" s="89"/>
      <c r="N5221" s="274">
        <v>0</v>
      </c>
      <c r="O5221" s="274">
        <v>100.08</v>
      </c>
      <c r="P5221" s="89" t="s">
        <v>670</v>
      </c>
    </row>
    <row r="5222" spans="1:16" ht="38.25">
      <c r="A5222" s="271" t="s">
        <v>565</v>
      </c>
      <c r="B5222" s="89"/>
      <c r="C5222" s="272" t="s">
        <v>615</v>
      </c>
      <c r="D5222" s="84">
        <v>43558</v>
      </c>
      <c r="E5222" s="85" t="s">
        <v>9637</v>
      </c>
      <c r="F5222" s="85" t="s">
        <v>3</v>
      </c>
      <c r="G5222" s="85">
        <v>1725586</v>
      </c>
      <c r="H5222" s="89"/>
      <c r="I5222" s="273" t="s">
        <v>11431</v>
      </c>
      <c r="J5222" s="89"/>
      <c r="K5222" s="89"/>
      <c r="L5222" s="89"/>
      <c r="M5222" s="89"/>
      <c r="N5222" s="274">
        <v>0</v>
      </c>
      <c r="O5222" s="274">
        <v>126</v>
      </c>
      <c r="P5222" s="89" t="s">
        <v>670</v>
      </c>
    </row>
    <row r="5223" spans="1:16" ht="51">
      <c r="A5223" s="271" t="s">
        <v>565</v>
      </c>
      <c r="B5223" s="89"/>
      <c r="C5223" s="272" t="s">
        <v>615</v>
      </c>
      <c r="D5223" s="84">
        <v>43558</v>
      </c>
      <c r="E5223" s="85" t="s">
        <v>9638</v>
      </c>
      <c r="F5223" s="85" t="s">
        <v>3</v>
      </c>
      <c r="G5223" s="85">
        <v>1725467</v>
      </c>
      <c r="H5223" s="89"/>
      <c r="I5223" s="273" t="s">
        <v>742</v>
      </c>
      <c r="J5223" s="89"/>
      <c r="K5223" s="89"/>
      <c r="L5223" s="89"/>
      <c r="M5223" s="89"/>
      <c r="N5223" s="274">
        <v>0</v>
      </c>
      <c r="O5223" s="274">
        <v>3000</v>
      </c>
      <c r="P5223" s="89" t="s">
        <v>670</v>
      </c>
    </row>
    <row r="5224" spans="1:16" ht="38.25">
      <c r="A5224" s="271">
        <v>46</v>
      </c>
      <c r="B5224" s="89"/>
      <c r="C5224" s="272" t="s">
        <v>48</v>
      </c>
      <c r="D5224" s="84">
        <v>43558</v>
      </c>
      <c r="E5224" s="85" t="s">
        <v>9639</v>
      </c>
      <c r="F5224" s="85" t="s">
        <v>3</v>
      </c>
      <c r="G5224" s="85">
        <v>1725435</v>
      </c>
      <c r="H5224" s="89"/>
      <c r="I5224" s="273" t="s">
        <v>11432</v>
      </c>
      <c r="J5224" s="89"/>
      <c r="K5224" s="89"/>
      <c r="L5224" s="89"/>
      <c r="M5224" s="89"/>
      <c r="N5224" s="274">
        <v>0</v>
      </c>
      <c r="O5224" s="274">
        <v>100</v>
      </c>
      <c r="P5224" s="89" t="s">
        <v>670</v>
      </c>
    </row>
    <row r="5225" spans="1:16" ht="63.75">
      <c r="A5225" s="271" t="s">
        <v>565</v>
      </c>
      <c r="B5225" s="89"/>
      <c r="C5225" s="272" t="s">
        <v>615</v>
      </c>
      <c r="D5225" s="84">
        <v>43558</v>
      </c>
      <c r="E5225" s="85" t="s">
        <v>9640</v>
      </c>
      <c r="F5225" s="85" t="s">
        <v>3</v>
      </c>
      <c r="G5225" s="85">
        <v>1725427</v>
      </c>
      <c r="H5225" s="89"/>
      <c r="I5225" s="273" t="s">
        <v>11433</v>
      </c>
      <c r="J5225" s="89"/>
      <c r="K5225" s="89"/>
      <c r="L5225" s="89"/>
      <c r="M5225" s="89"/>
      <c r="N5225" s="274">
        <v>0</v>
      </c>
      <c r="O5225" s="274">
        <v>4054.7000000000003</v>
      </c>
      <c r="P5225" s="89" t="s">
        <v>670</v>
      </c>
    </row>
    <row r="5226" spans="1:16" ht="38.25">
      <c r="A5226" s="271" t="s">
        <v>565</v>
      </c>
      <c r="B5226" s="89"/>
      <c r="C5226" s="272" t="s">
        <v>615</v>
      </c>
      <c r="D5226" s="84">
        <v>43558</v>
      </c>
      <c r="E5226" s="85" t="s">
        <v>9641</v>
      </c>
      <c r="F5226" s="85" t="s">
        <v>3</v>
      </c>
      <c r="G5226" s="85">
        <v>1725404</v>
      </c>
      <c r="H5226" s="89"/>
      <c r="I5226" s="273" t="s">
        <v>712</v>
      </c>
      <c r="J5226" s="89"/>
      <c r="K5226" s="89"/>
      <c r="L5226" s="89"/>
      <c r="M5226" s="89"/>
      <c r="N5226" s="274">
        <v>0</v>
      </c>
      <c r="O5226" s="274">
        <v>545</v>
      </c>
      <c r="P5226" s="89" t="s">
        <v>670</v>
      </c>
    </row>
    <row r="5227" spans="1:16" ht="63.75">
      <c r="A5227" s="271">
        <v>70</v>
      </c>
      <c r="B5227" s="89"/>
      <c r="C5227" s="272" t="s">
        <v>53</v>
      </c>
      <c r="D5227" s="84">
        <v>43558</v>
      </c>
      <c r="E5227" s="85" t="s">
        <v>9642</v>
      </c>
      <c r="F5227" s="85" t="s">
        <v>3</v>
      </c>
      <c r="G5227" s="85">
        <v>1725397</v>
      </c>
      <c r="H5227" s="89"/>
      <c r="I5227" s="273" t="s">
        <v>11434</v>
      </c>
      <c r="J5227" s="89"/>
      <c r="K5227" s="89"/>
      <c r="L5227" s="89"/>
      <c r="M5227" s="89"/>
      <c r="N5227" s="274">
        <v>0</v>
      </c>
      <c r="O5227" s="274">
        <v>4570</v>
      </c>
      <c r="P5227" s="89" t="s">
        <v>670</v>
      </c>
    </row>
    <row r="5228" spans="1:16" ht="51">
      <c r="A5228" s="271" t="s">
        <v>565</v>
      </c>
      <c r="B5228" s="89"/>
      <c r="C5228" s="272" t="s">
        <v>615</v>
      </c>
      <c r="D5228" s="84">
        <v>43558</v>
      </c>
      <c r="E5228" s="85" t="s">
        <v>9643</v>
      </c>
      <c r="F5228" s="85" t="s">
        <v>3</v>
      </c>
      <c r="G5228" s="85">
        <v>1725395</v>
      </c>
      <c r="H5228" s="89"/>
      <c r="I5228" s="273" t="s">
        <v>4843</v>
      </c>
      <c r="J5228" s="89"/>
      <c r="K5228" s="89"/>
      <c r="L5228" s="89"/>
      <c r="M5228" s="89"/>
      <c r="N5228" s="274">
        <v>0</v>
      </c>
      <c r="O5228" s="274">
        <v>220</v>
      </c>
      <c r="P5228" s="89" t="s">
        <v>670</v>
      </c>
    </row>
    <row r="5229" spans="1:16" ht="63.75">
      <c r="A5229" s="271" t="s">
        <v>565</v>
      </c>
      <c r="B5229" s="89"/>
      <c r="C5229" s="272" t="s">
        <v>615</v>
      </c>
      <c r="D5229" s="84">
        <v>43558</v>
      </c>
      <c r="E5229" s="85" t="s">
        <v>9644</v>
      </c>
      <c r="F5229" s="85" t="s">
        <v>3</v>
      </c>
      <c r="G5229" s="85">
        <v>1725507</v>
      </c>
      <c r="H5229" s="89"/>
      <c r="I5229" s="273" t="s">
        <v>11435</v>
      </c>
      <c r="J5229" s="89"/>
      <c r="K5229" s="89"/>
      <c r="L5229" s="89"/>
      <c r="M5229" s="89"/>
      <c r="N5229" s="274">
        <v>0</v>
      </c>
      <c r="O5229" s="274">
        <v>20493.95</v>
      </c>
      <c r="P5229" s="89" t="s">
        <v>670</v>
      </c>
    </row>
    <row r="5230" spans="1:16" ht="51">
      <c r="A5230" s="271">
        <v>291</v>
      </c>
      <c r="B5230" s="89"/>
      <c r="C5230" s="272" t="s">
        <v>129</v>
      </c>
      <c r="D5230" s="84">
        <v>43558</v>
      </c>
      <c r="E5230" s="85" t="s">
        <v>9645</v>
      </c>
      <c r="F5230" s="85" t="s">
        <v>3</v>
      </c>
      <c r="G5230" s="85">
        <v>1725457</v>
      </c>
      <c r="H5230" s="89"/>
      <c r="I5230" s="273" t="s">
        <v>11436</v>
      </c>
      <c r="J5230" s="89"/>
      <c r="K5230" s="89"/>
      <c r="L5230" s="89"/>
      <c r="M5230" s="89"/>
      <c r="N5230" s="274">
        <v>0</v>
      </c>
      <c r="O5230" s="274">
        <v>26361.02</v>
      </c>
      <c r="P5230" s="89" t="s">
        <v>670</v>
      </c>
    </row>
    <row r="5231" spans="1:16" ht="63.75">
      <c r="A5231" s="271">
        <v>592</v>
      </c>
      <c r="B5231" s="89"/>
      <c r="C5231" s="272" t="s">
        <v>645</v>
      </c>
      <c r="D5231" s="84">
        <v>43558</v>
      </c>
      <c r="E5231" s="85" t="s">
        <v>9646</v>
      </c>
      <c r="F5231" s="85" t="s">
        <v>3</v>
      </c>
      <c r="G5231" s="85">
        <v>1725441</v>
      </c>
      <c r="H5231" s="89"/>
      <c r="I5231" s="273" t="s">
        <v>11437</v>
      </c>
      <c r="J5231" s="89"/>
      <c r="K5231" s="89"/>
      <c r="L5231" s="89"/>
      <c r="M5231" s="89"/>
      <c r="N5231" s="274">
        <v>0</v>
      </c>
      <c r="O5231" s="274">
        <v>705</v>
      </c>
      <c r="P5231" s="89" t="s">
        <v>670</v>
      </c>
    </row>
    <row r="5232" spans="1:16" ht="51">
      <c r="A5232" s="271">
        <v>342</v>
      </c>
      <c r="B5232" s="89"/>
      <c r="C5232" s="272" t="s">
        <v>148</v>
      </c>
      <c r="D5232" s="84">
        <v>43558</v>
      </c>
      <c r="E5232" s="85" t="s">
        <v>9647</v>
      </c>
      <c r="F5232" s="85" t="s">
        <v>3</v>
      </c>
      <c r="G5232" s="85">
        <v>1725422</v>
      </c>
      <c r="H5232" s="89"/>
      <c r="I5232" s="273" t="s">
        <v>11438</v>
      </c>
      <c r="J5232" s="89"/>
      <c r="K5232" s="89"/>
      <c r="L5232" s="89"/>
      <c r="M5232" s="89"/>
      <c r="N5232" s="274">
        <v>0</v>
      </c>
      <c r="O5232" s="274">
        <v>333</v>
      </c>
      <c r="P5232" s="89" t="s">
        <v>670</v>
      </c>
    </row>
    <row r="5233" spans="1:16" ht="63.75">
      <c r="A5233" s="271">
        <v>253</v>
      </c>
      <c r="B5233" s="89"/>
      <c r="C5233" s="272" t="s">
        <v>114</v>
      </c>
      <c r="D5233" s="84">
        <v>43558</v>
      </c>
      <c r="E5233" s="85" t="s">
        <v>9648</v>
      </c>
      <c r="F5233" s="85" t="s">
        <v>3</v>
      </c>
      <c r="G5233" s="85">
        <v>1725402</v>
      </c>
      <c r="H5233" s="89"/>
      <c r="I5233" s="273" t="s">
        <v>11439</v>
      </c>
      <c r="J5233" s="89"/>
      <c r="K5233" s="89"/>
      <c r="L5233" s="89"/>
      <c r="M5233" s="89"/>
      <c r="N5233" s="274">
        <v>0</v>
      </c>
      <c r="O5233" s="274">
        <v>1897578</v>
      </c>
      <c r="P5233" s="89" t="s">
        <v>670</v>
      </c>
    </row>
    <row r="5234" spans="1:16" ht="63.75">
      <c r="A5234" s="271">
        <v>253</v>
      </c>
      <c r="B5234" s="89"/>
      <c r="C5234" s="272" t="s">
        <v>114</v>
      </c>
      <c r="D5234" s="84">
        <v>43558</v>
      </c>
      <c r="E5234" s="85" t="s">
        <v>9649</v>
      </c>
      <c r="F5234" s="85" t="s">
        <v>3</v>
      </c>
      <c r="G5234" s="85">
        <v>1725400</v>
      </c>
      <c r="H5234" s="89"/>
      <c r="I5234" s="273" t="s">
        <v>11440</v>
      </c>
      <c r="J5234" s="89"/>
      <c r="K5234" s="89"/>
      <c r="L5234" s="89"/>
      <c r="M5234" s="89"/>
      <c r="N5234" s="274">
        <v>0</v>
      </c>
      <c r="O5234" s="274">
        <v>1500000</v>
      </c>
      <c r="P5234" s="89" t="s">
        <v>670</v>
      </c>
    </row>
    <row r="5235" spans="1:16" ht="51">
      <c r="A5235" s="271">
        <v>30</v>
      </c>
      <c r="B5235" s="89"/>
      <c r="C5235" s="272" t="s">
        <v>675</v>
      </c>
      <c r="D5235" s="84">
        <v>43558</v>
      </c>
      <c r="E5235" s="85" t="s">
        <v>9650</v>
      </c>
      <c r="F5235" s="85" t="s">
        <v>3</v>
      </c>
      <c r="G5235" s="85">
        <v>1725399</v>
      </c>
      <c r="H5235" s="89"/>
      <c r="I5235" s="273" t="s">
        <v>11441</v>
      </c>
      <c r="J5235" s="89"/>
      <c r="K5235" s="89"/>
      <c r="L5235" s="89"/>
      <c r="M5235" s="89"/>
      <c r="N5235" s="274">
        <v>0</v>
      </c>
      <c r="O5235" s="274">
        <v>462</v>
      </c>
      <c r="P5235" s="89" t="s">
        <v>670</v>
      </c>
    </row>
    <row r="5236" spans="1:16" ht="63.75">
      <c r="A5236" s="271">
        <v>287</v>
      </c>
      <c r="B5236" s="89"/>
      <c r="C5236" s="272" t="s">
        <v>126</v>
      </c>
      <c r="D5236" s="84">
        <v>43558</v>
      </c>
      <c r="E5236" s="85" t="s">
        <v>9651</v>
      </c>
      <c r="F5236" s="85" t="s">
        <v>3</v>
      </c>
      <c r="G5236" s="85">
        <v>1725385</v>
      </c>
      <c r="H5236" s="89"/>
      <c r="I5236" s="273" t="s">
        <v>11442</v>
      </c>
      <c r="J5236" s="89"/>
      <c r="K5236" s="89"/>
      <c r="L5236" s="89"/>
      <c r="M5236" s="89"/>
      <c r="N5236" s="274">
        <v>0</v>
      </c>
      <c r="O5236" s="274">
        <v>10518.880000000001</v>
      </c>
      <c r="P5236" s="89" t="s">
        <v>670</v>
      </c>
    </row>
    <row r="5237" spans="1:16" ht="51">
      <c r="A5237" s="271">
        <v>292</v>
      </c>
      <c r="B5237" s="89"/>
      <c r="C5237" s="272" t="s">
        <v>130</v>
      </c>
      <c r="D5237" s="84">
        <v>43558</v>
      </c>
      <c r="E5237" s="85" t="s">
        <v>9652</v>
      </c>
      <c r="F5237" s="85" t="s">
        <v>3</v>
      </c>
      <c r="G5237" s="85">
        <v>1725554</v>
      </c>
      <c r="H5237" s="89"/>
      <c r="I5237" s="273" t="s">
        <v>1410</v>
      </c>
      <c r="J5237" s="89"/>
      <c r="K5237" s="89"/>
      <c r="L5237" s="89"/>
      <c r="M5237" s="89"/>
      <c r="N5237" s="274">
        <v>0</v>
      </c>
      <c r="O5237" s="274">
        <v>30</v>
      </c>
      <c r="P5237" s="89" t="s">
        <v>670</v>
      </c>
    </row>
    <row r="5238" spans="1:16" ht="51">
      <c r="A5238" s="271">
        <v>292</v>
      </c>
      <c r="B5238" s="89"/>
      <c r="C5238" s="272" t="s">
        <v>130</v>
      </c>
      <c r="D5238" s="84">
        <v>43558</v>
      </c>
      <c r="E5238" s="85" t="s">
        <v>9653</v>
      </c>
      <c r="F5238" s="85" t="s">
        <v>3</v>
      </c>
      <c r="G5238" s="85">
        <v>1725553</v>
      </c>
      <c r="H5238" s="89"/>
      <c r="I5238" s="273" t="s">
        <v>1410</v>
      </c>
      <c r="J5238" s="89"/>
      <c r="K5238" s="89"/>
      <c r="L5238" s="89"/>
      <c r="M5238" s="89"/>
      <c r="N5238" s="274">
        <v>0</v>
      </c>
      <c r="O5238" s="274">
        <v>41</v>
      </c>
      <c r="P5238" s="89" t="s">
        <v>670</v>
      </c>
    </row>
    <row r="5239" spans="1:16" ht="51">
      <c r="A5239" s="271">
        <v>292</v>
      </c>
      <c r="B5239" s="89"/>
      <c r="C5239" s="272" t="s">
        <v>130</v>
      </c>
      <c r="D5239" s="84">
        <v>43558</v>
      </c>
      <c r="E5239" s="85" t="s">
        <v>9654</v>
      </c>
      <c r="F5239" s="85" t="s">
        <v>3</v>
      </c>
      <c r="G5239" s="85">
        <v>1725551</v>
      </c>
      <c r="H5239" s="89"/>
      <c r="I5239" s="273" t="s">
        <v>1410</v>
      </c>
      <c r="J5239" s="89"/>
      <c r="K5239" s="89"/>
      <c r="L5239" s="89"/>
      <c r="M5239" s="89"/>
      <c r="N5239" s="274">
        <v>0</v>
      </c>
      <c r="O5239" s="274">
        <v>59</v>
      </c>
      <c r="P5239" s="89" t="s">
        <v>670</v>
      </c>
    </row>
    <row r="5240" spans="1:16" ht="38.25">
      <c r="A5240" s="271" t="s">
        <v>565</v>
      </c>
      <c r="B5240" s="89"/>
      <c r="C5240" s="272" t="s">
        <v>615</v>
      </c>
      <c r="D5240" s="84">
        <v>43558</v>
      </c>
      <c r="E5240" s="85" t="s">
        <v>9655</v>
      </c>
      <c r="F5240" s="85" t="s">
        <v>3</v>
      </c>
      <c r="G5240" s="85">
        <v>1725550</v>
      </c>
      <c r="H5240" s="89"/>
      <c r="I5240" s="273" t="s">
        <v>11443</v>
      </c>
      <c r="J5240" s="89"/>
      <c r="K5240" s="89"/>
      <c r="L5240" s="89"/>
      <c r="M5240" s="89"/>
      <c r="N5240" s="274">
        <v>0</v>
      </c>
      <c r="O5240" s="274">
        <v>71.680000000000007</v>
      </c>
      <c r="P5240" s="89" t="s">
        <v>670</v>
      </c>
    </row>
    <row r="5241" spans="1:16" ht="51">
      <c r="A5241" s="271">
        <v>292</v>
      </c>
      <c r="B5241" s="89"/>
      <c r="C5241" s="272" t="s">
        <v>130</v>
      </c>
      <c r="D5241" s="84">
        <v>43558</v>
      </c>
      <c r="E5241" s="85" t="s">
        <v>9656</v>
      </c>
      <c r="F5241" s="85" t="s">
        <v>3</v>
      </c>
      <c r="G5241" s="85">
        <v>1725549</v>
      </c>
      <c r="H5241" s="89"/>
      <c r="I5241" s="273" t="s">
        <v>1410</v>
      </c>
      <c r="J5241" s="89"/>
      <c r="K5241" s="89"/>
      <c r="L5241" s="89"/>
      <c r="M5241" s="89"/>
      <c r="N5241" s="274">
        <v>0</v>
      </c>
      <c r="O5241" s="274">
        <v>55</v>
      </c>
      <c r="P5241" s="89" t="s">
        <v>670</v>
      </c>
    </row>
    <row r="5242" spans="1:16" ht="51">
      <c r="A5242" s="271">
        <v>292</v>
      </c>
      <c r="B5242" s="89"/>
      <c r="C5242" s="272" t="s">
        <v>130</v>
      </c>
      <c r="D5242" s="84">
        <v>43558</v>
      </c>
      <c r="E5242" s="85" t="s">
        <v>9657</v>
      </c>
      <c r="F5242" s="85" t="s">
        <v>3</v>
      </c>
      <c r="G5242" s="85">
        <v>1725548</v>
      </c>
      <c r="H5242" s="89"/>
      <c r="I5242" s="273" t="s">
        <v>1410</v>
      </c>
      <c r="J5242" s="89"/>
      <c r="K5242" s="89"/>
      <c r="L5242" s="89"/>
      <c r="M5242" s="89"/>
      <c r="N5242" s="274">
        <v>0</v>
      </c>
      <c r="O5242" s="274">
        <v>41</v>
      </c>
      <c r="P5242" s="89" t="s">
        <v>670</v>
      </c>
    </row>
    <row r="5243" spans="1:16" ht="38.25">
      <c r="A5243" s="271" t="s">
        <v>565</v>
      </c>
      <c r="B5243" s="89"/>
      <c r="C5243" s="272" t="s">
        <v>615</v>
      </c>
      <c r="D5243" s="84">
        <v>43558</v>
      </c>
      <c r="E5243" s="85" t="s">
        <v>9658</v>
      </c>
      <c r="F5243" s="85" t="s">
        <v>3</v>
      </c>
      <c r="G5243" s="85">
        <v>1725547</v>
      </c>
      <c r="H5243" s="89"/>
      <c r="I5243" s="273" t="s">
        <v>11444</v>
      </c>
      <c r="J5243" s="89"/>
      <c r="K5243" s="89"/>
      <c r="L5243" s="89"/>
      <c r="M5243" s="89"/>
      <c r="N5243" s="274">
        <v>0</v>
      </c>
      <c r="O5243" s="274">
        <v>60</v>
      </c>
      <c r="P5243" s="89" t="s">
        <v>670</v>
      </c>
    </row>
    <row r="5244" spans="1:16" ht="51">
      <c r="A5244" s="271">
        <v>292</v>
      </c>
      <c r="B5244" s="89"/>
      <c r="C5244" s="272" t="s">
        <v>130</v>
      </c>
      <c r="D5244" s="84">
        <v>43558</v>
      </c>
      <c r="E5244" s="85" t="s">
        <v>9659</v>
      </c>
      <c r="F5244" s="85" t="s">
        <v>3</v>
      </c>
      <c r="G5244" s="85">
        <v>1725546</v>
      </c>
      <c r="H5244" s="89"/>
      <c r="I5244" s="273" t="s">
        <v>1410</v>
      </c>
      <c r="J5244" s="89"/>
      <c r="K5244" s="89"/>
      <c r="L5244" s="89"/>
      <c r="M5244" s="89"/>
      <c r="N5244" s="274">
        <v>0</v>
      </c>
      <c r="O5244" s="274">
        <v>34</v>
      </c>
      <c r="P5244" s="89" t="s">
        <v>670</v>
      </c>
    </row>
    <row r="5245" spans="1:16" ht="51">
      <c r="A5245" s="271">
        <v>292</v>
      </c>
      <c r="B5245" s="89"/>
      <c r="C5245" s="272" t="s">
        <v>130</v>
      </c>
      <c r="D5245" s="84">
        <v>43558</v>
      </c>
      <c r="E5245" s="85" t="s">
        <v>9660</v>
      </c>
      <c r="F5245" s="85" t="s">
        <v>3</v>
      </c>
      <c r="G5245" s="85">
        <v>1725544</v>
      </c>
      <c r="H5245" s="89"/>
      <c r="I5245" s="273" t="s">
        <v>1410</v>
      </c>
      <c r="J5245" s="89"/>
      <c r="K5245" s="89"/>
      <c r="L5245" s="89"/>
      <c r="M5245" s="89"/>
      <c r="N5245" s="274">
        <v>0</v>
      </c>
      <c r="O5245" s="274">
        <v>35</v>
      </c>
      <c r="P5245" s="89" t="s">
        <v>670</v>
      </c>
    </row>
    <row r="5246" spans="1:16" ht="51">
      <c r="A5246" s="271">
        <v>292</v>
      </c>
      <c r="B5246" s="89"/>
      <c r="C5246" s="272" t="s">
        <v>130</v>
      </c>
      <c r="D5246" s="84">
        <v>43558</v>
      </c>
      <c r="E5246" s="85" t="s">
        <v>9661</v>
      </c>
      <c r="F5246" s="85" t="s">
        <v>3</v>
      </c>
      <c r="G5246" s="85">
        <v>1725543</v>
      </c>
      <c r="H5246" s="89"/>
      <c r="I5246" s="273" t="s">
        <v>1410</v>
      </c>
      <c r="J5246" s="89"/>
      <c r="K5246" s="89"/>
      <c r="L5246" s="89"/>
      <c r="M5246" s="89"/>
      <c r="N5246" s="274">
        <v>0</v>
      </c>
      <c r="O5246" s="274">
        <v>35</v>
      </c>
      <c r="P5246" s="89" t="s">
        <v>670</v>
      </c>
    </row>
    <row r="5247" spans="1:16" ht="38.25">
      <c r="A5247" s="271" t="s">
        <v>565</v>
      </c>
      <c r="B5247" s="89"/>
      <c r="C5247" s="272" t="s">
        <v>615</v>
      </c>
      <c r="D5247" s="84">
        <v>43558</v>
      </c>
      <c r="E5247" s="85" t="s">
        <v>9662</v>
      </c>
      <c r="F5247" s="85" t="s">
        <v>3</v>
      </c>
      <c r="G5247" s="85">
        <v>1725542</v>
      </c>
      <c r="H5247" s="89"/>
      <c r="I5247" s="273" t="s">
        <v>11445</v>
      </c>
      <c r="J5247" s="89"/>
      <c r="K5247" s="89"/>
      <c r="L5247" s="89"/>
      <c r="M5247" s="89"/>
      <c r="N5247" s="274">
        <v>0</v>
      </c>
      <c r="O5247" s="274">
        <v>2</v>
      </c>
      <c r="P5247" s="89" t="s">
        <v>670</v>
      </c>
    </row>
    <row r="5248" spans="1:16" ht="63.75">
      <c r="A5248" s="271">
        <v>512</v>
      </c>
      <c r="B5248" s="89"/>
      <c r="C5248" s="272" t="s">
        <v>785</v>
      </c>
      <c r="D5248" s="84">
        <v>43558</v>
      </c>
      <c r="E5248" s="85" t="s">
        <v>9663</v>
      </c>
      <c r="F5248" s="85" t="s">
        <v>3</v>
      </c>
      <c r="G5248" s="85">
        <v>1725500</v>
      </c>
      <c r="H5248" s="89"/>
      <c r="I5248" s="273" t="s">
        <v>11446</v>
      </c>
      <c r="J5248" s="89"/>
      <c r="K5248" s="89"/>
      <c r="L5248" s="89"/>
      <c r="M5248" s="89"/>
      <c r="N5248" s="274">
        <v>0</v>
      </c>
      <c r="O5248" s="274">
        <v>1328.26</v>
      </c>
      <c r="P5248" s="89" t="s">
        <v>670</v>
      </c>
    </row>
    <row r="5249" spans="1:16" ht="51">
      <c r="A5249" s="271" t="s">
        <v>565</v>
      </c>
      <c r="B5249" s="89"/>
      <c r="C5249" s="272" t="s">
        <v>615</v>
      </c>
      <c r="D5249" s="84">
        <v>43558</v>
      </c>
      <c r="E5249" s="85" t="s">
        <v>9664</v>
      </c>
      <c r="F5249" s="85" t="s">
        <v>3</v>
      </c>
      <c r="G5249" s="85">
        <v>1725506</v>
      </c>
      <c r="H5249" s="89"/>
      <c r="I5249" s="273" t="s">
        <v>11447</v>
      </c>
      <c r="J5249" s="89"/>
      <c r="K5249" s="89"/>
      <c r="L5249" s="89"/>
      <c r="M5249" s="89"/>
      <c r="N5249" s="274">
        <v>0</v>
      </c>
      <c r="O5249" s="274">
        <v>806.4</v>
      </c>
      <c r="P5249" s="89" t="s">
        <v>670</v>
      </c>
    </row>
    <row r="5250" spans="1:16" ht="63.75">
      <c r="A5250" s="271">
        <v>597</v>
      </c>
      <c r="B5250" s="89"/>
      <c r="C5250" s="272" t="s">
        <v>734</v>
      </c>
      <c r="D5250" s="84">
        <v>43558</v>
      </c>
      <c r="E5250" s="85" t="s">
        <v>9665</v>
      </c>
      <c r="F5250" s="85" t="s">
        <v>3</v>
      </c>
      <c r="G5250" s="85">
        <v>1725508</v>
      </c>
      <c r="H5250" s="89"/>
      <c r="I5250" s="273" t="s">
        <v>7744</v>
      </c>
      <c r="J5250" s="89"/>
      <c r="K5250" s="89"/>
      <c r="L5250" s="89"/>
      <c r="M5250" s="89"/>
      <c r="N5250" s="274">
        <v>0</v>
      </c>
      <c r="O5250" s="274">
        <v>5500</v>
      </c>
      <c r="P5250" s="89" t="s">
        <v>670</v>
      </c>
    </row>
    <row r="5251" spans="1:16" ht="63.75">
      <c r="A5251" s="271">
        <v>597</v>
      </c>
      <c r="B5251" s="89"/>
      <c r="C5251" s="272" t="s">
        <v>734</v>
      </c>
      <c r="D5251" s="84">
        <v>43558</v>
      </c>
      <c r="E5251" s="85" t="s">
        <v>9666</v>
      </c>
      <c r="F5251" s="85" t="s">
        <v>3</v>
      </c>
      <c r="G5251" s="85">
        <v>1725511</v>
      </c>
      <c r="H5251" s="89"/>
      <c r="I5251" s="273" t="s">
        <v>7744</v>
      </c>
      <c r="J5251" s="89"/>
      <c r="K5251" s="89"/>
      <c r="L5251" s="89"/>
      <c r="M5251" s="89"/>
      <c r="N5251" s="274">
        <v>0</v>
      </c>
      <c r="O5251" s="274">
        <v>200</v>
      </c>
      <c r="P5251" s="89" t="s">
        <v>670</v>
      </c>
    </row>
    <row r="5252" spans="1:16" ht="51">
      <c r="A5252" s="271">
        <v>81</v>
      </c>
      <c r="B5252" s="89"/>
      <c r="C5252" s="272" t="s">
        <v>55</v>
      </c>
      <c r="D5252" s="84">
        <v>43558</v>
      </c>
      <c r="E5252" s="85" t="s">
        <v>9667</v>
      </c>
      <c r="F5252" s="85" t="s">
        <v>3</v>
      </c>
      <c r="G5252" s="85">
        <v>1725523</v>
      </c>
      <c r="H5252" s="89"/>
      <c r="I5252" s="273" t="s">
        <v>11448</v>
      </c>
      <c r="J5252" s="89"/>
      <c r="K5252" s="89"/>
      <c r="L5252" s="89"/>
      <c r="M5252" s="89"/>
      <c r="N5252" s="274">
        <v>0</v>
      </c>
      <c r="O5252" s="274">
        <v>5451.83</v>
      </c>
      <c r="P5252" s="89" t="s">
        <v>670</v>
      </c>
    </row>
    <row r="5253" spans="1:16" ht="38.25">
      <c r="A5253" s="271">
        <v>20</v>
      </c>
      <c r="B5253" s="89"/>
      <c r="C5253" s="272" t="s">
        <v>44</v>
      </c>
      <c r="D5253" s="84">
        <v>43558</v>
      </c>
      <c r="E5253" s="85" t="s">
        <v>9668</v>
      </c>
      <c r="F5253" s="85" t="s">
        <v>3</v>
      </c>
      <c r="G5253" s="85">
        <v>1725537</v>
      </c>
      <c r="H5253" s="89"/>
      <c r="I5253" s="273" t="s">
        <v>11449</v>
      </c>
      <c r="J5253" s="89"/>
      <c r="K5253" s="89"/>
      <c r="L5253" s="89"/>
      <c r="M5253" s="89"/>
      <c r="N5253" s="274">
        <v>0</v>
      </c>
      <c r="O5253" s="274">
        <v>16276.08</v>
      </c>
      <c r="P5253" s="89" t="s">
        <v>670</v>
      </c>
    </row>
    <row r="5254" spans="1:16" ht="38.25">
      <c r="A5254" s="271" t="s">
        <v>565</v>
      </c>
      <c r="B5254" s="89"/>
      <c r="C5254" s="272" t="s">
        <v>615</v>
      </c>
      <c r="D5254" s="84">
        <v>43558</v>
      </c>
      <c r="E5254" s="85" t="s">
        <v>9669</v>
      </c>
      <c r="F5254" s="85" t="s">
        <v>3</v>
      </c>
      <c r="G5254" s="85">
        <v>1725539</v>
      </c>
      <c r="H5254" s="89"/>
      <c r="I5254" s="273" t="s">
        <v>11450</v>
      </c>
      <c r="J5254" s="89"/>
      <c r="K5254" s="89"/>
      <c r="L5254" s="89"/>
      <c r="M5254" s="89"/>
      <c r="N5254" s="274">
        <v>0</v>
      </c>
      <c r="O5254" s="274">
        <v>105</v>
      </c>
      <c r="P5254" s="89" t="s">
        <v>670</v>
      </c>
    </row>
    <row r="5255" spans="1:16" ht="38.25">
      <c r="A5255" s="271" t="s">
        <v>565</v>
      </c>
      <c r="B5255" s="89"/>
      <c r="C5255" s="272" t="s">
        <v>615</v>
      </c>
      <c r="D5255" s="84">
        <v>43558</v>
      </c>
      <c r="E5255" s="85" t="s">
        <v>9670</v>
      </c>
      <c r="F5255" s="85" t="s">
        <v>3</v>
      </c>
      <c r="G5255" s="85">
        <v>1725540</v>
      </c>
      <c r="H5255" s="89"/>
      <c r="I5255" s="273" t="s">
        <v>11451</v>
      </c>
      <c r="J5255" s="89"/>
      <c r="K5255" s="89"/>
      <c r="L5255" s="89"/>
      <c r="M5255" s="89"/>
      <c r="N5255" s="274">
        <v>0</v>
      </c>
      <c r="O5255" s="274">
        <v>3359.21</v>
      </c>
      <c r="P5255" s="89" t="s">
        <v>670</v>
      </c>
    </row>
    <row r="5256" spans="1:16" ht="51">
      <c r="A5256" s="271">
        <v>292</v>
      </c>
      <c r="B5256" s="89"/>
      <c r="C5256" s="272" t="s">
        <v>130</v>
      </c>
      <c r="D5256" s="84">
        <v>43558</v>
      </c>
      <c r="E5256" s="85" t="s">
        <v>9671</v>
      </c>
      <c r="F5256" s="85" t="s">
        <v>3</v>
      </c>
      <c r="G5256" s="85">
        <v>1725541</v>
      </c>
      <c r="H5256" s="89"/>
      <c r="I5256" s="273" t="s">
        <v>1410</v>
      </c>
      <c r="J5256" s="89"/>
      <c r="K5256" s="89"/>
      <c r="L5256" s="89"/>
      <c r="M5256" s="89"/>
      <c r="N5256" s="274">
        <v>0</v>
      </c>
      <c r="O5256" s="274">
        <v>37</v>
      </c>
      <c r="P5256" s="89" t="s">
        <v>670</v>
      </c>
    </row>
    <row r="5257" spans="1:16" ht="63.75">
      <c r="A5257" s="271">
        <v>592</v>
      </c>
      <c r="B5257" s="89"/>
      <c r="C5257" s="272" t="s">
        <v>645</v>
      </c>
      <c r="D5257" s="84">
        <v>43559</v>
      </c>
      <c r="E5257" s="85" t="s">
        <v>9672</v>
      </c>
      <c r="F5257" s="85" t="s">
        <v>3</v>
      </c>
      <c r="G5257" s="85">
        <v>1725975</v>
      </c>
      <c r="H5257" s="89"/>
      <c r="I5257" s="273" t="s">
        <v>11452</v>
      </c>
      <c r="J5257" s="89"/>
      <c r="K5257" s="89"/>
      <c r="L5257" s="89"/>
      <c r="M5257" s="89"/>
      <c r="N5257" s="274">
        <v>0</v>
      </c>
      <c r="O5257" s="274">
        <v>1074</v>
      </c>
      <c r="P5257" s="89" t="s">
        <v>670</v>
      </c>
    </row>
    <row r="5258" spans="1:16" ht="51">
      <c r="A5258" s="271" t="s">
        <v>565</v>
      </c>
      <c r="B5258" s="89"/>
      <c r="C5258" s="272" t="s">
        <v>615</v>
      </c>
      <c r="D5258" s="84">
        <v>43559</v>
      </c>
      <c r="E5258" s="85" t="s">
        <v>9673</v>
      </c>
      <c r="F5258" s="85" t="s">
        <v>3</v>
      </c>
      <c r="G5258" s="85">
        <v>1725974</v>
      </c>
      <c r="H5258" s="89"/>
      <c r="I5258" s="273" t="s">
        <v>11453</v>
      </c>
      <c r="J5258" s="89"/>
      <c r="K5258" s="89"/>
      <c r="L5258" s="89"/>
      <c r="M5258" s="89"/>
      <c r="N5258" s="274">
        <v>0</v>
      </c>
      <c r="O5258" s="274">
        <v>2195</v>
      </c>
      <c r="P5258" s="89" t="s">
        <v>670</v>
      </c>
    </row>
    <row r="5259" spans="1:16" ht="38.25">
      <c r="A5259" s="271" t="s">
        <v>565</v>
      </c>
      <c r="B5259" s="89"/>
      <c r="C5259" s="272" t="s">
        <v>615</v>
      </c>
      <c r="D5259" s="84">
        <v>43559</v>
      </c>
      <c r="E5259" s="85" t="s">
        <v>9674</v>
      </c>
      <c r="F5259" s="85" t="s">
        <v>3</v>
      </c>
      <c r="G5259" s="85">
        <v>1725971</v>
      </c>
      <c r="H5259" s="89"/>
      <c r="I5259" s="273" t="s">
        <v>11454</v>
      </c>
      <c r="J5259" s="89"/>
      <c r="K5259" s="89"/>
      <c r="L5259" s="89"/>
      <c r="M5259" s="89"/>
      <c r="N5259" s="274">
        <v>0</v>
      </c>
      <c r="O5259" s="274">
        <v>1251.4000000000001</v>
      </c>
      <c r="P5259" s="89" t="s">
        <v>670</v>
      </c>
    </row>
    <row r="5260" spans="1:16" ht="38.25">
      <c r="A5260" s="271" t="s">
        <v>565</v>
      </c>
      <c r="B5260" s="89"/>
      <c r="C5260" s="272" t="s">
        <v>615</v>
      </c>
      <c r="D5260" s="84">
        <v>43559</v>
      </c>
      <c r="E5260" s="85" t="s">
        <v>9675</v>
      </c>
      <c r="F5260" s="85" t="s">
        <v>3</v>
      </c>
      <c r="G5260" s="85">
        <v>1725969</v>
      </c>
      <c r="H5260" s="89"/>
      <c r="I5260" s="273" t="s">
        <v>11455</v>
      </c>
      <c r="J5260" s="89"/>
      <c r="K5260" s="89"/>
      <c r="L5260" s="89"/>
      <c r="M5260" s="89"/>
      <c r="N5260" s="274">
        <v>0</v>
      </c>
      <c r="O5260" s="274">
        <v>652.01</v>
      </c>
      <c r="P5260" s="89" t="s">
        <v>670</v>
      </c>
    </row>
    <row r="5261" spans="1:16" ht="38.25">
      <c r="A5261" s="271" t="s">
        <v>565</v>
      </c>
      <c r="B5261" s="89"/>
      <c r="C5261" s="272" t="s">
        <v>615</v>
      </c>
      <c r="D5261" s="84">
        <v>43559</v>
      </c>
      <c r="E5261" s="85" t="s">
        <v>9676</v>
      </c>
      <c r="F5261" s="85" t="s">
        <v>3</v>
      </c>
      <c r="G5261" s="85">
        <v>1725968</v>
      </c>
      <c r="H5261" s="89"/>
      <c r="I5261" s="273" t="s">
        <v>11456</v>
      </c>
      <c r="J5261" s="89"/>
      <c r="K5261" s="89"/>
      <c r="L5261" s="89"/>
      <c r="M5261" s="89"/>
      <c r="N5261" s="274">
        <v>0</v>
      </c>
      <c r="O5261" s="274">
        <v>20.11</v>
      </c>
      <c r="P5261" s="89" t="s">
        <v>670</v>
      </c>
    </row>
    <row r="5262" spans="1:16" ht="51">
      <c r="A5262" s="271" t="s">
        <v>565</v>
      </c>
      <c r="B5262" s="89"/>
      <c r="C5262" s="272" t="s">
        <v>615</v>
      </c>
      <c r="D5262" s="84">
        <v>43559</v>
      </c>
      <c r="E5262" s="85" t="s">
        <v>9677</v>
      </c>
      <c r="F5262" s="85" t="s">
        <v>3</v>
      </c>
      <c r="G5262" s="85">
        <v>1725963</v>
      </c>
      <c r="H5262" s="89"/>
      <c r="I5262" s="273" t="s">
        <v>11457</v>
      </c>
      <c r="J5262" s="89"/>
      <c r="K5262" s="89"/>
      <c r="L5262" s="89"/>
      <c r="M5262" s="89"/>
      <c r="N5262" s="274">
        <v>0</v>
      </c>
      <c r="O5262" s="274">
        <v>424.38</v>
      </c>
      <c r="P5262" s="89" t="s">
        <v>670</v>
      </c>
    </row>
    <row r="5263" spans="1:16" ht="38.25">
      <c r="A5263" s="271" t="s">
        <v>565</v>
      </c>
      <c r="B5263" s="89"/>
      <c r="C5263" s="272" t="s">
        <v>615</v>
      </c>
      <c r="D5263" s="84">
        <v>43559</v>
      </c>
      <c r="E5263" s="85" t="s">
        <v>9678</v>
      </c>
      <c r="F5263" s="85" t="s">
        <v>3</v>
      </c>
      <c r="G5263" s="85">
        <v>1725962</v>
      </c>
      <c r="H5263" s="89"/>
      <c r="I5263" s="273" t="s">
        <v>747</v>
      </c>
      <c r="J5263" s="89"/>
      <c r="K5263" s="89"/>
      <c r="L5263" s="89"/>
      <c r="M5263" s="89"/>
      <c r="N5263" s="274">
        <v>0</v>
      </c>
      <c r="O5263" s="274">
        <v>6200</v>
      </c>
      <c r="P5263" s="89" t="s">
        <v>670</v>
      </c>
    </row>
    <row r="5264" spans="1:16" ht="51">
      <c r="A5264" s="271">
        <v>599</v>
      </c>
      <c r="B5264" s="89"/>
      <c r="C5264" s="272" t="s">
        <v>1372</v>
      </c>
      <c r="D5264" s="84">
        <v>43559</v>
      </c>
      <c r="E5264" s="85" t="s">
        <v>9679</v>
      </c>
      <c r="F5264" s="85" t="s">
        <v>3</v>
      </c>
      <c r="G5264" s="85">
        <v>1725955</v>
      </c>
      <c r="H5264" s="89"/>
      <c r="I5264" s="273" t="s">
        <v>11458</v>
      </c>
      <c r="J5264" s="89"/>
      <c r="K5264" s="89"/>
      <c r="L5264" s="89"/>
      <c r="M5264" s="89"/>
      <c r="N5264" s="274">
        <v>0</v>
      </c>
      <c r="O5264" s="274">
        <v>434</v>
      </c>
      <c r="P5264" s="89" t="s">
        <v>670</v>
      </c>
    </row>
    <row r="5265" spans="1:16" ht="51">
      <c r="A5265" s="271">
        <v>46</v>
      </c>
      <c r="B5265" s="89"/>
      <c r="C5265" s="272" t="s">
        <v>48</v>
      </c>
      <c r="D5265" s="84">
        <v>43559</v>
      </c>
      <c r="E5265" s="85" t="s">
        <v>9680</v>
      </c>
      <c r="F5265" s="85" t="s">
        <v>3</v>
      </c>
      <c r="G5265" s="85">
        <v>1725942</v>
      </c>
      <c r="H5265" s="89"/>
      <c r="I5265" s="273" t="s">
        <v>11459</v>
      </c>
      <c r="J5265" s="89"/>
      <c r="K5265" s="89"/>
      <c r="L5265" s="89"/>
      <c r="M5265" s="89"/>
      <c r="N5265" s="274">
        <v>0</v>
      </c>
      <c r="O5265" s="274">
        <v>1620</v>
      </c>
      <c r="P5265" s="89" t="s">
        <v>670</v>
      </c>
    </row>
    <row r="5266" spans="1:16" ht="38.25">
      <c r="A5266" s="271" t="s">
        <v>565</v>
      </c>
      <c r="B5266" s="89"/>
      <c r="C5266" s="272" t="s">
        <v>615</v>
      </c>
      <c r="D5266" s="84">
        <v>43559</v>
      </c>
      <c r="E5266" s="85" t="s">
        <v>9681</v>
      </c>
      <c r="F5266" s="85" t="s">
        <v>3</v>
      </c>
      <c r="G5266" s="85">
        <v>1725935</v>
      </c>
      <c r="H5266" s="89"/>
      <c r="I5266" s="273" t="s">
        <v>11460</v>
      </c>
      <c r="J5266" s="89"/>
      <c r="K5266" s="89"/>
      <c r="L5266" s="89"/>
      <c r="M5266" s="89"/>
      <c r="N5266" s="274">
        <v>0</v>
      </c>
      <c r="O5266" s="274">
        <v>2097.7600000000002</v>
      </c>
      <c r="P5266" s="89" t="s">
        <v>670</v>
      </c>
    </row>
    <row r="5267" spans="1:16" ht="51">
      <c r="A5267" s="271">
        <v>30</v>
      </c>
      <c r="B5267" s="89"/>
      <c r="C5267" s="272" t="s">
        <v>675</v>
      </c>
      <c r="D5267" s="84">
        <v>43559</v>
      </c>
      <c r="E5267" s="85" t="s">
        <v>9682</v>
      </c>
      <c r="F5267" s="85" t="s">
        <v>3</v>
      </c>
      <c r="G5267" s="85">
        <v>1726043</v>
      </c>
      <c r="H5267" s="89"/>
      <c r="I5267" s="273" t="s">
        <v>11461</v>
      </c>
      <c r="J5267" s="89"/>
      <c r="K5267" s="89"/>
      <c r="L5267" s="89"/>
      <c r="M5267" s="89"/>
      <c r="N5267" s="274">
        <v>0</v>
      </c>
      <c r="O5267" s="274">
        <v>593</v>
      </c>
      <c r="P5267" s="89" t="s">
        <v>670</v>
      </c>
    </row>
    <row r="5268" spans="1:16" ht="51">
      <c r="A5268" s="271">
        <v>593</v>
      </c>
      <c r="B5268" s="89"/>
      <c r="C5268" s="272" t="s">
        <v>612</v>
      </c>
      <c r="D5268" s="84">
        <v>43559</v>
      </c>
      <c r="E5268" s="85" t="s">
        <v>9683</v>
      </c>
      <c r="F5268" s="85" t="s">
        <v>3</v>
      </c>
      <c r="G5268" s="85">
        <v>1726038</v>
      </c>
      <c r="H5268" s="89"/>
      <c r="I5268" s="273" t="s">
        <v>11462</v>
      </c>
      <c r="J5268" s="89"/>
      <c r="K5268" s="89"/>
      <c r="L5268" s="89"/>
      <c r="M5268" s="89"/>
      <c r="N5268" s="274">
        <v>0</v>
      </c>
      <c r="O5268" s="274">
        <v>2325.13</v>
      </c>
      <c r="P5268" s="89" t="s">
        <v>670</v>
      </c>
    </row>
    <row r="5269" spans="1:16" ht="38.25">
      <c r="A5269" s="271" t="s">
        <v>565</v>
      </c>
      <c r="B5269" s="89"/>
      <c r="C5269" s="272" t="s">
        <v>615</v>
      </c>
      <c r="D5269" s="84">
        <v>43559</v>
      </c>
      <c r="E5269" s="85" t="s">
        <v>9684</v>
      </c>
      <c r="F5269" s="85" t="s">
        <v>3</v>
      </c>
      <c r="G5269" s="85">
        <v>1726023</v>
      </c>
      <c r="H5269" s="89"/>
      <c r="I5269" s="273" t="s">
        <v>11463</v>
      </c>
      <c r="J5269" s="89"/>
      <c r="K5269" s="89"/>
      <c r="L5269" s="89"/>
      <c r="M5269" s="89"/>
      <c r="N5269" s="274">
        <v>0</v>
      </c>
      <c r="O5269" s="274">
        <v>5720</v>
      </c>
      <c r="P5269" s="89" t="s">
        <v>670</v>
      </c>
    </row>
    <row r="5270" spans="1:16" ht="51">
      <c r="A5270" s="271">
        <v>48</v>
      </c>
      <c r="B5270" s="89"/>
      <c r="C5270" s="272" t="s">
        <v>50</v>
      </c>
      <c r="D5270" s="84">
        <v>43559</v>
      </c>
      <c r="E5270" s="85" t="s">
        <v>9685</v>
      </c>
      <c r="F5270" s="85" t="s">
        <v>3</v>
      </c>
      <c r="G5270" s="85">
        <v>1726021</v>
      </c>
      <c r="H5270" s="89"/>
      <c r="I5270" s="273" t="s">
        <v>11464</v>
      </c>
      <c r="J5270" s="89"/>
      <c r="K5270" s="89"/>
      <c r="L5270" s="89"/>
      <c r="M5270" s="89"/>
      <c r="N5270" s="274">
        <v>0</v>
      </c>
      <c r="O5270" s="274">
        <v>1684.17</v>
      </c>
      <c r="P5270" s="89" t="s">
        <v>670</v>
      </c>
    </row>
    <row r="5271" spans="1:16" ht="38.25">
      <c r="A5271" s="271" t="s">
        <v>565</v>
      </c>
      <c r="B5271" s="89"/>
      <c r="C5271" s="272" t="s">
        <v>615</v>
      </c>
      <c r="D5271" s="84">
        <v>43559</v>
      </c>
      <c r="E5271" s="85" t="s">
        <v>9686</v>
      </c>
      <c r="F5271" s="85" t="s">
        <v>3</v>
      </c>
      <c r="G5271" s="85">
        <v>1726020</v>
      </c>
      <c r="H5271" s="89"/>
      <c r="I5271" s="273" t="s">
        <v>11465</v>
      </c>
      <c r="J5271" s="89"/>
      <c r="K5271" s="89"/>
      <c r="L5271" s="89"/>
      <c r="M5271" s="89"/>
      <c r="N5271" s="274">
        <v>0</v>
      </c>
      <c r="O5271" s="274">
        <v>5720</v>
      </c>
      <c r="P5271" s="89" t="s">
        <v>670</v>
      </c>
    </row>
    <row r="5272" spans="1:16" ht="51">
      <c r="A5272" s="271">
        <v>584</v>
      </c>
      <c r="B5272" s="89"/>
      <c r="C5272" s="272" t="s">
        <v>182</v>
      </c>
      <c r="D5272" s="84">
        <v>43559</v>
      </c>
      <c r="E5272" s="85" t="s">
        <v>9687</v>
      </c>
      <c r="F5272" s="85" t="s">
        <v>3</v>
      </c>
      <c r="G5272" s="85">
        <v>1726011</v>
      </c>
      <c r="H5272" s="89"/>
      <c r="I5272" s="273" t="s">
        <v>11466</v>
      </c>
      <c r="J5272" s="89"/>
      <c r="K5272" s="89"/>
      <c r="L5272" s="89"/>
      <c r="M5272" s="89"/>
      <c r="N5272" s="274">
        <v>0</v>
      </c>
      <c r="O5272" s="274">
        <v>1252.03</v>
      </c>
      <c r="P5272" s="89" t="s">
        <v>670</v>
      </c>
    </row>
    <row r="5273" spans="1:16" ht="38.25">
      <c r="A5273" s="271">
        <v>206</v>
      </c>
      <c r="B5273" s="89"/>
      <c r="C5273" s="272" t="s">
        <v>97</v>
      </c>
      <c r="D5273" s="84">
        <v>43559</v>
      </c>
      <c r="E5273" s="85" t="s">
        <v>9688</v>
      </c>
      <c r="F5273" s="85" t="s">
        <v>3</v>
      </c>
      <c r="G5273" s="85">
        <v>1726008</v>
      </c>
      <c r="H5273" s="89"/>
      <c r="I5273" s="273" t="s">
        <v>11467</v>
      </c>
      <c r="J5273" s="89"/>
      <c r="K5273" s="89"/>
      <c r="L5273" s="89"/>
      <c r="M5273" s="89"/>
      <c r="N5273" s="274">
        <v>0</v>
      </c>
      <c r="O5273" s="274">
        <v>10</v>
      </c>
      <c r="P5273" s="89" t="s">
        <v>670</v>
      </c>
    </row>
    <row r="5274" spans="1:16" ht="63.75">
      <c r="A5274" s="271">
        <v>48</v>
      </c>
      <c r="B5274" s="89"/>
      <c r="C5274" s="272" t="s">
        <v>50</v>
      </c>
      <c r="D5274" s="84">
        <v>43559</v>
      </c>
      <c r="E5274" s="85" t="s">
        <v>9689</v>
      </c>
      <c r="F5274" s="85" t="s">
        <v>3</v>
      </c>
      <c r="G5274" s="85">
        <v>1726001</v>
      </c>
      <c r="H5274" s="89"/>
      <c r="I5274" s="273" t="s">
        <v>11468</v>
      </c>
      <c r="J5274" s="89"/>
      <c r="K5274" s="89"/>
      <c r="L5274" s="89"/>
      <c r="M5274" s="89"/>
      <c r="N5274" s="274">
        <v>0</v>
      </c>
      <c r="O5274" s="274">
        <v>14934.91</v>
      </c>
      <c r="P5274" s="89" t="s">
        <v>670</v>
      </c>
    </row>
    <row r="5275" spans="1:16" ht="51">
      <c r="A5275" s="271" t="s">
        <v>565</v>
      </c>
      <c r="B5275" s="89"/>
      <c r="C5275" s="272" t="s">
        <v>615</v>
      </c>
      <c r="D5275" s="84">
        <v>43559</v>
      </c>
      <c r="E5275" s="85" t="s">
        <v>9690</v>
      </c>
      <c r="F5275" s="85" t="s">
        <v>3</v>
      </c>
      <c r="G5275" s="85">
        <v>1725995</v>
      </c>
      <c r="H5275" s="89"/>
      <c r="I5275" s="273" t="s">
        <v>11469</v>
      </c>
      <c r="J5275" s="89"/>
      <c r="K5275" s="89"/>
      <c r="L5275" s="89"/>
      <c r="M5275" s="89"/>
      <c r="N5275" s="274">
        <v>0</v>
      </c>
      <c r="O5275" s="274">
        <v>170</v>
      </c>
      <c r="P5275" s="89" t="s">
        <v>741</v>
      </c>
    </row>
    <row r="5276" spans="1:16" ht="63.75">
      <c r="A5276" s="271">
        <v>86</v>
      </c>
      <c r="B5276" s="89"/>
      <c r="C5276" s="272" t="s">
        <v>56</v>
      </c>
      <c r="D5276" s="84">
        <v>43559</v>
      </c>
      <c r="E5276" s="85" t="s">
        <v>9691</v>
      </c>
      <c r="F5276" s="85" t="s">
        <v>3</v>
      </c>
      <c r="G5276" s="85">
        <v>1725994</v>
      </c>
      <c r="H5276" s="89"/>
      <c r="I5276" s="273" t="s">
        <v>11470</v>
      </c>
      <c r="J5276" s="89"/>
      <c r="K5276" s="89"/>
      <c r="L5276" s="89"/>
      <c r="M5276" s="89"/>
      <c r="N5276" s="274">
        <v>0</v>
      </c>
      <c r="O5276" s="274">
        <v>576</v>
      </c>
      <c r="P5276" s="89" t="s">
        <v>670</v>
      </c>
    </row>
    <row r="5277" spans="1:16" ht="63.75">
      <c r="A5277" s="271">
        <v>592</v>
      </c>
      <c r="B5277" s="89"/>
      <c r="C5277" s="272" t="s">
        <v>645</v>
      </c>
      <c r="D5277" s="84">
        <v>43559</v>
      </c>
      <c r="E5277" s="85" t="s">
        <v>9692</v>
      </c>
      <c r="F5277" s="85" t="s">
        <v>3</v>
      </c>
      <c r="G5277" s="85">
        <v>1725980</v>
      </c>
      <c r="H5277" s="89"/>
      <c r="I5277" s="273" t="s">
        <v>11471</v>
      </c>
      <c r="J5277" s="89"/>
      <c r="K5277" s="89"/>
      <c r="L5277" s="89"/>
      <c r="M5277" s="89"/>
      <c r="N5277" s="274">
        <v>0</v>
      </c>
      <c r="O5277" s="274">
        <v>1734</v>
      </c>
      <c r="P5277" s="89" t="s">
        <v>670</v>
      </c>
    </row>
    <row r="5278" spans="1:16" ht="38.25">
      <c r="A5278" s="271" t="s">
        <v>565</v>
      </c>
      <c r="B5278" s="89"/>
      <c r="C5278" s="272" t="s">
        <v>615</v>
      </c>
      <c r="D5278" s="84">
        <v>43559</v>
      </c>
      <c r="E5278" s="85" t="s">
        <v>9693</v>
      </c>
      <c r="F5278" s="85" t="s">
        <v>3</v>
      </c>
      <c r="G5278" s="85">
        <v>1725976</v>
      </c>
      <c r="H5278" s="89"/>
      <c r="I5278" s="273" t="s">
        <v>717</v>
      </c>
      <c r="J5278" s="89"/>
      <c r="K5278" s="89"/>
      <c r="L5278" s="89"/>
      <c r="M5278" s="89"/>
      <c r="N5278" s="274">
        <v>0</v>
      </c>
      <c r="O5278" s="274">
        <v>800</v>
      </c>
      <c r="P5278" s="89" t="s">
        <v>670</v>
      </c>
    </row>
    <row r="5279" spans="1:16" ht="38.25">
      <c r="A5279" s="271" t="s">
        <v>565</v>
      </c>
      <c r="B5279" s="89"/>
      <c r="C5279" s="272" t="s">
        <v>615</v>
      </c>
      <c r="D5279" s="84">
        <v>43559</v>
      </c>
      <c r="E5279" s="85" t="s">
        <v>9694</v>
      </c>
      <c r="F5279" s="85" t="s">
        <v>3</v>
      </c>
      <c r="G5279" s="85">
        <v>1725848</v>
      </c>
      <c r="H5279" s="89"/>
      <c r="I5279" s="273" t="s">
        <v>11472</v>
      </c>
      <c r="J5279" s="89"/>
      <c r="K5279" s="89"/>
      <c r="L5279" s="89"/>
      <c r="M5279" s="89"/>
      <c r="N5279" s="274">
        <v>0</v>
      </c>
      <c r="O5279" s="274">
        <v>5738.03</v>
      </c>
      <c r="P5279" s="89" t="s">
        <v>670</v>
      </c>
    </row>
    <row r="5280" spans="1:16" ht="51">
      <c r="A5280" s="271" t="s">
        <v>565</v>
      </c>
      <c r="B5280" s="89"/>
      <c r="C5280" s="272" t="s">
        <v>615</v>
      </c>
      <c r="D5280" s="84">
        <v>43559</v>
      </c>
      <c r="E5280" s="85" t="s">
        <v>9695</v>
      </c>
      <c r="F5280" s="85" t="s">
        <v>3</v>
      </c>
      <c r="G5280" s="85">
        <v>1725832</v>
      </c>
      <c r="H5280" s="89"/>
      <c r="I5280" s="273" t="s">
        <v>11473</v>
      </c>
      <c r="J5280" s="89"/>
      <c r="K5280" s="89"/>
      <c r="L5280" s="89"/>
      <c r="M5280" s="89"/>
      <c r="N5280" s="274">
        <v>0</v>
      </c>
      <c r="O5280" s="274">
        <v>1465.5</v>
      </c>
      <c r="P5280" s="89" t="s">
        <v>670</v>
      </c>
    </row>
    <row r="5281" spans="1:16" ht="51">
      <c r="A5281" s="271">
        <v>35</v>
      </c>
      <c r="B5281" s="89"/>
      <c r="C5281" s="272" t="s">
        <v>46</v>
      </c>
      <c r="D5281" s="84">
        <v>43559</v>
      </c>
      <c r="E5281" s="85" t="s">
        <v>9696</v>
      </c>
      <c r="F5281" s="85" t="s">
        <v>3</v>
      </c>
      <c r="G5281" s="85">
        <v>1725831</v>
      </c>
      <c r="H5281" s="89"/>
      <c r="I5281" s="273" t="s">
        <v>4829</v>
      </c>
      <c r="J5281" s="89"/>
      <c r="K5281" s="89"/>
      <c r="L5281" s="89"/>
      <c r="M5281" s="89"/>
      <c r="N5281" s="274">
        <v>0</v>
      </c>
      <c r="O5281" s="274">
        <v>400</v>
      </c>
      <c r="P5281" s="89" t="s">
        <v>670</v>
      </c>
    </row>
    <row r="5282" spans="1:16" ht="51">
      <c r="A5282" s="271">
        <v>47</v>
      </c>
      <c r="B5282" s="89"/>
      <c r="C5282" s="272" t="s">
        <v>49</v>
      </c>
      <c r="D5282" s="84">
        <v>43559</v>
      </c>
      <c r="E5282" s="85" t="s">
        <v>9697</v>
      </c>
      <c r="F5282" s="85" t="s">
        <v>3</v>
      </c>
      <c r="G5282" s="85">
        <v>1725828</v>
      </c>
      <c r="H5282" s="89"/>
      <c r="I5282" s="273" t="s">
        <v>11474</v>
      </c>
      <c r="J5282" s="89"/>
      <c r="K5282" s="89"/>
      <c r="L5282" s="89"/>
      <c r="M5282" s="89"/>
      <c r="N5282" s="274">
        <v>0</v>
      </c>
      <c r="O5282" s="274">
        <v>1009.8000000000001</v>
      </c>
      <c r="P5282" s="89" t="s">
        <v>670</v>
      </c>
    </row>
    <row r="5283" spans="1:16" ht="63.75">
      <c r="A5283" s="271" t="s">
        <v>565</v>
      </c>
      <c r="B5283" s="89"/>
      <c r="C5283" s="272" t="s">
        <v>615</v>
      </c>
      <c r="D5283" s="84">
        <v>43559</v>
      </c>
      <c r="E5283" s="85" t="s">
        <v>9698</v>
      </c>
      <c r="F5283" s="85" t="s">
        <v>3</v>
      </c>
      <c r="G5283" s="85">
        <v>1725826</v>
      </c>
      <c r="H5283" s="89"/>
      <c r="I5283" s="273" t="s">
        <v>11475</v>
      </c>
      <c r="J5283" s="89"/>
      <c r="K5283" s="89"/>
      <c r="L5283" s="89"/>
      <c r="M5283" s="89"/>
      <c r="N5283" s="274">
        <v>0</v>
      </c>
      <c r="O5283" s="274">
        <v>11018</v>
      </c>
      <c r="P5283" s="89" t="s">
        <v>670</v>
      </c>
    </row>
    <row r="5284" spans="1:16" ht="51">
      <c r="A5284" s="271">
        <v>222</v>
      </c>
      <c r="B5284" s="89"/>
      <c r="C5284" s="272" t="s">
        <v>103</v>
      </c>
      <c r="D5284" s="84">
        <v>43559</v>
      </c>
      <c r="E5284" s="85" t="s">
        <v>9699</v>
      </c>
      <c r="F5284" s="85" t="s">
        <v>3</v>
      </c>
      <c r="G5284" s="85">
        <v>1725821</v>
      </c>
      <c r="H5284" s="89"/>
      <c r="I5284" s="273" t="s">
        <v>11476</v>
      </c>
      <c r="J5284" s="89"/>
      <c r="K5284" s="89"/>
      <c r="L5284" s="89"/>
      <c r="M5284" s="89"/>
      <c r="N5284" s="274">
        <v>0</v>
      </c>
      <c r="O5284" s="274">
        <v>60</v>
      </c>
      <c r="P5284" s="89" t="s">
        <v>670</v>
      </c>
    </row>
    <row r="5285" spans="1:16" ht="51">
      <c r="A5285" s="271">
        <v>70</v>
      </c>
      <c r="B5285" s="89"/>
      <c r="C5285" s="272" t="s">
        <v>53</v>
      </c>
      <c r="D5285" s="84">
        <v>43559</v>
      </c>
      <c r="E5285" s="85" t="s">
        <v>9700</v>
      </c>
      <c r="F5285" s="85" t="s">
        <v>3</v>
      </c>
      <c r="G5285" s="85">
        <v>1725820</v>
      </c>
      <c r="H5285" s="89"/>
      <c r="I5285" s="273" t="s">
        <v>11477</v>
      </c>
      <c r="J5285" s="89"/>
      <c r="K5285" s="89"/>
      <c r="L5285" s="89"/>
      <c r="M5285" s="89"/>
      <c r="N5285" s="274">
        <v>0</v>
      </c>
      <c r="O5285" s="274">
        <v>20</v>
      </c>
      <c r="P5285" s="89" t="s">
        <v>670</v>
      </c>
    </row>
    <row r="5286" spans="1:16" ht="63.75">
      <c r="A5286" s="271">
        <v>253</v>
      </c>
      <c r="B5286" s="89"/>
      <c r="C5286" s="272" t="s">
        <v>114</v>
      </c>
      <c r="D5286" s="84">
        <v>43559</v>
      </c>
      <c r="E5286" s="85" t="s">
        <v>9701</v>
      </c>
      <c r="F5286" s="85" t="s">
        <v>3</v>
      </c>
      <c r="G5286" s="85">
        <v>1725913</v>
      </c>
      <c r="H5286" s="89"/>
      <c r="I5286" s="273" t="s">
        <v>11478</v>
      </c>
      <c r="J5286" s="89"/>
      <c r="K5286" s="89"/>
      <c r="L5286" s="89"/>
      <c r="M5286" s="89"/>
      <c r="N5286" s="274">
        <v>0</v>
      </c>
      <c r="O5286" s="274">
        <v>3000000</v>
      </c>
      <c r="P5286" s="89" t="s">
        <v>670</v>
      </c>
    </row>
    <row r="5287" spans="1:16" ht="51">
      <c r="A5287" s="271">
        <v>291</v>
      </c>
      <c r="B5287" s="89"/>
      <c r="C5287" s="272" t="s">
        <v>129</v>
      </c>
      <c r="D5287" s="84">
        <v>43559</v>
      </c>
      <c r="E5287" s="85" t="s">
        <v>9702</v>
      </c>
      <c r="F5287" s="85" t="s">
        <v>3</v>
      </c>
      <c r="G5287" s="85">
        <v>1725901</v>
      </c>
      <c r="H5287" s="89"/>
      <c r="I5287" s="273" t="s">
        <v>11479</v>
      </c>
      <c r="J5287" s="89"/>
      <c r="K5287" s="89"/>
      <c r="L5287" s="89"/>
      <c r="M5287" s="89"/>
      <c r="N5287" s="274">
        <v>0</v>
      </c>
      <c r="O5287" s="274">
        <v>2000</v>
      </c>
      <c r="P5287" s="89" t="s">
        <v>670</v>
      </c>
    </row>
    <row r="5288" spans="1:16" ht="63.75">
      <c r="A5288" s="271" t="s">
        <v>556</v>
      </c>
      <c r="B5288" s="89"/>
      <c r="C5288" s="272" t="s">
        <v>616</v>
      </c>
      <c r="D5288" s="84">
        <v>43559</v>
      </c>
      <c r="E5288" s="85" t="s">
        <v>9703</v>
      </c>
      <c r="F5288" s="85" t="s">
        <v>3</v>
      </c>
      <c r="G5288" s="85">
        <v>1725862</v>
      </c>
      <c r="H5288" s="89"/>
      <c r="I5288" s="273" t="s">
        <v>11480</v>
      </c>
      <c r="J5288" s="89"/>
      <c r="K5288" s="89"/>
      <c r="L5288" s="89"/>
      <c r="M5288" s="89"/>
      <c r="N5288" s="274">
        <v>0</v>
      </c>
      <c r="O5288" s="274">
        <v>417.11</v>
      </c>
      <c r="P5288" s="89" t="s">
        <v>670</v>
      </c>
    </row>
    <row r="5289" spans="1:16" ht="76.5">
      <c r="A5289" s="271">
        <v>10</v>
      </c>
      <c r="B5289" s="89"/>
      <c r="C5289" s="272" t="s">
        <v>41</v>
      </c>
      <c r="D5289" s="84">
        <v>43559</v>
      </c>
      <c r="E5289" s="85" t="s">
        <v>9704</v>
      </c>
      <c r="F5289" s="85" t="s">
        <v>3</v>
      </c>
      <c r="G5289" s="85">
        <v>1725847</v>
      </c>
      <c r="H5289" s="89"/>
      <c r="I5289" s="273" t="s">
        <v>11481</v>
      </c>
      <c r="J5289" s="89"/>
      <c r="K5289" s="89"/>
      <c r="L5289" s="89"/>
      <c r="M5289" s="89"/>
      <c r="N5289" s="274">
        <v>0</v>
      </c>
      <c r="O5289" s="274">
        <v>3306.73</v>
      </c>
      <c r="P5289" s="89" t="s">
        <v>670</v>
      </c>
    </row>
    <row r="5290" spans="1:16" ht="51">
      <c r="A5290" s="271">
        <v>302</v>
      </c>
      <c r="B5290" s="89"/>
      <c r="C5290" s="272" t="s">
        <v>139</v>
      </c>
      <c r="D5290" s="84">
        <v>43559</v>
      </c>
      <c r="E5290" s="85" t="s">
        <v>9705</v>
      </c>
      <c r="F5290" s="85" t="s">
        <v>3</v>
      </c>
      <c r="G5290" s="85">
        <v>1725845</v>
      </c>
      <c r="H5290" s="89"/>
      <c r="I5290" s="273" t="s">
        <v>11482</v>
      </c>
      <c r="J5290" s="89"/>
      <c r="K5290" s="89"/>
      <c r="L5290" s="89"/>
      <c r="M5290" s="89"/>
      <c r="N5290" s="274">
        <v>0</v>
      </c>
      <c r="O5290" s="274">
        <v>1067280</v>
      </c>
      <c r="P5290" s="89" t="s">
        <v>670</v>
      </c>
    </row>
    <row r="5291" spans="1:16" ht="51">
      <c r="A5291" s="271" t="s">
        <v>556</v>
      </c>
      <c r="B5291" s="89"/>
      <c r="C5291" s="272" t="s">
        <v>616</v>
      </c>
      <c r="D5291" s="84">
        <v>43559</v>
      </c>
      <c r="E5291" s="85" t="s">
        <v>9706</v>
      </c>
      <c r="F5291" s="85" t="s">
        <v>3</v>
      </c>
      <c r="G5291" s="85">
        <v>1725838</v>
      </c>
      <c r="H5291" s="89"/>
      <c r="I5291" s="273" t="s">
        <v>11483</v>
      </c>
      <c r="J5291" s="89"/>
      <c r="K5291" s="89"/>
      <c r="L5291" s="89"/>
      <c r="M5291" s="89"/>
      <c r="N5291" s="274">
        <v>0</v>
      </c>
      <c r="O5291" s="274">
        <v>3446.05</v>
      </c>
      <c r="P5291" s="89" t="s">
        <v>670</v>
      </c>
    </row>
    <row r="5292" spans="1:16" ht="51">
      <c r="A5292" s="271">
        <v>283</v>
      </c>
      <c r="B5292" s="89"/>
      <c r="C5292" s="272" t="s">
        <v>125</v>
      </c>
      <c r="D5292" s="84">
        <v>43559</v>
      </c>
      <c r="E5292" s="85" t="s">
        <v>9707</v>
      </c>
      <c r="F5292" s="85" t="s">
        <v>3</v>
      </c>
      <c r="G5292" s="85">
        <v>1725813</v>
      </c>
      <c r="H5292" s="89"/>
      <c r="I5292" s="273" t="s">
        <v>11484</v>
      </c>
      <c r="J5292" s="89"/>
      <c r="K5292" s="89"/>
      <c r="L5292" s="89"/>
      <c r="M5292" s="89"/>
      <c r="N5292" s="274">
        <v>0</v>
      </c>
      <c r="O5292" s="274">
        <v>378</v>
      </c>
      <c r="P5292" s="89" t="s">
        <v>670</v>
      </c>
    </row>
    <row r="5293" spans="1:16" ht="51">
      <c r="A5293" s="271">
        <v>133</v>
      </c>
      <c r="B5293" s="89"/>
      <c r="C5293" s="272" t="s">
        <v>69</v>
      </c>
      <c r="D5293" s="84">
        <v>43559</v>
      </c>
      <c r="E5293" s="85" t="s">
        <v>9708</v>
      </c>
      <c r="F5293" s="85" t="s">
        <v>3</v>
      </c>
      <c r="G5293" s="85">
        <v>1725926</v>
      </c>
      <c r="H5293" s="89"/>
      <c r="I5293" s="273" t="s">
        <v>11485</v>
      </c>
      <c r="J5293" s="89"/>
      <c r="K5293" s="89"/>
      <c r="L5293" s="89"/>
      <c r="M5293" s="89"/>
      <c r="N5293" s="274">
        <v>0</v>
      </c>
      <c r="O5293" s="274">
        <v>20395</v>
      </c>
      <c r="P5293" s="89" t="s">
        <v>670</v>
      </c>
    </row>
    <row r="5294" spans="1:16" ht="51">
      <c r="A5294" s="271">
        <v>599</v>
      </c>
      <c r="B5294" s="89"/>
      <c r="C5294" s="272" t="s">
        <v>1372</v>
      </c>
      <c r="D5294" s="84">
        <v>43559</v>
      </c>
      <c r="E5294" s="85" t="s">
        <v>9709</v>
      </c>
      <c r="F5294" s="85" t="s">
        <v>3</v>
      </c>
      <c r="G5294" s="85">
        <v>1725925</v>
      </c>
      <c r="H5294" s="89"/>
      <c r="I5294" s="273" t="s">
        <v>11486</v>
      </c>
      <c r="J5294" s="89"/>
      <c r="K5294" s="89"/>
      <c r="L5294" s="89"/>
      <c r="M5294" s="89"/>
      <c r="N5294" s="274">
        <v>0</v>
      </c>
      <c r="O5294" s="274">
        <v>80</v>
      </c>
      <c r="P5294" s="89" t="s">
        <v>670</v>
      </c>
    </row>
    <row r="5295" spans="1:16" ht="38.25">
      <c r="A5295" s="271" t="s">
        <v>565</v>
      </c>
      <c r="B5295" s="89"/>
      <c r="C5295" s="272" t="s">
        <v>615</v>
      </c>
      <c r="D5295" s="84">
        <v>43559</v>
      </c>
      <c r="E5295" s="85" t="s">
        <v>9710</v>
      </c>
      <c r="F5295" s="85" t="s">
        <v>3</v>
      </c>
      <c r="G5295" s="85">
        <v>1725924</v>
      </c>
      <c r="H5295" s="89"/>
      <c r="I5295" s="273" t="s">
        <v>11487</v>
      </c>
      <c r="J5295" s="89"/>
      <c r="K5295" s="89"/>
      <c r="L5295" s="89"/>
      <c r="M5295" s="89"/>
      <c r="N5295" s="274">
        <v>0</v>
      </c>
      <c r="O5295" s="274">
        <v>2042.42</v>
      </c>
      <c r="P5295" s="89" t="s">
        <v>670</v>
      </c>
    </row>
    <row r="5296" spans="1:16" ht="38.25">
      <c r="A5296" s="271" t="s">
        <v>565</v>
      </c>
      <c r="B5296" s="89"/>
      <c r="C5296" s="272" t="s">
        <v>615</v>
      </c>
      <c r="D5296" s="84">
        <v>43559</v>
      </c>
      <c r="E5296" s="85" t="s">
        <v>9711</v>
      </c>
      <c r="F5296" s="85" t="s">
        <v>3</v>
      </c>
      <c r="G5296" s="85">
        <v>1725854</v>
      </c>
      <c r="H5296" s="89"/>
      <c r="I5296" s="273" t="s">
        <v>5292</v>
      </c>
      <c r="J5296" s="89"/>
      <c r="K5296" s="89"/>
      <c r="L5296" s="89"/>
      <c r="M5296" s="89"/>
      <c r="N5296" s="274">
        <v>0</v>
      </c>
      <c r="O5296" s="274">
        <v>606.56000000000006</v>
      </c>
      <c r="P5296" s="89" t="s">
        <v>670</v>
      </c>
    </row>
    <row r="5297" spans="1:16" ht="51">
      <c r="A5297" s="271">
        <v>15</v>
      </c>
      <c r="B5297" s="89"/>
      <c r="C5297" s="272" t="s">
        <v>42</v>
      </c>
      <c r="D5297" s="84">
        <v>43559</v>
      </c>
      <c r="E5297" s="85" t="s">
        <v>9712</v>
      </c>
      <c r="F5297" s="85" t="s">
        <v>3</v>
      </c>
      <c r="G5297" s="85">
        <v>1725860</v>
      </c>
      <c r="H5297" s="89"/>
      <c r="I5297" s="273" t="s">
        <v>8446</v>
      </c>
      <c r="J5297" s="89"/>
      <c r="K5297" s="89"/>
      <c r="L5297" s="89"/>
      <c r="M5297" s="89"/>
      <c r="N5297" s="274">
        <v>0</v>
      </c>
      <c r="O5297" s="274">
        <v>2013</v>
      </c>
      <c r="P5297" s="89" t="s">
        <v>670</v>
      </c>
    </row>
    <row r="5298" spans="1:16" ht="38.25">
      <c r="A5298" s="271">
        <v>35</v>
      </c>
      <c r="B5298" s="89"/>
      <c r="C5298" s="272" t="s">
        <v>46</v>
      </c>
      <c r="D5298" s="84">
        <v>43559</v>
      </c>
      <c r="E5298" s="85" t="s">
        <v>9713</v>
      </c>
      <c r="F5298" s="85" t="s">
        <v>3</v>
      </c>
      <c r="G5298" s="85">
        <v>1725863</v>
      </c>
      <c r="H5298" s="89"/>
      <c r="I5298" s="273" t="s">
        <v>11488</v>
      </c>
      <c r="J5298" s="89"/>
      <c r="K5298" s="89"/>
      <c r="L5298" s="89"/>
      <c r="M5298" s="89"/>
      <c r="N5298" s="274">
        <v>0</v>
      </c>
      <c r="O5298" s="274">
        <v>1278</v>
      </c>
      <c r="P5298" s="89" t="s">
        <v>670</v>
      </c>
    </row>
    <row r="5299" spans="1:16" ht="51">
      <c r="A5299" s="271">
        <v>47</v>
      </c>
      <c r="B5299" s="89"/>
      <c r="C5299" s="272" t="s">
        <v>49</v>
      </c>
      <c r="D5299" s="84">
        <v>43559</v>
      </c>
      <c r="E5299" s="85" t="s">
        <v>9714</v>
      </c>
      <c r="F5299" s="85" t="s">
        <v>3</v>
      </c>
      <c r="G5299" s="85">
        <v>1725868</v>
      </c>
      <c r="H5299" s="89"/>
      <c r="I5299" s="273" t="s">
        <v>11489</v>
      </c>
      <c r="J5299" s="89"/>
      <c r="K5299" s="89"/>
      <c r="L5299" s="89"/>
      <c r="M5299" s="89"/>
      <c r="N5299" s="274">
        <v>0</v>
      </c>
      <c r="O5299" s="274">
        <v>10198.5</v>
      </c>
      <c r="P5299" s="89" t="s">
        <v>670</v>
      </c>
    </row>
    <row r="5300" spans="1:16" ht="38.25">
      <c r="A5300" s="271">
        <v>46</v>
      </c>
      <c r="B5300" s="89"/>
      <c r="C5300" s="272" t="s">
        <v>48</v>
      </c>
      <c r="D5300" s="84">
        <v>43559</v>
      </c>
      <c r="E5300" s="85" t="s">
        <v>9715</v>
      </c>
      <c r="F5300" s="85" t="s">
        <v>3</v>
      </c>
      <c r="G5300" s="85">
        <v>1725886</v>
      </c>
      <c r="H5300" s="89"/>
      <c r="I5300" s="273" t="s">
        <v>11490</v>
      </c>
      <c r="J5300" s="89"/>
      <c r="K5300" s="89"/>
      <c r="L5300" s="89"/>
      <c r="M5300" s="89"/>
      <c r="N5300" s="274">
        <v>0</v>
      </c>
      <c r="O5300" s="274">
        <v>5000</v>
      </c>
      <c r="P5300" s="89" t="s">
        <v>670</v>
      </c>
    </row>
    <row r="5301" spans="1:16" ht="63.75">
      <c r="A5301" s="271">
        <v>70</v>
      </c>
      <c r="B5301" s="89"/>
      <c r="C5301" s="272" t="s">
        <v>53</v>
      </c>
      <c r="D5301" s="84">
        <v>43560</v>
      </c>
      <c r="E5301" s="85" t="s">
        <v>9716</v>
      </c>
      <c r="F5301" s="85" t="s">
        <v>3</v>
      </c>
      <c r="G5301" s="85">
        <v>1726408</v>
      </c>
      <c r="H5301" s="89"/>
      <c r="I5301" s="273" t="s">
        <v>11491</v>
      </c>
      <c r="J5301" s="89"/>
      <c r="K5301" s="89"/>
      <c r="L5301" s="89"/>
      <c r="M5301" s="89"/>
      <c r="N5301" s="274">
        <v>0</v>
      </c>
      <c r="O5301" s="274">
        <v>3014</v>
      </c>
      <c r="P5301" s="89" t="s">
        <v>670</v>
      </c>
    </row>
    <row r="5302" spans="1:16" ht="38.25">
      <c r="A5302" s="271">
        <v>155</v>
      </c>
      <c r="B5302" s="89"/>
      <c r="C5302" s="272" t="s">
        <v>85</v>
      </c>
      <c r="D5302" s="84">
        <v>43560</v>
      </c>
      <c r="E5302" s="85" t="s">
        <v>9717</v>
      </c>
      <c r="F5302" s="85" t="s">
        <v>3</v>
      </c>
      <c r="G5302" s="85">
        <v>1726409</v>
      </c>
      <c r="H5302" s="89"/>
      <c r="I5302" s="273" t="s">
        <v>11492</v>
      </c>
      <c r="J5302" s="89"/>
      <c r="K5302" s="89"/>
      <c r="L5302" s="89"/>
      <c r="M5302" s="89"/>
      <c r="N5302" s="274">
        <v>0</v>
      </c>
      <c r="O5302" s="274">
        <v>747</v>
      </c>
      <c r="P5302" s="89" t="s">
        <v>670</v>
      </c>
    </row>
    <row r="5303" spans="1:16" ht="51">
      <c r="A5303" s="271">
        <v>86</v>
      </c>
      <c r="B5303" s="89"/>
      <c r="C5303" s="272" t="s">
        <v>56</v>
      </c>
      <c r="D5303" s="84">
        <v>43560</v>
      </c>
      <c r="E5303" s="85" t="s">
        <v>9718</v>
      </c>
      <c r="F5303" s="85" t="s">
        <v>3</v>
      </c>
      <c r="G5303" s="85">
        <v>1726418</v>
      </c>
      <c r="H5303" s="89"/>
      <c r="I5303" s="273" t="s">
        <v>11493</v>
      </c>
      <c r="J5303" s="89"/>
      <c r="K5303" s="89"/>
      <c r="L5303" s="89"/>
      <c r="M5303" s="89"/>
      <c r="N5303" s="274">
        <v>0</v>
      </c>
      <c r="O5303" s="274">
        <v>887</v>
      </c>
      <c r="P5303" s="89" t="s">
        <v>670</v>
      </c>
    </row>
    <row r="5304" spans="1:16" ht="38.25">
      <c r="A5304" s="271">
        <v>526</v>
      </c>
      <c r="B5304" s="89"/>
      <c r="C5304" s="272" t="s">
        <v>610</v>
      </c>
      <c r="D5304" s="84">
        <v>43560</v>
      </c>
      <c r="E5304" s="85" t="s">
        <v>9719</v>
      </c>
      <c r="F5304" s="85" t="s">
        <v>3</v>
      </c>
      <c r="G5304" s="85">
        <v>1726428</v>
      </c>
      <c r="H5304" s="89"/>
      <c r="I5304" s="273" t="s">
        <v>11494</v>
      </c>
      <c r="J5304" s="89"/>
      <c r="K5304" s="89"/>
      <c r="L5304" s="89"/>
      <c r="M5304" s="89"/>
      <c r="N5304" s="274">
        <v>0</v>
      </c>
      <c r="O5304" s="274">
        <v>50</v>
      </c>
      <c r="P5304" s="89" t="s">
        <v>670</v>
      </c>
    </row>
    <row r="5305" spans="1:16" ht="38.25">
      <c r="A5305" s="271">
        <v>526</v>
      </c>
      <c r="B5305" s="89"/>
      <c r="C5305" s="272" t="s">
        <v>610</v>
      </c>
      <c r="D5305" s="84">
        <v>43560</v>
      </c>
      <c r="E5305" s="85" t="s">
        <v>9720</v>
      </c>
      <c r="F5305" s="85" t="s">
        <v>3</v>
      </c>
      <c r="G5305" s="85">
        <v>1726429</v>
      </c>
      <c r="H5305" s="89"/>
      <c r="I5305" s="273" t="s">
        <v>11495</v>
      </c>
      <c r="J5305" s="89"/>
      <c r="K5305" s="89"/>
      <c r="L5305" s="89"/>
      <c r="M5305" s="89"/>
      <c r="N5305" s="274">
        <v>0</v>
      </c>
      <c r="O5305" s="274">
        <v>50</v>
      </c>
      <c r="P5305" s="89" t="s">
        <v>670</v>
      </c>
    </row>
    <row r="5306" spans="1:16" ht="38.25">
      <c r="A5306" s="271">
        <v>526</v>
      </c>
      <c r="B5306" s="89"/>
      <c r="C5306" s="272" t="s">
        <v>610</v>
      </c>
      <c r="D5306" s="84">
        <v>43560</v>
      </c>
      <c r="E5306" s="85" t="s">
        <v>9721</v>
      </c>
      <c r="F5306" s="85" t="s">
        <v>3</v>
      </c>
      <c r="G5306" s="85">
        <v>1726430</v>
      </c>
      <c r="H5306" s="89"/>
      <c r="I5306" s="273" t="s">
        <v>11496</v>
      </c>
      <c r="J5306" s="89"/>
      <c r="K5306" s="89"/>
      <c r="L5306" s="89"/>
      <c r="M5306" s="89"/>
      <c r="N5306" s="274">
        <v>0</v>
      </c>
      <c r="O5306" s="274">
        <v>50</v>
      </c>
      <c r="P5306" s="89" t="s">
        <v>670</v>
      </c>
    </row>
    <row r="5307" spans="1:16" ht="51">
      <c r="A5307" s="271">
        <v>35</v>
      </c>
      <c r="B5307" s="89"/>
      <c r="C5307" s="272" t="s">
        <v>46</v>
      </c>
      <c r="D5307" s="84">
        <v>43560</v>
      </c>
      <c r="E5307" s="85" t="s">
        <v>9722</v>
      </c>
      <c r="F5307" s="85" t="s">
        <v>3</v>
      </c>
      <c r="G5307" s="85">
        <v>1726441</v>
      </c>
      <c r="H5307" s="89"/>
      <c r="I5307" s="273" t="s">
        <v>11497</v>
      </c>
      <c r="J5307" s="89"/>
      <c r="K5307" s="89"/>
      <c r="L5307" s="89"/>
      <c r="M5307" s="89"/>
      <c r="N5307" s="274">
        <v>0</v>
      </c>
      <c r="O5307" s="274">
        <v>494</v>
      </c>
      <c r="P5307" s="89" t="s">
        <v>670</v>
      </c>
    </row>
    <row r="5308" spans="1:16" ht="51">
      <c r="A5308" s="271">
        <v>190</v>
      </c>
      <c r="B5308" s="89"/>
      <c r="C5308" s="272" t="s">
        <v>92</v>
      </c>
      <c r="D5308" s="84">
        <v>43560</v>
      </c>
      <c r="E5308" s="85" t="s">
        <v>9723</v>
      </c>
      <c r="F5308" s="85" t="s">
        <v>3</v>
      </c>
      <c r="G5308" s="85">
        <v>1726455</v>
      </c>
      <c r="H5308" s="89"/>
      <c r="I5308" s="273" t="s">
        <v>11498</v>
      </c>
      <c r="J5308" s="89"/>
      <c r="K5308" s="89"/>
      <c r="L5308" s="89"/>
      <c r="M5308" s="89"/>
      <c r="N5308" s="274">
        <v>0</v>
      </c>
      <c r="O5308" s="274">
        <v>48</v>
      </c>
      <c r="P5308" s="89" t="s">
        <v>670</v>
      </c>
    </row>
    <row r="5309" spans="1:16" ht="63.75">
      <c r="A5309" s="271">
        <v>70</v>
      </c>
      <c r="B5309" s="89"/>
      <c r="C5309" s="272" t="s">
        <v>53</v>
      </c>
      <c r="D5309" s="84">
        <v>43560</v>
      </c>
      <c r="E5309" s="85" t="s">
        <v>9724</v>
      </c>
      <c r="F5309" s="85" t="s">
        <v>3</v>
      </c>
      <c r="G5309" s="85">
        <v>1726407</v>
      </c>
      <c r="H5309" s="89"/>
      <c r="I5309" s="273" t="s">
        <v>11499</v>
      </c>
      <c r="J5309" s="89"/>
      <c r="K5309" s="89"/>
      <c r="L5309" s="89"/>
      <c r="M5309" s="89"/>
      <c r="N5309" s="274">
        <v>0</v>
      </c>
      <c r="O5309" s="274">
        <v>3014</v>
      </c>
      <c r="P5309" s="89" t="s">
        <v>670</v>
      </c>
    </row>
    <row r="5310" spans="1:16" ht="51">
      <c r="A5310" s="271">
        <v>203</v>
      </c>
      <c r="B5310" s="89"/>
      <c r="C5310" s="272" t="s">
        <v>96</v>
      </c>
      <c r="D5310" s="84">
        <v>43560</v>
      </c>
      <c r="E5310" s="85" t="s">
        <v>9725</v>
      </c>
      <c r="F5310" s="85" t="s">
        <v>3</v>
      </c>
      <c r="G5310" s="85">
        <v>1726390</v>
      </c>
      <c r="H5310" s="89"/>
      <c r="I5310" s="273" t="s">
        <v>11500</v>
      </c>
      <c r="J5310" s="89"/>
      <c r="K5310" s="89"/>
      <c r="L5310" s="89"/>
      <c r="M5310" s="89"/>
      <c r="N5310" s="274">
        <v>0</v>
      </c>
      <c r="O5310" s="274">
        <v>15</v>
      </c>
      <c r="P5310" s="89" t="s">
        <v>670</v>
      </c>
    </row>
    <row r="5311" spans="1:16" ht="51">
      <c r="A5311" s="271">
        <v>203</v>
      </c>
      <c r="B5311" s="89"/>
      <c r="C5311" s="272" t="s">
        <v>96</v>
      </c>
      <c r="D5311" s="84">
        <v>43560</v>
      </c>
      <c r="E5311" s="85" t="s">
        <v>9726</v>
      </c>
      <c r="F5311" s="85" t="s">
        <v>3</v>
      </c>
      <c r="G5311" s="85">
        <v>1726388</v>
      </c>
      <c r="H5311" s="89"/>
      <c r="I5311" s="273" t="s">
        <v>11501</v>
      </c>
      <c r="J5311" s="89"/>
      <c r="K5311" s="89"/>
      <c r="L5311" s="89"/>
      <c r="M5311" s="89"/>
      <c r="N5311" s="274">
        <v>0</v>
      </c>
      <c r="O5311" s="274">
        <v>200</v>
      </c>
      <c r="P5311" s="89" t="s">
        <v>670</v>
      </c>
    </row>
    <row r="5312" spans="1:16" ht="51">
      <c r="A5312" s="271">
        <v>70</v>
      </c>
      <c r="B5312" s="89"/>
      <c r="C5312" s="272" t="s">
        <v>53</v>
      </c>
      <c r="D5312" s="84">
        <v>43560</v>
      </c>
      <c r="E5312" s="85" t="s">
        <v>9727</v>
      </c>
      <c r="F5312" s="85" t="s">
        <v>3</v>
      </c>
      <c r="G5312" s="85">
        <v>1726385</v>
      </c>
      <c r="H5312" s="89"/>
      <c r="I5312" s="273" t="s">
        <v>11502</v>
      </c>
      <c r="J5312" s="89"/>
      <c r="K5312" s="89"/>
      <c r="L5312" s="89"/>
      <c r="M5312" s="89"/>
      <c r="N5312" s="274">
        <v>0</v>
      </c>
      <c r="O5312" s="274">
        <v>3014</v>
      </c>
      <c r="P5312" s="89" t="s">
        <v>670</v>
      </c>
    </row>
    <row r="5313" spans="1:16" ht="51">
      <c r="A5313" s="271">
        <v>385</v>
      </c>
      <c r="B5313" s="89"/>
      <c r="C5313" s="272" t="s">
        <v>784</v>
      </c>
      <c r="D5313" s="84">
        <v>43560</v>
      </c>
      <c r="E5313" s="85" t="s">
        <v>9728</v>
      </c>
      <c r="F5313" s="85" t="s">
        <v>3</v>
      </c>
      <c r="G5313" s="85">
        <v>1726333</v>
      </c>
      <c r="H5313" s="89"/>
      <c r="I5313" s="273" t="s">
        <v>11503</v>
      </c>
      <c r="J5313" s="89"/>
      <c r="K5313" s="89"/>
      <c r="L5313" s="89"/>
      <c r="M5313" s="89"/>
      <c r="N5313" s="274">
        <v>0</v>
      </c>
      <c r="O5313" s="274">
        <v>3719</v>
      </c>
      <c r="P5313" s="89" t="s">
        <v>670</v>
      </c>
    </row>
    <row r="5314" spans="1:16" ht="51">
      <c r="A5314" s="271">
        <v>206</v>
      </c>
      <c r="B5314" s="89"/>
      <c r="C5314" s="272" t="s">
        <v>97</v>
      </c>
      <c r="D5314" s="84">
        <v>43560</v>
      </c>
      <c r="E5314" s="85" t="s">
        <v>9729</v>
      </c>
      <c r="F5314" s="85" t="s">
        <v>3</v>
      </c>
      <c r="G5314" s="85">
        <v>1726325</v>
      </c>
      <c r="H5314" s="89"/>
      <c r="I5314" s="273" t="s">
        <v>11504</v>
      </c>
      <c r="J5314" s="89"/>
      <c r="K5314" s="89"/>
      <c r="L5314" s="89"/>
      <c r="M5314" s="89"/>
      <c r="N5314" s="274">
        <v>0</v>
      </c>
      <c r="O5314" s="274">
        <v>72</v>
      </c>
      <c r="P5314" s="89" t="s">
        <v>670</v>
      </c>
    </row>
    <row r="5315" spans="1:16" ht="51">
      <c r="A5315" s="271">
        <v>526</v>
      </c>
      <c r="B5315" s="89"/>
      <c r="C5315" s="272" t="s">
        <v>610</v>
      </c>
      <c r="D5315" s="84">
        <v>43560</v>
      </c>
      <c r="E5315" s="85" t="s">
        <v>9730</v>
      </c>
      <c r="F5315" s="85" t="s">
        <v>3</v>
      </c>
      <c r="G5315" s="85">
        <v>1726323</v>
      </c>
      <c r="H5315" s="89"/>
      <c r="I5315" s="273" t="s">
        <v>11505</v>
      </c>
      <c r="J5315" s="89"/>
      <c r="K5315" s="89"/>
      <c r="L5315" s="89"/>
      <c r="M5315" s="89"/>
      <c r="N5315" s="274">
        <v>0</v>
      </c>
      <c r="O5315" s="274">
        <v>172</v>
      </c>
      <c r="P5315" s="89" t="s">
        <v>670</v>
      </c>
    </row>
    <row r="5316" spans="1:16" ht="38.25">
      <c r="A5316" s="271">
        <v>206</v>
      </c>
      <c r="B5316" s="89"/>
      <c r="C5316" s="272" t="s">
        <v>97</v>
      </c>
      <c r="D5316" s="84">
        <v>43560</v>
      </c>
      <c r="E5316" s="85" t="s">
        <v>9731</v>
      </c>
      <c r="F5316" s="85" t="s">
        <v>3</v>
      </c>
      <c r="G5316" s="85">
        <v>1726322</v>
      </c>
      <c r="H5316" s="89"/>
      <c r="I5316" s="273" t="s">
        <v>11506</v>
      </c>
      <c r="J5316" s="89"/>
      <c r="K5316" s="89"/>
      <c r="L5316" s="89"/>
      <c r="M5316" s="89"/>
      <c r="N5316" s="274">
        <v>0</v>
      </c>
      <c r="O5316" s="274">
        <v>18</v>
      </c>
      <c r="P5316" s="89" t="s">
        <v>670</v>
      </c>
    </row>
    <row r="5317" spans="1:16" ht="51">
      <c r="A5317" s="271" t="s">
        <v>565</v>
      </c>
      <c r="B5317" s="89"/>
      <c r="C5317" s="272" t="s">
        <v>615</v>
      </c>
      <c r="D5317" s="84">
        <v>43560</v>
      </c>
      <c r="E5317" s="85" t="s">
        <v>9732</v>
      </c>
      <c r="F5317" s="85" t="s">
        <v>3</v>
      </c>
      <c r="G5317" s="85">
        <v>1726321</v>
      </c>
      <c r="H5317" s="89"/>
      <c r="I5317" s="273" t="s">
        <v>11507</v>
      </c>
      <c r="J5317" s="89"/>
      <c r="K5317" s="89"/>
      <c r="L5317" s="89"/>
      <c r="M5317" s="89"/>
      <c r="N5317" s="274">
        <v>0</v>
      </c>
      <c r="O5317" s="274">
        <v>290</v>
      </c>
      <c r="P5317" s="89" t="s">
        <v>670</v>
      </c>
    </row>
    <row r="5318" spans="1:16" ht="51">
      <c r="A5318" s="271" t="s">
        <v>565</v>
      </c>
      <c r="B5318" s="89"/>
      <c r="C5318" s="272" t="s">
        <v>615</v>
      </c>
      <c r="D5318" s="84">
        <v>43560</v>
      </c>
      <c r="E5318" s="85" t="s">
        <v>9733</v>
      </c>
      <c r="F5318" s="85" t="s">
        <v>3</v>
      </c>
      <c r="G5318" s="85">
        <v>1726320</v>
      </c>
      <c r="H5318" s="89"/>
      <c r="I5318" s="273" t="s">
        <v>11508</v>
      </c>
      <c r="J5318" s="89"/>
      <c r="K5318" s="89"/>
      <c r="L5318" s="89"/>
      <c r="M5318" s="89"/>
      <c r="N5318" s="274">
        <v>0</v>
      </c>
      <c r="O5318" s="274">
        <v>30</v>
      </c>
      <c r="P5318" s="89" t="s">
        <v>670</v>
      </c>
    </row>
    <row r="5319" spans="1:16" ht="51">
      <c r="A5319" s="271">
        <v>592</v>
      </c>
      <c r="B5319" s="89"/>
      <c r="C5319" s="272" t="s">
        <v>645</v>
      </c>
      <c r="D5319" s="84">
        <v>43560</v>
      </c>
      <c r="E5319" s="85" t="s">
        <v>9734</v>
      </c>
      <c r="F5319" s="85" t="s">
        <v>3</v>
      </c>
      <c r="G5319" s="85">
        <v>1726594</v>
      </c>
      <c r="H5319" s="89"/>
      <c r="I5319" s="273" t="s">
        <v>11509</v>
      </c>
      <c r="J5319" s="89"/>
      <c r="K5319" s="89"/>
      <c r="L5319" s="89"/>
      <c r="M5319" s="89"/>
      <c r="N5319" s="274">
        <v>0</v>
      </c>
      <c r="O5319" s="274">
        <v>453</v>
      </c>
      <c r="P5319" s="89" t="s">
        <v>670</v>
      </c>
    </row>
    <row r="5320" spans="1:16" ht="51">
      <c r="A5320" s="271">
        <v>592</v>
      </c>
      <c r="B5320" s="89"/>
      <c r="C5320" s="272" t="s">
        <v>645</v>
      </c>
      <c r="D5320" s="84">
        <v>43560</v>
      </c>
      <c r="E5320" s="85" t="s">
        <v>9735</v>
      </c>
      <c r="F5320" s="85" t="s">
        <v>3</v>
      </c>
      <c r="G5320" s="85">
        <v>1726591</v>
      </c>
      <c r="H5320" s="89"/>
      <c r="I5320" s="273" t="s">
        <v>11510</v>
      </c>
      <c r="J5320" s="89"/>
      <c r="K5320" s="89"/>
      <c r="L5320" s="89"/>
      <c r="M5320" s="89"/>
      <c r="N5320" s="274">
        <v>0</v>
      </c>
      <c r="O5320" s="274">
        <v>2460</v>
      </c>
      <c r="P5320" s="89" t="s">
        <v>670</v>
      </c>
    </row>
    <row r="5321" spans="1:16" ht="51">
      <c r="A5321" s="271" t="s">
        <v>565</v>
      </c>
      <c r="B5321" s="89"/>
      <c r="C5321" s="272" t="s">
        <v>615</v>
      </c>
      <c r="D5321" s="84">
        <v>43560</v>
      </c>
      <c r="E5321" s="85" t="s">
        <v>9736</v>
      </c>
      <c r="F5321" s="85" t="s">
        <v>3</v>
      </c>
      <c r="G5321" s="85">
        <v>1726589</v>
      </c>
      <c r="H5321" s="89"/>
      <c r="I5321" s="273" t="s">
        <v>4872</v>
      </c>
      <c r="J5321" s="89"/>
      <c r="K5321" s="89"/>
      <c r="L5321" s="89"/>
      <c r="M5321" s="89"/>
      <c r="N5321" s="274">
        <v>0</v>
      </c>
      <c r="O5321" s="274">
        <v>4310</v>
      </c>
      <c r="P5321" s="89" t="s">
        <v>670</v>
      </c>
    </row>
    <row r="5322" spans="1:16" ht="51">
      <c r="A5322" s="271">
        <v>592</v>
      </c>
      <c r="B5322" s="89"/>
      <c r="C5322" s="272" t="s">
        <v>645</v>
      </c>
      <c r="D5322" s="84">
        <v>43560</v>
      </c>
      <c r="E5322" s="85" t="s">
        <v>9737</v>
      </c>
      <c r="F5322" s="85" t="s">
        <v>3</v>
      </c>
      <c r="G5322" s="85">
        <v>1726586</v>
      </c>
      <c r="H5322" s="89"/>
      <c r="I5322" s="273" t="s">
        <v>11511</v>
      </c>
      <c r="J5322" s="89"/>
      <c r="K5322" s="89"/>
      <c r="L5322" s="89"/>
      <c r="M5322" s="89"/>
      <c r="N5322" s="274">
        <v>0</v>
      </c>
      <c r="O5322" s="274">
        <v>35845.300000000003</v>
      </c>
      <c r="P5322" s="89" t="s">
        <v>670</v>
      </c>
    </row>
    <row r="5323" spans="1:16" ht="51">
      <c r="A5323" s="271">
        <v>592</v>
      </c>
      <c r="B5323" s="89"/>
      <c r="C5323" s="272" t="s">
        <v>645</v>
      </c>
      <c r="D5323" s="84">
        <v>43560</v>
      </c>
      <c r="E5323" s="85" t="s">
        <v>9738</v>
      </c>
      <c r="F5323" s="85" t="s">
        <v>3</v>
      </c>
      <c r="G5323" s="85">
        <v>1726584</v>
      </c>
      <c r="H5323" s="89"/>
      <c r="I5323" s="273" t="s">
        <v>11512</v>
      </c>
      <c r="J5323" s="89"/>
      <c r="K5323" s="89"/>
      <c r="L5323" s="89"/>
      <c r="M5323" s="89"/>
      <c r="N5323" s="274">
        <v>0</v>
      </c>
      <c r="O5323" s="274">
        <v>179</v>
      </c>
      <c r="P5323" s="89" t="s">
        <v>670</v>
      </c>
    </row>
    <row r="5324" spans="1:16" ht="51">
      <c r="A5324" s="271">
        <v>590</v>
      </c>
      <c r="B5324" s="89"/>
      <c r="C5324" s="272" t="s">
        <v>611</v>
      </c>
      <c r="D5324" s="84">
        <v>43560</v>
      </c>
      <c r="E5324" s="85" t="s">
        <v>9739</v>
      </c>
      <c r="F5324" s="85" t="s">
        <v>3</v>
      </c>
      <c r="G5324" s="85">
        <v>1726571</v>
      </c>
      <c r="H5324" s="89"/>
      <c r="I5324" s="273" t="s">
        <v>11513</v>
      </c>
      <c r="J5324" s="89"/>
      <c r="K5324" s="89"/>
      <c r="L5324" s="89"/>
      <c r="M5324" s="89"/>
      <c r="N5324" s="274">
        <v>0</v>
      </c>
      <c r="O5324" s="274">
        <v>1398</v>
      </c>
      <c r="P5324" s="89" t="s">
        <v>670</v>
      </c>
    </row>
    <row r="5325" spans="1:16" ht="63.75">
      <c r="A5325" s="271">
        <v>287</v>
      </c>
      <c r="B5325" s="89"/>
      <c r="C5325" s="272" t="s">
        <v>126</v>
      </c>
      <c r="D5325" s="84">
        <v>43560</v>
      </c>
      <c r="E5325" s="85" t="s">
        <v>9740</v>
      </c>
      <c r="F5325" s="85" t="s">
        <v>3</v>
      </c>
      <c r="G5325" s="85">
        <v>1726554</v>
      </c>
      <c r="H5325" s="89"/>
      <c r="I5325" s="273" t="s">
        <v>11514</v>
      </c>
      <c r="J5325" s="89"/>
      <c r="K5325" s="89"/>
      <c r="L5325" s="89"/>
      <c r="M5325" s="89"/>
      <c r="N5325" s="274">
        <v>0</v>
      </c>
      <c r="O5325" s="274">
        <v>1699.1000000000001</v>
      </c>
      <c r="P5325" s="89" t="s">
        <v>670</v>
      </c>
    </row>
    <row r="5326" spans="1:16" ht="63.75">
      <c r="A5326" s="271" t="s">
        <v>565</v>
      </c>
      <c r="B5326" s="89"/>
      <c r="C5326" s="272" t="s">
        <v>615</v>
      </c>
      <c r="D5326" s="84">
        <v>43560</v>
      </c>
      <c r="E5326" s="85" t="s">
        <v>9741</v>
      </c>
      <c r="F5326" s="85" t="s">
        <v>3</v>
      </c>
      <c r="G5326" s="85">
        <v>1726539</v>
      </c>
      <c r="H5326" s="89"/>
      <c r="I5326" s="273" t="s">
        <v>11515</v>
      </c>
      <c r="J5326" s="89"/>
      <c r="K5326" s="89"/>
      <c r="L5326" s="89"/>
      <c r="M5326" s="89"/>
      <c r="N5326" s="274">
        <v>0</v>
      </c>
      <c r="O5326" s="274">
        <v>5576</v>
      </c>
      <c r="P5326" s="89" t="s">
        <v>670</v>
      </c>
    </row>
    <row r="5327" spans="1:16" ht="38.25">
      <c r="A5327" s="271" t="s">
        <v>565</v>
      </c>
      <c r="B5327" s="89"/>
      <c r="C5327" s="272" t="s">
        <v>615</v>
      </c>
      <c r="D5327" s="84">
        <v>43560</v>
      </c>
      <c r="E5327" s="85" t="s">
        <v>9742</v>
      </c>
      <c r="F5327" s="85" t="s">
        <v>3</v>
      </c>
      <c r="G5327" s="85">
        <v>1726533</v>
      </c>
      <c r="H5327" s="89"/>
      <c r="I5327" s="273" t="s">
        <v>11516</v>
      </c>
      <c r="J5327" s="89"/>
      <c r="K5327" s="89"/>
      <c r="L5327" s="89"/>
      <c r="M5327" s="89"/>
      <c r="N5327" s="274">
        <v>0</v>
      </c>
      <c r="O5327" s="274">
        <v>1100</v>
      </c>
      <c r="P5327" s="89" t="s">
        <v>670</v>
      </c>
    </row>
    <row r="5328" spans="1:16" ht="51">
      <c r="A5328" s="271">
        <v>16</v>
      </c>
      <c r="B5328" s="89"/>
      <c r="C5328" s="272" t="s">
        <v>43</v>
      </c>
      <c r="D5328" s="84">
        <v>43560</v>
      </c>
      <c r="E5328" s="85" t="s">
        <v>9743</v>
      </c>
      <c r="F5328" s="85" t="s">
        <v>3</v>
      </c>
      <c r="G5328" s="85">
        <v>1726530</v>
      </c>
      <c r="H5328" s="89"/>
      <c r="I5328" s="273" t="s">
        <v>11517</v>
      </c>
      <c r="J5328" s="89"/>
      <c r="K5328" s="89"/>
      <c r="L5328" s="89"/>
      <c r="M5328" s="89"/>
      <c r="N5328" s="274">
        <v>0</v>
      </c>
      <c r="O5328" s="274">
        <v>300</v>
      </c>
      <c r="P5328" s="89" t="s">
        <v>670</v>
      </c>
    </row>
    <row r="5329" spans="1:16" ht="38.25">
      <c r="A5329" s="271" t="s">
        <v>565</v>
      </c>
      <c r="B5329" s="89"/>
      <c r="C5329" s="272" t="s">
        <v>615</v>
      </c>
      <c r="D5329" s="84">
        <v>43560</v>
      </c>
      <c r="E5329" s="85" t="s">
        <v>9744</v>
      </c>
      <c r="F5329" s="85" t="s">
        <v>3</v>
      </c>
      <c r="G5329" s="85">
        <v>1726516</v>
      </c>
      <c r="H5329" s="89"/>
      <c r="I5329" s="273" t="s">
        <v>11518</v>
      </c>
      <c r="J5329" s="89"/>
      <c r="K5329" s="89"/>
      <c r="L5329" s="89"/>
      <c r="M5329" s="89"/>
      <c r="N5329" s="274">
        <v>0</v>
      </c>
      <c r="O5329" s="274">
        <v>2491.39</v>
      </c>
      <c r="P5329" s="89" t="s">
        <v>670</v>
      </c>
    </row>
    <row r="5330" spans="1:16" ht="51">
      <c r="A5330" s="271" t="s">
        <v>565</v>
      </c>
      <c r="B5330" s="89"/>
      <c r="C5330" s="272" t="s">
        <v>615</v>
      </c>
      <c r="D5330" s="84">
        <v>43560</v>
      </c>
      <c r="E5330" s="85" t="s">
        <v>9745</v>
      </c>
      <c r="F5330" s="85" t="s">
        <v>3</v>
      </c>
      <c r="G5330" s="85">
        <v>1726495</v>
      </c>
      <c r="H5330" s="89"/>
      <c r="I5330" s="273" t="s">
        <v>714</v>
      </c>
      <c r="J5330" s="89"/>
      <c r="K5330" s="89"/>
      <c r="L5330" s="89"/>
      <c r="M5330" s="89"/>
      <c r="N5330" s="274">
        <v>0</v>
      </c>
      <c r="O5330" s="274">
        <v>711.18000000000006</v>
      </c>
      <c r="P5330" s="89" t="s">
        <v>670</v>
      </c>
    </row>
    <row r="5331" spans="1:16" ht="51">
      <c r="A5331" s="271">
        <v>599</v>
      </c>
      <c r="B5331" s="89"/>
      <c r="C5331" s="272" t="s">
        <v>1372</v>
      </c>
      <c r="D5331" s="84">
        <v>43560</v>
      </c>
      <c r="E5331" s="85" t="s">
        <v>9746</v>
      </c>
      <c r="F5331" s="85" t="s">
        <v>3</v>
      </c>
      <c r="G5331" s="85">
        <v>1726487</v>
      </c>
      <c r="H5331" s="89"/>
      <c r="I5331" s="273" t="s">
        <v>11519</v>
      </c>
      <c r="J5331" s="89"/>
      <c r="K5331" s="89"/>
      <c r="L5331" s="89"/>
      <c r="M5331" s="89"/>
      <c r="N5331" s="274">
        <v>0</v>
      </c>
      <c r="O5331" s="274">
        <v>100</v>
      </c>
      <c r="P5331" s="89" t="s">
        <v>670</v>
      </c>
    </row>
    <row r="5332" spans="1:16" ht="38.25">
      <c r="A5332" s="271" t="s">
        <v>565</v>
      </c>
      <c r="B5332" s="89"/>
      <c r="C5332" s="272" t="s">
        <v>615</v>
      </c>
      <c r="D5332" s="84">
        <v>43560</v>
      </c>
      <c r="E5332" s="85" t="s">
        <v>9747</v>
      </c>
      <c r="F5332" s="85" t="s">
        <v>3</v>
      </c>
      <c r="G5332" s="85">
        <v>1726486</v>
      </c>
      <c r="H5332" s="89"/>
      <c r="I5332" s="273" t="s">
        <v>11520</v>
      </c>
      <c r="J5332" s="89"/>
      <c r="K5332" s="89"/>
      <c r="L5332" s="89"/>
      <c r="M5332" s="89"/>
      <c r="N5332" s="274">
        <v>0</v>
      </c>
      <c r="O5332" s="274">
        <v>500</v>
      </c>
      <c r="P5332" s="89" t="s">
        <v>670</v>
      </c>
    </row>
    <row r="5333" spans="1:16" ht="51">
      <c r="A5333" s="271">
        <v>670</v>
      </c>
      <c r="B5333" s="89"/>
      <c r="C5333" s="272" t="s">
        <v>190</v>
      </c>
      <c r="D5333" s="84">
        <v>43560</v>
      </c>
      <c r="E5333" s="85" t="s">
        <v>9748</v>
      </c>
      <c r="F5333" s="85" t="s">
        <v>3</v>
      </c>
      <c r="G5333" s="85">
        <v>1726482</v>
      </c>
      <c r="H5333" s="89"/>
      <c r="I5333" s="273" t="s">
        <v>11521</v>
      </c>
      <c r="J5333" s="89"/>
      <c r="K5333" s="89"/>
      <c r="L5333" s="89"/>
      <c r="M5333" s="89"/>
      <c r="N5333" s="274">
        <v>0</v>
      </c>
      <c r="O5333" s="274">
        <v>288</v>
      </c>
      <c r="P5333" s="89" t="s">
        <v>670</v>
      </c>
    </row>
    <row r="5334" spans="1:16" ht="38.25">
      <c r="A5334" s="271" t="s">
        <v>565</v>
      </c>
      <c r="B5334" s="89"/>
      <c r="C5334" s="272" t="s">
        <v>615</v>
      </c>
      <c r="D5334" s="84">
        <v>43560</v>
      </c>
      <c r="E5334" s="85" t="s">
        <v>9749</v>
      </c>
      <c r="F5334" s="85" t="s">
        <v>3</v>
      </c>
      <c r="G5334" s="85">
        <v>1726474</v>
      </c>
      <c r="H5334" s="89"/>
      <c r="I5334" s="273" t="s">
        <v>780</v>
      </c>
      <c r="J5334" s="89"/>
      <c r="K5334" s="89"/>
      <c r="L5334" s="89"/>
      <c r="M5334" s="89"/>
      <c r="N5334" s="274">
        <v>0</v>
      </c>
      <c r="O5334" s="274">
        <v>1360</v>
      </c>
      <c r="P5334" s="89" t="s">
        <v>670</v>
      </c>
    </row>
    <row r="5335" spans="1:16" ht="38.25">
      <c r="A5335" s="271">
        <v>283</v>
      </c>
      <c r="B5335" s="89"/>
      <c r="C5335" s="272" t="s">
        <v>125</v>
      </c>
      <c r="D5335" s="84">
        <v>43560</v>
      </c>
      <c r="E5335" s="85" t="s">
        <v>9750</v>
      </c>
      <c r="F5335" s="85" t="s">
        <v>3</v>
      </c>
      <c r="G5335" s="85">
        <v>1726470</v>
      </c>
      <c r="H5335" s="89"/>
      <c r="I5335" s="273" t="s">
        <v>11522</v>
      </c>
      <c r="J5335" s="89"/>
      <c r="K5335" s="89"/>
      <c r="L5335" s="89"/>
      <c r="M5335" s="89"/>
      <c r="N5335" s="274">
        <v>0</v>
      </c>
      <c r="O5335" s="274">
        <v>150</v>
      </c>
      <c r="P5335" s="89" t="s">
        <v>670</v>
      </c>
    </row>
    <row r="5336" spans="1:16" ht="51">
      <c r="A5336" s="271">
        <v>342</v>
      </c>
      <c r="B5336" s="89"/>
      <c r="C5336" s="272" t="s">
        <v>148</v>
      </c>
      <c r="D5336" s="84">
        <v>43560</v>
      </c>
      <c r="E5336" s="85" t="s">
        <v>9751</v>
      </c>
      <c r="F5336" s="85" t="s">
        <v>3</v>
      </c>
      <c r="G5336" s="85">
        <v>1726393</v>
      </c>
      <c r="H5336" s="89"/>
      <c r="I5336" s="273" t="s">
        <v>11523</v>
      </c>
      <c r="J5336" s="89"/>
      <c r="K5336" s="89"/>
      <c r="L5336" s="89"/>
      <c r="M5336" s="89"/>
      <c r="N5336" s="274">
        <v>0</v>
      </c>
      <c r="O5336" s="274">
        <v>430.1</v>
      </c>
      <c r="P5336" s="89" t="s">
        <v>670</v>
      </c>
    </row>
    <row r="5337" spans="1:16" ht="51">
      <c r="A5337" s="271">
        <v>342</v>
      </c>
      <c r="B5337" s="89"/>
      <c r="C5337" s="272" t="s">
        <v>148</v>
      </c>
      <c r="D5337" s="84">
        <v>43560</v>
      </c>
      <c r="E5337" s="85" t="s">
        <v>9752</v>
      </c>
      <c r="F5337" s="85" t="s">
        <v>3</v>
      </c>
      <c r="G5337" s="85">
        <v>1726391</v>
      </c>
      <c r="H5337" s="89"/>
      <c r="I5337" s="273" t="s">
        <v>11524</v>
      </c>
      <c r="J5337" s="89"/>
      <c r="K5337" s="89"/>
      <c r="L5337" s="89"/>
      <c r="M5337" s="89"/>
      <c r="N5337" s="274">
        <v>0</v>
      </c>
      <c r="O5337" s="274">
        <v>310.8</v>
      </c>
      <c r="P5337" s="89" t="s">
        <v>670</v>
      </c>
    </row>
    <row r="5338" spans="1:16" ht="51">
      <c r="A5338" s="271">
        <v>342</v>
      </c>
      <c r="B5338" s="89"/>
      <c r="C5338" s="272" t="s">
        <v>148</v>
      </c>
      <c r="D5338" s="84">
        <v>43560</v>
      </c>
      <c r="E5338" s="85" t="s">
        <v>9753</v>
      </c>
      <c r="F5338" s="85" t="s">
        <v>3</v>
      </c>
      <c r="G5338" s="85">
        <v>1726389</v>
      </c>
      <c r="H5338" s="89"/>
      <c r="I5338" s="273" t="s">
        <v>11525</v>
      </c>
      <c r="J5338" s="89"/>
      <c r="K5338" s="89"/>
      <c r="L5338" s="89"/>
      <c r="M5338" s="89"/>
      <c r="N5338" s="274">
        <v>0</v>
      </c>
      <c r="O5338" s="274">
        <v>130.80000000000001</v>
      </c>
      <c r="P5338" s="89" t="s">
        <v>670</v>
      </c>
    </row>
    <row r="5339" spans="1:16" ht="51">
      <c r="A5339" s="271">
        <v>342</v>
      </c>
      <c r="B5339" s="89"/>
      <c r="C5339" s="272" t="s">
        <v>148</v>
      </c>
      <c r="D5339" s="84">
        <v>43560</v>
      </c>
      <c r="E5339" s="85" t="s">
        <v>9754</v>
      </c>
      <c r="F5339" s="85" t="s">
        <v>3</v>
      </c>
      <c r="G5339" s="85">
        <v>1726387</v>
      </c>
      <c r="H5339" s="89"/>
      <c r="I5339" s="273" t="s">
        <v>11526</v>
      </c>
      <c r="J5339" s="89"/>
      <c r="K5339" s="89"/>
      <c r="L5339" s="89"/>
      <c r="M5339" s="89"/>
      <c r="N5339" s="274">
        <v>0</v>
      </c>
      <c r="O5339" s="274">
        <v>86.84</v>
      </c>
      <c r="P5339" s="89" t="s">
        <v>670</v>
      </c>
    </row>
    <row r="5340" spans="1:16" ht="51">
      <c r="A5340" s="271">
        <v>661</v>
      </c>
      <c r="B5340" s="89"/>
      <c r="C5340" s="272" t="s">
        <v>189</v>
      </c>
      <c r="D5340" s="84">
        <v>43560</v>
      </c>
      <c r="E5340" s="85" t="s">
        <v>9755</v>
      </c>
      <c r="F5340" s="85" t="s">
        <v>3</v>
      </c>
      <c r="G5340" s="85">
        <v>1726378</v>
      </c>
      <c r="H5340" s="89"/>
      <c r="I5340" s="273" t="s">
        <v>11527</v>
      </c>
      <c r="J5340" s="89"/>
      <c r="K5340" s="89"/>
      <c r="L5340" s="89"/>
      <c r="M5340" s="89"/>
      <c r="N5340" s="274">
        <v>0</v>
      </c>
      <c r="O5340" s="274">
        <v>40047.9</v>
      </c>
      <c r="P5340" s="89" t="s">
        <v>670</v>
      </c>
    </row>
    <row r="5341" spans="1:16" ht="51">
      <c r="A5341" s="271">
        <v>87</v>
      </c>
      <c r="B5341" s="89"/>
      <c r="C5341" s="272" t="s">
        <v>57</v>
      </c>
      <c r="D5341" s="84">
        <v>43560</v>
      </c>
      <c r="E5341" s="85" t="s">
        <v>9756</v>
      </c>
      <c r="F5341" s="85" t="s">
        <v>3</v>
      </c>
      <c r="G5341" s="85">
        <v>1726377</v>
      </c>
      <c r="H5341" s="89"/>
      <c r="I5341" s="273" t="s">
        <v>11528</v>
      </c>
      <c r="J5341" s="89"/>
      <c r="K5341" s="89"/>
      <c r="L5341" s="89"/>
      <c r="M5341" s="89"/>
      <c r="N5341" s="274">
        <v>0</v>
      </c>
      <c r="O5341" s="274">
        <v>12554.92</v>
      </c>
      <c r="P5341" s="89" t="s">
        <v>670</v>
      </c>
    </row>
    <row r="5342" spans="1:16" ht="51">
      <c r="A5342" s="271">
        <v>862</v>
      </c>
      <c r="B5342" s="89"/>
      <c r="C5342" s="272" t="s">
        <v>199</v>
      </c>
      <c r="D5342" s="84">
        <v>43560</v>
      </c>
      <c r="E5342" s="85" t="s">
        <v>9757</v>
      </c>
      <c r="F5342" s="85" t="s">
        <v>3</v>
      </c>
      <c r="G5342" s="85">
        <v>1726375</v>
      </c>
      <c r="H5342" s="89"/>
      <c r="I5342" s="273" t="s">
        <v>11529</v>
      </c>
      <c r="J5342" s="89"/>
      <c r="K5342" s="89"/>
      <c r="L5342" s="89"/>
      <c r="M5342" s="89"/>
      <c r="N5342" s="274">
        <v>0</v>
      </c>
      <c r="O5342" s="274">
        <v>19290.850000000002</v>
      </c>
      <c r="P5342" s="89" t="s">
        <v>670</v>
      </c>
    </row>
    <row r="5343" spans="1:16" ht="63.75">
      <c r="A5343" s="271">
        <v>597</v>
      </c>
      <c r="B5343" s="89"/>
      <c r="C5343" s="272" t="s">
        <v>734</v>
      </c>
      <c r="D5343" s="84">
        <v>43560</v>
      </c>
      <c r="E5343" s="85" t="s">
        <v>9758</v>
      </c>
      <c r="F5343" s="85" t="s">
        <v>3</v>
      </c>
      <c r="G5343" s="85">
        <v>1726374</v>
      </c>
      <c r="H5343" s="89"/>
      <c r="I5343" s="273" t="s">
        <v>11530</v>
      </c>
      <c r="J5343" s="89"/>
      <c r="K5343" s="89"/>
      <c r="L5343" s="89"/>
      <c r="M5343" s="89"/>
      <c r="N5343" s="274">
        <v>0</v>
      </c>
      <c r="O5343" s="274">
        <v>11020.78</v>
      </c>
      <c r="P5343" s="89" t="s">
        <v>670</v>
      </c>
    </row>
    <row r="5344" spans="1:16" ht="51">
      <c r="A5344" s="271" t="s">
        <v>565</v>
      </c>
      <c r="B5344" s="89"/>
      <c r="C5344" s="272" t="s">
        <v>615</v>
      </c>
      <c r="D5344" s="84">
        <v>43560</v>
      </c>
      <c r="E5344" s="85" t="s">
        <v>9759</v>
      </c>
      <c r="F5344" s="85" t="s">
        <v>3</v>
      </c>
      <c r="G5344" s="85">
        <v>1726371</v>
      </c>
      <c r="H5344" s="89"/>
      <c r="I5344" s="273" t="s">
        <v>11531</v>
      </c>
      <c r="J5344" s="89"/>
      <c r="K5344" s="89"/>
      <c r="L5344" s="89"/>
      <c r="M5344" s="89"/>
      <c r="N5344" s="274">
        <v>0</v>
      </c>
      <c r="O5344" s="274">
        <v>14293.800000000001</v>
      </c>
      <c r="P5344" s="89" t="s">
        <v>670</v>
      </c>
    </row>
    <row r="5345" spans="1:16" ht="51">
      <c r="A5345" s="271">
        <v>46</v>
      </c>
      <c r="B5345" s="89"/>
      <c r="C5345" s="272" t="s">
        <v>48</v>
      </c>
      <c r="D5345" s="84">
        <v>43560</v>
      </c>
      <c r="E5345" s="85" t="s">
        <v>9760</v>
      </c>
      <c r="F5345" s="85" t="s">
        <v>3</v>
      </c>
      <c r="G5345" s="85">
        <v>1726370</v>
      </c>
      <c r="H5345" s="89"/>
      <c r="I5345" s="273" t="s">
        <v>11532</v>
      </c>
      <c r="J5345" s="89"/>
      <c r="K5345" s="89"/>
      <c r="L5345" s="89"/>
      <c r="M5345" s="89"/>
      <c r="N5345" s="274">
        <v>0</v>
      </c>
      <c r="O5345" s="274">
        <v>13109.49</v>
      </c>
      <c r="P5345" s="89" t="s">
        <v>670</v>
      </c>
    </row>
    <row r="5346" spans="1:16" ht="51">
      <c r="A5346" s="271">
        <v>46</v>
      </c>
      <c r="B5346" s="89"/>
      <c r="C5346" s="272" t="s">
        <v>48</v>
      </c>
      <c r="D5346" s="84">
        <v>43560</v>
      </c>
      <c r="E5346" s="85" t="s">
        <v>9761</v>
      </c>
      <c r="F5346" s="85" t="s">
        <v>3</v>
      </c>
      <c r="G5346" s="85">
        <v>1726367</v>
      </c>
      <c r="H5346" s="89"/>
      <c r="I5346" s="273" t="s">
        <v>11533</v>
      </c>
      <c r="J5346" s="89"/>
      <c r="K5346" s="89"/>
      <c r="L5346" s="89"/>
      <c r="M5346" s="89"/>
      <c r="N5346" s="274">
        <v>0</v>
      </c>
      <c r="O5346" s="274">
        <v>4268.6000000000004</v>
      </c>
      <c r="P5346" s="89" t="s">
        <v>670</v>
      </c>
    </row>
    <row r="5347" spans="1:16" ht="51">
      <c r="A5347" s="271">
        <v>315</v>
      </c>
      <c r="B5347" s="89"/>
      <c r="C5347" s="272" t="s">
        <v>1358</v>
      </c>
      <c r="D5347" s="84">
        <v>43560</v>
      </c>
      <c r="E5347" s="85" t="s">
        <v>9762</v>
      </c>
      <c r="F5347" s="85" t="s">
        <v>3</v>
      </c>
      <c r="G5347" s="85">
        <v>1726363</v>
      </c>
      <c r="H5347" s="89"/>
      <c r="I5347" s="273" t="s">
        <v>11534</v>
      </c>
      <c r="J5347" s="89"/>
      <c r="K5347" s="89"/>
      <c r="L5347" s="89"/>
      <c r="M5347" s="89"/>
      <c r="N5347" s="274">
        <v>0</v>
      </c>
      <c r="O5347" s="274">
        <v>7730.1</v>
      </c>
      <c r="P5347" s="89" t="s">
        <v>670</v>
      </c>
    </row>
    <row r="5348" spans="1:16" ht="51">
      <c r="A5348" s="271">
        <v>87</v>
      </c>
      <c r="B5348" s="89"/>
      <c r="C5348" s="272" t="s">
        <v>57</v>
      </c>
      <c r="D5348" s="84">
        <v>43560</v>
      </c>
      <c r="E5348" s="85" t="s">
        <v>9763</v>
      </c>
      <c r="F5348" s="85" t="s">
        <v>3</v>
      </c>
      <c r="G5348" s="85">
        <v>1726362</v>
      </c>
      <c r="H5348" s="89"/>
      <c r="I5348" s="273" t="s">
        <v>11535</v>
      </c>
      <c r="J5348" s="89"/>
      <c r="K5348" s="89"/>
      <c r="L5348" s="89"/>
      <c r="M5348" s="89"/>
      <c r="N5348" s="274">
        <v>0</v>
      </c>
      <c r="O5348" s="274">
        <v>21901.27</v>
      </c>
      <c r="P5348" s="89" t="s">
        <v>670</v>
      </c>
    </row>
    <row r="5349" spans="1:16" ht="51">
      <c r="A5349" s="271">
        <v>373</v>
      </c>
      <c r="B5349" s="89"/>
      <c r="C5349" s="272" t="s">
        <v>636</v>
      </c>
      <c r="D5349" s="84">
        <v>43560</v>
      </c>
      <c r="E5349" s="85" t="s">
        <v>9764</v>
      </c>
      <c r="F5349" s="85" t="s">
        <v>3</v>
      </c>
      <c r="G5349" s="85">
        <v>1726361</v>
      </c>
      <c r="H5349" s="89"/>
      <c r="I5349" s="273" t="s">
        <v>11536</v>
      </c>
      <c r="J5349" s="89"/>
      <c r="K5349" s="89"/>
      <c r="L5349" s="89"/>
      <c r="M5349" s="89"/>
      <c r="N5349" s="274">
        <v>0</v>
      </c>
      <c r="O5349" s="274">
        <v>5741.28</v>
      </c>
      <c r="P5349" s="89" t="s">
        <v>670</v>
      </c>
    </row>
    <row r="5350" spans="1:16" ht="51">
      <c r="A5350" s="271">
        <v>70</v>
      </c>
      <c r="B5350" s="89"/>
      <c r="C5350" s="272" t="s">
        <v>53</v>
      </c>
      <c r="D5350" s="84">
        <v>43560</v>
      </c>
      <c r="E5350" s="85" t="s">
        <v>9765</v>
      </c>
      <c r="F5350" s="85" t="s">
        <v>3</v>
      </c>
      <c r="G5350" s="85">
        <v>1726354</v>
      </c>
      <c r="H5350" s="89"/>
      <c r="I5350" s="273" t="s">
        <v>11537</v>
      </c>
      <c r="J5350" s="89"/>
      <c r="K5350" s="89"/>
      <c r="L5350" s="89"/>
      <c r="M5350" s="89"/>
      <c r="N5350" s="274">
        <v>0</v>
      </c>
      <c r="O5350" s="274">
        <v>0.04</v>
      </c>
      <c r="P5350" s="89" t="s">
        <v>741</v>
      </c>
    </row>
    <row r="5351" spans="1:16" ht="63.75">
      <c r="A5351" s="271" t="s">
        <v>556</v>
      </c>
      <c r="B5351" s="89"/>
      <c r="C5351" s="272" t="s">
        <v>616</v>
      </c>
      <c r="D5351" s="84">
        <v>43560</v>
      </c>
      <c r="E5351" s="85" t="s">
        <v>9766</v>
      </c>
      <c r="F5351" s="85" t="s">
        <v>3</v>
      </c>
      <c r="G5351" s="85">
        <v>1726341</v>
      </c>
      <c r="H5351" s="89"/>
      <c r="I5351" s="273" t="s">
        <v>11538</v>
      </c>
      <c r="J5351" s="89"/>
      <c r="K5351" s="89"/>
      <c r="L5351" s="89"/>
      <c r="M5351" s="89"/>
      <c r="N5351" s="274">
        <v>0</v>
      </c>
      <c r="O5351" s="274">
        <v>825.91</v>
      </c>
      <c r="P5351" s="89" t="s">
        <v>670</v>
      </c>
    </row>
    <row r="5352" spans="1:16" ht="51">
      <c r="A5352" s="271">
        <v>15</v>
      </c>
      <c r="B5352" s="89"/>
      <c r="C5352" s="272" t="s">
        <v>42</v>
      </c>
      <c r="D5352" s="84">
        <v>43560</v>
      </c>
      <c r="E5352" s="85" t="s">
        <v>9767</v>
      </c>
      <c r="F5352" s="85" t="s">
        <v>3</v>
      </c>
      <c r="G5352" s="85">
        <v>1726318</v>
      </c>
      <c r="H5352" s="89"/>
      <c r="I5352" s="273" t="s">
        <v>11539</v>
      </c>
      <c r="J5352" s="89"/>
      <c r="K5352" s="89"/>
      <c r="L5352" s="89"/>
      <c r="M5352" s="89"/>
      <c r="N5352" s="274">
        <v>0</v>
      </c>
      <c r="O5352" s="274">
        <v>770</v>
      </c>
      <c r="P5352" s="89" t="s">
        <v>670</v>
      </c>
    </row>
    <row r="5353" spans="1:16" ht="51">
      <c r="A5353" s="271">
        <v>15</v>
      </c>
      <c r="B5353" s="89"/>
      <c r="C5353" s="272" t="s">
        <v>42</v>
      </c>
      <c r="D5353" s="84">
        <v>43560</v>
      </c>
      <c r="E5353" s="85" t="s">
        <v>9768</v>
      </c>
      <c r="F5353" s="85" t="s">
        <v>3</v>
      </c>
      <c r="G5353" s="85">
        <v>1726316</v>
      </c>
      <c r="H5353" s="89"/>
      <c r="I5353" s="273" t="s">
        <v>11540</v>
      </c>
      <c r="J5353" s="89"/>
      <c r="K5353" s="89"/>
      <c r="L5353" s="89"/>
      <c r="M5353" s="89"/>
      <c r="N5353" s="274">
        <v>0</v>
      </c>
      <c r="O5353" s="274">
        <v>1059</v>
      </c>
      <c r="P5353" s="89" t="s">
        <v>670</v>
      </c>
    </row>
    <row r="5354" spans="1:16" ht="51">
      <c r="A5354" s="271">
        <v>15</v>
      </c>
      <c r="B5354" s="89"/>
      <c r="C5354" s="272" t="s">
        <v>42</v>
      </c>
      <c r="D5354" s="84">
        <v>43560</v>
      </c>
      <c r="E5354" s="85" t="s">
        <v>9769</v>
      </c>
      <c r="F5354" s="85" t="s">
        <v>3</v>
      </c>
      <c r="G5354" s="85">
        <v>1726315</v>
      </c>
      <c r="H5354" s="89"/>
      <c r="I5354" s="273" t="s">
        <v>11541</v>
      </c>
      <c r="J5354" s="89"/>
      <c r="K5354" s="89"/>
      <c r="L5354" s="89"/>
      <c r="M5354" s="89"/>
      <c r="N5354" s="274">
        <v>0</v>
      </c>
      <c r="O5354" s="274">
        <v>2466</v>
      </c>
      <c r="P5354" s="89" t="s">
        <v>670</v>
      </c>
    </row>
    <row r="5355" spans="1:16" ht="51">
      <c r="A5355" s="271">
        <v>15</v>
      </c>
      <c r="B5355" s="89"/>
      <c r="C5355" s="272" t="s">
        <v>42</v>
      </c>
      <c r="D5355" s="84">
        <v>43560</v>
      </c>
      <c r="E5355" s="85" t="s">
        <v>9770</v>
      </c>
      <c r="F5355" s="85" t="s">
        <v>3</v>
      </c>
      <c r="G5355" s="85">
        <v>1726307</v>
      </c>
      <c r="H5355" s="89"/>
      <c r="I5355" s="273" t="s">
        <v>11542</v>
      </c>
      <c r="J5355" s="89"/>
      <c r="K5355" s="89"/>
      <c r="L5355" s="89"/>
      <c r="M5355" s="89"/>
      <c r="N5355" s="274">
        <v>0</v>
      </c>
      <c r="O5355" s="274">
        <v>539</v>
      </c>
      <c r="P5355" s="89" t="s">
        <v>670</v>
      </c>
    </row>
    <row r="5356" spans="1:16" ht="51">
      <c r="A5356" s="271" t="s">
        <v>565</v>
      </c>
      <c r="B5356" s="89"/>
      <c r="C5356" s="272" t="s">
        <v>615</v>
      </c>
      <c r="D5356" s="84">
        <v>43560</v>
      </c>
      <c r="E5356" s="85" t="s">
        <v>9771</v>
      </c>
      <c r="F5356" s="85" t="s">
        <v>3</v>
      </c>
      <c r="G5356" s="85">
        <v>1726275</v>
      </c>
      <c r="H5356" s="89"/>
      <c r="I5356" s="273" t="s">
        <v>11543</v>
      </c>
      <c r="J5356" s="89"/>
      <c r="K5356" s="89"/>
      <c r="L5356" s="89"/>
      <c r="M5356" s="89"/>
      <c r="N5356" s="274">
        <v>0</v>
      </c>
      <c r="O5356" s="274">
        <v>2000</v>
      </c>
      <c r="P5356" s="89" t="s">
        <v>670</v>
      </c>
    </row>
    <row r="5357" spans="1:16" ht="51">
      <c r="A5357" s="271" t="s">
        <v>565</v>
      </c>
      <c r="B5357" s="89"/>
      <c r="C5357" s="272" t="s">
        <v>615</v>
      </c>
      <c r="D5357" s="84">
        <v>43560</v>
      </c>
      <c r="E5357" s="85" t="s">
        <v>9772</v>
      </c>
      <c r="F5357" s="85" t="s">
        <v>3</v>
      </c>
      <c r="G5357" s="85">
        <v>1726274</v>
      </c>
      <c r="H5357" s="89"/>
      <c r="I5357" s="273" t="s">
        <v>11544</v>
      </c>
      <c r="J5357" s="89"/>
      <c r="K5357" s="89"/>
      <c r="L5357" s="89"/>
      <c r="M5357" s="89"/>
      <c r="N5357" s="274">
        <v>0</v>
      </c>
      <c r="O5357" s="274">
        <v>2000</v>
      </c>
      <c r="P5357" s="89" t="s">
        <v>670</v>
      </c>
    </row>
    <row r="5358" spans="1:16" ht="76.5">
      <c r="A5358" s="271">
        <v>512</v>
      </c>
      <c r="B5358" s="89"/>
      <c r="C5358" s="272" t="s">
        <v>785</v>
      </c>
      <c r="D5358" s="84">
        <v>43560</v>
      </c>
      <c r="E5358" s="85" t="s">
        <v>9773</v>
      </c>
      <c r="F5358" s="85" t="s">
        <v>3</v>
      </c>
      <c r="G5358" s="85">
        <v>1726242</v>
      </c>
      <c r="H5358" s="89"/>
      <c r="I5358" s="273" t="s">
        <v>11545</v>
      </c>
      <c r="J5358" s="89"/>
      <c r="K5358" s="89"/>
      <c r="L5358" s="89"/>
      <c r="M5358" s="89"/>
      <c r="N5358" s="274">
        <v>0</v>
      </c>
      <c r="O5358" s="274">
        <v>13401.33</v>
      </c>
      <c r="P5358" s="89" t="s">
        <v>670</v>
      </c>
    </row>
    <row r="5359" spans="1:16" ht="76.5">
      <c r="A5359" s="271">
        <v>283</v>
      </c>
      <c r="B5359" s="89"/>
      <c r="C5359" s="272" t="s">
        <v>125</v>
      </c>
      <c r="D5359" s="84">
        <v>43560</v>
      </c>
      <c r="E5359" s="85" t="s">
        <v>9773</v>
      </c>
      <c r="F5359" s="85" t="s">
        <v>3</v>
      </c>
      <c r="G5359" s="85">
        <v>1726242</v>
      </c>
      <c r="H5359" s="89"/>
      <c r="I5359" s="273" t="s">
        <v>11545</v>
      </c>
      <c r="J5359" s="89"/>
      <c r="K5359" s="89"/>
      <c r="L5359" s="89"/>
      <c r="M5359" s="89"/>
      <c r="N5359" s="274">
        <v>0</v>
      </c>
      <c r="O5359" s="274">
        <v>7522.4</v>
      </c>
      <c r="P5359" s="89" t="s">
        <v>670</v>
      </c>
    </row>
    <row r="5360" spans="1:16" ht="76.5">
      <c r="A5360" s="271">
        <v>283</v>
      </c>
      <c r="B5360" s="89"/>
      <c r="C5360" s="272" t="s">
        <v>125</v>
      </c>
      <c r="D5360" s="84">
        <v>43560</v>
      </c>
      <c r="E5360" s="85" t="s">
        <v>9773</v>
      </c>
      <c r="F5360" s="85" t="s">
        <v>3</v>
      </c>
      <c r="G5360" s="85">
        <v>1726242</v>
      </c>
      <c r="H5360" s="89"/>
      <c r="I5360" s="273" t="s">
        <v>11545</v>
      </c>
      <c r="J5360" s="89"/>
      <c r="K5360" s="89"/>
      <c r="L5360" s="89"/>
      <c r="M5360" s="89"/>
      <c r="N5360" s="274">
        <v>0</v>
      </c>
      <c r="O5360" s="274">
        <v>13307.3</v>
      </c>
      <c r="P5360" s="89" t="s">
        <v>670</v>
      </c>
    </row>
    <row r="5361" spans="1:16" ht="76.5">
      <c r="A5361" s="271">
        <v>267</v>
      </c>
      <c r="B5361" s="89"/>
      <c r="C5361" s="272" t="s">
        <v>117</v>
      </c>
      <c r="D5361" s="84">
        <v>43560</v>
      </c>
      <c r="E5361" s="85" t="s">
        <v>9773</v>
      </c>
      <c r="F5361" s="85" t="s">
        <v>3</v>
      </c>
      <c r="G5361" s="85">
        <v>1726242</v>
      </c>
      <c r="H5361" s="89"/>
      <c r="I5361" s="273" t="s">
        <v>11545</v>
      </c>
      <c r="J5361" s="89"/>
      <c r="K5361" s="89"/>
      <c r="L5361" s="89"/>
      <c r="M5361" s="89"/>
      <c r="N5361" s="274">
        <v>0</v>
      </c>
      <c r="O5361" s="274">
        <v>378954.66</v>
      </c>
      <c r="P5361" s="89" t="s">
        <v>670</v>
      </c>
    </row>
    <row r="5362" spans="1:16" ht="76.5">
      <c r="A5362" s="271">
        <v>267</v>
      </c>
      <c r="B5362" s="89"/>
      <c r="C5362" s="272" t="s">
        <v>117</v>
      </c>
      <c r="D5362" s="84">
        <v>43560</v>
      </c>
      <c r="E5362" s="85" t="s">
        <v>9773</v>
      </c>
      <c r="F5362" s="85" t="s">
        <v>3</v>
      </c>
      <c r="G5362" s="85">
        <v>1726242</v>
      </c>
      <c r="H5362" s="89"/>
      <c r="I5362" s="273" t="s">
        <v>11545</v>
      </c>
      <c r="J5362" s="89"/>
      <c r="K5362" s="89"/>
      <c r="L5362" s="89"/>
      <c r="M5362" s="89"/>
      <c r="N5362" s="274">
        <v>0</v>
      </c>
      <c r="O5362" s="274">
        <v>566715.94999999995</v>
      </c>
      <c r="P5362" s="89" t="s">
        <v>670</v>
      </c>
    </row>
    <row r="5363" spans="1:16" ht="76.5">
      <c r="A5363" s="271">
        <v>253</v>
      </c>
      <c r="B5363" s="89"/>
      <c r="C5363" s="272" t="s">
        <v>114</v>
      </c>
      <c r="D5363" s="84">
        <v>43560</v>
      </c>
      <c r="E5363" s="85" t="s">
        <v>9773</v>
      </c>
      <c r="F5363" s="85" t="s">
        <v>3</v>
      </c>
      <c r="G5363" s="85">
        <v>1726242</v>
      </c>
      <c r="H5363" s="89"/>
      <c r="I5363" s="273" t="s">
        <v>11545</v>
      </c>
      <c r="J5363" s="89"/>
      <c r="K5363" s="89"/>
      <c r="L5363" s="89"/>
      <c r="M5363" s="89"/>
      <c r="N5363" s="274">
        <v>0</v>
      </c>
      <c r="O5363" s="274">
        <v>6113.75</v>
      </c>
      <c r="P5363" s="89" t="s">
        <v>670</v>
      </c>
    </row>
    <row r="5364" spans="1:16" ht="76.5">
      <c r="A5364" s="271">
        <v>681</v>
      </c>
      <c r="B5364" s="89"/>
      <c r="C5364" s="272" t="s">
        <v>192</v>
      </c>
      <c r="D5364" s="84">
        <v>43560</v>
      </c>
      <c r="E5364" s="85" t="s">
        <v>9773</v>
      </c>
      <c r="F5364" s="85" t="s">
        <v>3</v>
      </c>
      <c r="G5364" s="85">
        <v>1726242</v>
      </c>
      <c r="H5364" s="89"/>
      <c r="I5364" s="273" t="s">
        <v>11545</v>
      </c>
      <c r="J5364" s="89"/>
      <c r="K5364" s="89"/>
      <c r="L5364" s="89"/>
      <c r="M5364" s="89"/>
      <c r="N5364" s="274">
        <v>0</v>
      </c>
      <c r="O5364" s="274">
        <v>616.79999999999995</v>
      </c>
      <c r="P5364" s="89" t="s">
        <v>670</v>
      </c>
    </row>
    <row r="5365" spans="1:16" ht="76.5">
      <c r="A5365" s="271">
        <v>681</v>
      </c>
      <c r="B5365" s="89"/>
      <c r="C5365" s="272" t="s">
        <v>192</v>
      </c>
      <c r="D5365" s="84">
        <v>43560</v>
      </c>
      <c r="E5365" s="85" t="s">
        <v>9773</v>
      </c>
      <c r="F5365" s="85" t="s">
        <v>3</v>
      </c>
      <c r="G5365" s="85">
        <v>1726242</v>
      </c>
      <c r="H5365" s="89"/>
      <c r="I5365" s="273" t="s">
        <v>11545</v>
      </c>
      <c r="J5365" s="89"/>
      <c r="K5365" s="89"/>
      <c r="L5365" s="89"/>
      <c r="M5365" s="89"/>
      <c r="N5365" s="274">
        <v>0</v>
      </c>
      <c r="O5365" s="274">
        <v>3331.74</v>
      </c>
      <c r="P5365" s="89" t="s">
        <v>670</v>
      </c>
    </row>
    <row r="5366" spans="1:16" ht="76.5">
      <c r="A5366" s="271">
        <v>287</v>
      </c>
      <c r="B5366" s="89"/>
      <c r="C5366" s="272" t="s">
        <v>126</v>
      </c>
      <c r="D5366" s="84">
        <v>43560</v>
      </c>
      <c r="E5366" s="85" t="s">
        <v>9773</v>
      </c>
      <c r="F5366" s="85" t="s">
        <v>3</v>
      </c>
      <c r="G5366" s="85">
        <v>1726242</v>
      </c>
      <c r="H5366" s="89"/>
      <c r="I5366" s="273" t="s">
        <v>11545</v>
      </c>
      <c r="J5366" s="89"/>
      <c r="K5366" s="89"/>
      <c r="L5366" s="89"/>
      <c r="M5366" s="89"/>
      <c r="N5366" s="274">
        <v>0</v>
      </c>
      <c r="O5366" s="274">
        <v>303.52</v>
      </c>
      <c r="P5366" s="89" t="s">
        <v>670</v>
      </c>
    </row>
    <row r="5367" spans="1:16" ht="76.5">
      <c r="A5367" s="271">
        <v>206</v>
      </c>
      <c r="B5367" s="89"/>
      <c r="C5367" s="272" t="s">
        <v>97</v>
      </c>
      <c r="D5367" s="84">
        <v>43560</v>
      </c>
      <c r="E5367" s="85" t="s">
        <v>9773</v>
      </c>
      <c r="F5367" s="85" t="s">
        <v>3</v>
      </c>
      <c r="G5367" s="85">
        <v>1726242</v>
      </c>
      <c r="H5367" s="89"/>
      <c r="I5367" s="273" t="s">
        <v>11545</v>
      </c>
      <c r="J5367" s="89"/>
      <c r="K5367" s="89"/>
      <c r="L5367" s="89"/>
      <c r="M5367" s="89"/>
      <c r="N5367" s="274">
        <v>0</v>
      </c>
      <c r="O5367" s="274">
        <v>214.43</v>
      </c>
      <c r="P5367" s="89" t="s">
        <v>670</v>
      </c>
    </row>
    <row r="5368" spans="1:16" ht="76.5">
      <c r="A5368" s="271">
        <v>212</v>
      </c>
      <c r="B5368" s="89"/>
      <c r="C5368" s="272" t="s">
        <v>100</v>
      </c>
      <c r="D5368" s="84">
        <v>43560</v>
      </c>
      <c r="E5368" s="85" t="s">
        <v>9773</v>
      </c>
      <c r="F5368" s="85" t="s">
        <v>3</v>
      </c>
      <c r="G5368" s="85">
        <v>1726242</v>
      </c>
      <c r="H5368" s="89"/>
      <c r="I5368" s="273" t="s">
        <v>11545</v>
      </c>
      <c r="J5368" s="89"/>
      <c r="K5368" s="89"/>
      <c r="L5368" s="89"/>
      <c r="M5368" s="89"/>
      <c r="N5368" s="274">
        <v>0</v>
      </c>
      <c r="O5368" s="274">
        <v>2564.16</v>
      </c>
      <c r="P5368" s="89" t="s">
        <v>670</v>
      </c>
    </row>
    <row r="5369" spans="1:16" ht="76.5">
      <c r="A5369" s="271">
        <v>212</v>
      </c>
      <c r="B5369" s="89"/>
      <c r="C5369" s="272" t="s">
        <v>100</v>
      </c>
      <c r="D5369" s="84">
        <v>43560</v>
      </c>
      <c r="E5369" s="85" t="s">
        <v>9773</v>
      </c>
      <c r="F5369" s="85" t="s">
        <v>3</v>
      </c>
      <c r="G5369" s="85">
        <v>1726242</v>
      </c>
      <c r="H5369" s="89"/>
      <c r="I5369" s="273" t="s">
        <v>11545</v>
      </c>
      <c r="J5369" s="89"/>
      <c r="K5369" s="89"/>
      <c r="L5369" s="89"/>
      <c r="M5369" s="89"/>
      <c r="N5369" s="274">
        <v>0</v>
      </c>
      <c r="O5369" s="274">
        <v>7249.11</v>
      </c>
      <c r="P5369" s="89" t="s">
        <v>670</v>
      </c>
    </row>
    <row r="5370" spans="1:16" ht="76.5">
      <c r="A5370" s="271">
        <v>224</v>
      </c>
      <c r="B5370" s="89"/>
      <c r="C5370" s="272" t="s">
        <v>105</v>
      </c>
      <c r="D5370" s="84">
        <v>43560</v>
      </c>
      <c r="E5370" s="85" t="s">
        <v>9773</v>
      </c>
      <c r="F5370" s="85" t="s">
        <v>3</v>
      </c>
      <c r="G5370" s="85">
        <v>1726242</v>
      </c>
      <c r="H5370" s="89"/>
      <c r="I5370" s="273" t="s">
        <v>11545</v>
      </c>
      <c r="J5370" s="89"/>
      <c r="K5370" s="89"/>
      <c r="L5370" s="89"/>
      <c r="M5370" s="89"/>
      <c r="N5370" s="274">
        <v>0</v>
      </c>
      <c r="O5370" s="274">
        <v>14498.25</v>
      </c>
      <c r="P5370" s="89" t="s">
        <v>670</v>
      </c>
    </row>
    <row r="5371" spans="1:16" ht="76.5">
      <c r="A5371" s="271">
        <v>224</v>
      </c>
      <c r="B5371" s="89"/>
      <c r="C5371" s="272" t="s">
        <v>105</v>
      </c>
      <c r="D5371" s="84">
        <v>43560</v>
      </c>
      <c r="E5371" s="85" t="s">
        <v>9773</v>
      </c>
      <c r="F5371" s="85" t="s">
        <v>3</v>
      </c>
      <c r="G5371" s="85">
        <v>1726242</v>
      </c>
      <c r="H5371" s="89"/>
      <c r="I5371" s="273" t="s">
        <v>11545</v>
      </c>
      <c r="J5371" s="89"/>
      <c r="K5371" s="89"/>
      <c r="L5371" s="89"/>
      <c r="M5371" s="89"/>
      <c r="N5371" s="274">
        <v>0</v>
      </c>
      <c r="O5371" s="274">
        <v>445.6</v>
      </c>
      <c r="P5371" s="89" t="s">
        <v>670</v>
      </c>
    </row>
    <row r="5372" spans="1:16" ht="76.5">
      <c r="A5372" s="271">
        <v>20</v>
      </c>
      <c r="B5372" s="89"/>
      <c r="C5372" s="272" t="s">
        <v>44</v>
      </c>
      <c r="D5372" s="84">
        <v>43560</v>
      </c>
      <c r="E5372" s="85" t="s">
        <v>9773</v>
      </c>
      <c r="F5372" s="85" t="s">
        <v>3</v>
      </c>
      <c r="G5372" s="85">
        <v>1726242</v>
      </c>
      <c r="H5372" s="89"/>
      <c r="I5372" s="273" t="s">
        <v>11545</v>
      </c>
      <c r="J5372" s="89"/>
      <c r="K5372" s="89"/>
      <c r="L5372" s="89"/>
      <c r="M5372" s="89"/>
      <c r="N5372" s="274">
        <v>0</v>
      </c>
      <c r="O5372" s="274">
        <v>2208.8000000000002</v>
      </c>
      <c r="P5372" s="89" t="s">
        <v>670</v>
      </c>
    </row>
    <row r="5373" spans="1:16" ht="76.5">
      <c r="A5373" s="271">
        <v>20</v>
      </c>
      <c r="B5373" s="89"/>
      <c r="C5373" s="272" t="s">
        <v>44</v>
      </c>
      <c r="D5373" s="84">
        <v>43560</v>
      </c>
      <c r="E5373" s="85" t="s">
        <v>9773</v>
      </c>
      <c r="F5373" s="85" t="s">
        <v>3</v>
      </c>
      <c r="G5373" s="85">
        <v>1726242</v>
      </c>
      <c r="H5373" s="89"/>
      <c r="I5373" s="273" t="s">
        <v>11545</v>
      </c>
      <c r="J5373" s="89"/>
      <c r="K5373" s="89"/>
      <c r="L5373" s="89"/>
      <c r="M5373" s="89"/>
      <c r="N5373" s="274">
        <v>0</v>
      </c>
      <c r="O5373" s="274">
        <v>4735.68</v>
      </c>
      <c r="P5373" s="89" t="s">
        <v>670</v>
      </c>
    </row>
    <row r="5374" spans="1:16" ht="76.5">
      <c r="A5374" s="271">
        <v>670</v>
      </c>
      <c r="B5374" s="89"/>
      <c r="C5374" s="272" t="s">
        <v>190</v>
      </c>
      <c r="D5374" s="84">
        <v>43560</v>
      </c>
      <c r="E5374" s="85" t="s">
        <v>9773</v>
      </c>
      <c r="F5374" s="85" t="s">
        <v>3</v>
      </c>
      <c r="G5374" s="85">
        <v>1726242</v>
      </c>
      <c r="H5374" s="89"/>
      <c r="I5374" s="273" t="s">
        <v>11545</v>
      </c>
      <c r="J5374" s="89"/>
      <c r="K5374" s="89"/>
      <c r="L5374" s="89"/>
      <c r="M5374" s="89"/>
      <c r="N5374" s="274">
        <v>0</v>
      </c>
      <c r="O5374" s="274">
        <v>2312.66</v>
      </c>
      <c r="P5374" s="89" t="s">
        <v>670</v>
      </c>
    </row>
    <row r="5375" spans="1:16" ht="76.5">
      <c r="A5375" s="271">
        <v>670</v>
      </c>
      <c r="B5375" s="89"/>
      <c r="C5375" s="272" t="s">
        <v>190</v>
      </c>
      <c r="D5375" s="84">
        <v>43560</v>
      </c>
      <c r="E5375" s="85" t="s">
        <v>9773</v>
      </c>
      <c r="F5375" s="85" t="s">
        <v>3</v>
      </c>
      <c r="G5375" s="85">
        <v>1726242</v>
      </c>
      <c r="H5375" s="89"/>
      <c r="I5375" s="273" t="s">
        <v>11545</v>
      </c>
      <c r="J5375" s="89"/>
      <c r="K5375" s="89"/>
      <c r="L5375" s="89"/>
      <c r="M5375" s="89"/>
      <c r="N5375" s="274">
        <v>0</v>
      </c>
      <c r="O5375" s="274">
        <v>4340.49</v>
      </c>
      <c r="P5375" s="89" t="s">
        <v>670</v>
      </c>
    </row>
    <row r="5376" spans="1:16" ht="76.5">
      <c r="A5376" s="271">
        <v>46</v>
      </c>
      <c r="B5376" s="89"/>
      <c r="C5376" s="272" t="s">
        <v>48</v>
      </c>
      <c r="D5376" s="84">
        <v>43560</v>
      </c>
      <c r="E5376" s="85" t="s">
        <v>9773</v>
      </c>
      <c r="F5376" s="85" t="s">
        <v>3</v>
      </c>
      <c r="G5376" s="85">
        <v>1726242</v>
      </c>
      <c r="H5376" s="89"/>
      <c r="I5376" s="273" t="s">
        <v>11545</v>
      </c>
      <c r="J5376" s="89"/>
      <c r="K5376" s="89"/>
      <c r="L5376" s="89"/>
      <c r="M5376" s="89"/>
      <c r="N5376" s="274">
        <v>0</v>
      </c>
      <c r="O5376" s="274">
        <v>4764.76</v>
      </c>
      <c r="P5376" s="89" t="s">
        <v>670</v>
      </c>
    </row>
    <row r="5377" spans="1:16" ht="76.5">
      <c r="A5377" s="271">
        <v>46</v>
      </c>
      <c r="B5377" s="89"/>
      <c r="C5377" s="272" t="s">
        <v>48</v>
      </c>
      <c r="D5377" s="84">
        <v>43560</v>
      </c>
      <c r="E5377" s="85" t="s">
        <v>9773</v>
      </c>
      <c r="F5377" s="85" t="s">
        <v>3</v>
      </c>
      <c r="G5377" s="85">
        <v>1726242</v>
      </c>
      <c r="H5377" s="89"/>
      <c r="I5377" s="273" t="s">
        <v>11545</v>
      </c>
      <c r="J5377" s="89"/>
      <c r="K5377" s="89"/>
      <c r="L5377" s="89"/>
      <c r="M5377" s="89"/>
      <c r="N5377" s="274">
        <v>0</v>
      </c>
      <c r="O5377" s="274">
        <v>9775.09</v>
      </c>
      <c r="P5377" s="89" t="s">
        <v>670</v>
      </c>
    </row>
    <row r="5378" spans="1:16" ht="76.5">
      <c r="A5378" s="271">
        <v>46</v>
      </c>
      <c r="B5378" s="89"/>
      <c r="C5378" s="272" t="s">
        <v>48</v>
      </c>
      <c r="D5378" s="84">
        <v>43560</v>
      </c>
      <c r="E5378" s="85" t="s">
        <v>9773</v>
      </c>
      <c r="F5378" s="85" t="s">
        <v>3</v>
      </c>
      <c r="G5378" s="85">
        <v>1726242</v>
      </c>
      <c r="H5378" s="89"/>
      <c r="I5378" s="273" t="s">
        <v>11545</v>
      </c>
      <c r="J5378" s="89"/>
      <c r="K5378" s="89"/>
      <c r="L5378" s="89"/>
      <c r="M5378" s="89"/>
      <c r="N5378" s="274">
        <v>0</v>
      </c>
      <c r="O5378" s="274">
        <v>34090.57</v>
      </c>
      <c r="P5378" s="89" t="s">
        <v>670</v>
      </c>
    </row>
    <row r="5379" spans="1:16" ht="76.5">
      <c r="A5379" s="271">
        <v>46</v>
      </c>
      <c r="B5379" s="89"/>
      <c r="C5379" s="272" t="s">
        <v>48</v>
      </c>
      <c r="D5379" s="84">
        <v>43560</v>
      </c>
      <c r="E5379" s="85" t="s">
        <v>9773</v>
      </c>
      <c r="F5379" s="85" t="s">
        <v>3</v>
      </c>
      <c r="G5379" s="85">
        <v>1726242</v>
      </c>
      <c r="H5379" s="89"/>
      <c r="I5379" s="273" t="s">
        <v>11545</v>
      </c>
      <c r="J5379" s="89"/>
      <c r="K5379" s="89"/>
      <c r="L5379" s="89"/>
      <c r="M5379" s="89"/>
      <c r="N5379" s="274">
        <v>0</v>
      </c>
      <c r="O5379" s="274">
        <v>207042.75</v>
      </c>
      <c r="P5379" s="89" t="s">
        <v>670</v>
      </c>
    </row>
    <row r="5380" spans="1:16" ht="76.5">
      <c r="A5380" s="271">
        <v>35</v>
      </c>
      <c r="B5380" s="89"/>
      <c r="C5380" s="272" t="s">
        <v>46</v>
      </c>
      <c r="D5380" s="84">
        <v>43560</v>
      </c>
      <c r="E5380" s="85" t="s">
        <v>9773</v>
      </c>
      <c r="F5380" s="85" t="s">
        <v>3</v>
      </c>
      <c r="G5380" s="85">
        <v>1726242</v>
      </c>
      <c r="H5380" s="89"/>
      <c r="I5380" s="273" t="s">
        <v>11545</v>
      </c>
      <c r="J5380" s="89"/>
      <c r="K5380" s="89"/>
      <c r="L5380" s="89"/>
      <c r="M5380" s="89"/>
      <c r="N5380" s="274">
        <v>0</v>
      </c>
      <c r="O5380" s="274">
        <v>1790.18</v>
      </c>
      <c r="P5380" s="89" t="s">
        <v>670</v>
      </c>
    </row>
    <row r="5381" spans="1:16" ht="76.5">
      <c r="A5381" s="271">
        <v>86</v>
      </c>
      <c r="B5381" s="89"/>
      <c r="C5381" s="272" t="s">
        <v>56</v>
      </c>
      <c r="D5381" s="84">
        <v>43560</v>
      </c>
      <c r="E5381" s="85" t="s">
        <v>9773</v>
      </c>
      <c r="F5381" s="85" t="s">
        <v>3</v>
      </c>
      <c r="G5381" s="85">
        <v>1726242</v>
      </c>
      <c r="H5381" s="89"/>
      <c r="I5381" s="273" t="s">
        <v>11545</v>
      </c>
      <c r="J5381" s="89"/>
      <c r="K5381" s="89"/>
      <c r="L5381" s="89"/>
      <c r="M5381" s="89"/>
      <c r="N5381" s="274">
        <v>0</v>
      </c>
      <c r="O5381" s="274">
        <v>8118.6</v>
      </c>
      <c r="P5381" s="89" t="s">
        <v>670</v>
      </c>
    </row>
    <row r="5382" spans="1:16" ht="76.5">
      <c r="A5382" s="271">
        <v>86</v>
      </c>
      <c r="B5382" s="89"/>
      <c r="C5382" s="272" t="s">
        <v>56</v>
      </c>
      <c r="D5382" s="84">
        <v>43560</v>
      </c>
      <c r="E5382" s="85" t="s">
        <v>9773</v>
      </c>
      <c r="F5382" s="85" t="s">
        <v>3</v>
      </c>
      <c r="G5382" s="85">
        <v>1726242</v>
      </c>
      <c r="H5382" s="89"/>
      <c r="I5382" s="273" t="s">
        <v>11545</v>
      </c>
      <c r="J5382" s="89"/>
      <c r="K5382" s="89"/>
      <c r="L5382" s="89"/>
      <c r="M5382" s="89"/>
      <c r="N5382" s="274">
        <v>0</v>
      </c>
      <c r="O5382" s="274">
        <v>96.35</v>
      </c>
      <c r="P5382" s="89" t="s">
        <v>670</v>
      </c>
    </row>
    <row r="5383" spans="1:16" ht="76.5">
      <c r="A5383" s="271">
        <v>660</v>
      </c>
      <c r="B5383" s="89"/>
      <c r="C5383" s="272" t="s">
        <v>188</v>
      </c>
      <c r="D5383" s="84">
        <v>43560</v>
      </c>
      <c r="E5383" s="85" t="s">
        <v>9773</v>
      </c>
      <c r="F5383" s="85" t="s">
        <v>3</v>
      </c>
      <c r="G5383" s="85">
        <v>1726242</v>
      </c>
      <c r="H5383" s="89"/>
      <c r="I5383" s="273" t="s">
        <v>11545</v>
      </c>
      <c r="J5383" s="89"/>
      <c r="K5383" s="89"/>
      <c r="L5383" s="89"/>
      <c r="M5383" s="89"/>
      <c r="N5383" s="274">
        <v>0</v>
      </c>
      <c r="O5383" s="274">
        <v>36187.980000000003</v>
      </c>
      <c r="P5383" s="89" t="s">
        <v>670</v>
      </c>
    </row>
    <row r="5384" spans="1:16" ht="76.5">
      <c r="A5384" s="271">
        <v>660</v>
      </c>
      <c r="B5384" s="89"/>
      <c r="C5384" s="272" t="s">
        <v>188</v>
      </c>
      <c r="D5384" s="84">
        <v>43560</v>
      </c>
      <c r="E5384" s="85" t="s">
        <v>9773</v>
      </c>
      <c r="F5384" s="85" t="s">
        <v>3</v>
      </c>
      <c r="G5384" s="85">
        <v>1726242</v>
      </c>
      <c r="H5384" s="89"/>
      <c r="I5384" s="273" t="s">
        <v>11545</v>
      </c>
      <c r="J5384" s="89"/>
      <c r="K5384" s="89"/>
      <c r="L5384" s="89"/>
      <c r="M5384" s="89"/>
      <c r="N5384" s="274">
        <v>0</v>
      </c>
      <c r="O5384" s="274">
        <v>27758.29</v>
      </c>
      <c r="P5384" s="89" t="s">
        <v>670</v>
      </c>
    </row>
    <row r="5385" spans="1:16" ht="76.5">
      <c r="A5385" s="271">
        <v>283</v>
      </c>
      <c r="B5385" s="89"/>
      <c r="C5385" s="272" t="s">
        <v>125</v>
      </c>
      <c r="D5385" s="84">
        <v>43560</v>
      </c>
      <c r="E5385" s="85" t="s">
        <v>9773</v>
      </c>
      <c r="F5385" s="85" t="s">
        <v>3</v>
      </c>
      <c r="G5385" s="85">
        <v>1726242</v>
      </c>
      <c r="H5385" s="89"/>
      <c r="I5385" s="273" t="s">
        <v>11545</v>
      </c>
      <c r="J5385" s="89"/>
      <c r="K5385" s="89"/>
      <c r="L5385" s="89"/>
      <c r="M5385" s="89"/>
      <c r="N5385" s="274">
        <v>0</v>
      </c>
      <c r="O5385" s="274">
        <v>3731.19</v>
      </c>
      <c r="P5385" s="89" t="s">
        <v>670</v>
      </c>
    </row>
    <row r="5386" spans="1:16" ht="76.5">
      <c r="A5386" s="271">
        <v>212</v>
      </c>
      <c r="B5386" s="89"/>
      <c r="C5386" s="272" t="s">
        <v>100</v>
      </c>
      <c r="D5386" s="84">
        <v>43560</v>
      </c>
      <c r="E5386" s="85" t="s">
        <v>9773</v>
      </c>
      <c r="F5386" s="85" t="s">
        <v>3</v>
      </c>
      <c r="G5386" s="85">
        <v>1726242</v>
      </c>
      <c r="H5386" s="89"/>
      <c r="I5386" s="273" t="s">
        <v>11545</v>
      </c>
      <c r="J5386" s="89"/>
      <c r="K5386" s="89"/>
      <c r="L5386" s="89"/>
      <c r="M5386" s="89"/>
      <c r="N5386" s="274">
        <v>0</v>
      </c>
      <c r="O5386" s="274">
        <v>372.2</v>
      </c>
      <c r="P5386" s="89" t="s">
        <v>670</v>
      </c>
    </row>
    <row r="5387" spans="1:16" ht="76.5">
      <c r="A5387" s="271">
        <v>670</v>
      </c>
      <c r="B5387" s="89"/>
      <c r="C5387" s="272" t="s">
        <v>190</v>
      </c>
      <c r="D5387" s="84">
        <v>43560</v>
      </c>
      <c r="E5387" s="85" t="s">
        <v>9773</v>
      </c>
      <c r="F5387" s="85" t="s">
        <v>3</v>
      </c>
      <c r="G5387" s="85">
        <v>1726242</v>
      </c>
      <c r="H5387" s="89"/>
      <c r="I5387" s="273" t="s">
        <v>11545</v>
      </c>
      <c r="J5387" s="89"/>
      <c r="K5387" s="89"/>
      <c r="L5387" s="89"/>
      <c r="M5387" s="89"/>
      <c r="N5387" s="274">
        <v>0</v>
      </c>
      <c r="O5387" s="274">
        <v>1185.42</v>
      </c>
      <c r="P5387" s="89" t="s">
        <v>670</v>
      </c>
    </row>
    <row r="5388" spans="1:16" ht="76.5">
      <c r="A5388" s="271">
        <v>670</v>
      </c>
      <c r="B5388" s="89"/>
      <c r="C5388" s="272" t="s">
        <v>190</v>
      </c>
      <c r="D5388" s="84">
        <v>43560</v>
      </c>
      <c r="E5388" s="85" t="s">
        <v>9773</v>
      </c>
      <c r="F5388" s="85" t="s">
        <v>3</v>
      </c>
      <c r="G5388" s="85">
        <v>1726242</v>
      </c>
      <c r="H5388" s="89"/>
      <c r="I5388" s="273" t="s">
        <v>11545</v>
      </c>
      <c r="J5388" s="89"/>
      <c r="K5388" s="89"/>
      <c r="L5388" s="89"/>
      <c r="M5388" s="89"/>
      <c r="N5388" s="274">
        <v>0</v>
      </c>
      <c r="O5388" s="274">
        <v>48302.58</v>
      </c>
      <c r="P5388" s="89" t="s">
        <v>670</v>
      </c>
    </row>
    <row r="5389" spans="1:16" ht="76.5">
      <c r="A5389" s="271">
        <v>16</v>
      </c>
      <c r="B5389" s="89"/>
      <c r="C5389" s="272" t="s">
        <v>43</v>
      </c>
      <c r="D5389" s="84">
        <v>43560</v>
      </c>
      <c r="E5389" s="85" t="s">
        <v>9773</v>
      </c>
      <c r="F5389" s="85" t="s">
        <v>3</v>
      </c>
      <c r="G5389" s="85">
        <v>1726242</v>
      </c>
      <c r="H5389" s="89"/>
      <c r="I5389" s="273" t="s">
        <v>11545</v>
      </c>
      <c r="J5389" s="89"/>
      <c r="K5389" s="89"/>
      <c r="L5389" s="89"/>
      <c r="M5389" s="89"/>
      <c r="N5389" s="274">
        <v>0</v>
      </c>
      <c r="O5389" s="274">
        <v>11378.4</v>
      </c>
      <c r="P5389" s="89" t="s">
        <v>670</v>
      </c>
    </row>
    <row r="5390" spans="1:16" ht="76.5">
      <c r="A5390" s="271">
        <v>16</v>
      </c>
      <c r="B5390" s="89"/>
      <c r="C5390" s="272" t="s">
        <v>43</v>
      </c>
      <c r="D5390" s="84">
        <v>43560</v>
      </c>
      <c r="E5390" s="85" t="s">
        <v>9773</v>
      </c>
      <c r="F5390" s="85" t="s">
        <v>3</v>
      </c>
      <c r="G5390" s="85">
        <v>1726242</v>
      </c>
      <c r="H5390" s="89"/>
      <c r="I5390" s="273" t="s">
        <v>11545</v>
      </c>
      <c r="J5390" s="89"/>
      <c r="K5390" s="89"/>
      <c r="L5390" s="89"/>
      <c r="M5390" s="89"/>
      <c r="N5390" s="274">
        <v>0</v>
      </c>
      <c r="O5390" s="274">
        <v>7461.72</v>
      </c>
      <c r="P5390" s="89" t="s">
        <v>670</v>
      </c>
    </row>
    <row r="5391" spans="1:16" ht="63.75">
      <c r="A5391" s="271">
        <v>660</v>
      </c>
      <c r="B5391" s="89"/>
      <c r="C5391" s="272" t="s">
        <v>188</v>
      </c>
      <c r="D5391" s="84">
        <v>43560</v>
      </c>
      <c r="E5391" s="85" t="s">
        <v>9774</v>
      </c>
      <c r="F5391" s="85" t="s">
        <v>3</v>
      </c>
      <c r="G5391" s="85">
        <v>1726241</v>
      </c>
      <c r="H5391" s="89"/>
      <c r="I5391" s="273" t="s">
        <v>11546</v>
      </c>
      <c r="J5391" s="89"/>
      <c r="K5391" s="89"/>
      <c r="L5391" s="89"/>
      <c r="M5391" s="89"/>
      <c r="N5391" s="274">
        <v>0</v>
      </c>
      <c r="O5391" s="274">
        <v>6722.1</v>
      </c>
      <c r="P5391" s="89" t="s">
        <v>670</v>
      </c>
    </row>
    <row r="5392" spans="1:16" ht="63.75">
      <c r="A5392" s="271">
        <v>660</v>
      </c>
      <c r="B5392" s="89"/>
      <c r="C5392" s="272" t="s">
        <v>188</v>
      </c>
      <c r="D5392" s="84">
        <v>43560</v>
      </c>
      <c r="E5392" s="85" t="s">
        <v>9774</v>
      </c>
      <c r="F5392" s="85" t="s">
        <v>3</v>
      </c>
      <c r="G5392" s="85">
        <v>1726241</v>
      </c>
      <c r="H5392" s="89"/>
      <c r="I5392" s="273" t="s">
        <v>11546</v>
      </c>
      <c r="J5392" s="89"/>
      <c r="K5392" s="89"/>
      <c r="L5392" s="89"/>
      <c r="M5392" s="89"/>
      <c r="N5392" s="274">
        <v>0</v>
      </c>
      <c r="O5392" s="274">
        <v>823.16</v>
      </c>
      <c r="P5392" s="89" t="s">
        <v>670</v>
      </c>
    </row>
    <row r="5393" spans="1:16" ht="63.75">
      <c r="A5393" s="271">
        <v>265</v>
      </c>
      <c r="B5393" s="89"/>
      <c r="C5393" s="272" t="s">
        <v>116</v>
      </c>
      <c r="D5393" s="84">
        <v>43560</v>
      </c>
      <c r="E5393" s="85" t="s">
        <v>9774</v>
      </c>
      <c r="F5393" s="85" t="s">
        <v>3</v>
      </c>
      <c r="G5393" s="85">
        <v>1726241</v>
      </c>
      <c r="H5393" s="89"/>
      <c r="I5393" s="273" t="s">
        <v>11546</v>
      </c>
      <c r="J5393" s="89"/>
      <c r="K5393" s="89"/>
      <c r="L5393" s="89"/>
      <c r="M5393" s="89"/>
      <c r="N5393" s="274">
        <v>0</v>
      </c>
      <c r="O5393" s="274">
        <v>206554</v>
      </c>
      <c r="P5393" s="89" t="s">
        <v>670</v>
      </c>
    </row>
    <row r="5394" spans="1:16" ht="63.75">
      <c r="A5394" s="271">
        <v>265</v>
      </c>
      <c r="B5394" s="89"/>
      <c r="C5394" s="272" t="s">
        <v>116</v>
      </c>
      <c r="D5394" s="84">
        <v>43560</v>
      </c>
      <c r="E5394" s="85" t="s">
        <v>9774</v>
      </c>
      <c r="F5394" s="85" t="s">
        <v>3</v>
      </c>
      <c r="G5394" s="85">
        <v>1726241</v>
      </c>
      <c r="H5394" s="89"/>
      <c r="I5394" s="273" t="s">
        <v>11546</v>
      </c>
      <c r="J5394" s="89"/>
      <c r="K5394" s="89"/>
      <c r="L5394" s="89"/>
      <c r="M5394" s="89"/>
      <c r="N5394" s="274">
        <v>0</v>
      </c>
      <c r="O5394" s="274">
        <v>211189.91</v>
      </c>
      <c r="P5394" s="89" t="s">
        <v>670</v>
      </c>
    </row>
    <row r="5395" spans="1:16" ht="63.75">
      <c r="A5395" s="271">
        <v>265</v>
      </c>
      <c r="B5395" s="89"/>
      <c r="C5395" s="272" t="s">
        <v>116</v>
      </c>
      <c r="D5395" s="84">
        <v>43560</v>
      </c>
      <c r="E5395" s="85" t="s">
        <v>9774</v>
      </c>
      <c r="F5395" s="85" t="s">
        <v>3</v>
      </c>
      <c r="G5395" s="85">
        <v>1726241</v>
      </c>
      <c r="H5395" s="89"/>
      <c r="I5395" s="273" t="s">
        <v>11546</v>
      </c>
      <c r="J5395" s="89"/>
      <c r="K5395" s="89"/>
      <c r="L5395" s="89"/>
      <c r="M5395" s="89"/>
      <c r="N5395" s="274">
        <v>0</v>
      </c>
      <c r="O5395" s="274">
        <v>192924.98</v>
      </c>
      <c r="P5395" s="89" t="s">
        <v>670</v>
      </c>
    </row>
    <row r="5396" spans="1:16" ht="63.75">
      <c r="A5396" s="271">
        <v>681</v>
      </c>
      <c r="B5396" s="89"/>
      <c r="C5396" s="272" t="s">
        <v>192</v>
      </c>
      <c r="D5396" s="84">
        <v>43560</v>
      </c>
      <c r="E5396" s="85" t="s">
        <v>9774</v>
      </c>
      <c r="F5396" s="85" t="s">
        <v>3</v>
      </c>
      <c r="G5396" s="85">
        <v>1726241</v>
      </c>
      <c r="H5396" s="89"/>
      <c r="I5396" s="273" t="s">
        <v>11546</v>
      </c>
      <c r="J5396" s="89"/>
      <c r="K5396" s="89"/>
      <c r="L5396" s="89"/>
      <c r="M5396" s="89"/>
      <c r="N5396" s="274">
        <v>0</v>
      </c>
      <c r="O5396" s="274">
        <v>2046.6</v>
      </c>
      <c r="P5396" s="89" t="s">
        <v>670</v>
      </c>
    </row>
    <row r="5397" spans="1:16" ht="63.75">
      <c r="A5397" s="271">
        <v>681</v>
      </c>
      <c r="B5397" s="89"/>
      <c r="C5397" s="272" t="s">
        <v>192</v>
      </c>
      <c r="D5397" s="84">
        <v>43560</v>
      </c>
      <c r="E5397" s="85" t="s">
        <v>9774</v>
      </c>
      <c r="F5397" s="85" t="s">
        <v>3</v>
      </c>
      <c r="G5397" s="85">
        <v>1726241</v>
      </c>
      <c r="H5397" s="89"/>
      <c r="I5397" s="273" t="s">
        <v>11546</v>
      </c>
      <c r="J5397" s="89"/>
      <c r="K5397" s="89"/>
      <c r="L5397" s="89"/>
      <c r="M5397" s="89"/>
      <c r="N5397" s="274">
        <v>0</v>
      </c>
      <c r="O5397" s="274">
        <v>750.18</v>
      </c>
      <c r="P5397" s="89" t="s">
        <v>670</v>
      </c>
    </row>
    <row r="5398" spans="1:16" ht="63.75">
      <c r="A5398" s="271">
        <v>670</v>
      </c>
      <c r="B5398" s="89"/>
      <c r="C5398" s="272" t="s">
        <v>190</v>
      </c>
      <c r="D5398" s="84">
        <v>43560</v>
      </c>
      <c r="E5398" s="85" t="s">
        <v>9774</v>
      </c>
      <c r="F5398" s="85" t="s">
        <v>3</v>
      </c>
      <c r="G5398" s="85">
        <v>1726241</v>
      </c>
      <c r="H5398" s="89"/>
      <c r="I5398" s="273" t="s">
        <v>11546</v>
      </c>
      <c r="J5398" s="89"/>
      <c r="K5398" s="89"/>
      <c r="L5398" s="89"/>
      <c r="M5398" s="89"/>
      <c r="N5398" s="274">
        <v>0</v>
      </c>
      <c r="O5398" s="274">
        <v>7331.85</v>
      </c>
      <c r="P5398" s="89" t="s">
        <v>670</v>
      </c>
    </row>
    <row r="5399" spans="1:16" ht="63.75">
      <c r="A5399" s="271">
        <v>15</v>
      </c>
      <c r="B5399" s="89"/>
      <c r="C5399" s="272" t="s">
        <v>42</v>
      </c>
      <c r="D5399" s="84">
        <v>43560</v>
      </c>
      <c r="E5399" s="85" t="s">
        <v>9774</v>
      </c>
      <c r="F5399" s="85" t="s">
        <v>3</v>
      </c>
      <c r="G5399" s="85">
        <v>1726241</v>
      </c>
      <c r="H5399" s="89"/>
      <c r="I5399" s="273" t="s">
        <v>11546</v>
      </c>
      <c r="J5399" s="89"/>
      <c r="K5399" s="89"/>
      <c r="L5399" s="89"/>
      <c r="M5399" s="89"/>
      <c r="N5399" s="274">
        <v>0</v>
      </c>
      <c r="O5399" s="274">
        <v>39757.19</v>
      </c>
      <c r="P5399" s="89" t="s">
        <v>670</v>
      </c>
    </row>
    <row r="5400" spans="1:16" ht="63.75">
      <c r="A5400" s="271">
        <v>15</v>
      </c>
      <c r="B5400" s="89"/>
      <c r="C5400" s="272" t="s">
        <v>42</v>
      </c>
      <c r="D5400" s="84">
        <v>43560</v>
      </c>
      <c r="E5400" s="85" t="s">
        <v>9774</v>
      </c>
      <c r="F5400" s="85" t="s">
        <v>3</v>
      </c>
      <c r="G5400" s="85">
        <v>1726241</v>
      </c>
      <c r="H5400" s="89"/>
      <c r="I5400" s="273" t="s">
        <v>11546</v>
      </c>
      <c r="J5400" s="89"/>
      <c r="K5400" s="89"/>
      <c r="L5400" s="89"/>
      <c r="M5400" s="89"/>
      <c r="N5400" s="274">
        <v>0</v>
      </c>
      <c r="O5400" s="274">
        <v>28557.41</v>
      </c>
      <c r="P5400" s="89" t="s">
        <v>670</v>
      </c>
    </row>
    <row r="5401" spans="1:16" ht="63.75">
      <c r="A5401" s="271">
        <v>661</v>
      </c>
      <c r="B5401" s="89"/>
      <c r="C5401" s="272" t="s">
        <v>189</v>
      </c>
      <c r="D5401" s="84">
        <v>43560</v>
      </c>
      <c r="E5401" s="85" t="s">
        <v>9774</v>
      </c>
      <c r="F5401" s="85" t="s">
        <v>3</v>
      </c>
      <c r="G5401" s="85">
        <v>1726241</v>
      </c>
      <c r="H5401" s="89"/>
      <c r="I5401" s="273" t="s">
        <v>11546</v>
      </c>
      <c r="J5401" s="89"/>
      <c r="K5401" s="89"/>
      <c r="L5401" s="89"/>
      <c r="M5401" s="89"/>
      <c r="N5401" s="274">
        <v>0</v>
      </c>
      <c r="O5401" s="274">
        <v>789.1</v>
      </c>
      <c r="P5401" s="89" t="s">
        <v>670</v>
      </c>
    </row>
    <row r="5402" spans="1:16" ht="63.75">
      <c r="A5402" s="271">
        <v>660</v>
      </c>
      <c r="B5402" s="89"/>
      <c r="C5402" s="272" t="s">
        <v>188</v>
      </c>
      <c r="D5402" s="84">
        <v>43560</v>
      </c>
      <c r="E5402" s="85" t="s">
        <v>9774</v>
      </c>
      <c r="F5402" s="85" t="s">
        <v>3</v>
      </c>
      <c r="G5402" s="85">
        <v>1726241</v>
      </c>
      <c r="H5402" s="89"/>
      <c r="I5402" s="273" t="s">
        <v>11546</v>
      </c>
      <c r="J5402" s="89"/>
      <c r="K5402" s="89"/>
      <c r="L5402" s="89"/>
      <c r="M5402" s="89"/>
      <c r="N5402" s="274">
        <v>0</v>
      </c>
      <c r="O5402" s="274">
        <v>6679.08</v>
      </c>
      <c r="P5402" s="89" t="s">
        <v>670</v>
      </c>
    </row>
    <row r="5403" spans="1:16" ht="63.75">
      <c r="A5403" s="271">
        <v>660</v>
      </c>
      <c r="B5403" s="89"/>
      <c r="C5403" s="272" t="s">
        <v>188</v>
      </c>
      <c r="D5403" s="84">
        <v>43560</v>
      </c>
      <c r="E5403" s="85" t="s">
        <v>9774</v>
      </c>
      <c r="F5403" s="85" t="s">
        <v>3</v>
      </c>
      <c r="G5403" s="85">
        <v>1726241</v>
      </c>
      <c r="H5403" s="89"/>
      <c r="I5403" s="273" t="s">
        <v>11546</v>
      </c>
      <c r="J5403" s="89"/>
      <c r="K5403" s="89"/>
      <c r="L5403" s="89"/>
      <c r="M5403" s="89"/>
      <c r="N5403" s="274">
        <v>0</v>
      </c>
      <c r="O5403" s="274">
        <v>16745.23</v>
      </c>
      <c r="P5403" s="89" t="s">
        <v>670</v>
      </c>
    </row>
    <row r="5404" spans="1:16" ht="63.75">
      <c r="A5404" s="271">
        <v>660</v>
      </c>
      <c r="B5404" s="89"/>
      <c r="C5404" s="272" t="s">
        <v>188</v>
      </c>
      <c r="D5404" s="84">
        <v>43560</v>
      </c>
      <c r="E5404" s="85" t="s">
        <v>9774</v>
      </c>
      <c r="F5404" s="85" t="s">
        <v>3</v>
      </c>
      <c r="G5404" s="85">
        <v>1726241</v>
      </c>
      <c r="H5404" s="89"/>
      <c r="I5404" s="273" t="s">
        <v>11546</v>
      </c>
      <c r="J5404" s="89"/>
      <c r="K5404" s="89"/>
      <c r="L5404" s="89"/>
      <c r="M5404" s="89"/>
      <c r="N5404" s="274">
        <v>0</v>
      </c>
      <c r="O5404" s="274">
        <v>54192.77</v>
      </c>
      <c r="P5404" s="89" t="s">
        <v>670</v>
      </c>
    </row>
    <row r="5405" spans="1:16" ht="63.75">
      <c r="A5405" s="271">
        <v>670</v>
      </c>
      <c r="B5405" s="89"/>
      <c r="C5405" s="272" t="s">
        <v>190</v>
      </c>
      <c r="D5405" s="84">
        <v>43560</v>
      </c>
      <c r="E5405" s="85" t="s">
        <v>9774</v>
      </c>
      <c r="F5405" s="85" t="s">
        <v>3</v>
      </c>
      <c r="G5405" s="85">
        <v>1726241</v>
      </c>
      <c r="H5405" s="89"/>
      <c r="I5405" s="273" t="s">
        <v>11546</v>
      </c>
      <c r="J5405" s="89"/>
      <c r="K5405" s="89"/>
      <c r="L5405" s="89"/>
      <c r="M5405" s="89"/>
      <c r="N5405" s="274">
        <v>0</v>
      </c>
      <c r="O5405" s="274">
        <v>2843.57</v>
      </c>
      <c r="P5405" s="89" t="s">
        <v>670</v>
      </c>
    </row>
    <row r="5406" spans="1:16" ht="51">
      <c r="A5406" s="271">
        <v>86</v>
      </c>
      <c r="B5406" s="89"/>
      <c r="C5406" s="272" t="s">
        <v>56</v>
      </c>
      <c r="D5406" s="84">
        <v>43560</v>
      </c>
      <c r="E5406" s="85" t="s">
        <v>9775</v>
      </c>
      <c r="F5406" s="85" t="s">
        <v>3</v>
      </c>
      <c r="G5406" s="85">
        <v>1726232</v>
      </c>
      <c r="H5406" s="89"/>
      <c r="I5406" s="273" t="s">
        <v>11547</v>
      </c>
      <c r="J5406" s="89"/>
      <c r="K5406" s="89"/>
      <c r="L5406" s="89"/>
      <c r="M5406" s="89"/>
      <c r="N5406" s="274">
        <v>0</v>
      </c>
      <c r="O5406" s="274">
        <v>15000000</v>
      </c>
      <c r="P5406" s="89" t="s">
        <v>670</v>
      </c>
    </row>
    <row r="5407" spans="1:16" ht="38.25">
      <c r="A5407" s="271">
        <v>15</v>
      </c>
      <c r="B5407" s="89"/>
      <c r="C5407" s="272" t="s">
        <v>42</v>
      </c>
      <c r="D5407" s="84">
        <v>43560</v>
      </c>
      <c r="E5407" s="85" t="s">
        <v>9776</v>
      </c>
      <c r="F5407" s="85" t="s">
        <v>3</v>
      </c>
      <c r="G5407" s="85">
        <v>1726304</v>
      </c>
      <c r="H5407" s="89"/>
      <c r="I5407" s="273" t="s">
        <v>2508</v>
      </c>
      <c r="J5407" s="89"/>
      <c r="K5407" s="89"/>
      <c r="L5407" s="89"/>
      <c r="M5407" s="89"/>
      <c r="N5407" s="274">
        <v>0</v>
      </c>
      <c r="O5407" s="274">
        <v>204</v>
      </c>
      <c r="P5407" s="89" t="s">
        <v>670</v>
      </c>
    </row>
    <row r="5408" spans="1:16" ht="38.25">
      <c r="A5408" s="271" t="s">
        <v>565</v>
      </c>
      <c r="B5408" s="89"/>
      <c r="C5408" s="272" t="s">
        <v>615</v>
      </c>
      <c r="D5408" s="84">
        <v>43560</v>
      </c>
      <c r="E5408" s="85" t="s">
        <v>9777</v>
      </c>
      <c r="F5408" s="85" t="s">
        <v>3</v>
      </c>
      <c r="G5408" s="85">
        <v>1726300</v>
      </c>
      <c r="H5408" s="89"/>
      <c r="I5408" s="273" t="s">
        <v>11548</v>
      </c>
      <c r="J5408" s="89"/>
      <c r="K5408" s="89"/>
      <c r="L5408" s="89"/>
      <c r="M5408" s="89"/>
      <c r="N5408" s="274">
        <v>0</v>
      </c>
      <c r="O5408" s="274">
        <v>216</v>
      </c>
      <c r="P5408" s="89" t="s">
        <v>670</v>
      </c>
    </row>
    <row r="5409" spans="1:16" ht="63.75">
      <c r="A5409" s="271">
        <v>86</v>
      </c>
      <c r="B5409" s="89"/>
      <c r="C5409" s="272" t="s">
        <v>56</v>
      </c>
      <c r="D5409" s="84">
        <v>43560</v>
      </c>
      <c r="E5409" s="85" t="s">
        <v>9778</v>
      </c>
      <c r="F5409" s="85" t="s">
        <v>3</v>
      </c>
      <c r="G5409" s="85">
        <v>1726299</v>
      </c>
      <c r="H5409" s="89"/>
      <c r="I5409" s="273" t="s">
        <v>11549</v>
      </c>
      <c r="J5409" s="89"/>
      <c r="K5409" s="89"/>
      <c r="L5409" s="89"/>
      <c r="M5409" s="89"/>
      <c r="N5409" s="274">
        <v>0</v>
      </c>
      <c r="O5409" s="274">
        <v>205.8</v>
      </c>
      <c r="P5409" s="89" t="s">
        <v>670</v>
      </c>
    </row>
    <row r="5410" spans="1:16" ht="51">
      <c r="A5410" s="271">
        <v>86</v>
      </c>
      <c r="B5410" s="89"/>
      <c r="C5410" s="272" t="s">
        <v>56</v>
      </c>
      <c r="D5410" s="84">
        <v>43560</v>
      </c>
      <c r="E5410" s="85" t="s">
        <v>9779</v>
      </c>
      <c r="F5410" s="85" t="s">
        <v>3</v>
      </c>
      <c r="G5410" s="85">
        <v>1726298</v>
      </c>
      <c r="H5410" s="89"/>
      <c r="I5410" s="273" t="s">
        <v>11550</v>
      </c>
      <c r="J5410" s="89"/>
      <c r="K5410" s="89"/>
      <c r="L5410" s="89"/>
      <c r="M5410" s="89"/>
      <c r="N5410" s="274">
        <v>0</v>
      </c>
      <c r="O5410" s="274">
        <v>823.2</v>
      </c>
      <c r="P5410" s="89" t="s">
        <v>670</v>
      </c>
    </row>
    <row r="5411" spans="1:16" ht="51">
      <c r="A5411" s="271">
        <v>35</v>
      </c>
      <c r="B5411" s="89"/>
      <c r="C5411" s="272" t="s">
        <v>46</v>
      </c>
      <c r="D5411" s="84">
        <v>43560</v>
      </c>
      <c r="E5411" s="85" t="s">
        <v>9780</v>
      </c>
      <c r="F5411" s="85" t="s">
        <v>3</v>
      </c>
      <c r="G5411" s="85">
        <v>1726294</v>
      </c>
      <c r="H5411" s="89"/>
      <c r="I5411" s="273" t="s">
        <v>4955</v>
      </c>
      <c r="J5411" s="89"/>
      <c r="K5411" s="89"/>
      <c r="L5411" s="89"/>
      <c r="M5411" s="89"/>
      <c r="N5411" s="274">
        <v>0</v>
      </c>
      <c r="O5411" s="274">
        <v>1500</v>
      </c>
      <c r="P5411" s="89" t="s">
        <v>670</v>
      </c>
    </row>
    <row r="5412" spans="1:16" ht="63.75">
      <c r="A5412" s="271" t="s">
        <v>565</v>
      </c>
      <c r="B5412" s="89"/>
      <c r="C5412" s="272" t="s">
        <v>615</v>
      </c>
      <c r="D5412" s="84">
        <v>43560</v>
      </c>
      <c r="E5412" s="85" t="s">
        <v>9781</v>
      </c>
      <c r="F5412" s="85" t="s">
        <v>3</v>
      </c>
      <c r="G5412" s="85">
        <v>1726293</v>
      </c>
      <c r="H5412" s="89"/>
      <c r="I5412" s="273" t="s">
        <v>11551</v>
      </c>
      <c r="J5412" s="89"/>
      <c r="K5412" s="89"/>
      <c r="L5412" s="89"/>
      <c r="M5412" s="89"/>
      <c r="N5412" s="274">
        <v>0</v>
      </c>
      <c r="O5412" s="274">
        <v>6609.5</v>
      </c>
      <c r="P5412" s="89" t="s">
        <v>670</v>
      </c>
    </row>
    <row r="5413" spans="1:16" ht="51">
      <c r="A5413" s="271">
        <v>35</v>
      </c>
      <c r="B5413" s="89"/>
      <c r="C5413" s="272" t="s">
        <v>46</v>
      </c>
      <c r="D5413" s="84">
        <v>43560</v>
      </c>
      <c r="E5413" s="85" t="s">
        <v>9782</v>
      </c>
      <c r="F5413" s="85" t="s">
        <v>3</v>
      </c>
      <c r="G5413" s="85">
        <v>1726286</v>
      </c>
      <c r="H5413" s="89"/>
      <c r="I5413" s="273" t="s">
        <v>11552</v>
      </c>
      <c r="J5413" s="89"/>
      <c r="K5413" s="89"/>
      <c r="L5413" s="89"/>
      <c r="M5413" s="89"/>
      <c r="N5413" s="274">
        <v>0</v>
      </c>
      <c r="O5413" s="274">
        <v>1277</v>
      </c>
      <c r="P5413" s="89" t="s">
        <v>670</v>
      </c>
    </row>
    <row r="5414" spans="1:16" ht="51">
      <c r="A5414" s="271">
        <v>514</v>
      </c>
      <c r="B5414" s="89"/>
      <c r="C5414" s="272" t="s">
        <v>172</v>
      </c>
      <c r="D5414" s="84">
        <v>43560</v>
      </c>
      <c r="E5414" s="85" t="s">
        <v>9783</v>
      </c>
      <c r="F5414" s="85" t="s">
        <v>3</v>
      </c>
      <c r="G5414" s="85">
        <v>1726270</v>
      </c>
      <c r="H5414" s="89"/>
      <c r="I5414" s="273" t="s">
        <v>11553</v>
      </c>
      <c r="J5414" s="89"/>
      <c r="K5414" s="89"/>
      <c r="L5414" s="89"/>
      <c r="M5414" s="89"/>
      <c r="N5414" s="274">
        <v>0</v>
      </c>
      <c r="O5414" s="274">
        <v>11981.45</v>
      </c>
      <c r="P5414" s="89" t="s">
        <v>670</v>
      </c>
    </row>
    <row r="5415" spans="1:16" ht="38.25">
      <c r="A5415" s="271" t="s">
        <v>565</v>
      </c>
      <c r="B5415" s="89"/>
      <c r="C5415" s="272" t="s">
        <v>615</v>
      </c>
      <c r="D5415" s="84">
        <v>43560</v>
      </c>
      <c r="E5415" s="85" t="s">
        <v>9784</v>
      </c>
      <c r="F5415" s="85" t="s">
        <v>3</v>
      </c>
      <c r="G5415" s="85">
        <v>1726200</v>
      </c>
      <c r="H5415" s="89"/>
      <c r="I5415" s="273" t="s">
        <v>11554</v>
      </c>
      <c r="J5415" s="89"/>
      <c r="K5415" s="89"/>
      <c r="L5415" s="89"/>
      <c r="M5415" s="89"/>
      <c r="N5415" s="274">
        <v>0</v>
      </c>
      <c r="O5415" s="274">
        <v>836.07</v>
      </c>
      <c r="P5415" s="89" t="s">
        <v>670</v>
      </c>
    </row>
    <row r="5416" spans="1:16" ht="38.25">
      <c r="A5416" s="271" t="s">
        <v>565</v>
      </c>
      <c r="B5416" s="89"/>
      <c r="C5416" s="272" t="s">
        <v>615</v>
      </c>
      <c r="D5416" s="84">
        <v>43560</v>
      </c>
      <c r="E5416" s="85" t="s">
        <v>9785</v>
      </c>
      <c r="F5416" s="85" t="s">
        <v>3</v>
      </c>
      <c r="G5416" s="85">
        <v>1726204</v>
      </c>
      <c r="H5416" s="89"/>
      <c r="I5416" s="273" t="s">
        <v>11554</v>
      </c>
      <c r="J5416" s="89"/>
      <c r="K5416" s="89"/>
      <c r="L5416" s="89"/>
      <c r="M5416" s="89"/>
      <c r="N5416" s="274">
        <v>0</v>
      </c>
      <c r="O5416" s="274">
        <v>3920.29</v>
      </c>
      <c r="P5416" s="89" t="s">
        <v>670</v>
      </c>
    </row>
    <row r="5417" spans="1:16" ht="63.75">
      <c r="A5417" s="271">
        <v>310</v>
      </c>
      <c r="B5417" s="89"/>
      <c r="C5417" s="272" t="s">
        <v>141</v>
      </c>
      <c r="D5417" s="84">
        <v>43560</v>
      </c>
      <c r="E5417" s="85" t="s">
        <v>9786</v>
      </c>
      <c r="F5417" s="85" t="s">
        <v>3</v>
      </c>
      <c r="G5417" s="85">
        <v>1726205</v>
      </c>
      <c r="H5417" s="89"/>
      <c r="I5417" s="273" t="s">
        <v>11555</v>
      </c>
      <c r="J5417" s="89"/>
      <c r="K5417" s="89"/>
      <c r="L5417" s="89"/>
      <c r="M5417" s="89"/>
      <c r="N5417" s="274">
        <v>0</v>
      </c>
      <c r="O5417" s="274">
        <v>353.55</v>
      </c>
      <c r="P5417" s="89" t="s">
        <v>670</v>
      </c>
    </row>
    <row r="5418" spans="1:16" ht="38.25">
      <c r="A5418" s="271" t="s">
        <v>565</v>
      </c>
      <c r="B5418" s="89"/>
      <c r="C5418" s="272" t="s">
        <v>615</v>
      </c>
      <c r="D5418" s="84">
        <v>43560</v>
      </c>
      <c r="E5418" s="85" t="s">
        <v>9787</v>
      </c>
      <c r="F5418" s="85" t="s">
        <v>3</v>
      </c>
      <c r="G5418" s="85">
        <v>1726243</v>
      </c>
      <c r="H5418" s="89"/>
      <c r="I5418" s="273" t="s">
        <v>11556</v>
      </c>
      <c r="J5418" s="89"/>
      <c r="K5418" s="89"/>
      <c r="L5418" s="89"/>
      <c r="M5418" s="89"/>
      <c r="N5418" s="274">
        <v>0</v>
      </c>
      <c r="O5418" s="274">
        <v>939.19</v>
      </c>
      <c r="P5418" s="89" t="s">
        <v>670</v>
      </c>
    </row>
    <row r="5419" spans="1:16" ht="51">
      <c r="A5419" s="271">
        <v>35</v>
      </c>
      <c r="B5419" s="89"/>
      <c r="C5419" s="272" t="s">
        <v>46</v>
      </c>
      <c r="D5419" s="84">
        <v>43560</v>
      </c>
      <c r="E5419" s="85" t="s">
        <v>9788</v>
      </c>
      <c r="F5419" s="85" t="s">
        <v>3</v>
      </c>
      <c r="G5419" s="85">
        <v>1726246</v>
      </c>
      <c r="H5419" s="89"/>
      <c r="I5419" s="273" t="s">
        <v>11557</v>
      </c>
      <c r="J5419" s="89"/>
      <c r="K5419" s="89"/>
      <c r="L5419" s="89"/>
      <c r="M5419" s="89"/>
      <c r="N5419" s="274">
        <v>0</v>
      </c>
      <c r="O5419" s="274">
        <v>925</v>
      </c>
      <c r="P5419" s="89" t="s">
        <v>670</v>
      </c>
    </row>
    <row r="5420" spans="1:16" ht="38.25">
      <c r="A5420" s="271" t="s">
        <v>565</v>
      </c>
      <c r="B5420" s="89"/>
      <c r="C5420" s="272" t="s">
        <v>615</v>
      </c>
      <c r="D5420" s="84">
        <v>43560</v>
      </c>
      <c r="E5420" s="85" t="s">
        <v>9789</v>
      </c>
      <c r="F5420" s="85" t="s">
        <v>3</v>
      </c>
      <c r="G5420" s="85">
        <v>1726247</v>
      </c>
      <c r="H5420" s="89"/>
      <c r="I5420" s="273" t="s">
        <v>11556</v>
      </c>
      <c r="J5420" s="89"/>
      <c r="K5420" s="89"/>
      <c r="L5420" s="89"/>
      <c r="M5420" s="89"/>
      <c r="N5420" s="274">
        <v>0</v>
      </c>
      <c r="O5420" s="274">
        <v>732.31000000000006</v>
      </c>
      <c r="P5420" s="89" t="s">
        <v>670</v>
      </c>
    </row>
    <row r="5421" spans="1:16" ht="38.25">
      <c r="A5421" s="271" t="s">
        <v>565</v>
      </c>
      <c r="B5421" s="89"/>
      <c r="C5421" s="272" t="s">
        <v>615</v>
      </c>
      <c r="D5421" s="84">
        <v>43560</v>
      </c>
      <c r="E5421" s="85" t="s">
        <v>9790</v>
      </c>
      <c r="F5421" s="85" t="s">
        <v>3</v>
      </c>
      <c r="G5421" s="85">
        <v>1726249</v>
      </c>
      <c r="H5421" s="89"/>
      <c r="I5421" s="273" t="s">
        <v>11556</v>
      </c>
      <c r="J5421" s="89"/>
      <c r="K5421" s="89"/>
      <c r="L5421" s="89"/>
      <c r="M5421" s="89"/>
      <c r="N5421" s="274">
        <v>0</v>
      </c>
      <c r="O5421" s="274">
        <v>1098.4000000000001</v>
      </c>
      <c r="P5421" s="89" t="s">
        <v>670</v>
      </c>
    </row>
    <row r="5422" spans="1:16" ht="38.25">
      <c r="A5422" s="271" t="s">
        <v>565</v>
      </c>
      <c r="B5422" s="89"/>
      <c r="C5422" s="272" t="s">
        <v>615</v>
      </c>
      <c r="D5422" s="84">
        <v>43560</v>
      </c>
      <c r="E5422" s="85" t="s">
        <v>9791</v>
      </c>
      <c r="F5422" s="85" t="s">
        <v>3</v>
      </c>
      <c r="G5422" s="85">
        <v>1726250</v>
      </c>
      <c r="H5422" s="89"/>
      <c r="I5422" s="273" t="s">
        <v>11556</v>
      </c>
      <c r="J5422" s="89"/>
      <c r="K5422" s="89"/>
      <c r="L5422" s="89"/>
      <c r="M5422" s="89"/>
      <c r="N5422" s="274">
        <v>0</v>
      </c>
      <c r="O5422" s="274">
        <v>1098.4000000000001</v>
      </c>
      <c r="P5422" s="89" t="s">
        <v>670</v>
      </c>
    </row>
    <row r="5423" spans="1:16" ht="38.25">
      <c r="A5423" s="271" t="s">
        <v>565</v>
      </c>
      <c r="B5423" s="89"/>
      <c r="C5423" s="272" t="s">
        <v>615</v>
      </c>
      <c r="D5423" s="84">
        <v>43560</v>
      </c>
      <c r="E5423" s="85" t="s">
        <v>9792</v>
      </c>
      <c r="F5423" s="85" t="s">
        <v>3</v>
      </c>
      <c r="G5423" s="85">
        <v>1726251</v>
      </c>
      <c r="H5423" s="89"/>
      <c r="I5423" s="273" t="s">
        <v>11556</v>
      </c>
      <c r="J5423" s="89"/>
      <c r="K5423" s="89"/>
      <c r="L5423" s="89"/>
      <c r="M5423" s="89"/>
      <c r="N5423" s="274">
        <v>0</v>
      </c>
      <c r="O5423" s="274">
        <v>939.19</v>
      </c>
      <c r="P5423" s="89" t="s">
        <v>670</v>
      </c>
    </row>
    <row r="5424" spans="1:16" ht="38.25">
      <c r="A5424" s="271" t="s">
        <v>565</v>
      </c>
      <c r="B5424" s="89"/>
      <c r="C5424" s="272" t="s">
        <v>615</v>
      </c>
      <c r="D5424" s="84">
        <v>43560</v>
      </c>
      <c r="E5424" s="85" t="s">
        <v>9793</v>
      </c>
      <c r="F5424" s="85" t="s">
        <v>3</v>
      </c>
      <c r="G5424" s="85">
        <v>1726259</v>
      </c>
      <c r="H5424" s="89"/>
      <c r="I5424" s="273" t="s">
        <v>5930</v>
      </c>
      <c r="J5424" s="89"/>
      <c r="K5424" s="89"/>
      <c r="L5424" s="89"/>
      <c r="M5424" s="89"/>
      <c r="N5424" s="274">
        <v>0</v>
      </c>
      <c r="O5424" s="274">
        <v>2075</v>
      </c>
      <c r="P5424" s="89" t="s">
        <v>670</v>
      </c>
    </row>
    <row r="5425" spans="1:16" ht="51">
      <c r="A5425" s="271">
        <v>35</v>
      </c>
      <c r="B5425" s="89"/>
      <c r="C5425" s="272" t="s">
        <v>46</v>
      </c>
      <c r="D5425" s="84">
        <v>43560</v>
      </c>
      <c r="E5425" s="85" t="s">
        <v>9794</v>
      </c>
      <c r="F5425" s="85" t="s">
        <v>3</v>
      </c>
      <c r="G5425" s="85">
        <v>1726261</v>
      </c>
      <c r="H5425" s="89"/>
      <c r="I5425" s="273" t="s">
        <v>781</v>
      </c>
      <c r="J5425" s="89"/>
      <c r="K5425" s="89"/>
      <c r="L5425" s="89"/>
      <c r="M5425" s="89"/>
      <c r="N5425" s="274">
        <v>0</v>
      </c>
      <c r="O5425" s="274">
        <v>460</v>
      </c>
      <c r="P5425" s="89" t="s">
        <v>670</v>
      </c>
    </row>
    <row r="5426" spans="1:16" ht="38.25">
      <c r="A5426" s="271" t="s">
        <v>565</v>
      </c>
      <c r="B5426" s="89"/>
      <c r="C5426" s="272" t="s">
        <v>615</v>
      </c>
      <c r="D5426" s="84">
        <v>43560</v>
      </c>
      <c r="E5426" s="85" t="s">
        <v>9795</v>
      </c>
      <c r="F5426" s="85" t="s">
        <v>3</v>
      </c>
      <c r="G5426" s="85">
        <v>1726267</v>
      </c>
      <c r="H5426" s="89"/>
      <c r="I5426" s="273" t="s">
        <v>729</v>
      </c>
      <c r="J5426" s="89"/>
      <c r="K5426" s="89"/>
      <c r="L5426" s="89"/>
      <c r="M5426" s="89"/>
      <c r="N5426" s="274">
        <v>0</v>
      </c>
      <c r="O5426" s="274">
        <v>800</v>
      </c>
      <c r="P5426" s="89" t="s">
        <v>670</v>
      </c>
    </row>
    <row r="5427" spans="1:16" ht="38.25">
      <c r="A5427" s="271">
        <v>526</v>
      </c>
      <c r="B5427" s="89"/>
      <c r="C5427" s="272" t="s">
        <v>610</v>
      </c>
      <c r="D5427" s="84">
        <v>43563</v>
      </c>
      <c r="E5427" s="85" t="s">
        <v>9796</v>
      </c>
      <c r="F5427" s="85" t="s">
        <v>3</v>
      </c>
      <c r="G5427" s="85">
        <v>1726990</v>
      </c>
      <c r="H5427" s="89"/>
      <c r="I5427" s="273" t="s">
        <v>11375</v>
      </c>
      <c r="J5427" s="89"/>
      <c r="K5427" s="89"/>
      <c r="L5427" s="89"/>
      <c r="M5427" s="89"/>
      <c r="N5427" s="274">
        <v>0</v>
      </c>
      <c r="O5427" s="274">
        <v>80</v>
      </c>
      <c r="P5427" s="89" t="s">
        <v>670</v>
      </c>
    </row>
    <row r="5428" spans="1:16" ht="38.25">
      <c r="A5428" s="271">
        <v>526</v>
      </c>
      <c r="B5428" s="89"/>
      <c r="C5428" s="272" t="s">
        <v>610</v>
      </c>
      <c r="D5428" s="84">
        <v>43563</v>
      </c>
      <c r="E5428" s="85" t="s">
        <v>9797</v>
      </c>
      <c r="F5428" s="85" t="s">
        <v>3</v>
      </c>
      <c r="G5428" s="85">
        <v>1726988</v>
      </c>
      <c r="H5428" s="89"/>
      <c r="I5428" s="273" t="s">
        <v>11558</v>
      </c>
      <c r="J5428" s="89"/>
      <c r="K5428" s="89"/>
      <c r="L5428" s="89"/>
      <c r="M5428" s="89"/>
      <c r="N5428" s="274">
        <v>0</v>
      </c>
      <c r="O5428" s="274">
        <v>51</v>
      </c>
      <c r="P5428" s="89" t="s">
        <v>670</v>
      </c>
    </row>
    <row r="5429" spans="1:16" ht="51">
      <c r="A5429" s="271" t="s">
        <v>565</v>
      </c>
      <c r="B5429" s="89"/>
      <c r="C5429" s="272" t="s">
        <v>615</v>
      </c>
      <c r="D5429" s="84">
        <v>43563</v>
      </c>
      <c r="E5429" s="85" t="s">
        <v>9798</v>
      </c>
      <c r="F5429" s="85" t="s">
        <v>3</v>
      </c>
      <c r="G5429" s="85">
        <v>1726985</v>
      </c>
      <c r="H5429" s="89"/>
      <c r="I5429" s="273" t="s">
        <v>11559</v>
      </c>
      <c r="J5429" s="89"/>
      <c r="K5429" s="89"/>
      <c r="L5429" s="89"/>
      <c r="M5429" s="89"/>
      <c r="N5429" s="274">
        <v>0</v>
      </c>
      <c r="O5429" s="274">
        <v>43.75</v>
      </c>
      <c r="P5429" s="89" t="s">
        <v>670</v>
      </c>
    </row>
    <row r="5430" spans="1:16" ht="38.25">
      <c r="A5430" s="271">
        <v>526</v>
      </c>
      <c r="B5430" s="89"/>
      <c r="C5430" s="272" t="s">
        <v>610</v>
      </c>
      <c r="D5430" s="84">
        <v>43563</v>
      </c>
      <c r="E5430" s="85" t="s">
        <v>9799</v>
      </c>
      <c r="F5430" s="85" t="s">
        <v>3</v>
      </c>
      <c r="G5430" s="85">
        <v>1726976</v>
      </c>
      <c r="H5430" s="89"/>
      <c r="I5430" s="273" t="s">
        <v>11560</v>
      </c>
      <c r="J5430" s="89"/>
      <c r="K5430" s="89"/>
      <c r="L5430" s="89"/>
      <c r="M5430" s="89"/>
      <c r="N5430" s="274">
        <v>0</v>
      </c>
      <c r="O5430" s="274">
        <v>31</v>
      </c>
      <c r="P5430" s="89" t="s">
        <v>670</v>
      </c>
    </row>
    <row r="5431" spans="1:16" ht="38.25">
      <c r="A5431" s="271">
        <v>20</v>
      </c>
      <c r="B5431" s="89"/>
      <c r="C5431" s="272" t="s">
        <v>44</v>
      </c>
      <c r="D5431" s="84">
        <v>43563</v>
      </c>
      <c r="E5431" s="85" t="s">
        <v>9800</v>
      </c>
      <c r="F5431" s="85" t="s">
        <v>3</v>
      </c>
      <c r="G5431" s="85">
        <v>1726974</v>
      </c>
      <c r="H5431" s="89"/>
      <c r="I5431" s="273" t="s">
        <v>11561</v>
      </c>
      <c r="J5431" s="89"/>
      <c r="K5431" s="89"/>
      <c r="L5431" s="89"/>
      <c r="M5431" s="89"/>
      <c r="N5431" s="274">
        <v>0</v>
      </c>
      <c r="O5431" s="274">
        <v>11</v>
      </c>
      <c r="P5431" s="89" t="s">
        <v>670</v>
      </c>
    </row>
    <row r="5432" spans="1:16" ht="51">
      <c r="A5432" s="271">
        <v>383</v>
      </c>
      <c r="B5432" s="89"/>
      <c r="C5432" s="272" t="s">
        <v>1363</v>
      </c>
      <c r="D5432" s="84">
        <v>43563</v>
      </c>
      <c r="E5432" s="85" t="s">
        <v>9801</v>
      </c>
      <c r="F5432" s="85" t="s">
        <v>3</v>
      </c>
      <c r="G5432" s="85">
        <v>1726972</v>
      </c>
      <c r="H5432" s="89"/>
      <c r="I5432" s="273" t="s">
        <v>11562</v>
      </c>
      <c r="J5432" s="89"/>
      <c r="K5432" s="89"/>
      <c r="L5432" s="89"/>
      <c r="M5432" s="89"/>
      <c r="N5432" s="274">
        <v>0</v>
      </c>
      <c r="O5432" s="274">
        <v>15</v>
      </c>
      <c r="P5432" s="89" t="s">
        <v>670</v>
      </c>
    </row>
    <row r="5433" spans="1:16" ht="51">
      <c r="A5433" s="271" t="s">
        <v>565</v>
      </c>
      <c r="B5433" s="89"/>
      <c r="C5433" s="272" t="s">
        <v>615</v>
      </c>
      <c r="D5433" s="84">
        <v>43563</v>
      </c>
      <c r="E5433" s="85" t="s">
        <v>9802</v>
      </c>
      <c r="F5433" s="85" t="s">
        <v>3</v>
      </c>
      <c r="G5433" s="85">
        <v>1726965</v>
      </c>
      <c r="H5433" s="89"/>
      <c r="I5433" s="273" t="s">
        <v>11563</v>
      </c>
      <c r="J5433" s="89"/>
      <c r="K5433" s="89"/>
      <c r="L5433" s="89"/>
      <c r="M5433" s="89"/>
      <c r="N5433" s="274">
        <v>0</v>
      </c>
      <c r="O5433" s="274">
        <v>160</v>
      </c>
      <c r="P5433" s="89" t="s">
        <v>670</v>
      </c>
    </row>
    <row r="5434" spans="1:16" ht="51">
      <c r="A5434" s="271" t="s">
        <v>565</v>
      </c>
      <c r="B5434" s="89"/>
      <c r="C5434" s="272" t="s">
        <v>615</v>
      </c>
      <c r="D5434" s="84">
        <v>43563</v>
      </c>
      <c r="E5434" s="85" t="s">
        <v>9803</v>
      </c>
      <c r="F5434" s="85" t="s">
        <v>3</v>
      </c>
      <c r="G5434" s="85">
        <v>1726928</v>
      </c>
      <c r="H5434" s="89"/>
      <c r="I5434" s="273" t="s">
        <v>11564</v>
      </c>
      <c r="J5434" s="89"/>
      <c r="K5434" s="89"/>
      <c r="L5434" s="89"/>
      <c r="M5434" s="89"/>
      <c r="N5434" s="274">
        <v>0</v>
      </c>
      <c r="O5434" s="274">
        <v>1726</v>
      </c>
      <c r="P5434" s="89" t="s">
        <v>670</v>
      </c>
    </row>
    <row r="5435" spans="1:16" ht="38.25">
      <c r="A5435" s="271" t="s">
        <v>565</v>
      </c>
      <c r="B5435" s="89"/>
      <c r="C5435" s="272" t="s">
        <v>615</v>
      </c>
      <c r="D5435" s="84">
        <v>43563</v>
      </c>
      <c r="E5435" s="85" t="s">
        <v>9804</v>
      </c>
      <c r="F5435" s="85" t="s">
        <v>3</v>
      </c>
      <c r="G5435" s="85">
        <v>1726926</v>
      </c>
      <c r="H5435" s="89"/>
      <c r="I5435" s="273" t="s">
        <v>11565</v>
      </c>
      <c r="J5435" s="89"/>
      <c r="K5435" s="89"/>
      <c r="L5435" s="89"/>
      <c r="M5435" s="89"/>
      <c r="N5435" s="274">
        <v>0</v>
      </c>
      <c r="O5435" s="274">
        <v>1624.4</v>
      </c>
      <c r="P5435" s="89" t="s">
        <v>670</v>
      </c>
    </row>
    <row r="5436" spans="1:16" ht="89.25">
      <c r="A5436" s="271">
        <v>587</v>
      </c>
      <c r="B5436" s="89"/>
      <c r="C5436" s="272" t="s">
        <v>730</v>
      </c>
      <c r="D5436" s="84">
        <v>43563</v>
      </c>
      <c r="E5436" s="85" t="s">
        <v>9805</v>
      </c>
      <c r="F5436" s="85" t="s">
        <v>3</v>
      </c>
      <c r="G5436" s="85">
        <v>1726898</v>
      </c>
      <c r="H5436" s="89"/>
      <c r="I5436" s="273" t="s">
        <v>11566</v>
      </c>
      <c r="J5436" s="89"/>
      <c r="K5436" s="89"/>
      <c r="L5436" s="89"/>
      <c r="M5436" s="89"/>
      <c r="N5436" s="274">
        <v>0</v>
      </c>
      <c r="O5436" s="274">
        <v>179.20000000000002</v>
      </c>
      <c r="P5436" s="89" t="s">
        <v>670</v>
      </c>
    </row>
    <row r="5437" spans="1:16" ht="38.25">
      <c r="A5437" s="271" t="s">
        <v>565</v>
      </c>
      <c r="B5437" s="89"/>
      <c r="C5437" s="272" t="s">
        <v>615</v>
      </c>
      <c r="D5437" s="84">
        <v>43563</v>
      </c>
      <c r="E5437" s="85" t="s">
        <v>9806</v>
      </c>
      <c r="F5437" s="85" t="s">
        <v>3</v>
      </c>
      <c r="G5437" s="85">
        <v>1726888</v>
      </c>
      <c r="H5437" s="89"/>
      <c r="I5437" s="273" t="s">
        <v>11567</v>
      </c>
      <c r="J5437" s="89"/>
      <c r="K5437" s="89"/>
      <c r="L5437" s="89"/>
      <c r="M5437" s="89"/>
      <c r="N5437" s="274">
        <v>0</v>
      </c>
      <c r="O5437" s="274">
        <v>1669</v>
      </c>
      <c r="P5437" s="89" t="s">
        <v>670</v>
      </c>
    </row>
    <row r="5438" spans="1:16" ht="51">
      <c r="A5438" s="271">
        <v>212</v>
      </c>
      <c r="B5438" s="89"/>
      <c r="C5438" s="272" t="s">
        <v>100</v>
      </c>
      <c r="D5438" s="84">
        <v>43563</v>
      </c>
      <c r="E5438" s="85" t="s">
        <v>9807</v>
      </c>
      <c r="F5438" s="85" t="s">
        <v>3</v>
      </c>
      <c r="G5438" s="85">
        <v>1726884</v>
      </c>
      <c r="H5438" s="89"/>
      <c r="I5438" s="273" t="s">
        <v>11568</v>
      </c>
      <c r="J5438" s="89"/>
      <c r="K5438" s="89"/>
      <c r="L5438" s="89"/>
      <c r="M5438" s="89"/>
      <c r="N5438" s="274">
        <v>0</v>
      </c>
      <c r="O5438" s="274">
        <v>43</v>
      </c>
      <c r="P5438" s="89" t="s">
        <v>670</v>
      </c>
    </row>
    <row r="5439" spans="1:16" ht="51">
      <c r="A5439" s="271">
        <v>212</v>
      </c>
      <c r="B5439" s="89"/>
      <c r="C5439" s="272" t="s">
        <v>100</v>
      </c>
      <c r="D5439" s="84">
        <v>43563</v>
      </c>
      <c r="E5439" s="85" t="s">
        <v>9808</v>
      </c>
      <c r="F5439" s="85" t="s">
        <v>3</v>
      </c>
      <c r="G5439" s="85">
        <v>1726883</v>
      </c>
      <c r="H5439" s="89"/>
      <c r="I5439" s="273" t="s">
        <v>11569</v>
      </c>
      <c r="J5439" s="89"/>
      <c r="K5439" s="89"/>
      <c r="L5439" s="89"/>
      <c r="M5439" s="89"/>
      <c r="N5439" s="274">
        <v>0</v>
      </c>
      <c r="O5439" s="274">
        <v>40</v>
      </c>
      <c r="P5439" s="89" t="s">
        <v>670</v>
      </c>
    </row>
    <row r="5440" spans="1:16" ht="63.75">
      <c r="A5440" s="271">
        <v>212</v>
      </c>
      <c r="B5440" s="89"/>
      <c r="C5440" s="272" t="s">
        <v>100</v>
      </c>
      <c r="D5440" s="84">
        <v>43563</v>
      </c>
      <c r="E5440" s="85" t="s">
        <v>9809</v>
      </c>
      <c r="F5440" s="85" t="s">
        <v>3</v>
      </c>
      <c r="G5440" s="85">
        <v>1726881</v>
      </c>
      <c r="H5440" s="89"/>
      <c r="I5440" s="273" t="s">
        <v>11570</v>
      </c>
      <c r="J5440" s="89"/>
      <c r="K5440" s="89"/>
      <c r="L5440" s="89"/>
      <c r="M5440" s="89"/>
      <c r="N5440" s="274">
        <v>0</v>
      </c>
      <c r="O5440" s="274">
        <v>101</v>
      </c>
      <c r="P5440" s="89" t="s">
        <v>670</v>
      </c>
    </row>
    <row r="5441" spans="1:16" ht="51">
      <c r="A5441" s="271">
        <v>212</v>
      </c>
      <c r="B5441" s="89"/>
      <c r="C5441" s="272" t="s">
        <v>100</v>
      </c>
      <c r="D5441" s="84">
        <v>43563</v>
      </c>
      <c r="E5441" s="85" t="s">
        <v>9810</v>
      </c>
      <c r="F5441" s="85" t="s">
        <v>3</v>
      </c>
      <c r="G5441" s="85">
        <v>1726880</v>
      </c>
      <c r="H5441" s="89"/>
      <c r="I5441" s="273" t="s">
        <v>11571</v>
      </c>
      <c r="J5441" s="89"/>
      <c r="K5441" s="89"/>
      <c r="L5441" s="89"/>
      <c r="M5441" s="89"/>
      <c r="N5441" s="274">
        <v>0</v>
      </c>
      <c r="O5441" s="274">
        <v>676</v>
      </c>
      <c r="P5441" s="89" t="s">
        <v>670</v>
      </c>
    </row>
    <row r="5442" spans="1:16" ht="51">
      <c r="A5442" s="271">
        <v>212</v>
      </c>
      <c r="B5442" s="89"/>
      <c r="C5442" s="272" t="s">
        <v>100</v>
      </c>
      <c r="D5442" s="84">
        <v>43563</v>
      </c>
      <c r="E5442" s="85" t="s">
        <v>9811</v>
      </c>
      <c r="F5442" s="85" t="s">
        <v>3</v>
      </c>
      <c r="G5442" s="85">
        <v>1726879</v>
      </c>
      <c r="H5442" s="89"/>
      <c r="I5442" s="273" t="s">
        <v>11572</v>
      </c>
      <c r="J5442" s="89"/>
      <c r="K5442" s="89"/>
      <c r="L5442" s="89"/>
      <c r="M5442" s="89"/>
      <c r="N5442" s="274">
        <v>0</v>
      </c>
      <c r="O5442" s="274">
        <v>72</v>
      </c>
      <c r="P5442" s="89" t="s">
        <v>670</v>
      </c>
    </row>
    <row r="5443" spans="1:16" ht="51">
      <c r="A5443" s="271">
        <v>206</v>
      </c>
      <c r="B5443" s="89"/>
      <c r="C5443" s="272" t="s">
        <v>97</v>
      </c>
      <c r="D5443" s="84">
        <v>43563</v>
      </c>
      <c r="E5443" s="85" t="s">
        <v>9812</v>
      </c>
      <c r="F5443" s="85" t="s">
        <v>3</v>
      </c>
      <c r="G5443" s="85">
        <v>1727075</v>
      </c>
      <c r="H5443" s="89"/>
      <c r="I5443" s="273" t="s">
        <v>11573</v>
      </c>
      <c r="J5443" s="89"/>
      <c r="K5443" s="89"/>
      <c r="L5443" s="89"/>
      <c r="M5443" s="89"/>
      <c r="N5443" s="274">
        <v>0</v>
      </c>
      <c r="O5443" s="274">
        <v>27.75</v>
      </c>
      <c r="P5443" s="89" t="s">
        <v>670</v>
      </c>
    </row>
    <row r="5444" spans="1:16" ht="38.25">
      <c r="A5444" s="271">
        <v>526</v>
      </c>
      <c r="B5444" s="89"/>
      <c r="C5444" s="272" t="s">
        <v>610</v>
      </c>
      <c r="D5444" s="84">
        <v>43563</v>
      </c>
      <c r="E5444" s="85" t="s">
        <v>9813</v>
      </c>
      <c r="F5444" s="85" t="s">
        <v>3</v>
      </c>
      <c r="G5444" s="85">
        <v>1727068</v>
      </c>
      <c r="H5444" s="89"/>
      <c r="I5444" s="273" t="s">
        <v>11574</v>
      </c>
      <c r="J5444" s="89"/>
      <c r="K5444" s="89"/>
      <c r="L5444" s="89"/>
      <c r="M5444" s="89"/>
      <c r="N5444" s="274">
        <v>0</v>
      </c>
      <c r="O5444" s="274">
        <v>70</v>
      </c>
      <c r="P5444" s="89" t="s">
        <v>670</v>
      </c>
    </row>
    <row r="5445" spans="1:16" ht="38.25">
      <c r="A5445" s="271">
        <v>526</v>
      </c>
      <c r="B5445" s="89"/>
      <c r="C5445" s="272" t="s">
        <v>610</v>
      </c>
      <c r="D5445" s="84">
        <v>43563</v>
      </c>
      <c r="E5445" s="85" t="s">
        <v>9814</v>
      </c>
      <c r="F5445" s="85" t="s">
        <v>3</v>
      </c>
      <c r="G5445" s="85">
        <v>1727067</v>
      </c>
      <c r="H5445" s="89"/>
      <c r="I5445" s="273" t="s">
        <v>11575</v>
      </c>
      <c r="J5445" s="89"/>
      <c r="K5445" s="89"/>
      <c r="L5445" s="89"/>
      <c r="M5445" s="89"/>
      <c r="N5445" s="274">
        <v>0</v>
      </c>
      <c r="O5445" s="274">
        <v>70</v>
      </c>
      <c r="P5445" s="89" t="s">
        <v>670</v>
      </c>
    </row>
    <row r="5446" spans="1:16" ht="38.25">
      <c r="A5446" s="271">
        <v>155</v>
      </c>
      <c r="B5446" s="89"/>
      <c r="C5446" s="272" t="s">
        <v>85</v>
      </c>
      <c r="D5446" s="84">
        <v>43563</v>
      </c>
      <c r="E5446" s="85" t="s">
        <v>9815</v>
      </c>
      <c r="F5446" s="85" t="s">
        <v>3</v>
      </c>
      <c r="G5446" s="85">
        <v>1727066</v>
      </c>
      <c r="H5446" s="89"/>
      <c r="I5446" s="273" t="s">
        <v>11576</v>
      </c>
      <c r="J5446" s="89"/>
      <c r="K5446" s="89"/>
      <c r="L5446" s="89"/>
      <c r="M5446" s="89"/>
      <c r="N5446" s="274">
        <v>0</v>
      </c>
      <c r="O5446" s="274">
        <v>189</v>
      </c>
      <c r="P5446" s="89" t="s">
        <v>670</v>
      </c>
    </row>
    <row r="5447" spans="1:16" ht="51">
      <c r="A5447" s="271">
        <v>526</v>
      </c>
      <c r="B5447" s="89"/>
      <c r="C5447" s="272" t="s">
        <v>610</v>
      </c>
      <c r="D5447" s="84">
        <v>43563</v>
      </c>
      <c r="E5447" s="85" t="s">
        <v>9816</v>
      </c>
      <c r="F5447" s="85" t="s">
        <v>3</v>
      </c>
      <c r="G5447" s="85">
        <v>1727065</v>
      </c>
      <c r="H5447" s="89"/>
      <c r="I5447" s="273" t="s">
        <v>11577</v>
      </c>
      <c r="J5447" s="89"/>
      <c r="K5447" s="89"/>
      <c r="L5447" s="89"/>
      <c r="M5447" s="89"/>
      <c r="N5447" s="274">
        <v>0</v>
      </c>
      <c r="O5447" s="274">
        <v>70</v>
      </c>
      <c r="P5447" s="89" t="s">
        <v>670</v>
      </c>
    </row>
    <row r="5448" spans="1:16" ht="38.25">
      <c r="A5448" s="271">
        <v>526</v>
      </c>
      <c r="B5448" s="89"/>
      <c r="C5448" s="272" t="s">
        <v>610</v>
      </c>
      <c r="D5448" s="84">
        <v>43563</v>
      </c>
      <c r="E5448" s="85" t="s">
        <v>9817</v>
      </c>
      <c r="F5448" s="85" t="s">
        <v>3</v>
      </c>
      <c r="G5448" s="85">
        <v>1727064</v>
      </c>
      <c r="H5448" s="89"/>
      <c r="I5448" s="273" t="s">
        <v>11578</v>
      </c>
      <c r="J5448" s="89"/>
      <c r="K5448" s="89"/>
      <c r="L5448" s="89"/>
      <c r="M5448" s="89"/>
      <c r="N5448" s="274">
        <v>0</v>
      </c>
      <c r="O5448" s="274">
        <v>70</v>
      </c>
      <c r="P5448" s="89" t="s">
        <v>670</v>
      </c>
    </row>
    <row r="5449" spans="1:16" ht="51">
      <c r="A5449" s="271" t="s">
        <v>565</v>
      </c>
      <c r="B5449" s="89"/>
      <c r="C5449" s="272" t="s">
        <v>615</v>
      </c>
      <c r="D5449" s="84">
        <v>43563</v>
      </c>
      <c r="E5449" s="85" t="s">
        <v>9818</v>
      </c>
      <c r="F5449" s="85" t="s">
        <v>3</v>
      </c>
      <c r="G5449" s="85">
        <v>1727031</v>
      </c>
      <c r="H5449" s="89"/>
      <c r="I5449" s="273" t="s">
        <v>11579</v>
      </c>
      <c r="J5449" s="89"/>
      <c r="K5449" s="89"/>
      <c r="L5449" s="89"/>
      <c r="M5449" s="89"/>
      <c r="N5449" s="274">
        <v>0</v>
      </c>
      <c r="O5449" s="274">
        <v>403.28000000000003</v>
      </c>
      <c r="P5449" s="89" t="s">
        <v>670</v>
      </c>
    </row>
    <row r="5450" spans="1:16" ht="38.25">
      <c r="A5450" s="271" t="s">
        <v>565</v>
      </c>
      <c r="B5450" s="89"/>
      <c r="C5450" s="272" t="s">
        <v>615</v>
      </c>
      <c r="D5450" s="84">
        <v>43563</v>
      </c>
      <c r="E5450" s="85" t="s">
        <v>9819</v>
      </c>
      <c r="F5450" s="85" t="s">
        <v>3</v>
      </c>
      <c r="G5450" s="85">
        <v>1727027</v>
      </c>
      <c r="H5450" s="89"/>
      <c r="I5450" s="273" t="s">
        <v>11580</v>
      </c>
      <c r="J5450" s="89"/>
      <c r="K5450" s="89"/>
      <c r="L5450" s="89"/>
      <c r="M5450" s="89"/>
      <c r="N5450" s="274">
        <v>0</v>
      </c>
      <c r="O5450" s="274">
        <v>600</v>
      </c>
      <c r="P5450" s="89" t="s">
        <v>670</v>
      </c>
    </row>
    <row r="5451" spans="1:16" ht="51">
      <c r="A5451" s="271" t="s">
        <v>565</v>
      </c>
      <c r="B5451" s="89"/>
      <c r="C5451" s="272" t="s">
        <v>615</v>
      </c>
      <c r="D5451" s="84">
        <v>43563</v>
      </c>
      <c r="E5451" s="85" t="s">
        <v>9820</v>
      </c>
      <c r="F5451" s="85" t="s">
        <v>3</v>
      </c>
      <c r="G5451" s="85">
        <v>1727014</v>
      </c>
      <c r="H5451" s="89"/>
      <c r="I5451" s="273" t="s">
        <v>11581</v>
      </c>
      <c r="J5451" s="89"/>
      <c r="K5451" s="89"/>
      <c r="L5451" s="89"/>
      <c r="M5451" s="89"/>
      <c r="N5451" s="274">
        <v>0</v>
      </c>
      <c r="O5451" s="274">
        <v>4992.99</v>
      </c>
      <c r="P5451" s="89" t="s">
        <v>670</v>
      </c>
    </row>
    <row r="5452" spans="1:16" ht="51">
      <c r="A5452" s="271">
        <v>20</v>
      </c>
      <c r="B5452" s="89"/>
      <c r="C5452" s="272" t="s">
        <v>44</v>
      </c>
      <c r="D5452" s="84">
        <v>43563</v>
      </c>
      <c r="E5452" s="85" t="s">
        <v>9821</v>
      </c>
      <c r="F5452" s="85" t="s">
        <v>3</v>
      </c>
      <c r="G5452" s="85">
        <v>1727007</v>
      </c>
      <c r="H5452" s="89"/>
      <c r="I5452" s="273" t="s">
        <v>11582</v>
      </c>
      <c r="J5452" s="89"/>
      <c r="K5452" s="89"/>
      <c r="L5452" s="89"/>
      <c r="M5452" s="89"/>
      <c r="N5452" s="274">
        <v>0</v>
      </c>
      <c r="O5452" s="274">
        <v>453</v>
      </c>
      <c r="P5452" s="89" t="s">
        <v>670</v>
      </c>
    </row>
    <row r="5453" spans="1:16" ht="51">
      <c r="A5453" s="271" t="s">
        <v>565</v>
      </c>
      <c r="B5453" s="89"/>
      <c r="C5453" s="272" t="s">
        <v>615</v>
      </c>
      <c r="D5453" s="84">
        <v>43563</v>
      </c>
      <c r="E5453" s="85" t="s">
        <v>9822</v>
      </c>
      <c r="F5453" s="85" t="s">
        <v>3</v>
      </c>
      <c r="G5453" s="85">
        <v>1727006</v>
      </c>
      <c r="H5453" s="89"/>
      <c r="I5453" s="273" t="s">
        <v>11583</v>
      </c>
      <c r="J5453" s="89"/>
      <c r="K5453" s="89"/>
      <c r="L5453" s="89"/>
      <c r="M5453" s="89"/>
      <c r="N5453" s="274">
        <v>0</v>
      </c>
      <c r="O5453" s="274">
        <v>68</v>
      </c>
      <c r="P5453" s="89" t="s">
        <v>670</v>
      </c>
    </row>
    <row r="5454" spans="1:16" ht="38.25">
      <c r="A5454" s="271">
        <v>526</v>
      </c>
      <c r="B5454" s="89"/>
      <c r="C5454" s="272" t="s">
        <v>610</v>
      </c>
      <c r="D5454" s="84">
        <v>43563</v>
      </c>
      <c r="E5454" s="85" t="s">
        <v>9823</v>
      </c>
      <c r="F5454" s="85" t="s">
        <v>3</v>
      </c>
      <c r="G5454" s="85">
        <v>1726998</v>
      </c>
      <c r="H5454" s="89"/>
      <c r="I5454" s="273" t="s">
        <v>11584</v>
      </c>
      <c r="J5454" s="89"/>
      <c r="K5454" s="89"/>
      <c r="L5454" s="89"/>
      <c r="M5454" s="89"/>
      <c r="N5454" s="274">
        <v>0</v>
      </c>
      <c r="O5454" s="274">
        <v>80</v>
      </c>
      <c r="P5454" s="89" t="s">
        <v>670</v>
      </c>
    </row>
    <row r="5455" spans="1:16" ht="38.25">
      <c r="A5455" s="271">
        <v>526</v>
      </c>
      <c r="B5455" s="89"/>
      <c r="C5455" s="272" t="s">
        <v>610</v>
      </c>
      <c r="D5455" s="84">
        <v>43563</v>
      </c>
      <c r="E5455" s="85" t="s">
        <v>9824</v>
      </c>
      <c r="F5455" s="85" t="s">
        <v>3</v>
      </c>
      <c r="G5455" s="85">
        <v>1726996</v>
      </c>
      <c r="H5455" s="89"/>
      <c r="I5455" s="273" t="s">
        <v>11585</v>
      </c>
      <c r="J5455" s="89"/>
      <c r="K5455" s="89"/>
      <c r="L5455" s="89"/>
      <c r="M5455" s="89"/>
      <c r="N5455" s="274">
        <v>0</v>
      </c>
      <c r="O5455" s="274">
        <v>71</v>
      </c>
      <c r="P5455" s="89" t="s">
        <v>670</v>
      </c>
    </row>
    <row r="5456" spans="1:16" ht="38.25">
      <c r="A5456" s="271">
        <v>526</v>
      </c>
      <c r="B5456" s="89"/>
      <c r="C5456" s="272" t="s">
        <v>610</v>
      </c>
      <c r="D5456" s="84">
        <v>43563</v>
      </c>
      <c r="E5456" s="85" t="s">
        <v>9825</v>
      </c>
      <c r="F5456" s="85" t="s">
        <v>3</v>
      </c>
      <c r="G5456" s="85">
        <v>1726995</v>
      </c>
      <c r="H5456" s="89"/>
      <c r="I5456" s="273" t="s">
        <v>11376</v>
      </c>
      <c r="J5456" s="89"/>
      <c r="K5456" s="89"/>
      <c r="L5456" s="89"/>
      <c r="M5456" s="89"/>
      <c r="N5456" s="274">
        <v>0</v>
      </c>
      <c r="O5456" s="274">
        <v>71</v>
      </c>
      <c r="P5456" s="89" t="s">
        <v>670</v>
      </c>
    </row>
    <row r="5457" spans="1:16" ht="38.25">
      <c r="A5457" s="271">
        <v>526</v>
      </c>
      <c r="B5457" s="89"/>
      <c r="C5457" s="272" t="s">
        <v>610</v>
      </c>
      <c r="D5457" s="84">
        <v>43563</v>
      </c>
      <c r="E5457" s="85" t="s">
        <v>9826</v>
      </c>
      <c r="F5457" s="85" t="s">
        <v>3</v>
      </c>
      <c r="G5457" s="85">
        <v>1726993</v>
      </c>
      <c r="H5457" s="89"/>
      <c r="I5457" s="273" t="s">
        <v>11586</v>
      </c>
      <c r="J5457" s="89"/>
      <c r="K5457" s="89"/>
      <c r="L5457" s="89"/>
      <c r="M5457" s="89"/>
      <c r="N5457" s="274">
        <v>0</v>
      </c>
      <c r="O5457" s="274">
        <v>71</v>
      </c>
      <c r="P5457" s="89" t="s">
        <v>670</v>
      </c>
    </row>
    <row r="5458" spans="1:16" ht="38.25">
      <c r="A5458" s="271">
        <v>526</v>
      </c>
      <c r="B5458" s="89"/>
      <c r="C5458" s="272" t="s">
        <v>610</v>
      </c>
      <c r="D5458" s="84">
        <v>43563</v>
      </c>
      <c r="E5458" s="85" t="s">
        <v>9827</v>
      </c>
      <c r="F5458" s="85" t="s">
        <v>3</v>
      </c>
      <c r="G5458" s="85">
        <v>1726992</v>
      </c>
      <c r="H5458" s="89"/>
      <c r="I5458" s="273" t="s">
        <v>11587</v>
      </c>
      <c r="J5458" s="89"/>
      <c r="K5458" s="89"/>
      <c r="L5458" s="89"/>
      <c r="M5458" s="89"/>
      <c r="N5458" s="274">
        <v>0</v>
      </c>
      <c r="O5458" s="274">
        <v>60</v>
      </c>
      <c r="P5458" s="89" t="s">
        <v>670</v>
      </c>
    </row>
    <row r="5459" spans="1:16" ht="63.75">
      <c r="A5459" s="271">
        <v>301</v>
      </c>
      <c r="B5459" s="89"/>
      <c r="C5459" s="272" t="s">
        <v>138</v>
      </c>
      <c r="D5459" s="84">
        <v>43563</v>
      </c>
      <c r="E5459" s="85" t="s">
        <v>9828</v>
      </c>
      <c r="F5459" s="85" t="s">
        <v>3</v>
      </c>
      <c r="G5459" s="85">
        <v>1726788</v>
      </c>
      <c r="H5459" s="89"/>
      <c r="I5459" s="273" t="s">
        <v>11588</v>
      </c>
      <c r="J5459" s="89"/>
      <c r="K5459" s="89"/>
      <c r="L5459" s="89"/>
      <c r="M5459" s="89"/>
      <c r="N5459" s="274">
        <v>0</v>
      </c>
      <c r="O5459" s="274">
        <v>3</v>
      </c>
      <c r="P5459" s="89" t="s">
        <v>670</v>
      </c>
    </row>
    <row r="5460" spans="1:16" ht="51">
      <c r="A5460" s="271">
        <v>41</v>
      </c>
      <c r="B5460" s="89"/>
      <c r="C5460" s="272" t="s">
        <v>47</v>
      </c>
      <c r="D5460" s="84">
        <v>43563</v>
      </c>
      <c r="E5460" s="85" t="s">
        <v>9829</v>
      </c>
      <c r="F5460" s="85" t="s">
        <v>3</v>
      </c>
      <c r="G5460" s="85">
        <v>1726774</v>
      </c>
      <c r="H5460" s="89"/>
      <c r="I5460" s="273" t="s">
        <v>11589</v>
      </c>
      <c r="J5460" s="89"/>
      <c r="K5460" s="89"/>
      <c r="L5460" s="89"/>
      <c r="M5460" s="89"/>
      <c r="N5460" s="274">
        <v>0</v>
      </c>
      <c r="O5460" s="274">
        <v>360</v>
      </c>
      <c r="P5460" s="89" t="s">
        <v>670</v>
      </c>
    </row>
    <row r="5461" spans="1:16" ht="38.25">
      <c r="A5461" s="271">
        <v>35</v>
      </c>
      <c r="B5461" s="89"/>
      <c r="C5461" s="272" t="s">
        <v>46</v>
      </c>
      <c r="D5461" s="84">
        <v>43563</v>
      </c>
      <c r="E5461" s="85" t="s">
        <v>9830</v>
      </c>
      <c r="F5461" s="85" t="s">
        <v>3</v>
      </c>
      <c r="G5461" s="85">
        <v>1726773</v>
      </c>
      <c r="H5461" s="89"/>
      <c r="I5461" s="273" t="s">
        <v>11590</v>
      </c>
      <c r="J5461" s="89"/>
      <c r="K5461" s="89"/>
      <c r="L5461" s="89"/>
      <c r="M5461" s="89"/>
      <c r="N5461" s="274">
        <v>0</v>
      </c>
      <c r="O5461" s="274">
        <v>1203.3900000000001</v>
      </c>
      <c r="P5461" s="89" t="s">
        <v>670</v>
      </c>
    </row>
    <row r="5462" spans="1:16" ht="38.25">
      <c r="A5462" s="271" t="s">
        <v>565</v>
      </c>
      <c r="B5462" s="89"/>
      <c r="C5462" s="272" t="s">
        <v>615</v>
      </c>
      <c r="D5462" s="84">
        <v>43563</v>
      </c>
      <c r="E5462" s="85" t="s">
        <v>9831</v>
      </c>
      <c r="F5462" s="85" t="s">
        <v>3</v>
      </c>
      <c r="G5462" s="85">
        <v>1726762</v>
      </c>
      <c r="H5462" s="89"/>
      <c r="I5462" s="273" t="s">
        <v>5035</v>
      </c>
      <c r="J5462" s="89"/>
      <c r="K5462" s="89"/>
      <c r="L5462" s="89"/>
      <c r="M5462" s="89"/>
      <c r="N5462" s="274">
        <v>0</v>
      </c>
      <c r="O5462" s="274">
        <v>571.76</v>
      </c>
      <c r="P5462" s="89" t="s">
        <v>670</v>
      </c>
    </row>
    <row r="5463" spans="1:16" ht="51">
      <c r="A5463" s="271" t="s">
        <v>565</v>
      </c>
      <c r="B5463" s="89"/>
      <c r="C5463" s="272" t="s">
        <v>615</v>
      </c>
      <c r="D5463" s="84">
        <v>43563</v>
      </c>
      <c r="E5463" s="85" t="s">
        <v>9832</v>
      </c>
      <c r="F5463" s="85" t="s">
        <v>3</v>
      </c>
      <c r="G5463" s="85">
        <v>1726739</v>
      </c>
      <c r="H5463" s="89"/>
      <c r="I5463" s="273" t="s">
        <v>11591</v>
      </c>
      <c r="J5463" s="89"/>
      <c r="K5463" s="89"/>
      <c r="L5463" s="89"/>
      <c r="M5463" s="89"/>
      <c r="N5463" s="274">
        <v>0</v>
      </c>
      <c r="O5463" s="274">
        <v>5720</v>
      </c>
      <c r="P5463" s="89" t="s">
        <v>670</v>
      </c>
    </row>
    <row r="5464" spans="1:16" ht="51">
      <c r="A5464" s="271">
        <v>291</v>
      </c>
      <c r="B5464" s="89"/>
      <c r="C5464" s="272" t="s">
        <v>129</v>
      </c>
      <c r="D5464" s="84">
        <v>43563</v>
      </c>
      <c r="E5464" s="85" t="s">
        <v>9833</v>
      </c>
      <c r="F5464" s="85" t="s">
        <v>3</v>
      </c>
      <c r="G5464" s="85">
        <v>1726863</v>
      </c>
      <c r="H5464" s="89"/>
      <c r="I5464" s="273" t="s">
        <v>11592</v>
      </c>
      <c r="J5464" s="89"/>
      <c r="K5464" s="89"/>
      <c r="L5464" s="89"/>
      <c r="M5464" s="89"/>
      <c r="N5464" s="274">
        <v>0</v>
      </c>
      <c r="O5464" s="274">
        <v>62201.200000000004</v>
      </c>
      <c r="P5464" s="89" t="s">
        <v>670</v>
      </c>
    </row>
    <row r="5465" spans="1:16" ht="89.25">
      <c r="A5465" s="271">
        <v>587</v>
      </c>
      <c r="B5465" s="89"/>
      <c r="C5465" s="272" t="s">
        <v>730</v>
      </c>
      <c r="D5465" s="84">
        <v>43563</v>
      </c>
      <c r="E5465" s="85" t="s">
        <v>9834</v>
      </c>
      <c r="F5465" s="85" t="s">
        <v>3</v>
      </c>
      <c r="G5465" s="85">
        <v>1726848</v>
      </c>
      <c r="H5465" s="89"/>
      <c r="I5465" s="273" t="s">
        <v>11593</v>
      </c>
      <c r="J5465" s="89"/>
      <c r="K5465" s="89"/>
      <c r="L5465" s="89"/>
      <c r="M5465" s="89"/>
      <c r="N5465" s="274">
        <v>0</v>
      </c>
      <c r="O5465" s="274">
        <v>11127</v>
      </c>
      <c r="P5465" s="89" t="s">
        <v>670</v>
      </c>
    </row>
    <row r="5466" spans="1:16" ht="51">
      <c r="A5466" s="271" t="s">
        <v>565</v>
      </c>
      <c r="B5466" s="89"/>
      <c r="C5466" s="272" t="s">
        <v>615</v>
      </c>
      <c r="D5466" s="84">
        <v>43563</v>
      </c>
      <c r="E5466" s="85" t="s">
        <v>9835</v>
      </c>
      <c r="F5466" s="85" t="s">
        <v>3</v>
      </c>
      <c r="G5466" s="85">
        <v>1726812</v>
      </c>
      <c r="H5466" s="89"/>
      <c r="I5466" s="273" t="s">
        <v>11594</v>
      </c>
      <c r="J5466" s="89"/>
      <c r="K5466" s="89"/>
      <c r="L5466" s="89"/>
      <c r="M5466" s="89"/>
      <c r="N5466" s="274">
        <v>0</v>
      </c>
      <c r="O5466" s="274">
        <v>5360.86</v>
      </c>
      <c r="P5466" s="89" t="s">
        <v>670</v>
      </c>
    </row>
    <row r="5467" spans="1:16" ht="51">
      <c r="A5467" s="271" t="s">
        <v>565</v>
      </c>
      <c r="B5467" s="89"/>
      <c r="C5467" s="272" t="s">
        <v>615</v>
      </c>
      <c r="D5467" s="84">
        <v>43563</v>
      </c>
      <c r="E5467" s="85" t="s">
        <v>9836</v>
      </c>
      <c r="F5467" s="85" t="s">
        <v>3</v>
      </c>
      <c r="G5467" s="85">
        <v>1726811</v>
      </c>
      <c r="H5467" s="89"/>
      <c r="I5467" s="273" t="s">
        <v>11595</v>
      </c>
      <c r="J5467" s="89"/>
      <c r="K5467" s="89"/>
      <c r="L5467" s="89"/>
      <c r="M5467" s="89"/>
      <c r="N5467" s="274">
        <v>0</v>
      </c>
      <c r="O5467" s="274">
        <v>6469.57</v>
      </c>
      <c r="P5467" s="89" t="s">
        <v>670</v>
      </c>
    </row>
    <row r="5468" spans="1:16" ht="51">
      <c r="A5468" s="271" t="s">
        <v>565</v>
      </c>
      <c r="B5468" s="89"/>
      <c r="C5468" s="272" t="s">
        <v>615</v>
      </c>
      <c r="D5468" s="84">
        <v>43563</v>
      </c>
      <c r="E5468" s="85" t="s">
        <v>9837</v>
      </c>
      <c r="F5468" s="85" t="s">
        <v>3</v>
      </c>
      <c r="G5468" s="85">
        <v>1726808</v>
      </c>
      <c r="H5468" s="89"/>
      <c r="I5468" s="273" t="s">
        <v>11596</v>
      </c>
      <c r="J5468" s="89"/>
      <c r="K5468" s="89"/>
      <c r="L5468" s="89"/>
      <c r="M5468" s="89"/>
      <c r="N5468" s="274">
        <v>0</v>
      </c>
      <c r="O5468" s="274">
        <v>5621.77</v>
      </c>
      <c r="P5468" s="89" t="s">
        <v>670</v>
      </c>
    </row>
    <row r="5469" spans="1:16" ht="51">
      <c r="A5469" s="271">
        <v>212</v>
      </c>
      <c r="B5469" s="89"/>
      <c r="C5469" s="272" t="s">
        <v>100</v>
      </c>
      <c r="D5469" s="84">
        <v>43563</v>
      </c>
      <c r="E5469" s="85" t="s">
        <v>9838</v>
      </c>
      <c r="F5469" s="85" t="s">
        <v>3</v>
      </c>
      <c r="G5469" s="85">
        <v>1726877</v>
      </c>
      <c r="H5469" s="89"/>
      <c r="I5469" s="273" t="s">
        <v>11597</v>
      </c>
      <c r="J5469" s="89"/>
      <c r="K5469" s="89"/>
      <c r="L5469" s="89"/>
      <c r="M5469" s="89"/>
      <c r="N5469" s="274">
        <v>0</v>
      </c>
      <c r="O5469" s="274">
        <v>485</v>
      </c>
      <c r="P5469" s="89" t="s">
        <v>670</v>
      </c>
    </row>
    <row r="5470" spans="1:16" ht="51">
      <c r="A5470" s="271">
        <v>212</v>
      </c>
      <c r="B5470" s="89"/>
      <c r="C5470" s="272" t="s">
        <v>100</v>
      </c>
      <c r="D5470" s="84">
        <v>43563</v>
      </c>
      <c r="E5470" s="85" t="s">
        <v>9839</v>
      </c>
      <c r="F5470" s="85" t="s">
        <v>3</v>
      </c>
      <c r="G5470" s="85">
        <v>1726876</v>
      </c>
      <c r="H5470" s="89"/>
      <c r="I5470" s="273" t="s">
        <v>11598</v>
      </c>
      <c r="J5470" s="89"/>
      <c r="K5470" s="89"/>
      <c r="L5470" s="89"/>
      <c r="M5470" s="89"/>
      <c r="N5470" s="274">
        <v>0</v>
      </c>
      <c r="O5470" s="274">
        <v>560.99</v>
      </c>
      <c r="P5470" s="89" t="s">
        <v>670</v>
      </c>
    </row>
    <row r="5471" spans="1:16" ht="63.75">
      <c r="A5471" s="271">
        <v>599</v>
      </c>
      <c r="B5471" s="89"/>
      <c r="C5471" s="272" t="s">
        <v>1372</v>
      </c>
      <c r="D5471" s="84">
        <v>43563</v>
      </c>
      <c r="E5471" s="85" t="s">
        <v>9840</v>
      </c>
      <c r="F5471" s="85" t="s">
        <v>3</v>
      </c>
      <c r="G5471" s="85">
        <v>1726857</v>
      </c>
      <c r="H5471" s="89"/>
      <c r="I5471" s="273" t="s">
        <v>11599</v>
      </c>
      <c r="J5471" s="89"/>
      <c r="K5471" s="89"/>
      <c r="L5471" s="89"/>
      <c r="M5471" s="89"/>
      <c r="N5471" s="274">
        <v>0</v>
      </c>
      <c r="O5471" s="274">
        <v>60</v>
      </c>
      <c r="P5471" s="89" t="s">
        <v>670</v>
      </c>
    </row>
    <row r="5472" spans="1:16" ht="38.25">
      <c r="A5472" s="271">
        <v>526</v>
      </c>
      <c r="B5472" s="89"/>
      <c r="C5472" s="272" t="s">
        <v>610</v>
      </c>
      <c r="D5472" s="84">
        <v>43563</v>
      </c>
      <c r="E5472" s="85" t="s">
        <v>9841</v>
      </c>
      <c r="F5472" s="85" t="s">
        <v>3</v>
      </c>
      <c r="G5472" s="85">
        <v>1726844</v>
      </c>
      <c r="H5472" s="89"/>
      <c r="I5472" s="273" t="s">
        <v>11600</v>
      </c>
      <c r="J5472" s="89"/>
      <c r="K5472" s="89"/>
      <c r="L5472" s="89"/>
      <c r="M5472" s="89"/>
      <c r="N5472" s="274">
        <v>0</v>
      </c>
      <c r="O5472" s="274">
        <v>30</v>
      </c>
      <c r="P5472" s="89" t="s">
        <v>670</v>
      </c>
    </row>
    <row r="5473" spans="1:16" ht="38.25">
      <c r="A5473" s="271">
        <v>526</v>
      </c>
      <c r="B5473" s="89"/>
      <c r="C5473" s="272" t="s">
        <v>610</v>
      </c>
      <c r="D5473" s="84">
        <v>43563</v>
      </c>
      <c r="E5473" s="85" t="s">
        <v>9842</v>
      </c>
      <c r="F5473" s="85" t="s">
        <v>3</v>
      </c>
      <c r="G5473" s="85">
        <v>1726843</v>
      </c>
      <c r="H5473" s="89"/>
      <c r="I5473" s="273" t="s">
        <v>11600</v>
      </c>
      <c r="J5473" s="89"/>
      <c r="K5473" s="89"/>
      <c r="L5473" s="89"/>
      <c r="M5473" s="89"/>
      <c r="N5473" s="274">
        <v>0</v>
      </c>
      <c r="O5473" s="274">
        <v>55</v>
      </c>
      <c r="P5473" s="89" t="s">
        <v>670</v>
      </c>
    </row>
    <row r="5474" spans="1:16" ht="38.25">
      <c r="A5474" s="271" t="s">
        <v>565</v>
      </c>
      <c r="B5474" s="89"/>
      <c r="C5474" s="272" t="s">
        <v>615</v>
      </c>
      <c r="D5474" s="84">
        <v>43563</v>
      </c>
      <c r="E5474" s="85" t="s">
        <v>9843</v>
      </c>
      <c r="F5474" s="85" t="s">
        <v>3</v>
      </c>
      <c r="G5474" s="85">
        <v>1726830</v>
      </c>
      <c r="H5474" s="89"/>
      <c r="I5474" s="273" t="s">
        <v>11601</v>
      </c>
      <c r="J5474" s="89"/>
      <c r="K5474" s="89"/>
      <c r="L5474" s="89"/>
      <c r="M5474" s="89"/>
      <c r="N5474" s="274">
        <v>0</v>
      </c>
      <c r="O5474" s="274">
        <v>5720</v>
      </c>
      <c r="P5474" s="89" t="s">
        <v>670</v>
      </c>
    </row>
    <row r="5475" spans="1:16" ht="51">
      <c r="A5475" s="271">
        <v>526</v>
      </c>
      <c r="B5475" s="89"/>
      <c r="C5475" s="272" t="s">
        <v>610</v>
      </c>
      <c r="D5475" s="84">
        <v>43563</v>
      </c>
      <c r="E5475" s="85" t="s">
        <v>9844</v>
      </c>
      <c r="F5475" s="85" t="s">
        <v>3</v>
      </c>
      <c r="G5475" s="85">
        <v>1726828</v>
      </c>
      <c r="H5475" s="89"/>
      <c r="I5475" s="273" t="s">
        <v>7452</v>
      </c>
      <c r="J5475" s="89"/>
      <c r="K5475" s="89"/>
      <c r="L5475" s="89"/>
      <c r="M5475" s="89"/>
      <c r="N5475" s="274">
        <v>0</v>
      </c>
      <c r="O5475" s="274">
        <v>70</v>
      </c>
      <c r="P5475" s="89" t="s">
        <v>670</v>
      </c>
    </row>
    <row r="5476" spans="1:16" ht="51">
      <c r="A5476" s="271">
        <v>20</v>
      </c>
      <c r="B5476" s="89"/>
      <c r="C5476" s="272" t="s">
        <v>44</v>
      </c>
      <c r="D5476" s="84">
        <v>43563</v>
      </c>
      <c r="E5476" s="85" t="s">
        <v>9845</v>
      </c>
      <c r="F5476" s="85" t="s">
        <v>3</v>
      </c>
      <c r="G5476" s="85">
        <v>1726824</v>
      </c>
      <c r="H5476" s="89"/>
      <c r="I5476" s="273" t="s">
        <v>11602</v>
      </c>
      <c r="J5476" s="89"/>
      <c r="K5476" s="89"/>
      <c r="L5476" s="89"/>
      <c r="M5476" s="89"/>
      <c r="N5476" s="274">
        <v>0</v>
      </c>
      <c r="O5476" s="274">
        <v>72</v>
      </c>
      <c r="P5476" s="89" t="s">
        <v>670</v>
      </c>
    </row>
    <row r="5477" spans="1:16" ht="38.25">
      <c r="A5477" s="271" t="s">
        <v>565</v>
      </c>
      <c r="B5477" s="89"/>
      <c r="C5477" s="272" t="s">
        <v>615</v>
      </c>
      <c r="D5477" s="84">
        <v>43564</v>
      </c>
      <c r="E5477" s="85" t="s">
        <v>9846</v>
      </c>
      <c r="F5477" s="85" t="s">
        <v>3</v>
      </c>
      <c r="G5477" s="85">
        <v>1727367</v>
      </c>
      <c r="H5477" s="89"/>
      <c r="I5477" s="273" t="s">
        <v>11603</v>
      </c>
      <c r="J5477" s="89"/>
      <c r="K5477" s="89"/>
      <c r="L5477" s="89"/>
      <c r="M5477" s="89"/>
      <c r="N5477" s="274">
        <v>0</v>
      </c>
      <c r="O5477" s="274">
        <v>276</v>
      </c>
      <c r="P5477" s="89" t="s">
        <v>670</v>
      </c>
    </row>
    <row r="5478" spans="1:16" ht="51">
      <c r="A5478" s="271">
        <v>551</v>
      </c>
      <c r="B5478" s="89"/>
      <c r="C5478" s="272" t="s">
        <v>176</v>
      </c>
      <c r="D5478" s="84">
        <v>43564</v>
      </c>
      <c r="E5478" s="85" t="s">
        <v>9847</v>
      </c>
      <c r="F5478" s="85" t="s">
        <v>3</v>
      </c>
      <c r="G5478" s="85">
        <v>1727369</v>
      </c>
      <c r="H5478" s="89"/>
      <c r="I5478" s="273" t="s">
        <v>11604</v>
      </c>
      <c r="J5478" s="89"/>
      <c r="K5478" s="89"/>
      <c r="L5478" s="89"/>
      <c r="M5478" s="89"/>
      <c r="N5478" s="274">
        <v>0</v>
      </c>
      <c r="O5478" s="274">
        <v>7200</v>
      </c>
      <c r="P5478" s="89" t="s">
        <v>670</v>
      </c>
    </row>
    <row r="5479" spans="1:16" ht="51">
      <c r="A5479" s="271">
        <v>526</v>
      </c>
      <c r="B5479" s="89"/>
      <c r="C5479" s="272" t="s">
        <v>610</v>
      </c>
      <c r="D5479" s="84">
        <v>43564</v>
      </c>
      <c r="E5479" s="85" t="s">
        <v>9848</v>
      </c>
      <c r="F5479" s="85" t="s">
        <v>3</v>
      </c>
      <c r="G5479" s="85">
        <v>1727371</v>
      </c>
      <c r="H5479" s="89"/>
      <c r="I5479" s="273" t="s">
        <v>11605</v>
      </c>
      <c r="J5479" s="89"/>
      <c r="K5479" s="89"/>
      <c r="L5479" s="89"/>
      <c r="M5479" s="89"/>
      <c r="N5479" s="274">
        <v>0</v>
      </c>
      <c r="O5479" s="274">
        <v>120</v>
      </c>
      <c r="P5479" s="89" t="s">
        <v>670</v>
      </c>
    </row>
    <row r="5480" spans="1:16" ht="38.25">
      <c r="A5480" s="271">
        <v>526</v>
      </c>
      <c r="B5480" s="89"/>
      <c r="C5480" s="272" t="s">
        <v>610</v>
      </c>
      <c r="D5480" s="84">
        <v>43564</v>
      </c>
      <c r="E5480" s="85" t="s">
        <v>9849</v>
      </c>
      <c r="F5480" s="85" t="s">
        <v>3</v>
      </c>
      <c r="G5480" s="85">
        <v>1727407</v>
      </c>
      <c r="H5480" s="89"/>
      <c r="I5480" s="273" t="s">
        <v>11606</v>
      </c>
      <c r="J5480" s="89"/>
      <c r="K5480" s="89"/>
      <c r="L5480" s="89"/>
      <c r="M5480" s="89"/>
      <c r="N5480" s="274">
        <v>0</v>
      </c>
      <c r="O5480" s="274">
        <v>31</v>
      </c>
      <c r="P5480" s="89" t="s">
        <v>670</v>
      </c>
    </row>
    <row r="5481" spans="1:16" ht="63.75">
      <c r="A5481" s="271">
        <v>35</v>
      </c>
      <c r="B5481" s="89"/>
      <c r="C5481" s="272" t="s">
        <v>46</v>
      </c>
      <c r="D5481" s="84">
        <v>43564</v>
      </c>
      <c r="E5481" s="85" t="s">
        <v>9850</v>
      </c>
      <c r="F5481" s="85" t="s">
        <v>3</v>
      </c>
      <c r="G5481" s="85">
        <v>1727411</v>
      </c>
      <c r="H5481" s="89"/>
      <c r="I5481" s="273" t="s">
        <v>11607</v>
      </c>
      <c r="J5481" s="89"/>
      <c r="K5481" s="89"/>
      <c r="L5481" s="89"/>
      <c r="M5481" s="89"/>
      <c r="N5481" s="274">
        <v>0</v>
      </c>
      <c r="O5481" s="274">
        <v>183.08</v>
      </c>
      <c r="P5481" s="89" t="s">
        <v>670</v>
      </c>
    </row>
    <row r="5482" spans="1:16" ht="51">
      <c r="A5482" s="271">
        <v>599</v>
      </c>
      <c r="B5482" s="89"/>
      <c r="C5482" s="272" t="s">
        <v>1372</v>
      </c>
      <c r="D5482" s="84">
        <v>43564</v>
      </c>
      <c r="E5482" s="85" t="s">
        <v>9851</v>
      </c>
      <c r="F5482" s="85" t="s">
        <v>3</v>
      </c>
      <c r="G5482" s="85">
        <v>1727412</v>
      </c>
      <c r="H5482" s="89"/>
      <c r="I5482" s="273" t="s">
        <v>3007</v>
      </c>
      <c r="J5482" s="89"/>
      <c r="K5482" s="89"/>
      <c r="L5482" s="89"/>
      <c r="M5482" s="89"/>
      <c r="N5482" s="274">
        <v>0</v>
      </c>
      <c r="O5482" s="274">
        <v>250.99</v>
      </c>
      <c r="P5482" s="89" t="s">
        <v>670</v>
      </c>
    </row>
    <row r="5483" spans="1:16" ht="38.25">
      <c r="A5483" s="271">
        <v>526</v>
      </c>
      <c r="B5483" s="89"/>
      <c r="C5483" s="272" t="s">
        <v>610</v>
      </c>
      <c r="D5483" s="84">
        <v>43564</v>
      </c>
      <c r="E5483" s="85" t="s">
        <v>9852</v>
      </c>
      <c r="F5483" s="85" t="s">
        <v>3</v>
      </c>
      <c r="G5483" s="85">
        <v>1727366</v>
      </c>
      <c r="H5483" s="89"/>
      <c r="I5483" s="273" t="s">
        <v>7887</v>
      </c>
      <c r="J5483" s="89"/>
      <c r="K5483" s="89"/>
      <c r="L5483" s="89"/>
      <c r="M5483" s="89"/>
      <c r="N5483" s="274">
        <v>0</v>
      </c>
      <c r="O5483" s="274">
        <v>70</v>
      </c>
      <c r="P5483" s="89" t="s">
        <v>670</v>
      </c>
    </row>
    <row r="5484" spans="1:16" ht="51">
      <c r="A5484" s="271">
        <v>599</v>
      </c>
      <c r="B5484" s="89"/>
      <c r="C5484" s="272" t="s">
        <v>1372</v>
      </c>
      <c r="D5484" s="84">
        <v>43564</v>
      </c>
      <c r="E5484" s="85" t="s">
        <v>9853</v>
      </c>
      <c r="F5484" s="85" t="s">
        <v>3</v>
      </c>
      <c r="G5484" s="85">
        <v>1727361</v>
      </c>
      <c r="H5484" s="89"/>
      <c r="I5484" s="273" t="s">
        <v>11608</v>
      </c>
      <c r="J5484" s="89"/>
      <c r="K5484" s="89"/>
      <c r="L5484" s="89"/>
      <c r="M5484" s="89"/>
      <c r="N5484" s="274">
        <v>0</v>
      </c>
      <c r="O5484" s="274">
        <v>85</v>
      </c>
      <c r="P5484" s="89" t="s">
        <v>670</v>
      </c>
    </row>
    <row r="5485" spans="1:16" ht="51">
      <c r="A5485" s="271">
        <v>599</v>
      </c>
      <c r="B5485" s="89"/>
      <c r="C5485" s="272" t="s">
        <v>1372</v>
      </c>
      <c r="D5485" s="84">
        <v>43564</v>
      </c>
      <c r="E5485" s="85" t="s">
        <v>9854</v>
      </c>
      <c r="F5485" s="85" t="s">
        <v>3</v>
      </c>
      <c r="G5485" s="85">
        <v>1727360</v>
      </c>
      <c r="H5485" s="89"/>
      <c r="I5485" s="273" t="s">
        <v>11608</v>
      </c>
      <c r="J5485" s="89"/>
      <c r="K5485" s="89"/>
      <c r="L5485" s="89"/>
      <c r="M5485" s="89"/>
      <c r="N5485" s="274">
        <v>0</v>
      </c>
      <c r="O5485" s="274">
        <v>85</v>
      </c>
      <c r="P5485" s="89" t="s">
        <v>670</v>
      </c>
    </row>
    <row r="5486" spans="1:16" ht="51">
      <c r="A5486" s="271">
        <v>212</v>
      </c>
      <c r="B5486" s="89"/>
      <c r="C5486" s="272" t="s">
        <v>100</v>
      </c>
      <c r="D5486" s="84">
        <v>43564</v>
      </c>
      <c r="E5486" s="85" t="s">
        <v>9855</v>
      </c>
      <c r="F5486" s="85" t="s">
        <v>3</v>
      </c>
      <c r="G5486" s="85">
        <v>1727353</v>
      </c>
      <c r="H5486" s="89"/>
      <c r="I5486" s="273" t="s">
        <v>11609</v>
      </c>
      <c r="J5486" s="89"/>
      <c r="K5486" s="89"/>
      <c r="L5486" s="89"/>
      <c r="M5486" s="89"/>
      <c r="N5486" s="274">
        <v>0</v>
      </c>
      <c r="O5486" s="274">
        <v>60</v>
      </c>
      <c r="P5486" s="89" t="s">
        <v>670</v>
      </c>
    </row>
    <row r="5487" spans="1:16" ht="51">
      <c r="A5487" s="271">
        <v>6</v>
      </c>
      <c r="B5487" s="89"/>
      <c r="C5487" s="272" t="s">
        <v>40</v>
      </c>
      <c r="D5487" s="84">
        <v>43564</v>
      </c>
      <c r="E5487" s="85" t="s">
        <v>9856</v>
      </c>
      <c r="F5487" s="85" t="s">
        <v>3</v>
      </c>
      <c r="G5487" s="85">
        <v>1727331</v>
      </c>
      <c r="H5487" s="89"/>
      <c r="I5487" s="273" t="s">
        <v>11610</v>
      </c>
      <c r="J5487" s="89"/>
      <c r="K5487" s="89"/>
      <c r="L5487" s="89"/>
      <c r="M5487" s="89"/>
      <c r="N5487" s="274">
        <v>0</v>
      </c>
      <c r="O5487" s="274">
        <v>0.09</v>
      </c>
      <c r="P5487" s="89" t="s">
        <v>670</v>
      </c>
    </row>
    <row r="5488" spans="1:16" ht="38.25">
      <c r="A5488" s="271" t="s">
        <v>565</v>
      </c>
      <c r="B5488" s="89"/>
      <c r="C5488" s="272" t="s">
        <v>615</v>
      </c>
      <c r="D5488" s="84">
        <v>43564</v>
      </c>
      <c r="E5488" s="85" t="s">
        <v>9857</v>
      </c>
      <c r="F5488" s="85" t="s">
        <v>3</v>
      </c>
      <c r="G5488" s="85">
        <v>1727501</v>
      </c>
      <c r="H5488" s="89"/>
      <c r="I5488" s="273" t="s">
        <v>11611</v>
      </c>
      <c r="J5488" s="89"/>
      <c r="K5488" s="89"/>
      <c r="L5488" s="89"/>
      <c r="M5488" s="89"/>
      <c r="N5488" s="274">
        <v>0</v>
      </c>
      <c r="O5488" s="274">
        <v>1286.25</v>
      </c>
      <c r="P5488" s="89" t="s">
        <v>670</v>
      </c>
    </row>
    <row r="5489" spans="1:16" ht="38.25">
      <c r="A5489" s="271" t="s">
        <v>565</v>
      </c>
      <c r="B5489" s="89"/>
      <c r="C5489" s="272" t="s">
        <v>615</v>
      </c>
      <c r="D5489" s="84">
        <v>43564</v>
      </c>
      <c r="E5489" s="85" t="s">
        <v>9858</v>
      </c>
      <c r="F5489" s="85" t="s">
        <v>3</v>
      </c>
      <c r="G5489" s="85">
        <v>1727499</v>
      </c>
      <c r="H5489" s="89"/>
      <c r="I5489" s="273" t="s">
        <v>11611</v>
      </c>
      <c r="J5489" s="89"/>
      <c r="K5489" s="89"/>
      <c r="L5489" s="89"/>
      <c r="M5489" s="89"/>
      <c r="N5489" s="274">
        <v>0</v>
      </c>
      <c r="O5489" s="274">
        <v>710.01</v>
      </c>
      <c r="P5489" s="89" t="s">
        <v>670</v>
      </c>
    </row>
    <row r="5490" spans="1:16" ht="63.75">
      <c r="A5490" s="271">
        <v>299</v>
      </c>
      <c r="B5490" s="89"/>
      <c r="C5490" s="272" t="s">
        <v>136</v>
      </c>
      <c r="D5490" s="84">
        <v>43564</v>
      </c>
      <c r="E5490" s="85" t="s">
        <v>9859</v>
      </c>
      <c r="F5490" s="85" t="s">
        <v>3</v>
      </c>
      <c r="G5490" s="85">
        <v>1727465</v>
      </c>
      <c r="H5490" s="89"/>
      <c r="I5490" s="273" t="s">
        <v>11612</v>
      </c>
      <c r="J5490" s="89"/>
      <c r="K5490" s="89"/>
      <c r="L5490" s="89"/>
      <c r="M5490" s="89"/>
      <c r="N5490" s="274">
        <v>0</v>
      </c>
      <c r="O5490" s="274">
        <v>89.14</v>
      </c>
      <c r="P5490" s="89" t="s">
        <v>670</v>
      </c>
    </row>
    <row r="5491" spans="1:16" ht="63.75">
      <c r="A5491" s="271">
        <v>46</v>
      </c>
      <c r="B5491" s="89"/>
      <c r="C5491" s="272" t="s">
        <v>48</v>
      </c>
      <c r="D5491" s="84">
        <v>43564</v>
      </c>
      <c r="E5491" s="85" t="s">
        <v>9860</v>
      </c>
      <c r="F5491" s="85" t="s">
        <v>3</v>
      </c>
      <c r="G5491" s="85">
        <v>1727463</v>
      </c>
      <c r="H5491" s="89"/>
      <c r="I5491" s="273" t="s">
        <v>11613</v>
      </c>
      <c r="J5491" s="89"/>
      <c r="K5491" s="89"/>
      <c r="L5491" s="89"/>
      <c r="M5491" s="89"/>
      <c r="N5491" s="274">
        <v>0</v>
      </c>
      <c r="O5491" s="274">
        <v>187</v>
      </c>
      <c r="P5491" s="89" t="s">
        <v>670</v>
      </c>
    </row>
    <row r="5492" spans="1:16" ht="38.25">
      <c r="A5492" s="271" t="s">
        <v>565</v>
      </c>
      <c r="B5492" s="89"/>
      <c r="C5492" s="272" t="s">
        <v>615</v>
      </c>
      <c r="D5492" s="84">
        <v>43564</v>
      </c>
      <c r="E5492" s="85" t="s">
        <v>9861</v>
      </c>
      <c r="F5492" s="85" t="s">
        <v>3</v>
      </c>
      <c r="G5492" s="85">
        <v>1727437</v>
      </c>
      <c r="H5492" s="89"/>
      <c r="I5492" s="273" t="s">
        <v>11614</v>
      </c>
      <c r="J5492" s="89"/>
      <c r="K5492" s="89"/>
      <c r="L5492" s="89"/>
      <c r="M5492" s="89"/>
      <c r="N5492" s="274">
        <v>0</v>
      </c>
      <c r="O5492" s="274">
        <v>400</v>
      </c>
      <c r="P5492" s="89" t="s">
        <v>670</v>
      </c>
    </row>
    <row r="5493" spans="1:16" ht="51">
      <c r="A5493" s="271">
        <v>526</v>
      </c>
      <c r="B5493" s="89"/>
      <c r="C5493" s="272" t="s">
        <v>610</v>
      </c>
      <c r="D5493" s="84">
        <v>43564</v>
      </c>
      <c r="E5493" s="85" t="s">
        <v>9862</v>
      </c>
      <c r="F5493" s="85" t="s">
        <v>3</v>
      </c>
      <c r="G5493" s="85">
        <v>1727430</v>
      </c>
      <c r="H5493" s="89"/>
      <c r="I5493" s="273" t="s">
        <v>11615</v>
      </c>
      <c r="J5493" s="89"/>
      <c r="K5493" s="89"/>
      <c r="L5493" s="89"/>
      <c r="M5493" s="89"/>
      <c r="N5493" s="274">
        <v>0</v>
      </c>
      <c r="O5493" s="274">
        <v>152</v>
      </c>
      <c r="P5493" s="89" t="s">
        <v>670</v>
      </c>
    </row>
    <row r="5494" spans="1:16" ht="63.75">
      <c r="A5494" s="271">
        <v>20</v>
      </c>
      <c r="B5494" s="89"/>
      <c r="C5494" s="272" t="s">
        <v>44</v>
      </c>
      <c r="D5494" s="84">
        <v>43564</v>
      </c>
      <c r="E5494" s="85" t="s">
        <v>9863</v>
      </c>
      <c r="F5494" s="85" t="s">
        <v>3</v>
      </c>
      <c r="G5494" s="85">
        <v>1727428</v>
      </c>
      <c r="H5494" s="89"/>
      <c r="I5494" s="273" t="s">
        <v>11616</v>
      </c>
      <c r="J5494" s="89"/>
      <c r="K5494" s="89"/>
      <c r="L5494" s="89"/>
      <c r="M5494" s="89"/>
      <c r="N5494" s="274">
        <v>0</v>
      </c>
      <c r="O5494" s="274">
        <v>108</v>
      </c>
      <c r="P5494" s="89" t="s">
        <v>670</v>
      </c>
    </row>
    <row r="5495" spans="1:16" ht="38.25">
      <c r="A5495" s="271">
        <v>526</v>
      </c>
      <c r="B5495" s="89"/>
      <c r="C5495" s="272" t="s">
        <v>610</v>
      </c>
      <c r="D5495" s="84">
        <v>43564</v>
      </c>
      <c r="E5495" s="85" t="s">
        <v>9864</v>
      </c>
      <c r="F5495" s="85" t="s">
        <v>3</v>
      </c>
      <c r="G5495" s="85">
        <v>1727422</v>
      </c>
      <c r="H5495" s="89"/>
      <c r="I5495" s="273" t="s">
        <v>11617</v>
      </c>
      <c r="J5495" s="89"/>
      <c r="K5495" s="89"/>
      <c r="L5495" s="89"/>
      <c r="M5495" s="89"/>
      <c r="N5495" s="274">
        <v>0</v>
      </c>
      <c r="O5495" s="274">
        <v>152</v>
      </c>
      <c r="P5495" s="89" t="s">
        <v>670</v>
      </c>
    </row>
    <row r="5496" spans="1:16" ht="51">
      <c r="A5496" s="271">
        <v>66</v>
      </c>
      <c r="B5496" s="89"/>
      <c r="C5496" s="272" t="s">
        <v>52</v>
      </c>
      <c r="D5496" s="84">
        <v>43564</v>
      </c>
      <c r="E5496" s="85" t="s">
        <v>9865</v>
      </c>
      <c r="F5496" s="85" t="s">
        <v>3</v>
      </c>
      <c r="G5496" s="85">
        <v>1727418</v>
      </c>
      <c r="H5496" s="89"/>
      <c r="I5496" s="273" t="s">
        <v>11618</v>
      </c>
      <c r="J5496" s="89"/>
      <c r="K5496" s="89"/>
      <c r="L5496" s="89"/>
      <c r="M5496" s="89"/>
      <c r="N5496" s="274">
        <v>0</v>
      </c>
      <c r="O5496" s="274">
        <v>565.18000000000006</v>
      </c>
      <c r="P5496" s="89" t="s">
        <v>670</v>
      </c>
    </row>
    <row r="5497" spans="1:16" ht="38.25">
      <c r="A5497" s="271">
        <v>526</v>
      </c>
      <c r="B5497" s="89"/>
      <c r="C5497" s="272" t="s">
        <v>610</v>
      </c>
      <c r="D5497" s="84">
        <v>43564</v>
      </c>
      <c r="E5497" s="85" t="s">
        <v>9866</v>
      </c>
      <c r="F5497" s="85" t="s">
        <v>3</v>
      </c>
      <c r="G5497" s="85">
        <v>1727413</v>
      </c>
      <c r="H5497" s="89"/>
      <c r="I5497" s="273" t="s">
        <v>11619</v>
      </c>
      <c r="J5497" s="89"/>
      <c r="K5497" s="89"/>
      <c r="L5497" s="89"/>
      <c r="M5497" s="89"/>
      <c r="N5497" s="274">
        <v>0</v>
      </c>
      <c r="O5497" s="274">
        <v>41</v>
      </c>
      <c r="P5497" s="89" t="s">
        <v>670</v>
      </c>
    </row>
    <row r="5498" spans="1:16" ht="63.75">
      <c r="A5498" s="271">
        <v>155</v>
      </c>
      <c r="B5498" s="89"/>
      <c r="C5498" s="272" t="s">
        <v>85</v>
      </c>
      <c r="D5498" s="84">
        <v>43564</v>
      </c>
      <c r="E5498" s="85" t="s">
        <v>9867</v>
      </c>
      <c r="F5498" s="85" t="s">
        <v>3</v>
      </c>
      <c r="G5498" s="85">
        <v>1727298</v>
      </c>
      <c r="H5498" s="89"/>
      <c r="I5498" s="273" t="s">
        <v>11620</v>
      </c>
      <c r="J5498" s="89"/>
      <c r="K5498" s="89"/>
      <c r="L5498" s="89"/>
      <c r="M5498" s="89"/>
      <c r="N5498" s="274">
        <v>0</v>
      </c>
      <c r="O5498" s="274">
        <v>1412</v>
      </c>
      <c r="P5498" s="89" t="s">
        <v>670</v>
      </c>
    </row>
    <row r="5499" spans="1:16" ht="63.75">
      <c r="A5499" s="271">
        <v>155</v>
      </c>
      <c r="B5499" s="89"/>
      <c r="C5499" s="272" t="s">
        <v>85</v>
      </c>
      <c r="D5499" s="84">
        <v>43564</v>
      </c>
      <c r="E5499" s="85" t="s">
        <v>9868</v>
      </c>
      <c r="F5499" s="85" t="s">
        <v>3</v>
      </c>
      <c r="G5499" s="85">
        <v>1727295</v>
      </c>
      <c r="H5499" s="89"/>
      <c r="I5499" s="273" t="s">
        <v>11621</v>
      </c>
      <c r="J5499" s="89"/>
      <c r="K5499" s="89"/>
      <c r="L5499" s="89"/>
      <c r="M5499" s="89"/>
      <c r="N5499" s="274">
        <v>0</v>
      </c>
      <c r="O5499" s="274">
        <v>2300</v>
      </c>
      <c r="P5499" s="89" t="s">
        <v>670</v>
      </c>
    </row>
    <row r="5500" spans="1:16" ht="63.75">
      <c r="A5500" s="271">
        <v>155</v>
      </c>
      <c r="B5500" s="89"/>
      <c r="C5500" s="272" t="s">
        <v>85</v>
      </c>
      <c r="D5500" s="84">
        <v>43564</v>
      </c>
      <c r="E5500" s="85" t="s">
        <v>9869</v>
      </c>
      <c r="F5500" s="85" t="s">
        <v>3</v>
      </c>
      <c r="G5500" s="85">
        <v>1727292</v>
      </c>
      <c r="H5500" s="89"/>
      <c r="I5500" s="273" t="s">
        <v>11622</v>
      </c>
      <c r="J5500" s="89"/>
      <c r="K5500" s="89"/>
      <c r="L5500" s="89"/>
      <c r="M5500" s="89"/>
      <c r="N5500" s="274">
        <v>0</v>
      </c>
      <c r="O5500" s="274">
        <v>1050</v>
      </c>
      <c r="P5500" s="89" t="s">
        <v>670</v>
      </c>
    </row>
    <row r="5501" spans="1:16" ht="63.75">
      <c r="A5501" s="271" t="s">
        <v>556</v>
      </c>
      <c r="B5501" s="89"/>
      <c r="C5501" s="272" t="s">
        <v>616</v>
      </c>
      <c r="D5501" s="84">
        <v>43564</v>
      </c>
      <c r="E5501" s="85" t="s">
        <v>9870</v>
      </c>
      <c r="F5501" s="85" t="s">
        <v>3</v>
      </c>
      <c r="G5501" s="85">
        <v>1727284</v>
      </c>
      <c r="H5501" s="89"/>
      <c r="I5501" s="273" t="s">
        <v>11623</v>
      </c>
      <c r="J5501" s="89"/>
      <c r="K5501" s="89"/>
      <c r="L5501" s="89"/>
      <c r="M5501" s="89"/>
      <c r="N5501" s="274">
        <v>0</v>
      </c>
      <c r="O5501" s="274">
        <v>1555.18</v>
      </c>
      <c r="P5501" s="89" t="s">
        <v>670</v>
      </c>
    </row>
    <row r="5502" spans="1:16" ht="63.75">
      <c r="A5502" s="271">
        <v>70</v>
      </c>
      <c r="B5502" s="89"/>
      <c r="C5502" s="272" t="s">
        <v>53</v>
      </c>
      <c r="D5502" s="84">
        <v>43564</v>
      </c>
      <c r="E5502" s="85" t="s">
        <v>9871</v>
      </c>
      <c r="F5502" s="85" t="s">
        <v>3</v>
      </c>
      <c r="G5502" s="85">
        <v>1727265</v>
      </c>
      <c r="H5502" s="89"/>
      <c r="I5502" s="273" t="s">
        <v>11624</v>
      </c>
      <c r="J5502" s="89"/>
      <c r="K5502" s="89"/>
      <c r="L5502" s="89"/>
      <c r="M5502" s="89"/>
      <c r="N5502" s="274">
        <v>0</v>
      </c>
      <c r="O5502" s="274">
        <v>276.5</v>
      </c>
      <c r="P5502" s="89" t="s">
        <v>670</v>
      </c>
    </row>
    <row r="5503" spans="1:16" ht="63.75">
      <c r="A5503" s="271">
        <v>70</v>
      </c>
      <c r="B5503" s="89"/>
      <c r="C5503" s="272" t="s">
        <v>53</v>
      </c>
      <c r="D5503" s="84">
        <v>43564</v>
      </c>
      <c r="E5503" s="85" t="s">
        <v>9872</v>
      </c>
      <c r="F5503" s="85" t="s">
        <v>3</v>
      </c>
      <c r="G5503" s="85">
        <v>1727264</v>
      </c>
      <c r="H5503" s="89"/>
      <c r="I5503" s="273" t="s">
        <v>11625</v>
      </c>
      <c r="J5503" s="89"/>
      <c r="K5503" s="89"/>
      <c r="L5503" s="89"/>
      <c r="M5503" s="89"/>
      <c r="N5503" s="274">
        <v>0</v>
      </c>
      <c r="O5503" s="274">
        <v>200</v>
      </c>
      <c r="P5503" s="89" t="s">
        <v>670</v>
      </c>
    </row>
    <row r="5504" spans="1:16" ht="51">
      <c r="A5504" s="271" t="s">
        <v>565</v>
      </c>
      <c r="B5504" s="89"/>
      <c r="C5504" s="272" t="s">
        <v>615</v>
      </c>
      <c r="D5504" s="84">
        <v>43564</v>
      </c>
      <c r="E5504" s="85" t="s">
        <v>9873</v>
      </c>
      <c r="F5504" s="85" t="s">
        <v>3</v>
      </c>
      <c r="G5504" s="85">
        <v>1727254</v>
      </c>
      <c r="H5504" s="89"/>
      <c r="I5504" s="273" t="s">
        <v>11626</v>
      </c>
      <c r="J5504" s="89"/>
      <c r="K5504" s="89"/>
      <c r="L5504" s="89"/>
      <c r="M5504" s="89"/>
      <c r="N5504" s="274">
        <v>0</v>
      </c>
      <c r="O5504" s="274">
        <v>58796.65</v>
      </c>
      <c r="P5504" s="89" t="s">
        <v>670</v>
      </c>
    </row>
    <row r="5505" spans="1:16" ht="63.75">
      <c r="A5505" s="271">
        <v>683</v>
      </c>
      <c r="B5505" s="89"/>
      <c r="C5505" s="272" t="s">
        <v>1374</v>
      </c>
      <c r="D5505" s="84">
        <v>43564</v>
      </c>
      <c r="E5505" s="85" t="s">
        <v>9874</v>
      </c>
      <c r="F5505" s="85" t="s">
        <v>3</v>
      </c>
      <c r="G5505" s="85">
        <v>1727242</v>
      </c>
      <c r="H5505" s="89"/>
      <c r="I5505" s="273" t="s">
        <v>11627</v>
      </c>
      <c r="J5505" s="89"/>
      <c r="K5505" s="89"/>
      <c r="L5505" s="89"/>
      <c r="M5505" s="89"/>
      <c r="N5505" s="274">
        <v>0</v>
      </c>
      <c r="O5505" s="274">
        <v>1208.74</v>
      </c>
      <c r="P5505" s="89" t="s">
        <v>670</v>
      </c>
    </row>
    <row r="5506" spans="1:16" ht="63.75">
      <c r="A5506" s="271">
        <v>683</v>
      </c>
      <c r="B5506" s="89"/>
      <c r="C5506" s="272" t="s">
        <v>1374</v>
      </c>
      <c r="D5506" s="84">
        <v>43564</v>
      </c>
      <c r="E5506" s="85" t="s">
        <v>9875</v>
      </c>
      <c r="F5506" s="85" t="s">
        <v>3</v>
      </c>
      <c r="G5506" s="85">
        <v>1727241</v>
      </c>
      <c r="H5506" s="89"/>
      <c r="I5506" s="273" t="s">
        <v>11628</v>
      </c>
      <c r="J5506" s="89"/>
      <c r="K5506" s="89"/>
      <c r="L5506" s="89"/>
      <c r="M5506" s="89"/>
      <c r="N5506" s="274">
        <v>0</v>
      </c>
      <c r="O5506" s="274">
        <v>1174</v>
      </c>
      <c r="P5506" s="89" t="s">
        <v>670</v>
      </c>
    </row>
    <row r="5507" spans="1:16" ht="63.75">
      <c r="A5507" s="271">
        <v>683</v>
      </c>
      <c r="B5507" s="89"/>
      <c r="C5507" s="272" t="s">
        <v>1374</v>
      </c>
      <c r="D5507" s="84">
        <v>43564</v>
      </c>
      <c r="E5507" s="85" t="s">
        <v>9876</v>
      </c>
      <c r="F5507" s="85" t="s">
        <v>3</v>
      </c>
      <c r="G5507" s="85">
        <v>1727238</v>
      </c>
      <c r="H5507" s="89"/>
      <c r="I5507" s="273" t="s">
        <v>11629</v>
      </c>
      <c r="J5507" s="89"/>
      <c r="K5507" s="89"/>
      <c r="L5507" s="89"/>
      <c r="M5507" s="89"/>
      <c r="N5507" s="274">
        <v>0</v>
      </c>
      <c r="O5507" s="274">
        <v>2382.7400000000002</v>
      </c>
      <c r="P5507" s="89" t="s">
        <v>670</v>
      </c>
    </row>
    <row r="5508" spans="1:16" ht="38.25">
      <c r="A5508" s="271">
        <v>526</v>
      </c>
      <c r="B5508" s="89"/>
      <c r="C5508" s="272" t="s">
        <v>610</v>
      </c>
      <c r="D5508" s="84">
        <v>43564</v>
      </c>
      <c r="E5508" s="85" t="s">
        <v>9877</v>
      </c>
      <c r="F5508" s="85" t="s">
        <v>3</v>
      </c>
      <c r="G5508" s="85">
        <v>1727314</v>
      </c>
      <c r="H5508" s="89"/>
      <c r="I5508" s="273" t="s">
        <v>11630</v>
      </c>
      <c r="J5508" s="89"/>
      <c r="K5508" s="89"/>
      <c r="L5508" s="89"/>
      <c r="M5508" s="89"/>
      <c r="N5508" s="274">
        <v>0</v>
      </c>
      <c r="O5508" s="274">
        <v>20</v>
      </c>
      <c r="P5508" s="89" t="s">
        <v>670</v>
      </c>
    </row>
    <row r="5509" spans="1:16" ht="63.75">
      <c r="A5509" s="271" t="s">
        <v>565</v>
      </c>
      <c r="B5509" s="89"/>
      <c r="C5509" s="272" t="s">
        <v>615</v>
      </c>
      <c r="D5509" s="84">
        <v>43564</v>
      </c>
      <c r="E5509" s="85" t="s">
        <v>9878</v>
      </c>
      <c r="F5509" s="85" t="s">
        <v>3</v>
      </c>
      <c r="G5509" s="85">
        <v>1727305</v>
      </c>
      <c r="H5509" s="89"/>
      <c r="I5509" s="273" t="s">
        <v>11631</v>
      </c>
      <c r="J5509" s="89"/>
      <c r="K5509" s="89"/>
      <c r="L5509" s="89"/>
      <c r="M5509" s="89"/>
      <c r="N5509" s="274">
        <v>0</v>
      </c>
      <c r="O5509" s="274">
        <v>3911.5</v>
      </c>
      <c r="P5509" s="89" t="s">
        <v>670</v>
      </c>
    </row>
    <row r="5510" spans="1:16" ht="38.25">
      <c r="A5510" s="271">
        <v>586</v>
      </c>
      <c r="B5510" s="89"/>
      <c r="C5510" s="272" t="s">
        <v>184</v>
      </c>
      <c r="D5510" s="84">
        <v>43564</v>
      </c>
      <c r="E5510" s="85" t="s">
        <v>9879</v>
      </c>
      <c r="F5510" s="85" t="s">
        <v>3</v>
      </c>
      <c r="G5510" s="85">
        <v>1727288</v>
      </c>
      <c r="H5510" s="89"/>
      <c r="I5510" s="273" t="s">
        <v>11632</v>
      </c>
      <c r="J5510" s="89"/>
      <c r="K5510" s="89"/>
      <c r="L5510" s="89"/>
      <c r="M5510" s="89"/>
      <c r="N5510" s="274">
        <v>0</v>
      </c>
      <c r="O5510" s="274">
        <v>474</v>
      </c>
      <c r="P5510" s="89" t="s">
        <v>670</v>
      </c>
    </row>
    <row r="5511" spans="1:16" ht="51">
      <c r="A5511" s="271">
        <v>46</v>
      </c>
      <c r="B5511" s="89"/>
      <c r="C5511" s="272" t="s">
        <v>48</v>
      </c>
      <c r="D5511" s="84">
        <v>43564</v>
      </c>
      <c r="E5511" s="85" t="s">
        <v>9880</v>
      </c>
      <c r="F5511" s="85" t="s">
        <v>3</v>
      </c>
      <c r="G5511" s="85">
        <v>1727243</v>
      </c>
      <c r="H5511" s="89"/>
      <c r="I5511" s="273" t="s">
        <v>11633</v>
      </c>
      <c r="J5511" s="89"/>
      <c r="K5511" s="89"/>
      <c r="L5511" s="89"/>
      <c r="M5511" s="89"/>
      <c r="N5511" s="274">
        <v>0</v>
      </c>
      <c r="O5511" s="274">
        <v>1000</v>
      </c>
      <c r="P5511" s="89" t="s">
        <v>670</v>
      </c>
    </row>
    <row r="5512" spans="1:16" ht="51">
      <c r="A5512" s="271" t="s">
        <v>565</v>
      </c>
      <c r="B5512" s="89"/>
      <c r="C5512" s="272" t="s">
        <v>615</v>
      </c>
      <c r="D5512" s="84">
        <v>43564</v>
      </c>
      <c r="E5512" s="85" t="s">
        <v>9881</v>
      </c>
      <c r="F5512" s="85" t="s">
        <v>3</v>
      </c>
      <c r="G5512" s="85">
        <v>1727232</v>
      </c>
      <c r="H5512" s="89"/>
      <c r="I5512" s="273" t="s">
        <v>11634</v>
      </c>
      <c r="J5512" s="89"/>
      <c r="K5512" s="89"/>
      <c r="L5512" s="89"/>
      <c r="M5512" s="89"/>
      <c r="N5512" s="274">
        <v>0</v>
      </c>
      <c r="O5512" s="274">
        <v>740.37</v>
      </c>
      <c r="P5512" s="89" t="s">
        <v>670</v>
      </c>
    </row>
    <row r="5513" spans="1:16" ht="63.75">
      <c r="A5513" s="271" t="s">
        <v>559</v>
      </c>
      <c r="B5513" s="89"/>
      <c r="C5513" s="272" t="s">
        <v>762</v>
      </c>
      <c r="D5513" s="84">
        <v>43564</v>
      </c>
      <c r="E5513" s="85" t="s">
        <v>9882</v>
      </c>
      <c r="F5513" s="85" t="s">
        <v>3</v>
      </c>
      <c r="G5513" s="85">
        <v>1727226</v>
      </c>
      <c r="H5513" s="89"/>
      <c r="I5513" s="273" t="s">
        <v>11635</v>
      </c>
      <c r="J5513" s="89"/>
      <c r="K5513" s="89"/>
      <c r="L5513" s="89"/>
      <c r="M5513" s="89"/>
      <c r="N5513" s="274">
        <v>0</v>
      </c>
      <c r="O5513" s="274">
        <v>0.08</v>
      </c>
      <c r="P5513" s="89" t="s">
        <v>670</v>
      </c>
    </row>
    <row r="5514" spans="1:16" ht="38.25">
      <c r="A5514" s="271" t="s">
        <v>565</v>
      </c>
      <c r="B5514" s="89"/>
      <c r="C5514" s="272" t="s">
        <v>615</v>
      </c>
      <c r="D5514" s="84">
        <v>43564</v>
      </c>
      <c r="E5514" s="85" t="s">
        <v>9883</v>
      </c>
      <c r="F5514" s="85" t="s">
        <v>3</v>
      </c>
      <c r="G5514" s="85">
        <v>1727224</v>
      </c>
      <c r="H5514" s="89"/>
      <c r="I5514" s="273" t="s">
        <v>11636</v>
      </c>
      <c r="J5514" s="89"/>
      <c r="K5514" s="89"/>
      <c r="L5514" s="89"/>
      <c r="M5514" s="89"/>
      <c r="N5514" s="274">
        <v>0</v>
      </c>
      <c r="O5514" s="274">
        <v>2000</v>
      </c>
      <c r="P5514" s="89" t="s">
        <v>670</v>
      </c>
    </row>
    <row r="5515" spans="1:16" ht="89.25">
      <c r="A5515" s="271">
        <v>587</v>
      </c>
      <c r="B5515" s="89"/>
      <c r="C5515" s="272" t="s">
        <v>730</v>
      </c>
      <c r="D5515" s="84">
        <v>43564</v>
      </c>
      <c r="E5515" s="85" t="s">
        <v>9884</v>
      </c>
      <c r="F5515" s="85" t="s">
        <v>3</v>
      </c>
      <c r="G5515" s="85">
        <v>1727219</v>
      </c>
      <c r="H5515" s="89"/>
      <c r="I5515" s="273" t="s">
        <v>11637</v>
      </c>
      <c r="J5515" s="89"/>
      <c r="K5515" s="89"/>
      <c r="L5515" s="89"/>
      <c r="M5515" s="89"/>
      <c r="N5515" s="274">
        <v>0</v>
      </c>
      <c r="O5515" s="274">
        <v>45.76</v>
      </c>
      <c r="P5515" s="89" t="s">
        <v>670</v>
      </c>
    </row>
    <row r="5516" spans="1:16" ht="51">
      <c r="A5516" s="271" t="s">
        <v>565</v>
      </c>
      <c r="B5516" s="89"/>
      <c r="C5516" s="272" t="s">
        <v>615</v>
      </c>
      <c r="D5516" s="84">
        <v>43564</v>
      </c>
      <c r="E5516" s="85" t="s">
        <v>9885</v>
      </c>
      <c r="F5516" s="85" t="s">
        <v>3</v>
      </c>
      <c r="G5516" s="85">
        <v>1727198</v>
      </c>
      <c r="H5516" s="89"/>
      <c r="I5516" s="273" t="s">
        <v>11638</v>
      </c>
      <c r="J5516" s="89"/>
      <c r="K5516" s="89"/>
      <c r="L5516" s="89"/>
      <c r="M5516" s="89"/>
      <c r="N5516" s="274">
        <v>0</v>
      </c>
      <c r="O5516" s="274">
        <v>12943.800000000001</v>
      </c>
      <c r="P5516" s="89" t="s">
        <v>670</v>
      </c>
    </row>
    <row r="5517" spans="1:16" ht="51">
      <c r="A5517" s="271">
        <v>117</v>
      </c>
      <c r="B5517" s="89"/>
      <c r="C5517" s="272" t="s">
        <v>62</v>
      </c>
      <c r="D5517" s="84">
        <v>43564</v>
      </c>
      <c r="E5517" s="85" t="s">
        <v>9886</v>
      </c>
      <c r="F5517" s="85" t="s">
        <v>3</v>
      </c>
      <c r="G5517" s="85">
        <v>1727192</v>
      </c>
      <c r="H5517" s="89"/>
      <c r="I5517" s="273" t="s">
        <v>11639</v>
      </c>
      <c r="J5517" s="89"/>
      <c r="K5517" s="89"/>
      <c r="L5517" s="89"/>
      <c r="M5517" s="89"/>
      <c r="N5517" s="274">
        <v>0</v>
      </c>
      <c r="O5517" s="274">
        <v>1124</v>
      </c>
      <c r="P5517" s="89" t="s">
        <v>670</v>
      </c>
    </row>
    <row r="5518" spans="1:16" ht="51">
      <c r="A5518" s="271" t="s">
        <v>565</v>
      </c>
      <c r="B5518" s="89"/>
      <c r="C5518" s="272" t="s">
        <v>615</v>
      </c>
      <c r="D5518" s="84">
        <v>43564</v>
      </c>
      <c r="E5518" s="85" t="s">
        <v>9887</v>
      </c>
      <c r="F5518" s="85" t="s">
        <v>3</v>
      </c>
      <c r="G5518" s="85">
        <v>1727191</v>
      </c>
      <c r="H5518" s="89"/>
      <c r="I5518" s="273" t="s">
        <v>11640</v>
      </c>
      <c r="J5518" s="89"/>
      <c r="K5518" s="89"/>
      <c r="L5518" s="89"/>
      <c r="M5518" s="89"/>
      <c r="N5518" s="274">
        <v>0</v>
      </c>
      <c r="O5518" s="274">
        <v>800</v>
      </c>
      <c r="P5518" s="89" t="s">
        <v>670</v>
      </c>
    </row>
    <row r="5519" spans="1:16" ht="38.25">
      <c r="A5519" s="271" t="s">
        <v>565</v>
      </c>
      <c r="B5519" s="89"/>
      <c r="C5519" s="272" t="s">
        <v>615</v>
      </c>
      <c r="D5519" s="84">
        <v>43565</v>
      </c>
      <c r="E5519" s="85" t="s">
        <v>9888</v>
      </c>
      <c r="F5519" s="85" t="s">
        <v>3</v>
      </c>
      <c r="G5519" s="85">
        <v>1727829</v>
      </c>
      <c r="H5519" s="89"/>
      <c r="I5519" s="273" t="s">
        <v>11641</v>
      </c>
      <c r="J5519" s="89"/>
      <c r="K5519" s="89"/>
      <c r="L5519" s="89"/>
      <c r="M5519" s="89"/>
      <c r="N5519" s="274">
        <v>0</v>
      </c>
      <c r="O5519" s="274">
        <v>2.0100000000000002</v>
      </c>
      <c r="P5519" s="89" t="s">
        <v>670</v>
      </c>
    </row>
    <row r="5520" spans="1:16" ht="38.25">
      <c r="A5520" s="271" t="s">
        <v>565</v>
      </c>
      <c r="B5520" s="89"/>
      <c r="C5520" s="272" t="s">
        <v>615</v>
      </c>
      <c r="D5520" s="84">
        <v>43565</v>
      </c>
      <c r="E5520" s="85" t="s">
        <v>9889</v>
      </c>
      <c r="F5520" s="85" t="s">
        <v>3</v>
      </c>
      <c r="G5520" s="85">
        <v>1727830</v>
      </c>
      <c r="H5520" s="89"/>
      <c r="I5520" s="273" t="s">
        <v>11641</v>
      </c>
      <c r="J5520" s="89"/>
      <c r="K5520" s="89"/>
      <c r="L5520" s="89"/>
      <c r="M5520" s="89"/>
      <c r="N5520" s="274">
        <v>0</v>
      </c>
      <c r="O5520" s="274">
        <v>5465</v>
      </c>
      <c r="P5520" s="89" t="s">
        <v>670</v>
      </c>
    </row>
    <row r="5521" spans="1:16" ht="38.25">
      <c r="A5521" s="271" t="s">
        <v>565</v>
      </c>
      <c r="B5521" s="89"/>
      <c r="C5521" s="272" t="s">
        <v>615</v>
      </c>
      <c r="D5521" s="84">
        <v>43565</v>
      </c>
      <c r="E5521" s="85" t="s">
        <v>9890</v>
      </c>
      <c r="F5521" s="85" t="s">
        <v>3</v>
      </c>
      <c r="G5521" s="85">
        <v>1727832</v>
      </c>
      <c r="H5521" s="89"/>
      <c r="I5521" s="273" t="s">
        <v>11641</v>
      </c>
      <c r="J5521" s="89"/>
      <c r="K5521" s="89"/>
      <c r="L5521" s="89"/>
      <c r="M5521" s="89"/>
      <c r="N5521" s="274">
        <v>0</v>
      </c>
      <c r="O5521" s="274">
        <v>55.4</v>
      </c>
      <c r="P5521" s="89" t="s">
        <v>670</v>
      </c>
    </row>
    <row r="5522" spans="1:16" ht="51">
      <c r="A5522" s="271">
        <v>599</v>
      </c>
      <c r="B5522" s="89"/>
      <c r="C5522" s="272" t="s">
        <v>1372</v>
      </c>
      <c r="D5522" s="84">
        <v>43565</v>
      </c>
      <c r="E5522" s="85" t="s">
        <v>9891</v>
      </c>
      <c r="F5522" s="85" t="s">
        <v>3</v>
      </c>
      <c r="G5522" s="85">
        <v>1727855</v>
      </c>
      <c r="H5522" s="89"/>
      <c r="I5522" s="273" t="s">
        <v>11642</v>
      </c>
      <c r="J5522" s="89"/>
      <c r="K5522" s="89"/>
      <c r="L5522" s="89"/>
      <c r="M5522" s="89"/>
      <c r="N5522" s="274">
        <v>0</v>
      </c>
      <c r="O5522" s="274">
        <v>453.96000000000004</v>
      </c>
      <c r="P5522" s="89" t="s">
        <v>670</v>
      </c>
    </row>
    <row r="5523" spans="1:16" ht="38.25">
      <c r="A5523" s="271">
        <v>526</v>
      </c>
      <c r="B5523" s="89"/>
      <c r="C5523" s="272" t="s">
        <v>610</v>
      </c>
      <c r="D5523" s="84">
        <v>43565</v>
      </c>
      <c r="E5523" s="85" t="s">
        <v>9892</v>
      </c>
      <c r="F5523" s="85" t="s">
        <v>3</v>
      </c>
      <c r="G5523" s="85">
        <v>1727856</v>
      </c>
      <c r="H5523" s="89"/>
      <c r="I5523" s="273" t="s">
        <v>11643</v>
      </c>
      <c r="J5523" s="89"/>
      <c r="K5523" s="89"/>
      <c r="L5523" s="89"/>
      <c r="M5523" s="89"/>
      <c r="N5523" s="274">
        <v>0</v>
      </c>
      <c r="O5523" s="274">
        <v>40</v>
      </c>
      <c r="P5523" s="89" t="s">
        <v>670</v>
      </c>
    </row>
    <row r="5524" spans="1:16" ht="38.25">
      <c r="A5524" s="271">
        <v>526</v>
      </c>
      <c r="B5524" s="89"/>
      <c r="C5524" s="272" t="s">
        <v>610</v>
      </c>
      <c r="D5524" s="84">
        <v>43565</v>
      </c>
      <c r="E5524" s="85" t="s">
        <v>9893</v>
      </c>
      <c r="F5524" s="85" t="s">
        <v>3</v>
      </c>
      <c r="G5524" s="85">
        <v>1727857</v>
      </c>
      <c r="H5524" s="89"/>
      <c r="I5524" s="273" t="s">
        <v>11644</v>
      </c>
      <c r="J5524" s="89"/>
      <c r="K5524" s="89"/>
      <c r="L5524" s="89"/>
      <c r="M5524" s="89"/>
      <c r="N5524" s="274">
        <v>0</v>
      </c>
      <c r="O5524" s="274">
        <v>40</v>
      </c>
      <c r="P5524" s="89" t="s">
        <v>670</v>
      </c>
    </row>
    <row r="5525" spans="1:16" ht="51">
      <c r="A5525" s="271">
        <v>526</v>
      </c>
      <c r="B5525" s="89"/>
      <c r="C5525" s="272" t="s">
        <v>610</v>
      </c>
      <c r="D5525" s="84">
        <v>43565</v>
      </c>
      <c r="E5525" s="85" t="s">
        <v>9894</v>
      </c>
      <c r="F5525" s="85" t="s">
        <v>3</v>
      </c>
      <c r="G5525" s="85">
        <v>1727858</v>
      </c>
      <c r="H5525" s="89"/>
      <c r="I5525" s="273" t="s">
        <v>11645</v>
      </c>
      <c r="J5525" s="89"/>
      <c r="K5525" s="89"/>
      <c r="L5525" s="89"/>
      <c r="M5525" s="89"/>
      <c r="N5525" s="274">
        <v>0</v>
      </c>
      <c r="O5525" s="274">
        <v>40</v>
      </c>
      <c r="P5525" s="89" t="s">
        <v>670</v>
      </c>
    </row>
    <row r="5526" spans="1:16" ht="51">
      <c r="A5526" s="271" t="s">
        <v>565</v>
      </c>
      <c r="B5526" s="89"/>
      <c r="C5526" s="272" t="s">
        <v>615</v>
      </c>
      <c r="D5526" s="84">
        <v>43565</v>
      </c>
      <c r="E5526" s="85" t="s">
        <v>9895</v>
      </c>
      <c r="F5526" s="85" t="s">
        <v>3</v>
      </c>
      <c r="G5526" s="85">
        <v>1727788</v>
      </c>
      <c r="H5526" s="89"/>
      <c r="I5526" s="273" t="s">
        <v>11646</v>
      </c>
      <c r="J5526" s="89"/>
      <c r="K5526" s="89"/>
      <c r="L5526" s="89"/>
      <c r="M5526" s="89"/>
      <c r="N5526" s="274">
        <v>0</v>
      </c>
      <c r="O5526" s="274">
        <v>256</v>
      </c>
      <c r="P5526" s="89" t="s">
        <v>670</v>
      </c>
    </row>
    <row r="5527" spans="1:16" ht="51">
      <c r="A5527" s="271" t="s">
        <v>565</v>
      </c>
      <c r="B5527" s="89"/>
      <c r="C5527" s="272" t="s">
        <v>615</v>
      </c>
      <c r="D5527" s="84">
        <v>43565</v>
      </c>
      <c r="E5527" s="85" t="s">
        <v>9896</v>
      </c>
      <c r="F5527" s="85" t="s">
        <v>3</v>
      </c>
      <c r="G5527" s="85">
        <v>1727787</v>
      </c>
      <c r="H5527" s="89"/>
      <c r="I5527" s="273" t="s">
        <v>11646</v>
      </c>
      <c r="J5527" s="89"/>
      <c r="K5527" s="89"/>
      <c r="L5527" s="89"/>
      <c r="M5527" s="89"/>
      <c r="N5527" s="274">
        <v>0</v>
      </c>
      <c r="O5527" s="274">
        <v>2400</v>
      </c>
      <c r="P5527" s="89" t="s">
        <v>670</v>
      </c>
    </row>
    <row r="5528" spans="1:16" ht="51">
      <c r="A5528" s="271" t="s">
        <v>565</v>
      </c>
      <c r="B5528" s="89"/>
      <c r="C5528" s="272" t="s">
        <v>615</v>
      </c>
      <c r="D5528" s="84">
        <v>43565</v>
      </c>
      <c r="E5528" s="85" t="s">
        <v>9897</v>
      </c>
      <c r="F5528" s="85" t="s">
        <v>3</v>
      </c>
      <c r="G5528" s="85">
        <v>1727785</v>
      </c>
      <c r="H5528" s="89"/>
      <c r="I5528" s="273" t="s">
        <v>11646</v>
      </c>
      <c r="J5528" s="89"/>
      <c r="K5528" s="89"/>
      <c r="L5528" s="89"/>
      <c r="M5528" s="89"/>
      <c r="N5528" s="274">
        <v>0</v>
      </c>
      <c r="O5528" s="274">
        <v>320</v>
      </c>
      <c r="P5528" s="89" t="s">
        <v>670</v>
      </c>
    </row>
    <row r="5529" spans="1:16" ht="51">
      <c r="A5529" s="271" t="s">
        <v>565</v>
      </c>
      <c r="B5529" s="89"/>
      <c r="C5529" s="272" t="s">
        <v>615</v>
      </c>
      <c r="D5529" s="84">
        <v>43565</v>
      </c>
      <c r="E5529" s="85" t="s">
        <v>9898</v>
      </c>
      <c r="F5529" s="85" t="s">
        <v>3</v>
      </c>
      <c r="G5529" s="85">
        <v>1727783</v>
      </c>
      <c r="H5529" s="89"/>
      <c r="I5529" s="273" t="s">
        <v>11647</v>
      </c>
      <c r="J5529" s="89"/>
      <c r="K5529" s="89"/>
      <c r="L5529" s="89"/>
      <c r="M5529" s="89"/>
      <c r="N5529" s="274">
        <v>0</v>
      </c>
      <c r="O5529" s="274">
        <v>26</v>
      </c>
      <c r="P5529" s="89" t="s">
        <v>670</v>
      </c>
    </row>
    <row r="5530" spans="1:16" ht="38.25">
      <c r="A5530" s="271" t="s">
        <v>565</v>
      </c>
      <c r="B5530" s="89"/>
      <c r="C5530" s="272" t="s">
        <v>615</v>
      </c>
      <c r="D5530" s="84">
        <v>43565</v>
      </c>
      <c r="E5530" s="85" t="s">
        <v>9899</v>
      </c>
      <c r="F5530" s="85" t="s">
        <v>3</v>
      </c>
      <c r="G5530" s="85">
        <v>1727781</v>
      </c>
      <c r="H5530" s="89"/>
      <c r="I5530" s="273" t="s">
        <v>5292</v>
      </c>
      <c r="J5530" s="89"/>
      <c r="K5530" s="89"/>
      <c r="L5530" s="89"/>
      <c r="M5530" s="89"/>
      <c r="N5530" s="274">
        <v>0</v>
      </c>
      <c r="O5530" s="274">
        <v>521.28</v>
      </c>
      <c r="P5530" s="89" t="s">
        <v>670</v>
      </c>
    </row>
    <row r="5531" spans="1:16" ht="51">
      <c r="A5531" s="271" t="s">
        <v>565</v>
      </c>
      <c r="B5531" s="89"/>
      <c r="C5531" s="272" t="s">
        <v>615</v>
      </c>
      <c r="D5531" s="84">
        <v>43565</v>
      </c>
      <c r="E5531" s="85" t="s">
        <v>9900</v>
      </c>
      <c r="F5531" s="85" t="s">
        <v>3</v>
      </c>
      <c r="G5531" s="85">
        <v>1727780</v>
      </c>
      <c r="H5531" s="89"/>
      <c r="I5531" s="273" t="s">
        <v>11647</v>
      </c>
      <c r="J5531" s="89"/>
      <c r="K5531" s="89"/>
      <c r="L5531" s="89"/>
      <c r="M5531" s="89"/>
      <c r="N5531" s="274">
        <v>0</v>
      </c>
      <c r="O5531" s="274">
        <v>10.41</v>
      </c>
      <c r="P5531" s="89" t="s">
        <v>670</v>
      </c>
    </row>
    <row r="5532" spans="1:16" ht="51">
      <c r="A5532" s="271" t="s">
        <v>565</v>
      </c>
      <c r="B5532" s="89"/>
      <c r="C5532" s="272" t="s">
        <v>615</v>
      </c>
      <c r="D5532" s="84">
        <v>43565</v>
      </c>
      <c r="E5532" s="85" t="s">
        <v>9901</v>
      </c>
      <c r="F5532" s="85" t="s">
        <v>3</v>
      </c>
      <c r="G5532" s="85">
        <v>1727779</v>
      </c>
      <c r="H5532" s="89"/>
      <c r="I5532" s="273" t="s">
        <v>11647</v>
      </c>
      <c r="J5532" s="89"/>
      <c r="K5532" s="89"/>
      <c r="L5532" s="89"/>
      <c r="M5532" s="89"/>
      <c r="N5532" s="274">
        <v>0</v>
      </c>
      <c r="O5532" s="274">
        <v>1.3</v>
      </c>
      <c r="P5532" s="89" t="s">
        <v>670</v>
      </c>
    </row>
    <row r="5533" spans="1:16" ht="38.25">
      <c r="A5533" s="271" t="s">
        <v>565</v>
      </c>
      <c r="B5533" s="89"/>
      <c r="C5533" s="272" t="s">
        <v>615</v>
      </c>
      <c r="D5533" s="84">
        <v>43565</v>
      </c>
      <c r="E5533" s="85" t="s">
        <v>9902</v>
      </c>
      <c r="F5533" s="85" t="s">
        <v>3</v>
      </c>
      <c r="G5533" s="85">
        <v>1727778</v>
      </c>
      <c r="H5533" s="89"/>
      <c r="I5533" s="273" t="s">
        <v>11648</v>
      </c>
      <c r="J5533" s="89"/>
      <c r="K5533" s="89"/>
      <c r="L5533" s="89"/>
      <c r="M5533" s="89"/>
      <c r="N5533" s="274">
        <v>0</v>
      </c>
      <c r="O5533" s="274">
        <v>143</v>
      </c>
      <c r="P5533" s="89" t="s">
        <v>670</v>
      </c>
    </row>
    <row r="5534" spans="1:16" ht="51">
      <c r="A5534" s="271" t="s">
        <v>565</v>
      </c>
      <c r="B5534" s="89"/>
      <c r="C5534" s="272" t="s">
        <v>615</v>
      </c>
      <c r="D5534" s="84">
        <v>43565</v>
      </c>
      <c r="E5534" s="85" t="s">
        <v>9903</v>
      </c>
      <c r="F5534" s="85" t="s">
        <v>3</v>
      </c>
      <c r="G5534" s="85">
        <v>1727776</v>
      </c>
      <c r="H5534" s="89"/>
      <c r="I5534" s="273" t="s">
        <v>11647</v>
      </c>
      <c r="J5534" s="89"/>
      <c r="K5534" s="89"/>
      <c r="L5534" s="89"/>
      <c r="M5534" s="89"/>
      <c r="N5534" s="274">
        <v>0</v>
      </c>
      <c r="O5534" s="274">
        <v>13</v>
      </c>
      <c r="P5534" s="89" t="s">
        <v>670</v>
      </c>
    </row>
    <row r="5535" spans="1:16" ht="51">
      <c r="A5535" s="271" t="s">
        <v>565</v>
      </c>
      <c r="B5535" s="89"/>
      <c r="C5535" s="272" t="s">
        <v>615</v>
      </c>
      <c r="D5535" s="84">
        <v>43565</v>
      </c>
      <c r="E5535" s="85" t="s">
        <v>9904</v>
      </c>
      <c r="F5535" s="85" t="s">
        <v>3</v>
      </c>
      <c r="G5535" s="85">
        <v>1727775</v>
      </c>
      <c r="H5535" s="89"/>
      <c r="I5535" s="273" t="s">
        <v>11647</v>
      </c>
      <c r="J5535" s="89"/>
      <c r="K5535" s="89"/>
      <c r="L5535" s="89"/>
      <c r="M5535" s="89"/>
      <c r="N5535" s="274">
        <v>0</v>
      </c>
      <c r="O5535" s="274">
        <v>1.06</v>
      </c>
      <c r="P5535" s="89" t="s">
        <v>670</v>
      </c>
    </row>
    <row r="5536" spans="1:16" ht="51">
      <c r="A5536" s="271" t="s">
        <v>565</v>
      </c>
      <c r="B5536" s="89"/>
      <c r="C5536" s="272" t="s">
        <v>615</v>
      </c>
      <c r="D5536" s="84">
        <v>43565</v>
      </c>
      <c r="E5536" s="85" t="s">
        <v>9905</v>
      </c>
      <c r="F5536" s="85" t="s">
        <v>3</v>
      </c>
      <c r="G5536" s="85">
        <v>1727774</v>
      </c>
      <c r="H5536" s="89"/>
      <c r="I5536" s="273" t="s">
        <v>11647</v>
      </c>
      <c r="J5536" s="89"/>
      <c r="K5536" s="89"/>
      <c r="L5536" s="89"/>
      <c r="M5536" s="89"/>
      <c r="N5536" s="274">
        <v>0</v>
      </c>
      <c r="O5536" s="274">
        <v>24.14</v>
      </c>
      <c r="P5536" s="89" t="s">
        <v>670</v>
      </c>
    </row>
    <row r="5537" spans="1:16" ht="38.25">
      <c r="A5537" s="271">
        <v>526</v>
      </c>
      <c r="B5537" s="89"/>
      <c r="C5537" s="272" t="s">
        <v>610</v>
      </c>
      <c r="D5537" s="84">
        <v>43565</v>
      </c>
      <c r="E5537" s="85" t="s">
        <v>9906</v>
      </c>
      <c r="F5537" s="85" t="s">
        <v>3</v>
      </c>
      <c r="G5537" s="85">
        <v>1727995</v>
      </c>
      <c r="H5537" s="89"/>
      <c r="I5537" s="273" t="s">
        <v>11649</v>
      </c>
      <c r="J5537" s="89"/>
      <c r="K5537" s="89"/>
      <c r="L5537" s="89"/>
      <c r="M5537" s="89"/>
      <c r="N5537" s="274">
        <v>0</v>
      </c>
      <c r="O5537" s="274">
        <v>145</v>
      </c>
      <c r="P5537" s="89" t="s">
        <v>670</v>
      </c>
    </row>
    <row r="5538" spans="1:16" ht="51">
      <c r="A5538" s="271">
        <v>526</v>
      </c>
      <c r="B5538" s="89"/>
      <c r="C5538" s="272" t="s">
        <v>610</v>
      </c>
      <c r="D5538" s="84">
        <v>43565</v>
      </c>
      <c r="E5538" s="85" t="s">
        <v>9907</v>
      </c>
      <c r="F5538" s="85" t="s">
        <v>3</v>
      </c>
      <c r="G5538" s="85">
        <v>1727973</v>
      </c>
      <c r="H5538" s="89"/>
      <c r="I5538" s="273" t="s">
        <v>11650</v>
      </c>
      <c r="J5538" s="89"/>
      <c r="K5538" s="89"/>
      <c r="L5538" s="89"/>
      <c r="M5538" s="89"/>
      <c r="N5538" s="274">
        <v>0</v>
      </c>
      <c r="O5538" s="274">
        <v>227</v>
      </c>
      <c r="P5538" s="89" t="s">
        <v>670</v>
      </c>
    </row>
    <row r="5539" spans="1:16" ht="63.75">
      <c r="A5539" s="271">
        <v>512</v>
      </c>
      <c r="B5539" s="89"/>
      <c r="C5539" s="272" t="s">
        <v>785</v>
      </c>
      <c r="D5539" s="84">
        <v>43565</v>
      </c>
      <c r="E5539" s="85" t="s">
        <v>9908</v>
      </c>
      <c r="F5539" s="85" t="s">
        <v>3</v>
      </c>
      <c r="G5539" s="85">
        <v>1727958</v>
      </c>
      <c r="H5539" s="89"/>
      <c r="I5539" s="273" t="s">
        <v>8449</v>
      </c>
      <c r="J5539" s="89"/>
      <c r="K5539" s="89"/>
      <c r="L5539" s="89"/>
      <c r="M5539" s="89"/>
      <c r="N5539" s="274">
        <v>0</v>
      </c>
      <c r="O5539" s="274">
        <v>44</v>
      </c>
      <c r="P5539" s="89" t="s">
        <v>670</v>
      </c>
    </row>
    <row r="5540" spans="1:16" ht="38.25">
      <c r="A5540" s="271">
        <v>526</v>
      </c>
      <c r="B5540" s="89"/>
      <c r="C5540" s="272" t="s">
        <v>610</v>
      </c>
      <c r="D5540" s="84">
        <v>43565</v>
      </c>
      <c r="E5540" s="85" t="s">
        <v>9909</v>
      </c>
      <c r="F5540" s="85" t="s">
        <v>3</v>
      </c>
      <c r="G5540" s="85">
        <v>1727943</v>
      </c>
      <c r="H5540" s="89"/>
      <c r="I5540" s="273" t="s">
        <v>11651</v>
      </c>
      <c r="J5540" s="89"/>
      <c r="K5540" s="89"/>
      <c r="L5540" s="89"/>
      <c r="M5540" s="89"/>
      <c r="N5540" s="274">
        <v>0</v>
      </c>
      <c r="O5540" s="274">
        <v>80</v>
      </c>
      <c r="P5540" s="89" t="s">
        <v>670</v>
      </c>
    </row>
    <row r="5541" spans="1:16" ht="38.25">
      <c r="A5541" s="271">
        <v>293</v>
      </c>
      <c r="B5541" s="89"/>
      <c r="C5541" s="272" t="s">
        <v>131</v>
      </c>
      <c r="D5541" s="84">
        <v>43565</v>
      </c>
      <c r="E5541" s="85" t="s">
        <v>9910</v>
      </c>
      <c r="F5541" s="85" t="s">
        <v>3</v>
      </c>
      <c r="G5541" s="85">
        <v>1727933</v>
      </c>
      <c r="H5541" s="89"/>
      <c r="I5541" s="273" t="s">
        <v>11652</v>
      </c>
      <c r="J5541" s="89"/>
      <c r="K5541" s="89"/>
      <c r="L5541" s="89"/>
      <c r="M5541" s="89"/>
      <c r="N5541" s="274">
        <v>0</v>
      </c>
      <c r="O5541" s="274">
        <v>185.5</v>
      </c>
      <c r="P5541" s="89" t="s">
        <v>670</v>
      </c>
    </row>
    <row r="5542" spans="1:16" ht="51">
      <c r="A5542" s="271" t="s">
        <v>565</v>
      </c>
      <c r="B5542" s="89"/>
      <c r="C5542" s="272" t="s">
        <v>615</v>
      </c>
      <c r="D5542" s="84">
        <v>43565</v>
      </c>
      <c r="E5542" s="85" t="s">
        <v>9911</v>
      </c>
      <c r="F5542" s="85" t="s">
        <v>3</v>
      </c>
      <c r="G5542" s="85">
        <v>1727928</v>
      </c>
      <c r="H5542" s="89"/>
      <c r="I5542" s="273" t="s">
        <v>11653</v>
      </c>
      <c r="J5542" s="89"/>
      <c r="K5542" s="89"/>
      <c r="L5542" s="89"/>
      <c r="M5542" s="89"/>
      <c r="N5542" s="274">
        <v>0</v>
      </c>
      <c r="O5542" s="274">
        <v>588.85</v>
      </c>
      <c r="P5542" s="89" t="s">
        <v>670</v>
      </c>
    </row>
    <row r="5543" spans="1:16" ht="63.75">
      <c r="A5543" s="271">
        <v>66</v>
      </c>
      <c r="B5543" s="89"/>
      <c r="C5543" s="272" t="s">
        <v>52</v>
      </c>
      <c r="D5543" s="84">
        <v>43565</v>
      </c>
      <c r="E5543" s="85" t="s">
        <v>9912</v>
      </c>
      <c r="F5543" s="85" t="s">
        <v>3</v>
      </c>
      <c r="G5543" s="85">
        <v>1727921</v>
      </c>
      <c r="H5543" s="89"/>
      <c r="I5543" s="273" t="s">
        <v>11654</v>
      </c>
      <c r="J5543" s="89"/>
      <c r="K5543" s="89"/>
      <c r="L5543" s="89"/>
      <c r="M5543" s="89"/>
      <c r="N5543" s="274">
        <v>0</v>
      </c>
      <c r="O5543" s="274">
        <v>1000</v>
      </c>
      <c r="P5543" s="89" t="s">
        <v>670</v>
      </c>
    </row>
    <row r="5544" spans="1:16" ht="51">
      <c r="A5544" s="271" t="s">
        <v>565</v>
      </c>
      <c r="B5544" s="89"/>
      <c r="C5544" s="272" t="s">
        <v>615</v>
      </c>
      <c r="D5544" s="84">
        <v>43565</v>
      </c>
      <c r="E5544" s="85" t="s">
        <v>9913</v>
      </c>
      <c r="F5544" s="85" t="s">
        <v>3</v>
      </c>
      <c r="G5544" s="85">
        <v>1727904</v>
      </c>
      <c r="H5544" s="89"/>
      <c r="I5544" s="273" t="s">
        <v>11655</v>
      </c>
      <c r="J5544" s="89"/>
      <c r="K5544" s="89"/>
      <c r="L5544" s="89"/>
      <c r="M5544" s="89"/>
      <c r="N5544" s="274">
        <v>0</v>
      </c>
      <c r="O5544" s="274">
        <v>2644.05</v>
      </c>
      <c r="P5544" s="89" t="s">
        <v>670</v>
      </c>
    </row>
    <row r="5545" spans="1:16" ht="38.25">
      <c r="A5545" s="271">
        <v>526</v>
      </c>
      <c r="B5545" s="89"/>
      <c r="C5545" s="272" t="s">
        <v>610</v>
      </c>
      <c r="D5545" s="84">
        <v>43565</v>
      </c>
      <c r="E5545" s="85" t="s">
        <v>9914</v>
      </c>
      <c r="F5545" s="85" t="s">
        <v>3</v>
      </c>
      <c r="G5545" s="85">
        <v>1727892</v>
      </c>
      <c r="H5545" s="89"/>
      <c r="I5545" s="273" t="s">
        <v>7602</v>
      </c>
      <c r="J5545" s="89"/>
      <c r="K5545" s="89"/>
      <c r="L5545" s="89"/>
      <c r="M5545" s="89"/>
      <c r="N5545" s="274">
        <v>0</v>
      </c>
      <c r="O5545" s="274">
        <v>80</v>
      </c>
      <c r="P5545" s="89" t="s">
        <v>670</v>
      </c>
    </row>
    <row r="5546" spans="1:16" ht="38.25">
      <c r="A5546" s="271">
        <v>526</v>
      </c>
      <c r="B5546" s="89"/>
      <c r="C5546" s="272" t="s">
        <v>610</v>
      </c>
      <c r="D5546" s="84">
        <v>43565</v>
      </c>
      <c r="E5546" s="85" t="s">
        <v>9915</v>
      </c>
      <c r="F5546" s="85" t="s">
        <v>3</v>
      </c>
      <c r="G5546" s="85">
        <v>1727887</v>
      </c>
      <c r="H5546" s="89"/>
      <c r="I5546" s="273" t="s">
        <v>11656</v>
      </c>
      <c r="J5546" s="89"/>
      <c r="K5546" s="89"/>
      <c r="L5546" s="89"/>
      <c r="M5546" s="89"/>
      <c r="N5546" s="274">
        <v>0</v>
      </c>
      <c r="O5546" s="274">
        <v>20</v>
      </c>
      <c r="P5546" s="89" t="s">
        <v>670</v>
      </c>
    </row>
    <row r="5547" spans="1:16" ht="38.25">
      <c r="A5547" s="271" t="s">
        <v>565</v>
      </c>
      <c r="B5547" s="89"/>
      <c r="C5547" s="272" t="s">
        <v>615</v>
      </c>
      <c r="D5547" s="84">
        <v>43565</v>
      </c>
      <c r="E5547" s="85" t="s">
        <v>9916</v>
      </c>
      <c r="F5547" s="85" t="s">
        <v>3</v>
      </c>
      <c r="G5547" s="85">
        <v>1727886</v>
      </c>
      <c r="H5547" s="89"/>
      <c r="I5547" s="273" t="s">
        <v>2487</v>
      </c>
      <c r="J5547" s="89"/>
      <c r="K5547" s="89"/>
      <c r="L5547" s="89"/>
      <c r="M5547" s="89"/>
      <c r="N5547" s="274">
        <v>0</v>
      </c>
      <c r="O5547" s="274">
        <v>1310</v>
      </c>
      <c r="P5547" s="89" t="s">
        <v>670</v>
      </c>
    </row>
    <row r="5548" spans="1:16" ht="38.25">
      <c r="A5548" s="271">
        <v>526</v>
      </c>
      <c r="B5548" s="89"/>
      <c r="C5548" s="272" t="s">
        <v>610</v>
      </c>
      <c r="D5548" s="84">
        <v>43565</v>
      </c>
      <c r="E5548" s="85" t="s">
        <v>9917</v>
      </c>
      <c r="F5548" s="85" t="s">
        <v>3</v>
      </c>
      <c r="G5548" s="85">
        <v>1727869</v>
      </c>
      <c r="H5548" s="89"/>
      <c r="I5548" s="273" t="s">
        <v>11657</v>
      </c>
      <c r="J5548" s="89"/>
      <c r="K5548" s="89"/>
      <c r="L5548" s="89"/>
      <c r="M5548" s="89"/>
      <c r="N5548" s="274">
        <v>0</v>
      </c>
      <c r="O5548" s="274">
        <v>175</v>
      </c>
      <c r="P5548" s="89" t="s">
        <v>670</v>
      </c>
    </row>
    <row r="5549" spans="1:16" ht="38.25">
      <c r="A5549" s="271">
        <v>526</v>
      </c>
      <c r="B5549" s="89"/>
      <c r="C5549" s="272" t="s">
        <v>610</v>
      </c>
      <c r="D5549" s="84">
        <v>43565</v>
      </c>
      <c r="E5549" s="85" t="s">
        <v>9918</v>
      </c>
      <c r="F5549" s="85" t="s">
        <v>3</v>
      </c>
      <c r="G5549" s="85">
        <v>1727868</v>
      </c>
      <c r="H5549" s="89"/>
      <c r="I5549" s="273" t="s">
        <v>11658</v>
      </c>
      <c r="J5549" s="89"/>
      <c r="K5549" s="89"/>
      <c r="L5549" s="89"/>
      <c r="M5549" s="89"/>
      <c r="N5549" s="274">
        <v>0</v>
      </c>
      <c r="O5549" s="274">
        <v>175</v>
      </c>
      <c r="P5549" s="89" t="s">
        <v>670</v>
      </c>
    </row>
    <row r="5550" spans="1:16" ht="38.25">
      <c r="A5550" s="271">
        <v>526</v>
      </c>
      <c r="B5550" s="89"/>
      <c r="C5550" s="272" t="s">
        <v>610</v>
      </c>
      <c r="D5550" s="84">
        <v>43565</v>
      </c>
      <c r="E5550" s="85" t="s">
        <v>9919</v>
      </c>
      <c r="F5550" s="85" t="s">
        <v>3</v>
      </c>
      <c r="G5550" s="85">
        <v>1727861</v>
      </c>
      <c r="H5550" s="89"/>
      <c r="I5550" s="273" t="s">
        <v>11659</v>
      </c>
      <c r="J5550" s="89"/>
      <c r="K5550" s="89"/>
      <c r="L5550" s="89"/>
      <c r="M5550" s="89"/>
      <c r="N5550" s="274">
        <v>0</v>
      </c>
      <c r="O5550" s="274">
        <v>51</v>
      </c>
      <c r="P5550" s="89" t="s">
        <v>670</v>
      </c>
    </row>
    <row r="5551" spans="1:16" ht="38.25">
      <c r="A5551" s="271">
        <v>526</v>
      </c>
      <c r="B5551" s="89"/>
      <c r="C5551" s="272" t="s">
        <v>610</v>
      </c>
      <c r="D5551" s="84">
        <v>43565</v>
      </c>
      <c r="E5551" s="85" t="s">
        <v>9920</v>
      </c>
      <c r="F5551" s="85" t="s">
        <v>3</v>
      </c>
      <c r="G5551" s="85">
        <v>1727860</v>
      </c>
      <c r="H5551" s="89"/>
      <c r="I5551" s="273" t="s">
        <v>11660</v>
      </c>
      <c r="J5551" s="89"/>
      <c r="K5551" s="89"/>
      <c r="L5551" s="89"/>
      <c r="M5551" s="89"/>
      <c r="N5551" s="274">
        <v>0</v>
      </c>
      <c r="O5551" s="274">
        <v>40</v>
      </c>
      <c r="P5551" s="89" t="s">
        <v>670</v>
      </c>
    </row>
    <row r="5552" spans="1:16" ht="63.75">
      <c r="A5552" s="271">
        <v>599</v>
      </c>
      <c r="B5552" s="89"/>
      <c r="C5552" s="272" t="s">
        <v>1372</v>
      </c>
      <c r="D5552" s="84">
        <v>43565</v>
      </c>
      <c r="E5552" s="85" t="s">
        <v>9921</v>
      </c>
      <c r="F5552" s="85" t="s">
        <v>3</v>
      </c>
      <c r="G5552" s="85">
        <v>1727790</v>
      </c>
      <c r="H5552" s="89"/>
      <c r="I5552" s="273" t="s">
        <v>11661</v>
      </c>
      <c r="J5552" s="89"/>
      <c r="K5552" s="89"/>
      <c r="L5552" s="89"/>
      <c r="M5552" s="89"/>
      <c r="N5552" s="274">
        <v>0</v>
      </c>
      <c r="O5552" s="274">
        <v>64.349999999999994</v>
      </c>
      <c r="P5552" s="89" t="s">
        <v>670</v>
      </c>
    </row>
    <row r="5553" spans="1:16" ht="51">
      <c r="A5553" s="271" t="s">
        <v>556</v>
      </c>
      <c r="B5553" s="89"/>
      <c r="C5553" s="272" t="s">
        <v>616</v>
      </c>
      <c r="D5553" s="84">
        <v>43565</v>
      </c>
      <c r="E5553" s="85" t="s">
        <v>9922</v>
      </c>
      <c r="F5553" s="85" t="s">
        <v>3</v>
      </c>
      <c r="G5553" s="85">
        <v>1727750</v>
      </c>
      <c r="H5553" s="89"/>
      <c r="I5553" s="273" t="s">
        <v>11662</v>
      </c>
      <c r="J5553" s="89"/>
      <c r="K5553" s="89"/>
      <c r="L5553" s="89"/>
      <c r="M5553" s="89"/>
      <c r="N5553" s="274">
        <v>0</v>
      </c>
      <c r="O5553" s="274">
        <v>273</v>
      </c>
      <c r="P5553" s="89" t="s">
        <v>670</v>
      </c>
    </row>
    <row r="5554" spans="1:16" ht="63.75">
      <c r="A5554" s="271">
        <v>290</v>
      </c>
      <c r="B5554" s="89"/>
      <c r="C5554" s="272" t="s">
        <v>128</v>
      </c>
      <c r="D5554" s="84">
        <v>43565</v>
      </c>
      <c r="E5554" s="85" t="s">
        <v>9923</v>
      </c>
      <c r="F5554" s="85" t="s">
        <v>3</v>
      </c>
      <c r="G5554" s="85">
        <v>1727739</v>
      </c>
      <c r="H5554" s="89"/>
      <c r="I5554" s="273" t="s">
        <v>11663</v>
      </c>
      <c r="J5554" s="89"/>
      <c r="K5554" s="89"/>
      <c r="L5554" s="89"/>
      <c r="M5554" s="89"/>
      <c r="N5554" s="274">
        <v>0</v>
      </c>
      <c r="O5554" s="274">
        <v>3150</v>
      </c>
      <c r="P5554" s="89" t="s">
        <v>670</v>
      </c>
    </row>
    <row r="5555" spans="1:16" ht="63.75">
      <c r="A5555" s="271">
        <v>290</v>
      </c>
      <c r="B5555" s="89"/>
      <c r="C5555" s="272" t="s">
        <v>128</v>
      </c>
      <c r="D5555" s="84">
        <v>43565</v>
      </c>
      <c r="E5555" s="85" t="s">
        <v>9924</v>
      </c>
      <c r="F5555" s="85" t="s">
        <v>3</v>
      </c>
      <c r="G5555" s="85">
        <v>1727738</v>
      </c>
      <c r="H5555" s="89"/>
      <c r="I5555" s="273" t="s">
        <v>11664</v>
      </c>
      <c r="J5555" s="89"/>
      <c r="K5555" s="89"/>
      <c r="L5555" s="89"/>
      <c r="M5555" s="89"/>
      <c r="N5555" s="274">
        <v>0</v>
      </c>
      <c r="O5555" s="274">
        <v>160</v>
      </c>
      <c r="P5555" s="89" t="s">
        <v>670</v>
      </c>
    </row>
    <row r="5556" spans="1:16" ht="63.75">
      <c r="A5556" s="271">
        <v>290</v>
      </c>
      <c r="B5556" s="89"/>
      <c r="C5556" s="272" t="s">
        <v>128</v>
      </c>
      <c r="D5556" s="84">
        <v>43565</v>
      </c>
      <c r="E5556" s="85" t="s">
        <v>9925</v>
      </c>
      <c r="F5556" s="85" t="s">
        <v>3</v>
      </c>
      <c r="G5556" s="85">
        <v>1727737</v>
      </c>
      <c r="H5556" s="89"/>
      <c r="I5556" s="273" t="s">
        <v>11665</v>
      </c>
      <c r="J5556" s="89"/>
      <c r="K5556" s="89"/>
      <c r="L5556" s="89"/>
      <c r="M5556" s="89"/>
      <c r="N5556" s="274">
        <v>0</v>
      </c>
      <c r="O5556" s="274">
        <v>531.09</v>
      </c>
      <c r="P5556" s="89" t="s">
        <v>670</v>
      </c>
    </row>
    <row r="5557" spans="1:16" ht="63.75">
      <c r="A5557" s="271">
        <v>290</v>
      </c>
      <c r="B5557" s="89"/>
      <c r="C5557" s="272" t="s">
        <v>128</v>
      </c>
      <c r="D5557" s="84">
        <v>43565</v>
      </c>
      <c r="E5557" s="85" t="s">
        <v>9926</v>
      </c>
      <c r="F5557" s="85" t="s">
        <v>3</v>
      </c>
      <c r="G5557" s="85">
        <v>1727735</v>
      </c>
      <c r="H5557" s="89"/>
      <c r="I5557" s="273" t="s">
        <v>11666</v>
      </c>
      <c r="J5557" s="89"/>
      <c r="K5557" s="89"/>
      <c r="L5557" s="89"/>
      <c r="M5557" s="89"/>
      <c r="N5557" s="274">
        <v>0</v>
      </c>
      <c r="O5557" s="274">
        <v>1068.29</v>
      </c>
      <c r="P5557" s="89" t="s">
        <v>670</v>
      </c>
    </row>
    <row r="5558" spans="1:16" ht="63.75">
      <c r="A5558" s="271">
        <v>290</v>
      </c>
      <c r="B5558" s="89"/>
      <c r="C5558" s="272" t="s">
        <v>128</v>
      </c>
      <c r="D5558" s="84">
        <v>43565</v>
      </c>
      <c r="E5558" s="85" t="s">
        <v>9927</v>
      </c>
      <c r="F5558" s="85" t="s">
        <v>3</v>
      </c>
      <c r="G5558" s="85">
        <v>1727734</v>
      </c>
      <c r="H5558" s="89"/>
      <c r="I5558" s="273" t="s">
        <v>11667</v>
      </c>
      <c r="J5558" s="89"/>
      <c r="K5558" s="89"/>
      <c r="L5558" s="89"/>
      <c r="M5558" s="89"/>
      <c r="N5558" s="274">
        <v>0</v>
      </c>
      <c r="O5558" s="274">
        <v>9111.77</v>
      </c>
      <c r="P5558" s="89" t="s">
        <v>670</v>
      </c>
    </row>
    <row r="5559" spans="1:16" ht="63.75">
      <c r="A5559" s="271">
        <v>290</v>
      </c>
      <c r="B5559" s="89"/>
      <c r="C5559" s="272" t="s">
        <v>128</v>
      </c>
      <c r="D5559" s="84">
        <v>43565</v>
      </c>
      <c r="E5559" s="85" t="s">
        <v>9928</v>
      </c>
      <c r="F5559" s="85" t="s">
        <v>3</v>
      </c>
      <c r="G5559" s="85">
        <v>1727731</v>
      </c>
      <c r="H5559" s="89"/>
      <c r="I5559" s="273" t="s">
        <v>11668</v>
      </c>
      <c r="J5559" s="89"/>
      <c r="K5559" s="89"/>
      <c r="L5559" s="89"/>
      <c r="M5559" s="89"/>
      <c r="N5559" s="274">
        <v>0</v>
      </c>
      <c r="O5559" s="274">
        <v>6</v>
      </c>
      <c r="P5559" s="89" t="s">
        <v>670</v>
      </c>
    </row>
    <row r="5560" spans="1:16" ht="63.75">
      <c r="A5560" s="271">
        <v>290</v>
      </c>
      <c r="B5560" s="89"/>
      <c r="C5560" s="272" t="s">
        <v>128</v>
      </c>
      <c r="D5560" s="84">
        <v>43565</v>
      </c>
      <c r="E5560" s="85" t="s">
        <v>9929</v>
      </c>
      <c r="F5560" s="85" t="s">
        <v>3</v>
      </c>
      <c r="G5560" s="85">
        <v>1727730</v>
      </c>
      <c r="H5560" s="89"/>
      <c r="I5560" s="273" t="s">
        <v>11669</v>
      </c>
      <c r="J5560" s="89"/>
      <c r="K5560" s="89"/>
      <c r="L5560" s="89"/>
      <c r="M5560" s="89"/>
      <c r="N5560" s="274">
        <v>0</v>
      </c>
      <c r="O5560" s="274">
        <v>6912</v>
      </c>
      <c r="P5560" s="89" t="s">
        <v>670</v>
      </c>
    </row>
    <row r="5561" spans="1:16" ht="63.75">
      <c r="A5561" s="271">
        <v>290</v>
      </c>
      <c r="B5561" s="89"/>
      <c r="C5561" s="272" t="s">
        <v>128</v>
      </c>
      <c r="D5561" s="84">
        <v>43565</v>
      </c>
      <c r="E5561" s="85" t="s">
        <v>9930</v>
      </c>
      <c r="F5561" s="85" t="s">
        <v>3</v>
      </c>
      <c r="G5561" s="85">
        <v>1727728</v>
      </c>
      <c r="H5561" s="89"/>
      <c r="I5561" s="273" t="s">
        <v>11670</v>
      </c>
      <c r="J5561" s="89"/>
      <c r="K5561" s="89"/>
      <c r="L5561" s="89"/>
      <c r="M5561" s="89"/>
      <c r="N5561" s="274">
        <v>0</v>
      </c>
      <c r="O5561" s="274">
        <v>250</v>
      </c>
      <c r="P5561" s="89" t="s">
        <v>670</v>
      </c>
    </row>
    <row r="5562" spans="1:16" ht="63.75">
      <c r="A5562" s="271">
        <v>650</v>
      </c>
      <c r="B5562" s="89"/>
      <c r="C5562" s="272" t="s">
        <v>187</v>
      </c>
      <c r="D5562" s="84">
        <v>43565</v>
      </c>
      <c r="E5562" s="85" t="s">
        <v>9931</v>
      </c>
      <c r="F5562" s="85" t="s">
        <v>3</v>
      </c>
      <c r="G5562" s="85">
        <v>1727709</v>
      </c>
      <c r="H5562" s="89"/>
      <c r="I5562" s="273" t="s">
        <v>11671</v>
      </c>
      <c r="J5562" s="89"/>
      <c r="K5562" s="89"/>
      <c r="L5562" s="89"/>
      <c r="M5562" s="89"/>
      <c r="N5562" s="274">
        <v>0</v>
      </c>
      <c r="O5562" s="274">
        <v>700</v>
      </c>
      <c r="P5562" s="89" t="s">
        <v>670</v>
      </c>
    </row>
    <row r="5563" spans="1:16" ht="63.75">
      <c r="A5563" s="271">
        <v>650</v>
      </c>
      <c r="B5563" s="89"/>
      <c r="C5563" s="272" t="s">
        <v>187</v>
      </c>
      <c r="D5563" s="84">
        <v>43565</v>
      </c>
      <c r="E5563" s="85" t="s">
        <v>9932</v>
      </c>
      <c r="F5563" s="85" t="s">
        <v>3</v>
      </c>
      <c r="G5563" s="85">
        <v>1727706</v>
      </c>
      <c r="H5563" s="89"/>
      <c r="I5563" s="273" t="s">
        <v>11672</v>
      </c>
      <c r="J5563" s="89"/>
      <c r="K5563" s="89"/>
      <c r="L5563" s="89"/>
      <c r="M5563" s="89"/>
      <c r="N5563" s="274">
        <v>0</v>
      </c>
      <c r="O5563" s="274">
        <v>7452</v>
      </c>
      <c r="P5563" s="89" t="s">
        <v>670</v>
      </c>
    </row>
    <row r="5564" spans="1:16" ht="38.25">
      <c r="A5564" s="271">
        <v>254</v>
      </c>
      <c r="B5564" s="89"/>
      <c r="C5564" s="272" t="s">
        <v>115</v>
      </c>
      <c r="D5564" s="84">
        <v>43565</v>
      </c>
      <c r="E5564" s="85" t="s">
        <v>9933</v>
      </c>
      <c r="F5564" s="85" t="s">
        <v>3</v>
      </c>
      <c r="G5564" s="85">
        <v>1727686</v>
      </c>
      <c r="H5564" s="89"/>
      <c r="I5564" s="273" t="s">
        <v>11673</v>
      </c>
      <c r="J5564" s="89"/>
      <c r="K5564" s="89"/>
      <c r="L5564" s="89"/>
      <c r="M5564" s="89"/>
      <c r="N5564" s="274">
        <v>0</v>
      </c>
      <c r="O5564" s="274">
        <v>30.5</v>
      </c>
      <c r="P5564" s="89" t="s">
        <v>670</v>
      </c>
    </row>
    <row r="5565" spans="1:16" ht="38.25">
      <c r="A5565" s="271">
        <v>254</v>
      </c>
      <c r="B5565" s="89"/>
      <c r="C5565" s="272" t="s">
        <v>115</v>
      </c>
      <c r="D5565" s="84">
        <v>43565</v>
      </c>
      <c r="E5565" s="85" t="s">
        <v>9934</v>
      </c>
      <c r="F5565" s="85" t="s">
        <v>3</v>
      </c>
      <c r="G5565" s="85">
        <v>1727683</v>
      </c>
      <c r="H5565" s="89"/>
      <c r="I5565" s="273" t="s">
        <v>11674</v>
      </c>
      <c r="J5565" s="89"/>
      <c r="K5565" s="89"/>
      <c r="L5565" s="89"/>
      <c r="M5565" s="89"/>
      <c r="N5565" s="274">
        <v>0</v>
      </c>
      <c r="O5565" s="274">
        <v>164.61</v>
      </c>
      <c r="P5565" s="89" t="s">
        <v>670</v>
      </c>
    </row>
    <row r="5566" spans="1:16" ht="63.75">
      <c r="A5566" s="271">
        <v>35</v>
      </c>
      <c r="B5566" s="89"/>
      <c r="C5566" s="272" t="s">
        <v>46</v>
      </c>
      <c r="D5566" s="84">
        <v>43565</v>
      </c>
      <c r="E5566" s="85" t="s">
        <v>9935</v>
      </c>
      <c r="F5566" s="85" t="s">
        <v>3</v>
      </c>
      <c r="G5566" s="85">
        <v>1727674</v>
      </c>
      <c r="H5566" s="89"/>
      <c r="I5566" s="273" t="s">
        <v>11675</v>
      </c>
      <c r="J5566" s="89"/>
      <c r="K5566" s="89"/>
      <c r="L5566" s="89"/>
      <c r="M5566" s="89"/>
      <c r="N5566" s="274">
        <v>0</v>
      </c>
      <c r="O5566" s="274">
        <v>20105.400000000001</v>
      </c>
      <c r="P5566" s="89" t="s">
        <v>670</v>
      </c>
    </row>
    <row r="5567" spans="1:16" ht="63.75">
      <c r="A5567" s="271">
        <v>35</v>
      </c>
      <c r="B5567" s="89"/>
      <c r="C5567" s="272" t="s">
        <v>46</v>
      </c>
      <c r="D5567" s="84">
        <v>43565</v>
      </c>
      <c r="E5567" s="85" t="s">
        <v>9936</v>
      </c>
      <c r="F5567" s="85" t="s">
        <v>3</v>
      </c>
      <c r="G5567" s="85">
        <v>1727673</v>
      </c>
      <c r="H5567" s="89"/>
      <c r="I5567" s="273" t="s">
        <v>11676</v>
      </c>
      <c r="J5567" s="89"/>
      <c r="K5567" s="89"/>
      <c r="L5567" s="89"/>
      <c r="M5567" s="89"/>
      <c r="N5567" s="274">
        <v>0</v>
      </c>
      <c r="O5567" s="274">
        <v>6500</v>
      </c>
      <c r="P5567" s="89" t="s">
        <v>670</v>
      </c>
    </row>
    <row r="5568" spans="1:16" ht="63.75">
      <c r="A5568" s="271">
        <v>35</v>
      </c>
      <c r="B5568" s="89"/>
      <c r="C5568" s="272" t="s">
        <v>46</v>
      </c>
      <c r="D5568" s="84">
        <v>43565</v>
      </c>
      <c r="E5568" s="85" t="s">
        <v>9937</v>
      </c>
      <c r="F5568" s="85" t="s">
        <v>3</v>
      </c>
      <c r="G5568" s="85">
        <v>1727672</v>
      </c>
      <c r="H5568" s="89"/>
      <c r="I5568" s="273" t="s">
        <v>11677</v>
      </c>
      <c r="J5568" s="89"/>
      <c r="K5568" s="89"/>
      <c r="L5568" s="89"/>
      <c r="M5568" s="89"/>
      <c r="N5568" s="274">
        <v>0</v>
      </c>
      <c r="O5568" s="274">
        <v>6500</v>
      </c>
      <c r="P5568" s="89" t="s">
        <v>670</v>
      </c>
    </row>
    <row r="5569" spans="1:16" ht="63.75">
      <c r="A5569" s="271">
        <v>35</v>
      </c>
      <c r="B5569" s="89"/>
      <c r="C5569" s="272" t="s">
        <v>46</v>
      </c>
      <c r="D5569" s="84">
        <v>43565</v>
      </c>
      <c r="E5569" s="85" t="s">
        <v>9938</v>
      </c>
      <c r="F5569" s="85" t="s">
        <v>3</v>
      </c>
      <c r="G5569" s="85">
        <v>1727671</v>
      </c>
      <c r="H5569" s="89"/>
      <c r="I5569" s="273" t="s">
        <v>11678</v>
      </c>
      <c r="J5569" s="89"/>
      <c r="K5569" s="89"/>
      <c r="L5569" s="89"/>
      <c r="M5569" s="89"/>
      <c r="N5569" s="274">
        <v>0</v>
      </c>
      <c r="O5569" s="274">
        <v>15</v>
      </c>
      <c r="P5569" s="89" t="s">
        <v>670</v>
      </c>
    </row>
    <row r="5570" spans="1:16" ht="63.75">
      <c r="A5570" s="271">
        <v>35</v>
      </c>
      <c r="B5570" s="89"/>
      <c r="C5570" s="272" t="s">
        <v>46</v>
      </c>
      <c r="D5570" s="84">
        <v>43565</v>
      </c>
      <c r="E5570" s="85" t="s">
        <v>9939</v>
      </c>
      <c r="F5570" s="85" t="s">
        <v>3</v>
      </c>
      <c r="G5570" s="85">
        <v>1727670</v>
      </c>
      <c r="H5570" s="89"/>
      <c r="I5570" s="273" t="s">
        <v>11679</v>
      </c>
      <c r="J5570" s="89"/>
      <c r="K5570" s="89"/>
      <c r="L5570" s="89"/>
      <c r="M5570" s="89"/>
      <c r="N5570" s="274">
        <v>0</v>
      </c>
      <c r="O5570" s="274">
        <v>57420</v>
      </c>
      <c r="P5570" s="89" t="s">
        <v>670</v>
      </c>
    </row>
    <row r="5571" spans="1:16" ht="63.75">
      <c r="A5571" s="271">
        <v>35</v>
      </c>
      <c r="B5571" s="89"/>
      <c r="C5571" s="272" t="s">
        <v>46</v>
      </c>
      <c r="D5571" s="84">
        <v>43565</v>
      </c>
      <c r="E5571" s="85" t="s">
        <v>9940</v>
      </c>
      <c r="F5571" s="85" t="s">
        <v>3</v>
      </c>
      <c r="G5571" s="85">
        <v>1727669</v>
      </c>
      <c r="H5571" s="89"/>
      <c r="I5571" s="273" t="s">
        <v>11680</v>
      </c>
      <c r="J5571" s="89"/>
      <c r="K5571" s="89"/>
      <c r="L5571" s="89"/>
      <c r="M5571" s="89"/>
      <c r="N5571" s="274">
        <v>0</v>
      </c>
      <c r="O5571" s="274">
        <v>12050</v>
      </c>
      <c r="P5571" s="89" t="s">
        <v>670</v>
      </c>
    </row>
    <row r="5572" spans="1:16" ht="63.75">
      <c r="A5572" s="271">
        <v>35</v>
      </c>
      <c r="B5572" s="89"/>
      <c r="C5572" s="272" t="s">
        <v>46</v>
      </c>
      <c r="D5572" s="84">
        <v>43565</v>
      </c>
      <c r="E5572" s="85" t="s">
        <v>9941</v>
      </c>
      <c r="F5572" s="85" t="s">
        <v>3</v>
      </c>
      <c r="G5572" s="85">
        <v>1727667</v>
      </c>
      <c r="H5572" s="89"/>
      <c r="I5572" s="273" t="s">
        <v>11681</v>
      </c>
      <c r="J5572" s="89"/>
      <c r="K5572" s="89"/>
      <c r="L5572" s="89"/>
      <c r="M5572" s="89"/>
      <c r="N5572" s="274">
        <v>0</v>
      </c>
      <c r="O5572" s="274">
        <v>503.11</v>
      </c>
      <c r="P5572" s="89" t="s">
        <v>670</v>
      </c>
    </row>
    <row r="5573" spans="1:16" ht="51">
      <c r="A5573" s="271" t="s">
        <v>565</v>
      </c>
      <c r="B5573" s="89"/>
      <c r="C5573" s="272" t="s">
        <v>615</v>
      </c>
      <c r="D5573" s="84">
        <v>43565</v>
      </c>
      <c r="E5573" s="85" t="s">
        <v>9942</v>
      </c>
      <c r="F5573" s="85" t="s">
        <v>3</v>
      </c>
      <c r="G5573" s="85">
        <v>1727773</v>
      </c>
      <c r="H5573" s="89"/>
      <c r="I5573" s="273" t="s">
        <v>11647</v>
      </c>
      <c r="J5573" s="89"/>
      <c r="K5573" s="89"/>
      <c r="L5573" s="89"/>
      <c r="M5573" s="89"/>
      <c r="N5573" s="274">
        <v>0</v>
      </c>
      <c r="O5573" s="274">
        <v>50.7</v>
      </c>
      <c r="P5573" s="89" t="s">
        <v>670</v>
      </c>
    </row>
    <row r="5574" spans="1:16" ht="51">
      <c r="A5574" s="271" t="s">
        <v>565</v>
      </c>
      <c r="B5574" s="89"/>
      <c r="C5574" s="272" t="s">
        <v>615</v>
      </c>
      <c r="D5574" s="84">
        <v>43565</v>
      </c>
      <c r="E5574" s="85" t="s">
        <v>9943</v>
      </c>
      <c r="F5574" s="85" t="s">
        <v>3</v>
      </c>
      <c r="G5574" s="85">
        <v>1727772</v>
      </c>
      <c r="H5574" s="89"/>
      <c r="I5574" s="273" t="s">
        <v>11646</v>
      </c>
      <c r="J5574" s="89"/>
      <c r="K5574" s="89"/>
      <c r="L5574" s="89"/>
      <c r="M5574" s="89"/>
      <c r="N5574" s="274">
        <v>0</v>
      </c>
      <c r="O5574" s="274">
        <v>600</v>
      </c>
      <c r="P5574" s="89" t="s">
        <v>670</v>
      </c>
    </row>
    <row r="5575" spans="1:16" ht="51">
      <c r="A5575" s="271" t="s">
        <v>565</v>
      </c>
      <c r="B5575" s="89"/>
      <c r="C5575" s="272" t="s">
        <v>615</v>
      </c>
      <c r="D5575" s="84">
        <v>43565</v>
      </c>
      <c r="E5575" s="85" t="s">
        <v>9944</v>
      </c>
      <c r="F5575" s="85" t="s">
        <v>3</v>
      </c>
      <c r="G5575" s="85">
        <v>1727769</v>
      </c>
      <c r="H5575" s="89"/>
      <c r="I5575" s="273" t="s">
        <v>11647</v>
      </c>
      <c r="J5575" s="89"/>
      <c r="K5575" s="89"/>
      <c r="L5575" s="89"/>
      <c r="M5575" s="89"/>
      <c r="N5575" s="274">
        <v>0</v>
      </c>
      <c r="O5575" s="274">
        <v>5.8500000000000005</v>
      </c>
      <c r="P5575" s="89" t="s">
        <v>670</v>
      </c>
    </row>
    <row r="5576" spans="1:16" ht="51">
      <c r="A5576" s="271" t="s">
        <v>565</v>
      </c>
      <c r="B5576" s="89"/>
      <c r="C5576" s="272" t="s">
        <v>615</v>
      </c>
      <c r="D5576" s="84">
        <v>43565</v>
      </c>
      <c r="E5576" s="85" t="s">
        <v>9945</v>
      </c>
      <c r="F5576" s="85" t="s">
        <v>3</v>
      </c>
      <c r="G5576" s="85">
        <v>1727767</v>
      </c>
      <c r="H5576" s="89"/>
      <c r="I5576" s="273" t="s">
        <v>11646</v>
      </c>
      <c r="J5576" s="89"/>
      <c r="K5576" s="89"/>
      <c r="L5576" s="89"/>
      <c r="M5576" s="89"/>
      <c r="N5576" s="274">
        <v>0</v>
      </c>
      <c r="O5576" s="274">
        <v>35</v>
      </c>
      <c r="P5576" s="89" t="s">
        <v>670</v>
      </c>
    </row>
    <row r="5577" spans="1:16" ht="51">
      <c r="A5577" s="271" t="s">
        <v>565</v>
      </c>
      <c r="B5577" s="89"/>
      <c r="C5577" s="272" t="s">
        <v>615</v>
      </c>
      <c r="D5577" s="84">
        <v>43565</v>
      </c>
      <c r="E5577" s="85" t="s">
        <v>9946</v>
      </c>
      <c r="F5577" s="85" t="s">
        <v>3</v>
      </c>
      <c r="G5577" s="85">
        <v>1727764</v>
      </c>
      <c r="H5577" s="89"/>
      <c r="I5577" s="273" t="s">
        <v>11647</v>
      </c>
      <c r="J5577" s="89"/>
      <c r="K5577" s="89"/>
      <c r="L5577" s="89"/>
      <c r="M5577" s="89"/>
      <c r="N5577" s="274">
        <v>0</v>
      </c>
      <c r="O5577" s="274">
        <v>78</v>
      </c>
      <c r="P5577" s="89" t="s">
        <v>670</v>
      </c>
    </row>
    <row r="5578" spans="1:16" ht="51">
      <c r="A5578" s="271" t="s">
        <v>565</v>
      </c>
      <c r="B5578" s="89"/>
      <c r="C5578" s="272" t="s">
        <v>615</v>
      </c>
      <c r="D5578" s="84">
        <v>43565</v>
      </c>
      <c r="E5578" s="85" t="s">
        <v>9947</v>
      </c>
      <c r="F5578" s="85" t="s">
        <v>3</v>
      </c>
      <c r="G5578" s="85">
        <v>1727763</v>
      </c>
      <c r="H5578" s="89"/>
      <c r="I5578" s="273" t="s">
        <v>11646</v>
      </c>
      <c r="J5578" s="89"/>
      <c r="K5578" s="89"/>
      <c r="L5578" s="89"/>
      <c r="M5578" s="89"/>
      <c r="N5578" s="274">
        <v>0</v>
      </c>
      <c r="O5578" s="274">
        <v>690.5</v>
      </c>
      <c r="P5578" s="89" t="s">
        <v>670</v>
      </c>
    </row>
    <row r="5579" spans="1:16" ht="63.75">
      <c r="A5579" s="271">
        <v>512</v>
      </c>
      <c r="B5579" s="89"/>
      <c r="C5579" s="272" t="s">
        <v>785</v>
      </c>
      <c r="D5579" s="84">
        <v>43565</v>
      </c>
      <c r="E5579" s="85" t="s">
        <v>9948</v>
      </c>
      <c r="F5579" s="85" t="s">
        <v>3</v>
      </c>
      <c r="G5579" s="85">
        <v>1727715</v>
      </c>
      <c r="H5579" s="89"/>
      <c r="I5579" s="273" t="s">
        <v>11682</v>
      </c>
      <c r="J5579" s="89"/>
      <c r="K5579" s="89"/>
      <c r="L5579" s="89"/>
      <c r="M5579" s="89"/>
      <c r="N5579" s="274">
        <v>0</v>
      </c>
      <c r="O5579" s="274">
        <v>149.47</v>
      </c>
      <c r="P5579" s="89" t="s">
        <v>670</v>
      </c>
    </row>
    <row r="5580" spans="1:16" ht="51">
      <c r="A5580" s="271" t="s">
        <v>565</v>
      </c>
      <c r="B5580" s="89"/>
      <c r="C5580" s="272" t="s">
        <v>615</v>
      </c>
      <c r="D5580" s="84">
        <v>43565</v>
      </c>
      <c r="E5580" s="85" t="s">
        <v>9949</v>
      </c>
      <c r="F5580" s="85" t="s">
        <v>3</v>
      </c>
      <c r="G5580" s="85">
        <v>1727678</v>
      </c>
      <c r="H5580" s="89"/>
      <c r="I5580" s="273" t="s">
        <v>7500</v>
      </c>
      <c r="J5580" s="89"/>
      <c r="K5580" s="89"/>
      <c r="L5580" s="89"/>
      <c r="M5580" s="89"/>
      <c r="N5580" s="274">
        <v>0</v>
      </c>
      <c r="O5580" s="274">
        <v>1637.29</v>
      </c>
      <c r="P5580" s="89" t="s">
        <v>670</v>
      </c>
    </row>
    <row r="5581" spans="1:16" ht="51">
      <c r="A5581" s="271" t="s">
        <v>565</v>
      </c>
      <c r="B5581" s="89"/>
      <c r="C5581" s="272" t="s">
        <v>615</v>
      </c>
      <c r="D5581" s="84">
        <v>43565</v>
      </c>
      <c r="E5581" s="85" t="s">
        <v>9950</v>
      </c>
      <c r="F5581" s="85" t="s">
        <v>3</v>
      </c>
      <c r="G5581" s="85">
        <v>1727661</v>
      </c>
      <c r="H5581" s="89"/>
      <c r="I5581" s="273" t="s">
        <v>11683</v>
      </c>
      <c r="J5581" s="89"/>
      <c r="K5581" s="89"/>
      <c r="L5581" s="89"/>
      <c r="M5581" s="89"/>
      <c r="N5581" s="274">
        <v>0</v>
      </c>
      <c r="O5581" s="274">
        <v>2000</v>
      </c>
      <c r="P5581" s="89" t="s">
        <v>670</v>
      </c>
    </row>
    <row r="5582" spans="1:16" ht="63.75">
      <c r="A5582" s="271">
        <v>599</v>
      </c>
      <c r="B5582" s="89"/>
      <c r="C5582" s="272" t="s">
        <v>1372</v>
      </c>
      <c r="D5582" s="84">
        <v>43565</v>
      </c>
      <c r="E5582" s="85" t="s">
        <v>9951</v>
      </c>
      <c r="F5582" s="85" t="s">
        <v>3</v>
      </c>
      <c r="G5582" s="85">
        <v>1727793</v>
      </c>
      <c r="H5582" s="89"/>
      <c r="I5582" s="273" t="s">
        <v>11684</v>
      </c>
      <c r="J5582" s="89"/>
      <c r="K5582" s="89"/>
      <c r="L5582" s="89"/>
      <c r="M5582" s="89"/>
      <c r="N5582" s="274">
        <v>0</v>
      </c>
      <c r="O5582" s="274">
        <v>7412.5</v>
      </c>
      <c r="P5582" s="89" t="s">
        <v>670</v>
      </c>
    </row>
    <row r="5583" spans="1:16" ht="63.75">
      <c r="A5583" s="271">
        <v>599</v>
      </c>
      <c r="B5583" s="89"/>
      <c r="C5583" s="272" t="s">
        <v>1372</v>
      </c>
      <c r="D5583" s="84">
        <v>43565</v>
      </c>
      <c r="E5583" s="85" t="s">
        <v>9952</v>
      </c>
      <c r="F5583" s="85" t="s">
        <v>3</v>
      </c>
      <c r="G5583" s="85">
        <v>1727795</v>
      </c>
      <c r="H5583" s="89"/>
      <c r="I5583" s="273" t="s">
        <v>11685</v>
      </c>
      <c r="J5583" s="89"/>
      <c r="K5583" s="89"/>
      <c r="L5583" s="89"/>
      <c r="M5583" s="89"/>
      <c r="N5583" s="274">
        <v>0</v>
      </c>
      <c r="O5583" s="274">
        <v>6</v>
      </c>
      <c r="P5583" s="89" t="s">
        <v>670</v>
      </c>
    </row>
    <row r="5584" spans="1:16" ht="63.75">
      <c r="A5584" s="271">
        <v>599</v>
      </c>
      <c r="B5584" s="89"/>
      <c r="C5584" s="272" t="s">
        <v>1372</v>
      </c>
      <c r="D5584" s="84">
        <v>43565</v>
      </c>
      <c r="E5584" s="85" t="s">
        <v>9953</v>
      </c>
      <c r="F5584" s="85" t="s">
        <v>3</v>
      </c>
      <c r="G5584" s="85">
        <v>1727796</v>
      </c>
      <c r="H5584" s="89"/>
      <c r="I5584" s="273" t="s">
        <v>11686</v>
      </c>
      <c r="J5584" s="89"/>
      <c r="K5584" s="89"/>
      <c r="L5584" s="89"/>
      <c r="M5584" s="89"/>
      <c r="N5584" s="274">
        <v>0</v>
      </c>
      <c r="O5584" s="274">
        <v>291.73</v>
      </c>
      <c r="P5584" s="89" t="s">
        <v>670</v>
      </c>
    </row>
    <row r="5585" spans="1:16" ht="63.75">
      <c r="A5585" s="271">
        <v>599</v>
      </c>
      <c r="B5585" s="89"/>
      <c r="C5585" s="272" t="s">
        <v>1372</v>
      </c>
      <c r="D5585" s="84">
        <v>43565</v>
      </c>
      <c r="E5585" s="85" t="s">
        <v>9954</v>
      </c>
      <c r="F5585" s="85" t="s">
        <v>3</v>
      </c>
      <c r="G5585" s="85">
        <v>1727802</v>
      </c>
      <c r="H5585" s="89"/>
      <c r="I5585" s="273" t="s">
        <v>11687</v>
      </c>
      <c r="J5585" s="89"/>
      <c r="K5585" s="89"/>
      <c r="L5585" s="89"/>
      <c r="M5585" s="89"/>
      <c r="N5585" s="274">
        <v>0</v>
      </c>
      <c r="O5585" s="274">
        <v>45</v>
      </c>
      <c r="P5585" s="89" t="s">
        <v>670</v>
      </c>
    </row>
    <row r="5586" spans="1:16" ht="63.75">
      <c r="A5586" s="271">
        <v>599</v>
      </c>
      <c r="B5586" s="89"/>
      <c r="C5586" s="272" t="s">
        <v>1372</v>
      </c>
      <c r="D5586" s="84">
        <v>43565</v>
      </c>
      <c r="E5586" s="85" t="s">
        <v>9955</v>
      </c>
      <c r="F5586" s="85" t="s">
        <v>3</v>
      </c>
      <c r="G5586" s="85">
        <v>1727803</v>
      </c>
      <c r="H5586" s="89"/>
      <c r="I5586" s="273" t="s">
        <v>11688</v>
      </c>
      <c r="J5586" s="89"/>
      <c r="K5586" s="89"/>
      <c r="L5586" s="89"/>
      <c r="M5586" s="89"/>
      <c r="N5586" s="274">
        <v>0</v>
      </c>
      <c r="O5586" s="274">
        <v>88.26</v>
      </c>
      <c r="P5586" s="89" t="s">
        <v>670</v>
      </c>
    </row>
    <row r="5587" spans="1:16" ht="63.75">
      <c r="A5587" s="271">
        <v>599</v>
      </c>
      <c r="B5587" s="89"/>
      <c r="C5587" s="272" t="s">
        <v>1372</v>
      </c>
      <c r="D5587" s="84">
        <v>43565</v>
      </c>
      <c r="E5587" s="85" t="s">
        <v>9956</v>
      </c>
      <c r="F5587" s="85" t="s">
        <v>3</v>
      </c>
      <c r="G5587" s="85">
        <v>1727806</v>
      </c>
      <c r="H5587" s="89"/>
      <c r="I5587" s="273" t="s">
        <v>11689</v>
      </c>
      <c r="J5587" s="89"/>
      <c r="K5587" s="89"/>
      <c r="L5587" s="89"/>
      <c r="M5587" s="89"/>
      <c r="N5587" s="274">
        <v>0</v>
      </c>
      <c r="O5587" s="274">
        <v>3000</v>
      </c>
      <c r="P5587" s="89" t="s">
        <v>670</v>
      </c>
    </row>
    <row r="5588" spans="1:16" ht="63.75">
      <c r="A5588" s="271">
        <v>599</v>
      </c>
      <c r="B5588" s="89"/>
      <c r="C5588" s="272" t="s">
        <v>1372</v>
      </c>
      <c r="D5588" s="84">
        <v>43565</v>
      </c>
      <c r="E5588" s="85" t="s">
        <v>9957</v>
      </c>
      <c r="F5588" s="85" t="s">
        <v>3</v>
      </c>
      <c r="G5588" s="85">
        <v>1727810</v>
      </c>
      <c r="H5588" s="89"/>
      <c r="I5588" s="273" t="s">
        <v>11690</v>
      </c>
      <c r="J5588" s="89"/>
      <c r="K5588" s="89"/>
      <c r="L5588" s="89"/>
      <c r="M5588" s="89"/>
      <c r="N5588" s="274">
        <v>0</v>
      </c>
      <c r="O5588" s="274">
        <v>5000</v>
      </c>
      <c r="P5588" s="89" t="s">
        <v>670</v>
      </c>
    </row>
    <row r="5589" spans="1:16" ht="63.75">
      <c r="A5589" s="271">
        <v>599</v>
      </c>
      <c r="B5589" s="89"/>
      <c r="C5589" s="272" t="s">
        <v>1372</v>
      </c>
      <c r="D5589" s="84">
        <v>43565</v>
      </c>
      <c r="E5589" s="85" t="s">
        <v>9958</v>
      </c>
      <c r="F5589" s="85" t="s">
        <v>3</v>
      </c>
      <c r="G5589" s="85">
        <v>1727814</v>
      </c>
      <c r="H5589" s="89"/>
      <c r="I5589" s="273" t="s">
        <v>11691</v>
      </c>
      <c r="J5589" s="89"/>
      <c r="K5589" s="89"/>
      <c r="L5589" s="89"/>
      <c r="M5589" s="89"/>
      <c r="N5589" s="274">
        <v>0</v>
      </c>
      <c r="O5589" s="274">
        <v>5000</v>
      </c>
      <c r="P5589" s="89" t="s">
        <v>670</v>
      </c>
    </row>
    <row r="5590" spans="1:16" ht="63.75">
      <c r="A5590" s="271">
        <v>599</v>
      </c>
      <c r="B5590" s="89"/>
      <c r="C5590" s="272" t="s">
        <v>1372</v>
      </c>
      <c r="D5590" s="84">
        <v>43565</v>
      </c>
      <c r="E5590" s="85" t="s">
        <v>9959</v>
      </c>
      <c r="F5590" s="85" t="s">
        <v>3</v>
      </c>
      <c r="G5590" s="85">
        <v>1727817</v>
      </c>
      <c r="H5590" s="89"/>
      <c r="I5590" s="273" t="s">
        <v>11692</v>
      </c>
      <c r="J5590" s="89"/>
      <c r="K5590" s="89"/>
      <c r="L5590" s="89"/>
      <c r="M5590" s="89"/>
      <c r="N5590" s="274">
        <v>0</v>
      </c>
      <c r="O5590" s="274">
        <v>1800</v>
      </c>
      <c r="P5590" s="89" t="s">
        <v>670</v>
      </c>
    </row>
    <row r="5591" spans="1:16" ht="51">
      <c r="A5591" s="271">
        <v>590</v>
      </c>
      <c r="B5591" s="89"/>
      <c r="C5591" s="272" t="s">
        <v>611</v>
      </c>
      <c r="D5591" s="84">
        <v>43565</v>
      </c>
      <c r="E5591" s="85" t="s">
        <v>9960</v>
      </c>
      <c r="F5591" s="85" t="s">
        <v>3</v>
      </c>
      <c r="G5591" s="85">
        <v>1727831</v>
      </c>
      <c r="H5591" s="89"/>
      <c r="I5591" s="273" t="s">
        <v>11693</v>
      </c>
      <c r="J5591" s="89"/>
      <c r="K5591" s="89"/>
      <c r="L5591" s="89"/>
      <c r="M5591" s="89"/>
      <c r="N5591" s="274">
        <v>0</v>
      </c>
      <c r="O5591" s="274">
        <v>920</v>
      </c>
      <c r="P5591" s="89" t="s">
        <v>670</v>
      </c>
    </row>
    <row r="5592" spans="1:16" ht="51">
      <c r="A5592" s="271">
        <v>20</v>
      </c>
      <c r="B5592" s="89"/>
      <c r="C5592" s="272" t="s">
        <v>44</v>
      </c>
      <c r="D5592" s="84">
        <v>43566</v>
      </c>
      <c r="E5592" s="85" t="s">
        <v>9961</v>
      </c>
      <c r="F5592" s="85" t="s">
        <v>3</v>
      </c>
      <c r="G5592" s="85">
        <v>1728296</v>
      </c>
      <c r="H5592" s="89"/>
      <c r="I5592" s="273" t="s">
        <v>11694</v>
      </c>
      <c r="J5592" s="89"/>
      <c r="K5592" s="89"/>
      <c r="L5592" s="89"/>
      <c r="M5592" s="89"/>
      <c r="N5592" s="274">
        <v>0</v>
      </c>
      <c r="O5592" s="274">
        <v>300</v>
      </c>
      <c r="P5592" s="89" t="s">
        <v>670</v>
      </c>
    </row>
    <row r="5593" spans="1:16" ht="51">
      <c r="A5593" s="271">
        <v>20</v>
      </c>
      <c r="B5593" s="89"/>
      <c r="C5593" s="272" t="s">
        <v>44</v>
      </c>
      <c r="D5593" s="84">
        <v>43566</v>
      </c>
      <c r="E5593" s="85" t="s">
        <v>9962</v>
      </c>
      <c r="F5593" s="85" t="s">
        <v>3</v>
      </c>
      <c r="G5593" s="85">
        <v>1728297</v>
      </c>
      <c r="H5593" s="89"/>
      <c r="I5593" s="273" t="s">
        <v>11695</v>
      </c>
      <c r="J5593" s="89"/>
      <c r="K5593" s="89"/>
      <c r="L5593" s="89"/>
      <c r="M5593" s="89"/>
      <c r="N5593" s="274">
        <v>0</v>
      </c>
      <c r="O5593" s="274">
        <v>220</v>
      </c>
      <c r="P5593" s="89" t="s">
        <v>670</v>
      </c>
    </row>
    <row r="5594" spans="1:16" ht="51">
      <c r="A5594" s="271">
        <v>20</v>
      </c>
      <c r="B5594" s="89"/>
      <c r="C5594" s="272" t="s">
        <v>44</v>
      </c>
      <c r="D5594" s="84">
        <v>43566</v>
      </c>
      <c r="E5594" s="85" t="s">
        <v>9963</v>
      </c>
      <c r="F5594" s="85" t="s">
        <v>3</v>
      </c>
      <c r="G5594" s="85">
        <v>1728298</v>
      </c>
      <c r="H5594" s="89"/>
      <c r="I5594" s="273" t="s">
        <v>11696</v>
      </c>
      <c r="J5594" s="89"/>
      <c r="K5594" s="89"/>
      <c r="L5594" s="89"/>
      <c r="M5594" s="89"/>
      <c r="N5594" s="274">
        <v>0</v>
      </c>
      <c r="O5594" s="274">
        <v>907</v>
      </c>
      <c r="P5594" s="89" t="s">
        <v>670</v>
      </c>
    </row>
    <row r="5595" spans="1:16" ht="38.25">
      <c r="A5595" s="271">
        <v>526</v>
      </c>
      <c r="B5595" s="89"/>
      <c r="C5595" s="272" t="s">
        <v>610</v>
      </c>
      <c r="D5595" s="84">
        <v>43566</v>
      </c>
      <c r="E5595" s="85" t="s">
        <v>9964</v>
      </c>
      <c r="F5595" s="85" t="s">
        <v>3</v>
      </c>
      <c r="G5595" s="85">
        <v>1728321</v>
      </c>
      <c r="H5595" s="89"/>
      <c r="I5595" s="273" t="s">
        <v>11697</v>
      </c>
      <c r="J5595" s="89"/>
      <c r="K5595" s="89"/>
      <c r="L5595" s="89"/>
      <c r="M5595" s="89"/>
      <c r="N5595" s="274">
        <v>0</v>
      </c>
      <c r="O5595" s="274">
        <v>145</v>
      </c>
      <c r="P5595" s="89" t="s">
        <v>670</v>
      </c>
    </row>
    <row r="5596" spans="1:16" ht="63.75">
      <c r="A5596" s="271" t="s">
        <v>565</v>
      </c>
      <c r="B5596" s="89"/>
      <c r="C5596" s="272" t="s">
        <v>615</v>
      </c>
      <c r="D5596" s="84">
        <v>43566</v>
      </c>
      <c r="E5596" s="85" t="s">
        <v>9965</v>
      </c>
      <c r="F5596" s="85" t="s">
        <v>3</v>
      </c>
      <c r="G5596" s="85">
        <v>1728323</v>
      </c>
      <c r="H5596" s="89"/>
      <c r="I5596" s="273" t="s">
        <v>11698</v>
      </c>
      <c r="J5596" s="89"/>
      <c r="K5596" s="89"/>
      <c r="L5596" s="89"/>
      <c r="M5596" s="89"/>
      <c r="N5596" s="274">
        <v>0</v>
      </c>
      <c r="O5596" s="274">
        <v>185.45000000000002</v>
      </c>
      <c r="P5596" s="89" t="s">
        <v>670</v>
      </c>
    </row>
    <row r="5597" spans="1:16" ht="63.75">
      <c r="A5597" s="271" t="s">
        <v>565</v>
      </c>
      <c r="B5597" s="89"/>
      <c r="C5597" s="272" t="s">
        <v>615</v>
      </c>
      <c r="D5597" s="84">
        <v>43566</v>
      </c>
      <c r="E5597" s="85" t="s">
        <v>9966</v>
      </c>
      <c r="F5597" s="85" t="s">
        <v>3</v>
      </c>
      <c r="G5597" s="85">
        <v>1728324</v>
      </c>
      <c r="H5597" s="89"/>
      <c r="I5597" s="273" t="s">
        <v>11699</v>
      </c>
      <c r="J5597" s="89"/>
      <c r="K5597" s="89"/>
      <c r="L5597" s="89"/>
      <c r="M5597" s="89"/>
      <c r="N5597" s="274">
        <v>0</v>
      </c>
      <c r="O5597" s="274">
        <v>288.31</v>
      </c>
      <c r="P5597" s="89" t="s">
        <v>670</v>
      </c>
    </row>
    <row r="5598" spans="1:16" ht="51">
      <c r="A5598" s="271" t="s">
        <v>565</v>
      </c>
      <c r="B5598" s="89"/>
      <c r="C5598" s="272" t="s">
        <v>615</v>
      </c>
      <c r="D5598" s="84">
        <v>43566</v>
      </c>
      <c r="E5598" s="85" t="s">
        <v>9967</v>
      </c>
      <c r="F5598" s="85" t="s">
        <v>3</v>
      </c>
      <c r="G5598" s="85">
        <v>1728327</v>
      </c>
      <c r="H5598" s="89"/>
      <c r="I5598" s="273" t="s">
        <v>11700</v>
      </c>
      <c r="J5598" s="89"/>
      <c r="K5598" s="89"/>
      <c r="L5598" s="89"/>
      <c r="M5598" s="89"/>
      <c r="N5598" s="274">
        <v>0</v>
      </c>
      <c r="O5598" s="274">
        <v>1742.83</v>
      </c>
      <c r="P5598" s="89" t="s">
        <v>670</v>
      </c>
    </row>
    <row r="5599" spans="1:16" ht="51">
      <c r="A5599" s="271" t="s">
        <v>565</v>
      </c>
      <c r="B5599" s="89"/>
      <c r="C5599" s="272" t="s">
        <v>615</v>
      </c>
      <c r="D5599" s="84">
        <v>43566</v>
      </c>
      <c r="E5599" s="85" t="s">
        <v>9968</v>
      </c>
      <c r="F5599" s="85" t="s">
        <v>3</v>
      </c>
      <c r="G5599" s="85">
        <v>1728328</v>
      </c>
      <c r="H5599" s="89"/>
      <c r="I5599" s="273" t="s">
        <v>11701</v>
      </c>
      <c r="J5599" s="89"/>
      <c r="K5599" s="89"/>
      <c r="L5599" s="89"/>
      <c r="M5599" s="89"/>
      <c r="N5599" s="274">
        <v>0</v>
      </c>
      <c r="O5599" s="274">
        <v>292.01</v>
      </c>
      <c r="P5599" s="89" t="s">
        <v>670</v>
      </c>
    </row>
    <row r="5600" spans="1:16" ht="38.25">
      <c r="A5600" s="271" t="s">
        <v>565</v>
      </c>
      <c r="B5600" s="89"/>
      <c r="C5600" s="272" t="s">
        <v>615</v>
      </c>
      <c r="D5600" s="84">
        <v>43566</v>
      </c>
      <c r="E5600" s="85" t="s">
        <v>9969</v>
      </c>
      <c r="F5600" s="85" t="s">
        <v>3</v>
      </c>
      <c r="G5600" s="85">
        <v>1728254</v>
      </c>
      <c r="H5600" s="89"/>
      <c r="I5600" s="273" t="s">
        <v>11702</v>
      </c>
      <c r="J5600" s="89"/>
      <c r="K5600" s="89"/>
      <c r="L5600" s="89"/>
      <c r="M5600" s="89"/>
      <c r="N5600" s="274">
        <v>0</v>
      </c>
      <c r="O5600" s="274">
        <v>4329.62</v>
      </c>
      <c r="P5600" s="89" t="s">
        <v>670</v>
      </c>
    </row>
    <row r="5601" spans="1:16" ht="51">
      <c r="A5601" s="271" t="s">
        <v>565</v>
      </c>
      <c r="B5601" s="89"/>
      <c r="C5601" s="272" t="s">
        <v>615</v>
      </c>
      <c r="D5601" s="84">
        <v>43566</v>
      </c>
      <c r="E5601" s="85" t="s">
        <v>9970</v>
      </c>
      <c r="F5601" s="85" t="s">
        <v>3</v>
      </c>
      <c r="G5601" s="85">
        <v>1728238</v>
      </c>
      <c r="H5601" s="89"/>
      <c r="I5601" s="273" t="s">
        <v>11703</v>
      </c>
      <c r="J5601" s="89"/>
      <c r="K5601" s="89"/>
      <c r="L5601" s="89"/>
      <c r="M5601" s="89"/>
      <c r="N5601" s="274">
        <v>0</v>
      </c>
      <c r="O5601" s="274">
        <v>11.700000000000001</v>
      </c>
      <c r="P5601" s="89" t="s">
        <v>670</v>
      </c>
    </row>
    <row r="5602" spans="1:16" ht="51">
      <c r="A5602" s="271" t="s">
        <v>565</v>
      </c>
      <c r="B5602" s="89"/>
      <c r="C5602" s="272" t="s">
        <v>615</v>
      </c>
      <c r="D5602" s="84">
        <v>43566</v>
      </c>
      <c r="E5602" s="85" t="s">
        <v>9971</v>
      </c>
      <c r="F5602" s="85" t="s">
        <v>3</v>
      </c>
      <c r="G5602" s="85">
        <v>1728219</v>
      </c>
      <c r="H5602" s="89"/>
      <c r="I5602" s="273" t="s">
        <v>11704</v>
      </c>
      <c r="J5602" s="89"/>
      <c r="K5602" s="89"/>
      <c r="L5602" s="89"/>
      <c r="M5602" s="89"/>
      <c r="N5602" s="274">
        <v>0</v>
      </c>
      <c r="O5602" s="274">
        <v>772</v>
      </c>
      <c r="P5602" s="89" t="s">
        <v>670</v>
      </c>
    </row>
    <row r="5603" spans="1:16" ht="51">
      <c r="A5603" s="271" t="s">
        <v>565</v>
      </c>
      <c r="B5603" s="89"/>
      <c r="C5603" s="272" t="s">
        <v>615</v>
      </c>
      <c r="D5603" s="84">
        <v>43566</v>
      </c>
      <c r="E5603" s="85" t="s">
        <v>9972</v>
      </c>
      <c r="F5603" s="85" t="s">
        <v>3</v>
      </c>
      <c r="G5603" s="85">
        <v>1728218</v>
      </c>
      <c r="H5603" s="89"/>
      <c r="I5603" s="273" t="s">
        <v>11705</v>
      </c>
      <c r="J5603" s="89"/>
      <c r="K5603" s="89"/>
      <c r="L5603" s="89"/>
      <c r="M5603" s="89"/>
      <c r="N5603" s="274">
        <v>0</v>
      </c>
      <c r="O5603" s="274">
        <v>772</v>
      </c>
      <c r="P5603" s="89" t="s">
        <v>670</v>
      </c>
    </row>
    <row r="5604" spans="1:16" ht="51">
      <c r="A5604" s="271">
        <v>20</v>
      </c>
      <c r="B5604" s="89"/>
      <c r="C5604" s="272" t="s">
        <v>44</v>
      </c>
      <c r="D5604" s="84">
        <v>43566</v>
      </c>
      <c r="E5604" s="85" t="s">
        <v>9973</v>
      </c>
      <c r="F5604" s="85" t="s">
        <v>3</v>
      </c>
      <c r="G5604" s="85">
        <v>1728211</v>
      </c>
      <c r="H5604" s="89"/>
      <c r="I5604" s="273" t="s">
        <v>11706</v>
      </c>
      <c r="J5604" s="89"/>
      <c r="K5604" s="89"/>
      <c r="L5604" s="89"/>
      <c r="M5604" s="89"/>
      <c r="N5604" s="274">
        <v>0</v>
      </c>
      <c r="O5604" s="274">
        <v>60</v>
      </c>
      <c r="P5604" s="89" t="s">
        <v>670</v>
      </c>
    </row>
    <row r="5605" spans="1:16" ht="51">
      <c r="A5605" s="271" t="s">
        <v>565</v>
      </c>
      <c r="B5605" s="89"/>
      <c r="C5605" s="272" t="s">
        <v>615</v>
      </c>
      <c r="D5605" s="84">
        <v>43566</v>
      </c>
      <c r="E5605" s="85" t="s">
        <v>9974</v>
      </c>
      <c r="F5605" s="85" t="s">
        <v>3</v>
      </c>
      <c r="G5605" s="85">
        <v>1728207</v>
      </c>
      <c r="H5605" s="89"/>
      <c r="I5605" s="273" t="s">
        <v>11707</v>
      </c>
      <c r="J5605" s="89"/>
      <c r="K5605" s="89"/>
      <c r="L5605" s="89"/>
      <c r="M5605" s="89"/>
      <c r="N5605" s="274">
        <v>0</v>
      </c>
      <c r="O5605" s="274">
        <v>2450.91</v>
      </c>
      <c r="P5605" s="89" t="s">
        <v>670</v>
      </c>
    </row>
    <row r="5606" spans="1:16" ht="63.75">
      <c r="A5606" s="271">
        <v>592</v>
      </c>
      <c r="B5606" s="89"/>
      <c r="C5606" s="272" t="s">
        <v>645</v>
      </c>
      <c r="D5606" s="84">
        <v>43566</v>
      </c>
      <c r="E5606" s="85" t="s">
        <v>9975</v>
      </c>
      <c r="F5606" s="85" t="s">
        <v>3</v>
      </c>
      <c r="G5606" s="85">
        <v>1728458</v>
      </c>
      <c r="H5606" s="89"/>
      <c r="I5606" s="273" t="s">
        <v>11708</v>
      </c>
      <c r="J5606" s="89"/>
      <c r="K5606" s="89"/>
      <c r="L5606" s="89"/>
      <c r="M5606" s="89"/>
      <c r="N5606" s="274">
        <v>0</v>
      </c>
      <c r="O5606" s="274">
        <v>1551</v>
      </c>
      <c r="P5606" s="89" t="s">
        <v>670</v>
      </c>
    </row>
    <row r="5607" spans="1:16" ht="51">
      <c r="A5607" s="271">
        <v>378</v>
      </c>
      <c r="B5607" s="89"/>
      <c r="C5607" s="272" t="s">
        <v>639</v>
      </c>
      <c r="D5607" s="84">
        <v>43566</v>
      </c>
      <c r="E5607" s="85" t="s">
        <v>9976</v>
      </c>
      <c r="F5607" s="85" t="s">
        <v>3</v>
      </c>
      <c r="G5607" s="85">
        <v>1728425</v>
      </c>
      <c r="H5607" s="89"/>
      <c r="I5607" s="273" t="s">
        <v>11709</v>
      </c>
      <c r="J5607" s="89"/>
      <c r="K5607" s="89"/>
      <c r="L5607" s="89"/>
      <c r="M5607" s="89"/>
      <c r="N5607" s="274">
        <v>0</v>
      </c>
      <c r="O5607" s="274">
        <v>23.31</v>
      </c>
      <c r="P5607" s="89" t="s">
        <v>670</v>
      </c>
    </row>
    <row r="5608" spans="1:16" ht="51">
      <c r="A5608" s="271">
        <v>378</v>
      </c>
      <c r="B5608" s="89"/>
      <c r="C5608" s="272" t="s">
        <v>639</v>
      </c>
      <c r="D5608" s="84">
        <v>43566</v>
      </c>
      <c r="E5608" s="85" t="s">
        <v>9977</v>
      </c>
      <c r="F5608" s="85" t="s">
        <v>3</v>
      </c>
      <c r="G5608" s="85">
        <v>1728424</v>
      </c>
      <c r="H5608" s="89"/>
      <c r="I5608" s="273" t="s">
        <v>11710</v>
      </c>
      <c r="J5608" s="89"/>
      <c r="K5608" s="89"/>
      <c r="L5608" s="89"/>
      <c r="M5608" s="89"/>
      <c r="N5608" s="274">
        <v>0</v>
      </c>
      <c r="O5608" s="274">
        <v>748.69</v>
      </c>
      <c r="P5608" s="89" t="s">
        <v>670</v>
      </c>
    </row>
    <row r="5609" spans="1:16" ht="51">
      <c r="A5609" s="271">
        <v>169</v>
      </c>
      <c r="B5609" s="89"/>
      <c r="C5609" s="272" t="s">
        <v>89</v>
      </c>
      <c r="D5609" s="84">
        <v>43566</v>
      </c>
      <c r="E5609" s="85" t="s">
        <v>9978</v>
      </c>
      <c r="F5609" s="85" t="s">
        <v>3</v>
      </c>
      <c r="G5609" s="85">
        <v>1728417</v>
      </c>
      <c r="H5609" s="89"/>
      <c r="I5609" s="273" t="s">
        <v>11711</v>
      </c>
      <c r="J5609" s="89"/>
      <c r="K5609" s="89"/>
      <c r="L5609" s="89"/>
      <c r="M5609" s="89"/>
      <c r="N5609" s="274">
        <v>0</v>
      </c>
      <c r="O5609" s="274">
        <v>68.040000000000006</v>
      </c>
      <c r="P5609" s="89" t="s">
        <v>670</v>
      </c>
    </row>
    <row r="5610" spans="1:16" ht="51">
      <c r="A5610" s="271">
        <v>163</v>
      </c>
      <c r="B5610" s="89"/>
      <c r="C5610" s="272" t="s">
        <v>88</v>
      </c>
      <c r="D5610" s="84">
        <v>43566</v>
      </c>
      <c r="E5610" s="85" t="s">
        <v>9979</v>
      </c>
      <c r="F5610" s="85" t="s">
        <v>3</v>
      </c>
      <c r="G5610" s="85">
        <v>1728394</v>
      </c>
      <c r="H5610" s="89"/>
      <c r="I5610" s="273" t="s">
        <v>7867</v>
      </c>
      <c r="J5610" s="89"/>
      <c r="K5610" s="89"/>
      <c r="L5610" s="89"/>
      <c r="M5610" s="89"/>
      <c r="N5610" s="274">
        <v>0</v>
      </c>
      <c r="O5610" s="274">
        <v>4700</v>
      </c>
      <c r="P5610" s="89" t="s">
        <v>670</v>
      </c>
    </row>
    <row r="5611" spans="1:16" ht="51">
      <c r="A5611" s="271" t="s">
        <v>565</v>
      </c>
      <c r="B5611" s="89"/>
      <c r="C5611" s="272" t="s">
        <v>615</v>
      </c>
      <c r="D5611" s="84">
        <v>43566</v>
      </c>
      <c r="E5611" s="85" t="s">
        <v>9980</v>
      </c>
      <c r="F5611" s="85" t="s">
        <v>3</v>
      </c>
      <c r="G5611" s="85">
        <v>1728391</v>
      </c>
      <c r="H5611" s="89"/>
      <c r="I5611" s="273" t="s">
        <v>11712</v>
      </c>
      <c r="J5611" s="89"/>
      <c r="K5611" s="89"/>
      <c r="L5611" s="89"/>
      <c r="M5611" s="89"/>
      <c r="N5611" s="274">
        <v>0</v>
      </c>
      <c r="O5611" s="274">
        <v>1111.8</v>
      </c>
      <c r="P5611" s="89" t="s">
        <v>670</v>
      </c>
    </row>
    <row r="5612" spans="1:16" ht="38.25">
      <c r="A5612" s="271">
        <v>16</v>
      </c>
      <c r="B5612" s="89"/>
      <c r="C5612" s="272" t="s">
        <v>43</v>
      </c>
      <c r="D5612" s="84">
        <v>43566</v>
      </c>
      <c r="E5612" s="85" t="s">
        <v>9981</v>
      </c>
      <c r="F5612" s="85" t="s">
        <v>3</v>
      </c>
      <c r="G5612" s="85">
        <v>1728365</v>
      </c>
      <c r="H5612" s="89"/>
      <c r="I5612" s="273" t="s">
        <v>11713</v>
      </c>
      <c r="J5612" s="89"/>
      <c r="K5612" s="89"/>
      <c r="L5612" s="89"/>
      <c r="M5612" s="89"/>
      <c r="N5612" s="274">
        <v>0</v>
      </c>
      <c r="O5612" s="274">
        <v>777.5</v>
      </c>
      <c r="P5612" s="89" t="s">
        <v>670</v>
      </c>
    </row>
    <row r="5613" spans="1:16" ht="51">
      <c r="A5613" s="271" t="s">
        <v>565</v>
      </c>
      <c r="B5613" s="89"/>
      <c r="C5613" s="272" t="s">
        <v>615</v>
      </c>
      <c r="D5613" s="84">
        <v>43566</v>
      </c>
      <c r="E5613" s="85" t="s">
        <v>9982</v>
      </c>
      <c r="F5613" s="85" t="s">
        <v>3</v>
      </c>
      <c r="G5613" s="85">
        <v>1728362</v>
      </c>
      <c r="H5613" s="89"/>
      <c r="I5613" s="273" t="s">
        <v>11714</v>
      </c>
      <c r="J5613" s="89"/>
      <c r="K5613" s="89"/>
      <c r="L5613" s="89"/>
      <c r="M5613" s="89"/>
      <c r="N5613" s="274">
        <v>0</v>
      </c>
      <c r="O5613" s="274">
        <v>19090.38</v>
      </c>
      <c r="P5613" s="89" t="s">
        <v>670</v>
      </c>
    </row>
    <row r="5614" spans="1:16" ht="63.75">
      <c r="A5614" s="271">
        <v>283</v>
      </c>
      <c r="B5614" s="89"/>
      <c r="C5614" s="272" t="s">
        <v>125</v>
      </c>
      <c r="D5614" s="84">
        <v>43566</v>
      </c>
      <c r="E5614" s="85" t="s">
        <v>9983</v>
      </c>
      <c r="F5614" s="85" t="s">
        <v>3</v>
      </c>
      <c r="G5614" s="85">
        <v>1728358</v>
      </c>
      <c r="H5614" s="89"/>
      <c r="I5614" s="273" t="s">
        <v>11715</v>
      </c>
      <c r="J5614" s="89"/>
      <c r="K5614" s="89"/>
      <c r="L5614" s="89"/>
      <c r="M5614" s="89"/>
      <c r="N5614" s="274">
        <v>0</v>
      </c>
      <c r="O5614" s="274">
        <v>18247.78</v>
      </c>
      <c r="P5614" s="89" t="s">
        <v>670</v>
      </c>
    </row>
    <row r="5615" spans="1:16" ht="51">
      <c r="A5615" s="271">
        <v>513</v>
      </c>
      <c r="B5615" s="89"/>
      <c r="C5615" s="272" t="s">
        <v>171</v>
      </c>
      <c r="D5615" s="84">
        <v>43566</v>
      </c>
      <c r="E5615" s="85" t="s">
        <v>9984</v>
      </c>
      <c r="F5615" s="85" t="s">
        <v>3</v>
      </c>
      <c r="G5615" s="85">
        <v>1728352</v>
      </c>
      <c r="H5615" s="89"/>
      <c r="I5615" s="273" t="s">
        <v>11716</v>
      </c>
      <c r="J5615" s="89"/>
      <c r="K5615" s="89"/>
      <c r="L5615" s="89"/>
      <c r="M5615" s="89"/>
      <c r="N5615" s="274">
        <v>0</v>
      </c>
      <c r="O5615" s="274">
        <v>4349.3999999999996</v>
      </c>
      <c r="P5615" s="89" t="s">
        <v>670</v>
      </c>
    </row>
    <row r="5616" spans="1:16" ht="38.25">
      <c r="A5616" s="271">
        <v>226</v>
      </c>
      <c r="B5616" s="89"/>
      <c r="C5616" s="272" t="s">
        <v>107</v>
      </c>
      <c r="D5616" s="84">
        <v>43566</v>
      </c>
      <c r="E5616" s="85" t="s">
        <v>9985</v>
      </c>
      <c r="F5616" s="85" t="s">
        <v>3</v>
      </c>
      <c r="G5616" s="85">
        <v>1728330</v>
      </c>
      <c r="H5616" s="89"/>
      <c r="I5616" s="273" t="s">
        <v>11717</v>
      </c>
      <c r="J5616" s="89"/>
      <c r="K5616" s="89"/>
      <c r="L5616" s="89"/>
      <c r="M5616" s="89"/>
      <c r="N5616" s="274">
        <v>0</v>
      </c>
      <c r="O5616" s="274">
        <v>223.20000000000002</v>
      </c>
      <c r="P5616" s="89" t="s">
        <v>670</v>
      </c>
    </row>
    <row r="5617" spans="1:16" ht="51">
      <c r="A5617" s="271">
        <v>290</v>
      </c>
      <c r="B5617" s="89"/>
      <c r="C5617" s="272" t="s">
        <v>128</v>
      </c>
      <c r="D5617" s="84">
        <v>43566</v>
      </c>
      <c r="E5617" s="85" t="s">
        <v>9986</v>
      </c>
      <c r="F5617" s="85" t="s">
        <v>3</v>
      </c>
      <c r="G5617" s="85">
        <v>1728257</v>
      </c>
      <c r="H5617" s="89"/>
      <c r="I5617" s="273" t="s">
        <v>11718</v>
      </c>
      <c r="J5617" s="89"/>
      <c r="K5617" s="89"/>
      <c r="L5617" s="89"/>
      <c r="M5617" s="89"/>
      <c r="N5617" s="274">
        <v>0</v>
      </c>
      <c r="O5617" s="274">
        <v>10236.1</v>
      </c>
      <c r="P5617" s="89" t="s">
        <v>670</v>
      </c>
    </row>
    <row r="5618" spans="1:16" ht="63.75">
      <c r="A5618" s="271">
        <v>290</v>
      </c>
      <c r="B5618" s="89"/>
      <c r="C5618" s="272" t="s">
        <v>128</v>
      </c>
      <c r="D5618" s="84">
        <v>43566</v>
      </c>
      <c r="E5618" s="85" t="s">
        <v>9987</v>
      </c>
      <c r="F5618" s="85" t="s">
        <v>3</v>
      </c>
      <c r="G5618" s="85">
        <v>1728255</v>
      </c>
      <c r="H5618" s="89"/>
      <c r="I5618" s="273" t="s">
        <v>11719</v>
      </c>
      <c r="J5618" s="89"/>
      <c r="K5618" s="89"/>
      <c r="L5618" s="89"/>
      <c r="M5618" s="89"/>
      <c r="N5618" s="274">
        <v>0</v>
      </c>
      <c r="O5618" s="274">
        <v>6638.1100000000006</v>
      </c>
      <c r="P5618" s="89" t="s">
        <v>670</v>
      </c>
    </row>
    <row r="5619" spans="1:16" ht="51">
      <c r="A5619" s="271">
        <v>46</v>
      </c>
      <c r="B5619" s="89"/>
      <c r="C5619" s="272" t="s">
        <v>48</v>
      </c>
      <c r="D5619" s="84">
        <v>43566</v>
      </c>
      <c r="E5619" s="85" t="s">
        <v>9988</v>
      </c>
      <c r="F5619" s="85" t="s">
        <v>3</v>
      </c>
      <c r="G5619" s="85">
        <v>1728228</v>
      </c>
      <c r="H5619" s="89"/>
      <c r="I5619" s="273" t="s">
        <v>11720</v>
      </c>
      <c r="J5619" s="89"/>
      <c r="K5619" s="89"/>
      <c r="L5619" s="89"/>
      <c r="M5619" s="89"/>
      <c r="N5619" s="274">
        <v>0</v>
      </c>
      <c r="O5619" s="274">
        <v>9649.5400000000009</v>
      </c>
      <c r="P5619" s="89" t="s">
        <v>670</v>
      </c>
    </row>
    <row r="5620" spans="1:16" ht="51">
      <c r="A5620" s="271">
        <v>46</v>
      </c>
      <c r="B5620" s="89"/>
      <c r="C5620" s="272" t="s">
        <v>48</v>
      </c>
      <c r="D5620" s="84">
        <v>43566</v>
      </c>
      <c r="E5620" s="85" t="s">
        <v>9989</v>
      </c>
      <c r="F5620" s="85" t="s">
        <v>3</v>
      </c>
      <c r="G5620" s="85">
        <v>1728227</v>
      </c>
      <c r="H5620" s="89"/>
      <c r="I5620" s="273" t="s">
        <v>11721</v>
      </c>
      <c r="J5620" s="89"/>
      <c r="K5620" s="89"/>
      <c r="L5620" s="89"/>
      <c r="M5620" s="89"/>
      <c r="N5620" s="274">
        <v>0</v>
      </c>
      <c r="O5620" s="274">
        <v>3242.7000000000003</v>
      </c>
      <c r="P5620" s="89" t="s">
        <v>670</v>
      </c>
    </row>
    <row r="5621" spans="1:16" ht="51">
      <c r="A5621" s="271">
        <v>46</v>
      </c>
      <c r="B5621" s="89"/>
      <c r="C5621" s="272" t="s">
        <v>48</v>
      </c>
      <c r="D5621" s="84">
        <v>43566</v>
      </c>
      <c r="E5621" s="85" t="s">
        <v>9990</v>
      </c>
      <c r="F5621" s="85" t="s">
        <v>3</v>
      </c>
      <c r="G5621" s="85">
        <v>1728225</v>
      </c>
      <c r="H5621" s="89"/>
      <c r="I5621" s="273" t="s">
        <v>11722</v>
      </c>
      <c r="J5621" s="89"/>
      <c r="K5621" s="89"/>
      <c r="L5621" s="89"/>
      <c r="M5621" s="89"/>
      <c r="N5621" s="274">
        <v>0</v>
      </c>
      <c r="O5621" s="274">
        <v>3828.2400000000002</v>
      </c>
      <c r="P5621" s="89" t="s">
        <v>670</v>
      </c>
    </row>
    <row r="5622" spans="1:16" ht="51">
      <c r="A5622" s="271" t="s">
        <v>565</v>
      </c>
      <c r="B5622" s="89"/>
      <c r="C5622" s="272" t="s">
        <v>615</v>
      </c>
      <c r="D5622" s="84">
        <v>43566</v>
      </c>
      <c r="E5622" s="85" t="s">
        <v>9991</v>
      </c>
      <c r="F5622" s="85" t="s">
        <v>3</v>
      </c>
      <c r="G5622" s="85">
        <v>1728202</v>
      </c>
      <c r="H5622" s="89"/>
      <c r="I5622" s="273" t="s">
        <v>11723</v>
      </c>
      <c r="J5622" s="89"/>
      <c r="K5622" s="89"/>
      <c r="L5622" s="89"/>
      <c r="M5622" s="89"/>
      <c r="N5622" s="274">
        <v>0</v>
      </c>
      <c r="O5622" s="274">
        <v>4183.0200000000004</v>
      </c>
      <c r="P5622" s="89" t="s">
        <v>670</v>
      </c>
    </row>
    <row r="5623" spans="1:16" ht="51">
      <c r="A5623" s="271">
        <v>271</v>
      </c>
      <c r="B5623" s="89"/>
      <c r="C5623" s="272" t="s">
        <v>121</v>
      </c>
      <c r="D5623" s="84">
        <v>43566</v>
      </c>
      <c r="E5623" s="85" t="s">
        <v>9992</v>
      </c>
      <c r="F5623" s="85" t="s">
        <v>3</v>
      </c>
      <c r="G5623" s="85">
        <v>1728199</v>
      </c>
      <c r="H5623" s="89"/>
      <c r="I5623" s="273" t="s">
        <v>11724</v>
      </c>
      <c r="J5623" s="89"/>
      <c r="K5623" s="89"/>
      <c r="L5623" s="89"/>
      <c r="M5623" s="89"/>
      <c r="N5623" s="274">
        <v>0</v>
      </c>
      <c r="O5623" s="274">
        <v>5000</v>
      </c>
      <c r="P5623" s="89" t="s">
        <v>670</v>
      </c>
    </row>
    <row r="5624" spans="1:16" ht="51">
      <c r="A5624" s="271" t="s">
        <v>565</v>
      </c>
      <c r="B5624" s="89"/>
      <c r="C5624" s="272" t="s">
        <v>615</v>
      </c>
      <c r="D5624" s="84">
        <v>43566</v>
      </c>
      <c r="E5624" s="85" t="s">
        <v>9993</v>
      </c>
      <c r="F5624" s="85" t="s">
        <v>3</v>
      </c>
      <c r="G5624" s="85">
        <v>1728197</v>
      </c>
      <c r="H5624" s="89"/>
      <c r="I5624" s="273" t="s">
        <v>11725</v>
      </c>
      <c r="J5624" s="89"/>
      <c r="K5624" s="89"/>
      <c r="L5624" s="89"/>
      <c r="M5624" s="89"/>
      <c r="N5624" s="274">
        <v>0</v>
      </c>
      <c r="O5624" s="274">
        <v>748.01</v>
      </c>
      <c r="P5624" s="89" t="s">
        <v>670</v>
      </c>
    </row>
    <row r="5625" spans="1:16" ht="51">
      <c r="A5625" s="271">
        <v>35</v>
      </c>
      <c r="B5625" s="89"/>
      <c r="C5625" s="272" t="s">
        <v>46</v>
      </c>
      <c r="D5625" s="84">
        <v>43566</v>
      </c>
      <c r="E5625" s="85" t="s">
        <v>9994</v>
      </c>
      <c r="F5625" s="85" t="s">
        <v>3</v>
      </c>
      <c r="G5625" s="85">
        <v>1728118</v>
      </c>
      <c r="H5625" s="89"/>
      <c r="I5625" s="273" t="s">
        <v>11726</v>
      </c>
      <c r="J5625" s="89"/>
      <c r="K5625" s="89"/>
      <c r="L5625" s="89"/>
      <c r="M5625" s="89"/>
      <c r="N5625" s="274">
        <v>0</v>
      </c>
      <c r="O5625" s="274">
        <v>66705</v>
      </c>
      <c r="P5625" s="89" t="s">
        <v>670</v>
      </c>
    </row>
    <row r="5626" spans="1:16" ht="63.75">
      <c r="A5626" s="271">
        <v>35</v>
      </c>
      <c r="B5626" s="89"/>
      <c r="C5626" s="272" t="s">
        <v>46</v>
      </c>
      <c r="D5626" s="84">
        <v>43566</v>
      </c>
      <c r="E5626" s="85" t="s">
        <v>9995</v>
      </c>
      <c r="F5626" s="85" t="s">
        <v>3</v>
      </c>
      <c r="G5626" s="85">
        <v>1728116</v>
      </c>
      <c r="H5626" s="89"/>
      <c r="I5626" s="273" t="s">
        <v>11727</v>
      </c>
      <c r="J5626" s="89"/>
      <c r="K5626" s="89"/>
      <c r="L5626" s="89"/>
      <c r="M5626" s="89"/>
      <c r="N5626" s="274">
        <v>0</v>
      </c>
      <c r="O5626" s="274">
        <v>16744</v>
      </c>
      <c r="P5626" s="89" t="s">
        <v>670</v>
      </c>
    </row>
    <row r="5627" spans="1:16" ht="51">
      <c r="A5627" s="271">
        <v>591</v>
      </c>
      <c r="B5627" s="89"/>
      <c r="C5627" s="272" t="s">
        <v>1370</v>
      </c>
      <c r="D5627" s="84">
        <v>43566</v>
      </c>
      <c r="E5627" s="85" t="s">
        <v>9996</v>
      </c>
      <c r="F5627" s="85" t="s">
        <v>3</v>
      </c>
      <c r="G5627" s="85">
        <v>1728178</v>
      </c>
      <c r="H5627" s="89"/>
      <c r="I5627" s="273" t="s">
        <v>2833</v>
      </c>
      <c r="J5627" s="89"/>
      <c r="K5627" s="89"/>
      <c r="L5627" s="89"/>
      <c r="M5627" s="89"/>
      <c r="N5627" s="274">
        <v>0</v>
      </c>
      <c r="O5627" s="274">
        <v>242.41</v>
      </c>
      <c r="P5627" s="89" t="s">
        <v>670</v>
      </c>
    </row>
    <row r="5628" spans="1:16" ht="51">
      <c r="A5628" s="271">
        <v>904</v>
      </c>
      <c r="B5628" s="89"/>
      <c r="C5628" s="272" t="s">
        <v>205</v>
      </c>
      <c r="D5628" s="84">
        <v>43566</v>
      </c>
      <c r="E5628" s="85" t="s">
        <v>9997</v>
      </c>
      <c r="F5628" s="85" t="s">
        <v>3</v>
      </c>
      <c r="G5628" s="85">
        <v>1728175</v>
      </c>
      <c r="H5628" s="89"/>
      <c r="I5628" s="273" t="s">
        <v>11728</v>
      </c>
      <c r="J5628" s="89"/>
      <c r="K5628" s="89"/>
      <c r="L5628" s="89"/>
      <c r="M5628" s="89"/>
      <c r="N5628" s="274">
        <v>0</v>
      </c>
      <c r="O5628" s="274">
        <v>10000</v>
      </c>
      <c r="P5628" s="89" t="s">
        <v>670</v>
      </c>
    </row>
    <row r="5629" spans="1:16" ht="38.25">
      <c r="A5629" s="271" t="s">
        <v>565</v>
      </c>
      <c r="B5629" s="89"/>
      <c r="C5629" s="272" t="s">
        <v>615</v>
      </c>
      <c r="D5629" s="84">
        <v>43566</v>
      </c>
      <c r="E5629" s="85" t="s">
        <v>9998</v>
      </c>
      <c r="F5629" s="85" t="s">
        <v>3</v>
      </c>
      <c r="G5629" s="85">
        <v>1728172</v>
      </c>
      <c r="H5629" s="89"/>
      <c r="I5629" s="273" t="s">
        <v>11729</v>
      </c>
      <c r="J5629" s="89"/>
      <c r="K5629" s="89"/>
      <c r="L5629" s="89"/>
      <c r="M5629" s="89"/>
      <c r="N5629" s="274">
        <v>0</v>
      </c>
      <c r="O5629" s="274">
        <v>326</v>
      </c>
      <c r="P5629" s="89" t="s">
        <v>670</v>
      </c>
    </row>
    <row r="5630" spans="1:16" ht="38.25">
      <c r="A5630" s="271" t="s">
        <v>565</v>
      </c>
      <c r="B5630" s="89"/>
      <c r="C5630" s="272" t="s">
        <v>615</v>
      </c>
      <c r="D5630" s="84">
        <v>43566</v>
      </c>
      <c r="E5630" s="85" t="s">
        <v>9999</v>
      </c>
      <c r="F5630" s="85" t="s">
        <v>3</v>
      </c>
      <c r="G5630" s="85">
        <v>1728170</v>
      </c>
      <c r="H5630" s="89"/>
      <c r="I5630" s="273" t="s">
        <v>11730</v>
      </c>
      <c r="J5630" s="89"/>
      <c r="K5630" s="89"/>
      <c r="L5630" s="89"/>
      <c r="M5630" s="89"/>
      <c r="N5630" s="274">
        <v>0</v>
      </c>
      <c r="O5630" s="274">
        <v>56.26</v>
      </c>
      <c r="P5630" s="89" t="s">
        <v>670</v>
      </c>
    </row>
    <row r="5631" spans="1:16" ht="38.25">
      <c r="A5631" s="271" t="s">
        <v>565</v>
      </c>
      <c r="B5631" s="89"/>
      <c r="C5631" s="272" t="s">
        <v>615</v>
      </c>
      <c r="D5631" s="84">
        <v>43566</v>
      </c>
      <c r="E5631" s="85" t="s">
        <v>10000</v>
      </c>
      <c r="F5631" s="85" t="s">
        <v>3</v>
      </c>
      <c r="G5631" s="85">
        <v>1728166</v>
      </c>
      <c r="H5631" s="89"/>
      <c r="I5631" s="273" t="s">
        <v>11731</v>
      </c>
      <c r="J5631" s="89"/>
      <c r="K5631" s="89"/>
      <c r="L5631" s="89"/>
      <c r="M5631" s="89"/>
      <c r="N5631" s="274">
        <v>0</v>
      </c>
      <c r="O5631" s="274">
        <v>184</v>
      </c>
      <c r="P5631" s="89" t="s">
        <v>670</v>
      </c>
    </row>
    <row r="5632" spans="1:16" ht="51">
      <c r="A5632" s="271" t="s">
        <v>565</v>
      </c>
      <c r="B5632" s="89"/>
      <c r="C5632" s="272" t="s">
        <v>615</v>
      </c>
      <c r="D5632" s="84">
        <v>43566</v>
      </c>
      <c r="E5632" s="85" t="s">
        <v>10001</v>
      </c>
      <c r="F5632" s="85" t="s">
        <v>3</v>
      </c>
      <c r="G5632" s="85">
        <v>1728165</v>
      </c>
      <c r="H5632" s="89"/>
      <c r="I5632" s="273" t="s">
        <v>11732</v>
      </c>
      <c r="J5632" s="89"/>
      <c r="K5632" s="89"/>
      <c r="L5632" s="89"/>
      <c r="M5632" s="89"/>
      <c r="N5632" s="274">
        <v>0</v>
      </c>
      <c r="O5632" s="274">
        <v>1223.04</v>
      </c>
      <c r="P5632" s="89" t="s">
        <v>670</v>
      </c>
    </row>
    <row r="5633" spans="1:16" ht="51">
      <c r="A5633" s="271">
        <v>514</v>
      </c>
      <c r="B5633" s="89"/>
      <c r="C5633" s="272" t="s">
        <v>172</v>
      </c>
      <c r="D5633" s="84">
        <v>43566</v>
      </c>
      <c r="E5633" s="85" t="s">
        <v>10002</v>
      </c>
      <c r="F5633" s="85" t="s">
        <v>3</v>
      </c>
      <c r="G5633" s="85">
        <v>1728161</v>
      </c>
      <c r="H5633" s="89"/>
      <c r="I5633" s="273" t="s">
        <v>11733</v>
      </c>
      <c r="J5633" s="89"/>
      <c r="K5633" s="89"/>
      <c r="L5633" s="89"/>
      <c r="M5633" s="89"/>
      <c r="N5633" s="274">
        <v>0</v>
      </c>
      <c r="O5633" s="274">
        <v>11981.45</v>
      </c>
      <c r="P5633" s="89" t="s">
        <v>670</v>
      </c>
    </row>
    <row r="5634" spans="1:16" ht="51">
      <c r="A5634" s="271" t="s">
        <v>565</v>
      </c>
      <c r="B5634" s="89"/>
      <c r="C5634" s="272" t="s">
        <v>615</v>
      </c>
      <c r="D5634" s="84">
        <v>43566</v>
      </c>
      <c r="E5634" s="85" t="s">
        <v>10003</v>
      </c>
      <c r="F5634" s="85" t="s">
        <v>3</v>
      </c>
      <c r="G5634" s="85">
        <v>1728142</v>
      </c>
      <c r="H5634" s="89"/>
      <c r="I5634" s="273" t="s">
        <v>11734</v>
      </c>
      <c r="J5634" s="89"/>
      <c r="K5634" s="89"/>
      <c r="L5634" s="89"/>
      <c r="M5634" s="89"/>
      <c r="N5634" s="274">
        <v>0</v>
      </c>
      <c r="O5634" s="274">
        <v>449.48</v>
      </c>
      <c r="P5634" s="89" t="s">
        <v>670</v>
      </c>
    </row>
    <row r="5635" spans="1:16" ht="63.75">
      <c r="A5635" s="271" t="s">
        <v>565</v>
      </c>
      <c r="B5635" s="89"/>
      <c r="C5635" s="272" t="s">
        <v>615</v>
      </c>
      <c r="D5635" s="84">
        <v>43566</v>
      </c>
      <c r="E5635" s="85" t="s">
        <v>10004</v>
      </c>
      <c r="F5635" s="85" t="s">
        <v>3</v>
      </c>
      <c r="G5635" s="85">
        <v>1728282</v>
      </c>
      <c r="H5635" s="89"/>
      <c r="I5635" s="273" t="s">
        <v>11735</v>
      </c>
      <c r="J5635" s="89"/>
      <c r="K5635" s="89"/>
      <c r="L5635" s="89"/>
      <c r="M5635" s="89"/>
      <c r="N5635" s="274">
        <v>0</v>
      </c>
      <c r="O5635" s="274">
        <v>59.81</v>
      </c>
      <c r="P5635" s="89" t="s">
        <v>670</v>
      </c>
    </row>
    <row r="5636" spans="1:16" ht="51">
      <c r="A5636" s="271">
        <v>513</v>
      </c>
      <c r="B5636" s="89"/>
      <c r="C5636" s="272" t="s">
        <v>171</v>
      </c>
      <c r="D5636" s="84">
        <v>43566</v>
      </c>
      <c r="E5636" s="85" t="s">
        <v>10005</v>
      </c>
      <c r="F5636" s="85" t="s">
        <v>3</v>
      </c>
      <c r="G5636" s="85">
        <v>1728291</v>
      </c>
      <c r="H5636" s="89"/>
      <c r="I5636" s="273" t="s">
        <v>11736</v>
      </c>
      <c r="J5636" s="89"/>
      <c r="K5636" s="89"/>
      <c r="L5636" s="89"/>
      <c r="M5636" s="89"/>
      <c r="N5636" s="274">
        <v>0</v>
      </c>
      <c r="O5636" s="274">
        <v>3605.82</v>
      </c>
      <c r="P5636" s="89" t="s">
        <v>670</v>
      </c>
    </row>
    <row r="5637" spans="1:16" ht="51">
      <c r="A5637" s="271">
        <v>378</v>
      </c>
      <c r="B5637" s="89"/>
      <c r="C5637" s="272" t="s">
        <v>639</v>
      </c>
      <c r="D5637" s="84">
        <v>43566</v>
      </c>
      <c r="E5637" s="85" t="s">
        <v>10006</v>
      </c>
      <c r="F5637" s="85" t="s">
        <v>3</v>
      </c>
      <c r="G5637" s="85">
        <v>1728112</v>
      </c>
      <c r="H5637" s="89"/>
      <c r="I5637" s="273" t="s">
        <v>11737</v>
      </c>
      <c r="J5637" s="89"/>
      <c r="K5637" s="89"/>
      <c r="L5637" s="89"/>
      <c r="M5637" s="89"/>
      <c r="N5637" s="274">
        <v>0</v>
      </c>
      <c r="O5637" s="274">
        <v>150</v>
      </c>
      <c r="P5637" s="89" t="s">
        <v>670</v>
      </c>
    </row>
    <row r="5638" spans="1:16" ht="51">
      <c r="A5638" s="271" t="s">
        <v>565</v>
      </c>
      <c r="B5638" s="89"/>
      <c r="C5638" s="272" t="s">
        <v>615</v>
      </c>
      <c r="D5638" s="84">
        <v>43566</v>
      </c>
      <c r="E5638" s="85" t="s">
        <v>10007</v>
      </c>
      <c r="F5638" s="85" t="s">
        <v>3</v>
      </c>
      <c r="G5638" s="85">
        <v>1728113</v>
      </c>
      <c r="H5638" s="89"/>
      <c r="I5638" s="273" t="s">
        <v>11738</v>
      </c>
      <c r="J5638" s="89"/>
      <c r="K5638" s="89"/>
      <c r="L5638" s="89"/>
      <c r="M5638" s="89"/>
      <c r="N5638" s="274">
        <v>0</v>
      </c>
      <c r="O5638" s="274">
        <v>1093.5999999999999</v>
      </c>
      <c r="P5638" s="89" t="s">
        <v>670</v>
      </c>
    </row>
    <row r="5639" spans="1:16" ht="51">
      <c r="A5639" s="271" t="s">
        <v>565</v>
      </c>
      <c r="B5639" s="89"/>
      <c r="C5639" s="272" t="s">
        <v>615</v>
      </c>
      <c r="D5639" s="84">
        <v>43566</v>
      </c>
      <c r="E5639" s="85" t="s">
        <v>10008</v>
      </c>
      <c r="F5639" s="85" t="s">
        <v>3</v>
      </c>
      <c r="G5639" s="85">
        <v>1728124</v>
      </c>
      <c r="H5639" s="89"/>
      <c r="I5639" s="273" t="s">
        <v>11739</v>
      </c>
      <c r="J5639" s="89"/>
      <c r="K5639" s="89"/>
      <c r="L5639" s="89"/>
      <c r="M5639" s="89"/>
      <c r="N5639" s="274">
        <v>0</v>
      </c>
      <c r="O5639" s="274">
        <v>173</v>
      </c>
      <c r="P5639" s="89" t="s">
        <v>670</v>
      </c>
    </row>
    <row r="5640" spans="1:16" ht="51">
      <c r="A5640" s="271" t="s">
        <v>565</v>
      </c>
      <c r="B5640" s="89"/>
      <c r="C5640" s="272" t="s">
        <v>615</v>
      </c>
      <c r="D5640" s="84">
        <v>43566</v>
      </c>
      <c r="E5640" s="85" t="s">
        <v>10009</v>
      </c>
      <c r="F5640" s="85" t="s">
        <v>3</v>
      </c>
      <c r="G5640" s="85">
        <v>1728125</v>
      </c>
      <c r="H5640" s="89"/>
      <c r="I5640" s="273" t="s">
        <v>11740</v>
      </c>
      <c r="J5640" s="89"/>
      <c r="K5640" s="89"/>
      <c r="L5640" s="89"/>
      <c r="M5640" s="89"/>
      <c r="N5640" s="274">
        <v>0</v>
      </c>
      <c r="O5640" s="274">
        <v>2720.94</v>
      </c>
      <c r="P5640" s="89" t="s">
        <v>670</v>
      </c>
    </row>
    <row r="5641" spans="1:16" ht="51">
      <c r="A5641" s="271">
        <v>153</v>
      </c>
      <c r="B5641" s="89"/>
      <c r="C5641" s="272" t="s">
        <v>83</v>
      </c>
      <c r="D5641" s="84">
        <v>43566</v>
      </c>
      <c r="E5641" s="85" t="s">
        <v>10010</v>
      </c>
      <c r="F5641" s="85" t="s">
        <v>3</v>
      </c>
      <c r="G5641" s="85">
        <v>1728126</v>
      </c>
      <c r="H5641" s="89"/>
      <c r="I5641" s="273" t="s">
        <v>11741</v>
      </c>
      <c r="J5641" s="89"/>
      <c r="K5641" s="89"/>
      <c r="L5641" s="89"/>
      <c r="M5641" s="89"/>
      <c r="N5641" s="274">
        <v>0</v>
      </c>
      <c r="O5641" s="274">
        <v>544</v>
      </c>
      <c r="P5641" s="89" t="s">
        <v>670</v>
      </c>
    </row>
    <row r="5642" spans="1:16" ht="51">
      <c r="A5642" s="271" t="s">
        <v>565</v>
      </c>
      <c r="B5642" s="89"/>
      <c r="C5642" s="272" t="s">
        <v>615</v>
      </c>
      <c r="D5642" s="84">
        <v>43566</v>
      </c>
      <c r="E5642" s="85" t="s">
        <v>10011</v>
      </c>
      <c r="F5642" s="85" t="s">
        <v>3</v>
      </c>
      <c r="G5642" s="85">
        <v>1728127</v>
      </c>
      <c r="H5642" s="89"/>
      <c r="I5642" s="273" t="s">
        <v>11742</v>
      </c>
      <c r="J5642" s="89"/>
      <c r="K5642" s="89"/>
      <c r="L5642" s="89"/>
      <c r="M5642" s="89"/>
      <c r="N5642" s="274">
        <v>0</v>
      </c>
      <c r="O5642" s="274">
        <v>2720.94</v>
      </c>
      <c r="P5642" s="89" t="s">
        <v>670</v>
      </c>
    </row>
    <row r="5643" spans="1:16" ht="51">
      <c r="A5643" s="271">
        <v>46</v>
      </c>
      <c r="B5643" s="89"/>
      <c r="C5643" s="272" t="s">
        <v>48</v>
      </c>
      <c r="D5643" s="84">
        <v>43566</v>
      </c>
      <c r="E5643" s="85" t="s">
        <v>10012</v>
      </c>
      <c r="F5643" s="85" t="s">
        <v>3</v>
      </c>
      <c r="G5643" s="85">
        <v>1728135</v>
      </c>
      <c r="H5643" s="89"/>
      <c r="I5643" s="273" t="s">
        <v>11743</v>
      </c>
      <c r="J5643" s="89"/>
      <c r="K5643" s="89"/>
      <c r="L5643" s="89"/>
      <c r="M5643" s="89"/>
      <c r="N5643" s="274">
        <v>0</v>
      </c>
      <c r="O5643" s="274">
        <v>5000</v>
      </c>
      <c r="P5643" s="89" t="s">
        <v>670</v>
      </c>
    </row>
    <row r="5644" spans="1:16" ht="51">
      <c r="A5644" s="271" t="s">
        <v>565</v>
      </c>
      <c r="B5644" s="89"/>
      <c r="C5644" s="272" t="s">
        <v>615</v>
      </c>
      <c r="D5644" s="84">
        <v>43567</v>
      </c>
      <c r="E5644" s="85" t="s">
        <v>10013</v>
      </c>
      <c r="F5644" s="85" t="s">
        <v>3</v>
      </c>
      <c r="G5644" s="85">
        <v>1729376</v>
      </c>
      <c r="H5644" s="89"/>
      <c r="I5644" s="273" t="s">
        <v>11744</v>
      </c>
      <c r="J5644" s="89"/>
      <c r="K5644" s="89"/>
      <c r="L5644" s="89"/>
      <c r="M5644" s="89"/>
      <c r="N5644" s="274">
        <v>0</v>
      </c>
      <c r="O5644" s="274">
        <v>853.03</v>
      </c>
      <c r="P5644" s="89" t="s">
        <v>670</v>
      </c>
    </row>
    <row r="5645" spans="1:16" ht="51">
      <c r="A5645" s="271" t="s">
        <v>565</v>
      </c>
      <c r="B5645" s="89"/>
      <c r="C5645" s="272" t="s">
        <v>615</v>
      </c>
      <c r="D5645" s="84">
        <v>43567</v>
      </c>
      <c r="E5645" s="85" t="s">
        <v>10014</v>
      </c>
      <c r="F5645" s="85" t="s">
        <v>3</v>
      </c>
      <c r="G5645" s="85">
        <v>1729336</v>
      </c>
      <c r="H5645" s="89"/>
      <c r="I5645" s="273" t="s">
        <v>11745</v>
      </c>
      <c r="J5645" s="89"/>
      <c r="K5645" s="89"/>
      <c r="L5645" s="89"/>
      <c r="M5645" s="89"/>
      <c r="N5645" s="274">
        <v>0</v>
      </c>
      <c r="O5645" s="274">
        <v>1207.3500000000001</v>
      </c>
      <c r="P5645" s="89" t="s">
        <v>670</v>
      </c>
    </row>
    <row r="5646" spans="1:16" ht="51">
      <c r="A5646" s="271" t="s">
        <v>565</v>
      </c>
      <c r="B5646" s="89"/>
      <c r="C5646" s="272" t="s">
        <v>615</v>
      </c>
      <c r="D5646" s="84">
        <v>43567</v>
      </c>
      <c r="E5646" s="85" t="s">
        <v>10015</v>
      </c>
      <c r="F5646" s="85" t="s">
        <v>3</v>
      </c>
      <c r="G5646" s="85">
        <v>1729295</v>
      </c>
      <c r="H5646" s="89"/>
      <c r="I5646" s="273" t="s">
        <v>11746</v>
      </c>
      <c r="J5646" s="89"/>
      <c r="K5646" s="89"/>
      <c r="L5646" s="89"/>
      <c r="M5646" s="89"/>
      <c r="N5646" s="274">
        <v>0</v>
      </c>
      <c r="O5646" s="274">
        <v>1251.5</v>
      </c>
      <c r="P5646" s="89" t="s">
        <v>670</v>
      </c>
    </row>
    <row r="5647" spans="1:16" ht="51">
      <c r="A5647" s="271">
        <v>586</v>
      </c>
      <c r="B5647" s="89"/>
      <c r="C5647" s="272" t="s">
        <v>184</v>
      </c>
      <c r="D5647" s="84">
        <v>43567</v>
      </c>
      <c r="E5647" s="85" t="s">
        <v>10016</v>
      </c>
      <c r="F5647" s="85" t="s">
        <v>3</v>
      </c>
      <c r="G5647" s="85">
        <v>1729189</v>
      </c>
      <c r="H5647" s="89"/>
      <c r="I5647" s="273" t="s">
        <v>11747</v>
      </c>
      <c r="J5647" s="89"/>
      <c r="K5647" s="89"/>
      <c r="L5647" s="89"/>
      <c r="M5647" s="89"/>
      <c r="N5647" s="274">
        <v>0</v>
      </c>
      <c r="O5647" s="274">
        <v>22485.72</v>
      </c>
      <c r="P5647" s="89" t="s">
        <v>670</v>
      </c>
    </row>
    <row r="5648" spans="1:16" ht="51">
      <c r="A5648" s="271">
        <v>586</v>
      </c>
      <c r="B5648" s="89"/>
      <c r="C5648" s="272" t="s">
        <v>184</v>
      </c>
      <c r="D5648" s="84">
        <v>43567</v>
      </c>
      <c r="E5648" s="85" t="s">
        <v>10017</v>
      </c>
      <c r="F5648" s="85" t="s">
        <v>3</v>
      </c>
      <c r="G5648" s="85">
        <v>1729188</v>
      </c>
      <c r="H5648" s="89"/>
      <c r="I5648" s="273" t="s">
        <v>11748</v>
      </c>
      <c r="J5648" s="89"/>
      <c r="K5648" s="89"/>
      <c r="L5648" s="89"/>
      <c r="M5648" s="89"/>
      <c r="N5648" s="274">
        <v>0</v>
      </c>
      <c r="O5648" s="274">
        <v>2917.4</v>
      </c>
      <c r="P5648" s="89" t="s">
        <v>670</v>
      </c>
    </row>
    <row r="5649" spans="1:16" ht="51">
      <c r="A5649" s="271">
        <v>586</v>
      </c>
      <c r="B5649" s="89"/>
      <c r="C5649" s="272" t="s">
        <v>184</v>
      </c>
      <c r="D5649" s="84">
        <v>43567</v>
      </c>
      <c r="E5649" s="85" t="s">
        <v>10018</v>
      </c>
      <c r="F5649" s="85" t="s">
        <v>3</v>
      </c>
      <c r="G5649" s="85">
        <v>1729184</v>
      </c>
      <c r="H5649" s="89"/>
      <c r="I5649" s="273" t="s">
        <v>11749</v>
      </c>
      <c r="J5649" s="89"/>
      <c r="K5649" s="89"/>
      <c r="L5649" s="89"/>
      <c r="M5649" s="89"/>
      <c r="N5649" s="274">
        <v>0</v>
      </c>
      <c r="O5649" s="274">
        <v>504</v>
      </c>
      <c r="P5649" s="89" t="s">
        <v>670</v>
      </c>
    </row>
    <row r="5650" spans="1:16" ht="51">
      <c r="A5650" s="271">
        <v>20</v>
      </c>
      <c r="B5650" s="89"/>
      <c r="C5650" s="272" t="s">
        <v>44</v>
      </c>
      <c r="D5650" s="84">
        <v>43567</v>
      </c>
      <c r="E5650" s="85" t="s">
        <v>10019</v>
      </c>
      <c r="F5650" s="85" t="s">
        <v>3</v>
      </c>
      <c r="G5650" s="85">
        <v>1729181</v>
      </c>
      <c r="H5650" s="89"/>
      <c r="I5650" s="273" t="s">
        <v>11750</v>
      </c>
      <c r="J5650" s="89"/>
      <c r="K5650" s="89"/>
      <c r="L5650" s="89"/>
      <c r="M5650" s="89"/>
      <c r="N5650" s="274">
        <v>0</v>
      </c>
      <c r="O5650" s="274">
        <v>105.58</v>
      </c>
      <c r="P5650" s="89" t="s">
        <v>670</v>
      </c>
    </row>
    <row r="5651" spans="1:16" ht="51">
      <c r="A5651" s="271">
        <v>20</v>
      </c>
      <c r="B5651" s="89"/>
      <c r="C5651" s="272" t="s">
        <v>44</v>
      </c>
      <c r="D5651" s="84">
        <v>43567</v>
      </c>
      <c r="E5651" s="85" t="s">
        <v>10020</v>
      </c>
      <c r="F5651" s="85" t="s">
        <v>3</v>
      </c>
      <c r="G5651" s="85">
        <v>1729180</v>
      </c>
      <c r="H5651" s="89"/>
      <c r="I5651" s="273" t="s">
        <v>11751</v>
      </c>
      <c r="J5651" s="89"/>
      <c r="K5651" s="89"/>
      <c r="L5651" s="89"/>
      <c r="M5651" s="89"/>
      <c r="N5651" s="274">
        <v>0</v>
      </c>
      <c r="O5651" s="274">
        <v>150.30000000000001</v>
      </c>
      <c r="P5651" s="89" t="s">
        <v>670</v>
      </c>
    </row>
    <row r="5652" spans="1:16" ht="51">
      <c r="A5652" s="271">
        <v>48</v>
      </c>
      <c r="B5652" s="89"/>
      <c r="C5652" s="272" t="s">
        <v>50</v>
      </c>
      <c r="D5652" s="84">
        <v>43567</v>
      </c>
      <c r="E5652" s="85" t="s">
        <v>10021</v>
      </c>
      <c r="F5652" s="85" t="s">
        <v>3</v>
      </c>
      <c r="G5652" s="85">
        <v>1729174</v>
      </c>
      <c r="H5652" s="89"/>
      <c r="I5652" s="273" t="s">
        <v>11752</v>
      </c>
      <c r="J5652" s="89"/>
      <c r="K5652" s="89"/>
      <c r="L5652" s="89"/>
      <c r="M5652" s="89"/>
      <c r="N5652" s="274">
        <v>0</v>
      </c>
      <c r="O5652" s="274">
        <v>2339</v>
      </c>
      <c r="P5652" s="89" t="s">
        <v>670</v>
      </c>
    </row>
    <row r="5653" spans="1:16" ht="38.25">
      <c r="A5653" s="271" t="s">
        <v>565</v>
      </c>
      <c r="B5653" s="89"/>
      <c r="C5653" s="272" t="s">
        <v>615</v>
      </c>
      <c r="D5653" s="84">
        <v>43567</v>
      </c>
      <c r="E5653" s="85" t="s">
        <v>10022</v>
      </c>
      <c r="F5653" s="85" t="s">
        <v>3</v>
      </c>
      <c r="G5653" s="85">
        <v>1729156</v>
      </c>
      <c r="H5653" s="89"/>
      <c r="I5653" s="273" t="s">
        <v>11753</v>
      </c>
      <c r="J5653" s="89"/>
      <c r="K5653" s="89"/>
      <c r="L5653" s="89"/>
      <c r="M5653" s="89"/>
      <c r="N5653" s="274">
        <v>0</v>
      </c>
      <c r="O5653" s="274">
        <v>4828.8900000000003</v>
      </c>
      <c r="P5653" s="89" t="s">
        <v>670</v>
      </c>
    </row>
    <row r="5654" spans="1:16" ht="51">
      <c r="A5654" s="271">
        <v>35</v>
      </c>
      <c r="B5654" s="89"/>
      <c r="C5654" s="272" t="s">
        <v>46</v>
      </c>
      <c r="D5654" s="84">
        <v>43567</v>
      </c>
      <c r="E5654" s="85" t="s">
        <v>10023</v>
      </c>
      <c r="F5654" s="85" t="s">
        <v>3</v>
      </c>
      <c r="G5654" s="85">
        <v>1729134</v>
      </c>
      <c r="H5654" s="89"/>
      <c r="I5654" s="273" t="s">
        <v>750</v>
      </c>
      <c r="J5654" s="89"/>
      <c r="K5654" s="89"/>
      <c r="L5654" s="89"/>
      <c r="M5654" s="89"/>
      <c r="N5654" s="274">
        <v>0</v>
      </c>
      <c r="O5654" s="274">
        <v>1200</v>
      </c>
      <c r="P5654" s="89" t="s">
        <v>670</v>
      </c>
    </row>
    <row r="5655" spans="1:16" ht="63.75">
      <c r="A5655" s="271">
        <v>46</v>
      </c>
      <c r="B5655" s="89"/>
      <c r="C5655" s="272" t="s">
        <v>48</v>
      </c>
      <c r="D5655" s="84">
        <v>43567</v>
      </c>
      <c r="E5655" s="85" t="s">
        <v>10024</v>
      </c>
      <c r="F5655" s="85" t="s">
        <v>3</v>
      </c>
      <c r="G5655" s="85">
        <v>1729418</v>
      </c>
      <c r="H5655" s="89"/>
      <c r="I5655" s="273" t="s">
        <v>11754</v>
      </c>
      <c r="J5655" s="89"/>
      <c r="K5655" s="89"/>
      <c r="L5655" s="89"/>
      <c r="M5655" s="89"/>
      <c r="N5655" s="274">
        <v>0</v>
      </c>
      <c r="O5655" s="274">
        <v>4750.4000000000005</v>
      </c>
      <c r="P5655" s="89" t="s">
        <v>670</v>
      </c>
    </row>
    <row r="5656" spans="1:16" ht="51">
      <c r="A5656" s="271">
        <v>41</v>
      </c>
      <c r="B5656" s="89"/>
      <c r="C5656" s="272" t="s">
        <v>47</v>
      </c>
      <c r="D5656" s="84">
        <v>43567</v>
      </c>
      <c r="E5656" s="85" t="s">
        <v>10025</v>
      </c>
      <c r="F5656" s="85" t="s">
        <v>3</v>
      </c>
      <c r="G5656" s="85">
        <v>1729419</v>
      </c>
      <c r="H5656" s="89"/>
      <c r="I5656" s="273" t="s">
        <v>11402</v>
      </c>
      <c r="J5656" s="89"/>
      <c r="K5656" s="89"/>
      <c r="L5656" s="89"/>
      <c r="M5656" s="89"/>
      <c r="N5656" s="274">
        <v>0</v>
      </c>
      <c r="O5656" s="274">
        <v>30</v>
      </c>
      <c r="P5656" s="89" t="s">
        <v>670</v>
      </c>
    </row>
    <row r="5657" spans="1:16" ht="38.25">
      <c r="A5657" s="271">
        <v>35</v>
      </c>
      <c r="B5657" s="89"/>
      <c r="C5657" s="272" t="s">
        <v>46</v>
      </c>
      <c r="D5657" s="84">
        <v>43567</v>
      </c>
      <c r="E5657" s="85" t="s">
        <v>10026</v>
      </c>
      <c r="F5657" s="85" t="s">
        <v>3</v>
      </c>
      <c r="G5657" s="85">
        <v>1729429</v>
      </c>
      <c r="H5657" s="89"/>
      <c r="I5657" s="273" t="s">
        <v>11755</v>
      </c>
      <c r="J5657" s="89"/>
      <c r="K5657" s="89"/>
      <c r="L5657" s="89"/>
      <c r="M5657" s="89"/>
      <c r="N5657" s="274">
        <v>0</v>
      </c>
      <c r="O5657" s="274">
        <v>2103.7200000000003</v>
      </c>
      <c r="P5657" s="89" t="s">
        <v>670</v>
      </c>
    </row>
    <row r="5658" spans="1:16" ht="38.25">
      <c r="A5658" s="271" t="s">
        <v>565</v>
      </c>
      <c r="B5658" s="89"/>
      <c r="C5658" s="272" t="s">
        <v>615</v>
      </c>
      <c r="D5658" s="84">
        <v>43567</v>
      </c>
      <c r="E5658" s="85" t="s">
        <v>10027</v>
      </c>
      <c r="F5658" s="85" t="s">
        <v>3</v>
      </c>
      <c r="G5658" s="85">
        <v>1729576</v>
      </c>
      <c r="H5658" s="89"/>
      <c r="I5658" s="273" t="s">
        <v>11756</v>
      </c>
      <c r="J5658" s="89"/>
      <c r="K5658" s="89"/>
      <c r="L5658" s="89"/>
      <c r="M5658" s="89"/>
      <c r="N5658" s="274">
        <v>0</v>
      </c>
      <c r="O5658" s="274">
        <v>250</v>
      </c>
      <c r="P5658" s="89" t="s">
        <v>670</v>
      </c>
    </row>
    <row r="5659" spans="1:16" ht="38.25">
      <c r="A5659" s="271">
        <v>46</v>
      </c>
      <c r="B5659" s="89"/>
      <c r="C5659" s="272" t="s">
        <v>48</v>
      </c>
      <c r="D5659" s="84">
        <v>43567</v>
      </c>
      <c r="E5659" s="85" t="s">
        <v>10028</v>
      </c>
      <c r="F5659" s="85" t="s">
        <v>3</v>
      </c>
      <c r="G5659" s="85">
        <v>1729641</v>
      </c>
      <c r="H5659" s="89"/>
      <c r="I5659" s="273" t="s">
        <v>11757</v>
      </c>
      <c r="J5659" s="89"/>
      <c r="K5659" s="89"/>
      <c r="L5659" s="89"/>
      <c r="M5659" s="89"/>
      <c r="N5659" s="274">
        <v>0</v>
      </c>
      <c r="O5659" s="274">
        <v>1250</v>
      </c>
      <c r="P5659" s="89" t="s">
        <v>670</v>
      </c>
    </row>
    <row r="5660" spans="1:16" ht="51">
      <c r="A5660" s="271">
        <v>592</v>
      </c>
      <c r="B5660" s="89"/>
      <c r="C5660" s="272" t="s">
        <v>645</v>
      </c>
      <c r="D5660" s="84">
        <v>43567</v>
      </c>
      <c r="E5660" s="85" t="s">
        <v>10029</v>
      </c>
      <c r="F5660" s="85" t="s">
        <v>3</v>
      </c>
      <c r="G5660" s="85">
        <v>1729693</v>
      </c>
      <c r="H5660" s="89"/>
      <c r="I5660" s="273" t="s">
        <v>11758</v>
      </c>
      <c r="J5660" s="89"/>
      <c r="K5660" s="89"/>
      <c r="L5660" s="89"/>
      <c r="M5660" s="89"/>
      <c r="N5660" s="274">
        <v>0</v>
      </c>
      <c r="O5660" s="274">
        <v>218</v>
      </c>
      <c r="P5660" s="89" t="s">
        <v>670</v>
      </c>
    </row>
    <row r="5661" spans="1:16" ht="51">
      <c r="A5661" s="271">
        <v>592</v>
      </c>
      <c r="B5661" s="89"/>
      <c r="C5661" s="272" t="s">
        <v>645</v>
      </c>
      <c r="D5661" s="84">
        <v>43567</v>
      </c>
      <c r="E5661" s="85" t="s">
        <v>10030</v>
      </c>
      <c r="F5661" s="85" t="s">
        <v>3</v>
      </c>
      <c r="G5661" s="85">
        <v>1729699</v>
      </c>
      <c r="H5661" s="89"/>
      <c r="I5661" s="273" t="s">
        <v>11759</v>
      </c>
      <c r="J5661" s="89"/>
      <c r="K5661" s="89"/>
      <c r="L5661" s="89"/>
      <c r="M5661" s="89"/>
      <c r="N5661" s="274">
        <v>0</v>
      </c>
      <c r="O5661" s="274">
        <v>57334</v>
      </c>
      <c r="P5661" s="89" t="s">
        <v>670</v>
      </c>
    </row>
    <row r="5662" spans="1:16" ht="51">
      <c r="A5662" s="271">
        <v>592</v>
      </c>
      <c r="B5662" s="89"/>
      <c r="C5662" s="272" t="s">
        <v>645</v>
      </c>
      <c r="D5662" s="84">
        <v>43567</v>
      </c>
      <c r="E5662" s="85" t="s">
        <v>10031</v>
      </c>
      <c r="F5662" s="85" t="s">
        <v>3</v>
      </c>
      <c r="G5662" s="85">
        <v>1729706</v>
      </c>
      <c r="H5662" s="89"/>
      <c r="I5662" s="273" t="s">
        <v>2697</v>
      </c>
      <c r="J5662" s="89"/>
      <c r="K5662" s="89"/>
      <c r="L5662" s="89"/>
      <c r="M5662" s="89"/>
      <c r="N5662" s="274">
        <v>0</v>
      </c>
      <c r="O5662" s="274">
        <v>2322</v>
      </c>
      <c r="P5662" s="89" t="s">
        <v>670</v>
      </c>
    </row>
    <row r="5663" spans="1:16" ht="51">
      <c r="A5663" s="271">
        <v>592</v>
      </c>
      <c r="B5663" s="89"/>
      <c r="C5663" s="272" t="s">
        <v>645</v>
      </c>
      <c r="D5663" s="84">
        <v>43567</v>
      </c>
      <c r="E5663" s="85" t="s">
        <v>10032</v>
      </c>
      <c r="F5663" s="85" t="s">
        <v>3</v>
      </c>
      <c r="G5663" s="85">
        <v>1729710</v>
      </c>
      <c r="H5663" s="89"/>
      <c r="I5663" s="273" t="s">
        <v>11510</v>
      </c>
      <c r="J5663" s="89"/>
      <c r="K5663" s="89"/>
      <c r="L5663" s="89"/>
      <c r="M5663" s="89"/>
      <c r="N5663" s="274">
        <v>0</v>
      </c>
      <c r="O5663" s="274">
        <v>6243.3</v>
      </c>
      <c r="P5663" s="89" t="s">
        <v>670</v>
      </c>
    </row>
    <row r="5664" spans="1:16" ht="63.75">
      <c r="A5664" s="271" t="s">
        <v>565</v>
      </c>
      <c r="B5664" s="89"/>
      <c r="C5664" s="272" t="s">
        <v>615</v>
      </c>
      <c r="D5664" s="84">
        <v>43567</v>
      </c>
      <c r="E5664" s="85" t="s">
        <v>10033</v>
      </c>
      <c r="F5664" s="85" t="s">
        <v>3</v>
      </c>
      <c r="G5664" s="85">
        <v>1728650</v>
      </c>
      <c r="H5664" s="89"/>
      <c r="I5664" s="273" t="s">
        <v>11760</v>
      </c>
      <c r="J5664" s="89"/>
      <c r="K5664" s="89"/>
      <c r="L5664" s="89"/>
      <c r="M5664" s="89"/>
      <c r="N5664" s="274">
        <v>0</v>
      </c>
      <c r="O5664" s="274">
        <v>6780.2</v>
      </c>
      <c r="P5664" s="89" t="s">
        <v>670</v>
      </c>
    </row>
    <row r="5665" spans="1:16" ht="63.75">
      <c r="A5665" s="271">
        <v>46</v>
      </c>
      <c r="B5665" s="89"/>
      <c r="C5665" s="272" t="s">
        <v>48</v>
      </c>
      <c r="D5665" s="84">
        <v>43567</v>
      </c>
      <c r="E5665" s="85" t="s">
        <v>10034</v>
      </c>
      <c r="F5665" s="85" t="s">
        <v>3</v>
      </c>
      <c r="G5665" s="85">
        <v>1728654</v>
      </c>
      <c r="H5665" s="89"/>
      <c r="I5665" s="273" t="s">
        <v>11761</v>
      </c>
      <c r="J5665" s="89"/>
      <c r="K5665" s="89"/>
      <c r="L5665" s="89"/>
      <c r="M5665" s="89"/>
      <c r="N5665" s="274">
        <v>0</v>
      </c>
      <c r="O5665" s="274">
        <v>647160.03</v>
      </c>
      <c r="P5665" s="89" t="s">
        <v>670</v>
      </c>
    </row>
    <row r="5666" spans="1:16" ht="63.75">
      <c r="A5666" s="271">
        <v>46</v>
      </c>
      <c r="B5666" s="89"/>
      <c r="C5666" s="272" t="s">
        <v>48</v>
      </c>
      <c r="D5666" s="84">
        <v>43567</v>
      </c>
      <c r="E5666" s="85" t="s">
        <v>10035</v>
      </c>
      <c r="F5666" s="85" t="s">
        <v>3</v>
      </c>
      <c r="G5666" s="85">
        <v>1728657</v>
      </c>
      <c r="H5666" s="89"/>
      <c r="I5666" s="273" t="s">
        <v>11762</v>
      </c>
      <c r="J5666" s="89"/>
      <c r="K5666" s="89"/>
      <c r="L5666" s="89"/>
      <c r="M5666" s="89"/>
      <c r="N5666" s="274">
        <v>0</v>
      </c>
      <c r="O5666" s="274">
        <v>2653.96</v>
      </c>
      <c r="P5666" s="89" t="s">
        <v>670</v>
      </c>
    </row>
    <row r="5667" spans="1:16" ht="63.75">
      <c r="A5667" s="271">
        <v>46</v>
      </c>
      <c r="B5667" s="89"/>
      <c r="C5667" s="272" t="s">
        <v>48</v>
      </c>
      <c r="D5667" s="84">
        <v>43567</v>
      </c>
      <c r="E5667" s="85" t="s">
        <v>10036</v>
      </c>
      <c r="F5667" s="85" t="s">
        <v>3</v>
      </c>
      <c r="G5667" s="85">
        <v>1728663</v>
      </c>
      <c r="H5667" s="89"/>
      <c r="I5667" s="273" t="s">
        <v>11763</v>
      </c>
      <c r="J5667" s="89"/>
      <c r="K5667" s="89"/>
      <c r="L5667" s="89"/>
      <c r="M5667" s="89"/>
      <c r="N5667" s="274">
        <v>0</v>
      </c>
      <c r="O5667" s="274">
        <v>9390.380000000001</v>
      </c>
      <c r="P5667" s="89" t="s">
        <v>670</v>
      </c>
    </row>
    <row r="5668" spans="1:16" ht="51">
      <c r="A5668" s="271">
        <v>132</v>
      </c>
      <c r="B5668" s="89"/>
      <c r="C5668" s="272" t="s">
        <v>68</v>
      </c>
      <c r="D5668" s="84">
        <v>43567</v>
      </c>
      <c r="E5668" s="85" t="s">
        <v>10037</v>
      </c>
      <c r="F5668" s="85" t="s">
        <v>3</v>
      </c>
      <c r="G5668" s="85">
        <v>1729067</v>
      </c>
      <c r="H5668" s="89"/>
      <c r="I5668" s="273" t="s">
        <v>11764</v>
      </c>
      <c r="J5668" s="89"/>
      <c r="K5668" s="89"/>
      <c r="L5668" s="89"/>
      <c r="M5668" s="89"/>
      <c r="N5668" s="274">
        <v>0</v>
      </c>
      <c r="O5668" s="274">
        <v>4914.32</v>
      </c>
      <c r="P5668" s="89" t="s">
        <v>670</v>
      </c>
    </row>
    <row r="5669" spans="1:16" ht="51">
      <c r="A5669" s="271">
        <v>20</v>
      </c>
      <c r="B5669" s="89"/>
      <c r="C5669" s="272" t="s">
        <v>44</v>
      </c>
      <c r="D5669" s="84">
        <v>43567</v>
      </c>
      <c r="E5669" s="85" t="s">
        <v>10038</v>
      </c>
      <c r="F5669" s="85" t="s">
        <v>3</v>
      </c>
      <c r="G5669" s="85">
        <v>1728867</v>
      </c>
      <c r="H5669" s="89"/>
      <c r="I5669" s="273" t="s">
        <v>11765</v>
      </c>
      <c r="J5669" s="89"/>
      <c r="K5669" s="89"/>
      <c r="L5669" s="89"/>
      <c r="M5669" s="89"/>
      <c r="N5669" s="274">
        <v>0</v>
      </c>
      <c r="O5669" s="274">
        <v>90</v>
      </c>
      <c r="P5669" s="89" t="s">
        <v>670</v>
      </c>
    </row>
    <row r="5670" spans="1:16" ht="51">
      <c r="A5670" s="271">
        <v>20</v>
      </c>
      <c r="B5670" s="89"/>
      <c r="C5670" s="272" t="s">
        <v>44</v>
      </c>
      <c r="D5670" s="84">
        <v>43567</v>
      </c>
      <c r="E5670" s="85" t="s">
        <v>10039</v>
      </c>
      <c r="F5670" s="85" t="s">
        <v>3</v>
      </c>
      <c r="G5670" s="85">
        <v>1728739</v>
      </c>
      <c r="H5670" s="89"/>
      <c r="I5670" s="273" t="s">
        <v>11766</v>
      </c>
      <c r="J5670" s="89"/>
      <c r="K5670" s="89"/>
      <c r="L5670" s="89"/>
      <c r="M5670" s="89"/>
      <c r="N5670" s="274">
        <v>0</v>
      </c>
      <c r="O5670" s="274">
        <v>0.5</v>
      </c>
      <c r="P5670" s="89" t="s">
        <v>670</v>
      </c>
    </row>
    <row r="5671" spans="1:16" ht="38.25">
      <c r="A5671" s="271" t="s">
        <v>565</v>
      </c>
      <c r="B5671" s="89"/>
      <c r="C5671" s="272" t="s">
        <v>615</v>
      </c>
      <c r="D5671" s="84">
        <v>43567</v>
      </c>
      <c r="E5671" s="85" t="s">
        <v>10040</v>
      </c>
      <c r="F5671" s="85" t="s">
        <v>3</v>
      </c>
      <c r="G5671" s="85">
        <v>1728714</v>
      </c>
      <c r="H5671" s="89"/>
      <c r="I5671" s="273" t="s">
        <v>11767</v>
      </c>
      <c r="J5671" s="89"/>
      <c r="K5671" s="89"/>
      <c r="L5671" s="89"/>
      <c r="M5671" s="89"/>
      <c r="N5671" s="274">
        <v>0</v>
      </c>
      <c r="O5671" s="274">
        <v>122</v>
      </c>
      <c r="P5671" s="89" t="s">
        <v>670</v>
      </c>
    </row>
    <row r="5672" spans="1:16" ht="51">
      <c r="A5672" s="271">
        <v>592</v>
      </c>
      <c r="B5672" s="89"/>
      <c r="C5672" s="272" t="s">
        <v>645</v>
      </c>
      <c r="D5672" s="84">
        <v>43567</v>
      </c>
      <c r="E5672" s="85" t="s">
        <v>10041</v>
      </c>
      <c r="F5672" s="85" t="s">
        <v>3</v>
      </c>
      <c r="G5672" s="85">
        <v>1728711</v>
      </c>
      <c r="H5672" s="89"/>
      <c r="I5672" s="273" t="s">
        <v>11768</v>
      </c>
      <c r="J5672" s="89"/>
      <c r="K5672" s="89"/>
      <c r="L5672" s="89"/>
      <c r="M5672" s="89"/>
      <c r="N5672" s="274">
        <v>0</v>
      </c>
      <c r="O5672" s="274">
        <v>100</v>
      </c>
      <c r="P5672" s="89" t="s">
        <v>670</v>
      </c>
    </row>
    <row r="5673" spans="1:16" ht="38.25">
      <c r="A5673" s="271">
        <v>254</v>
      </c>
      <c r="B5673" s="89"/>
      <c r="C5673" s="272" t="s">
        <v>115</v>
      </c>
      <c r="D5673" s="84">
        <v>43567</v>
      </c>
      <c r="E5673" s="85" t="s">
        <v>10042</v>
      </c>
      <c r="F5673" s="85" t="s">
        <v>3</v>
      </c>
      <c r="G5673" s="85">
        <v>1728710</v>
      </c>
      <c r="H5673" s="89"/>
      <c r="I5673" s="273" t="s">
        <v>11769</v>
      </c>
      <c r="J5673" s="89"/>
      <c r="K5673" s="89"/>
      <c r="L5673" s="89"/>
      <c r="M5673" s="89"/>
      <c r="N5673" s="274">
        <v>0</v>
      </c>
      <c r="O5673" s="274">
        <v>250</v>
      </c>
      <c r="P5673" s="89" t="s">
        <v>670</v>
      </c>
    </row>
    <row r="5674" spans="1:16" ht="38.25">
      <c r="A5674" s="271" t="s">
        <v>565</v>
      </c>
      <c r="B5674" s="89"/>
      <c r="C5674" s="272" t="s">
        <v>615</v>
      </c>
      <c r="D5674" s="84">
        <v>43567</v>
      </c>
      <c r="E5674" s="85" t="s">
        <v>10043</v>
      </c>
      <c r="F5674" s="85" t="s">
        <v>3</v>
      </c>
      <c r="G5674" s="85">
        <v>1728683</v>
      </c>
      <c r="H5674" s="89"/>
      <c r="I5674" s="273" t="s">
        <v>11770</v>
      </c>
      <c r="J5674" s="89"/>
      <c r="K5674" s="89"/>
      <c r="L5674" s="89"/>
      <c r="M5674" s="89"/>
      <c r="N5674" s="274">
        <v>0</v>
      </c>
      <c r="O5674" s="274">
        <v>645.44000000000005</v>
      </c>
      <c r="P5674" s="89" t="s">
        <v>670</v>
      </c>
    </row>
    <row r="5675" spans="1:16" ht="51">
      <c r="A5675" s="271">
        <v>86</v>
      </c>
      <c r="B5675" s="89"/>
      <c r="C5675" s="272" t="s">
        <v>56</v>
      </c>
      <c r="D5675" s="84">
        <v>43567</v>
      </c>
      <c r="E5675" s="85" t="s">
        <v>10044</v>
      </c>
      <c r="F5675" s="85" t="s">
        <v>3</v>
      </c>
      <c r="G5675" s="85">
        <v>1728667</v>
      </c>
      <c r="H5675" s="89"/>
      <c r="I5675" s="273" t="s">
        <v>11771</v>
      </c>
      <c r="J5675" s="89"/>
      <c r="K5675" s="89"/>
      <c r="L5675" s="89"/>
      <c r="M5675" s="89"/>
      <c r="N5675" s="274">
        <v>0</v>
      </c>
      <c r="O5675" s="274">
        <v>371</v>
      </c>
      <c r="P5675" s="89" t="s">
        <v>670</v>
      </c>
    </row>
    <row r="5676" spans="1:16" ht="38.25">
      <c r="A5676" s="271" t="s">
        <v>565</v>
      </c>
      <c r="B5676" s="89"/>
      <c r="C5676" s="272" t="s">
        <v>615</v>
      </c>
      <c r="D5676" s="84">
        <v>43570</v>
      </c>
      <c r="E5676" s="85" t="s">
        <v>10045</v>
      </c>
      <c r="F5676" s="85" t="s">
        <v>3</v>
      </c>
      <c r="G5676" s="85">
        <v>1730415</v>
      </c>
      <c r="H5676" s="89"/>
      <c r="I5676" s="273" t="s">
        <v>11772</v>
      </c>
      <c r="J5676" s="89"/>
      <c r="K5676" s="89"/>
      <c r="L5676" s="89"/>
      <c r="M5676" s="89"/>
      <c r="N5676" s="274">
        <v>0</v>
      </c>
      <c r="O5676" s="274">
        <v>1480</v>
      </c>
      <c r="P5676" s="89" t="s">
        <v>670</v>
      </c>
    </row>
    <row r="5677" spans="1:16" ht="38.25">
      <c r="A5677" s="271">
        <v>526</v>
      </c>
      <c r="B5677" s="89"/>
      <c r="C5677" s="272" t="s">
        <v>610</v>
      </c>
      <c r="D5677" s="84">
        <v>43570</v>
      </c>
      <c r="E5677" s="85" t="s">
        <v>10046</v>
      </c>
      <c r="F5677" s="85" t="s">
        <v>3</v>
      </c>
      <c r="G5677" s="85">
        <v>1730409</v>
      </c>
      <c r="H5677" s="89"/>
      <c r="I5677" s="273" t="s">
        <v>11376</v>
      </c>
      <c r="J5677" s="89"/>
      <c r="K5677" s="89"/>
      <c r="L5677" s="89"/>
      <c r="M5677" s="89"/>
      <c r="N5677" s="274">
        <v>0</v>
      </c>
      <c r="O5677" s="274">
        <v>120</v>
      </c>
      <c r="P5677" s="89" t="s">
        <v>670</v>
      </c>
    </row>
    <row r="5678" spans="1:16" ht="38.25">
      <c r="A5678" s="271" t="s">
        <v>565</v>
      </c>
      <c r="B5678" s="89"/>
      <c r="C5678" s="272" t="s">
        <v>615</v>
      </c>
      <c r="D5678" s="84">
        <v>43570</v>
      </c>
      <c r="E5678" s="85" t="s">
        <v>10047</v>
      </c>
      <c r="F5678" s="85" t="s">
        <v>3</v>
      </c>
      <c r="G5678" s="85">
        <v>1730404</v>
      </c>
      <c r="H5678" s="89"/>
      <c r="I5678" s="273" t="s">
        <v>11773</v>
      </c>
      <c r="J5678" s="89"/>
      <c r="K5678" s="89"/>
      <c r="L5678" s="89"/>
      <c r="M5678" s="89"/>
      <c r="N5678" s="274">
        <v>0</v>
      </c>
      <c r="O5678" s="274">
        <v>1044</v>
      </c>
      <c r="P5678" s="89" t="s">
        <v>670</v>
      </c>
    </row>
    <row r="5679" spans="1:16" ht="38.25">
      <c r="A5679" s="271">
        <v>20</v>
      </c>
      <c r="B5679" s="89"/>
      <c r="C5679" s="272" t="s">
        <v>44</v>
      </c>
      <c r="D5679" s="84">
        <v>43570</v>
      </c>
      <c r="E5679" s="85" t="s">
        <v>10048</v>
      </c>
      <c r="F5679" s="85" t="s">
        <v>3</v>
      </c>
      <c r="G5679" s="85">
        <v>1730385</v>
      </c>
      <c r="H5679" s="89"/>
      <c r="I5679" s="273" t="s">
        <v>11774</v>
      </c>
      <c r="J5679" s="89"/>
      <c r="K5679" s="89"/>
      <c r="L5679" s="89"/>
      <c r="M5679" s="89"/>
      <c r="N5679" s="274">
        <v>0</v>
      </c>
      <c r="O5679" s="274">
        <v>12.8</v>
      </c>
      <c r="P5679" s="89" t="s">
        <v>670</v>
      </c>
    </row>
    <row r="5680" spans="1:16" ht="51">
      <c r="A5680" s="271">
        <v>20</v>
      </c>
      <c r="B5680" s="89"/>
      <c r="C5680" s="272" t="s">
        <v>44</v>
      </c>
      <c r="D5680" s="84">
        <v>43570</v>
      </c>
      <c r="E5680" s="85" t="s">
        <v>10049</v>
      </c>
      <c r="F5680" s="85" t="s">
        <v>3</v>
      </c>
      <c r="G5680" s="85">
        <v>1730449</v>
      </c>
      <c r="H5680" s="89"/>
      <c r="I5680" s="273" t="s">
        <v>11775</v>
      </c>
      <c r="J5680" s="89"/>
      <c r="K5680" s="89"/>
      <c r="L5680" s="89"/>
      <c r="M5680" s="89"/>
      <c r="N5680" s="274">
        <v>0</v>
      </c>
      <c r="O5680" s="274">
        <v>2105.02</v>
      </c>
      <c r="P5680" s="89" t="s">
        <v>670</v>
      </c>
    </row>
    <row r="5681" spans="1:16" ht="51">
      <c r="A5681" s="271" t="s">
        <v>565</v>
      </c>
      <c r="B5681" s="89"/>
      <c r="C5681" s="272" t="s">
        <v>615</v>
      </c>
      <c r="D5681" s="84">
        <v>43570</v>
      </c>
      <c r="E5681" s="85" t="s">
        <v>10050</v>
      </c>
      <c r="F5681" s="85" t="s">
        <v>3</v>
      </c>
      <c r="G5681" s="85">
        <v>1730457</v>
      </c>
      <c r="H5681" s="89"/>
      <c r="I5681" s="273" t="s">
        <v>11776</v>
      </c>
      <c r="J5681" s="89"/>
      <c r="K5681" s="89"/>
      <c r="L5681" s="89"/>
      <c r="M5681" s="89"/>
      <c r="N5681" s="274">
        <v>0</v>
      </c>
      <c r="O5681" s="274">
        <v>5650.93</v>
      </c>
      <c r="P5681" s="89" t="s">
        <v>670</v>
      </c>
    </row>
    <row r="5682" spans="1:16" ht="51">
      <c r="A5682" s="271" t="s">
        <v>565</v>
      </c>
      <c r="B5682" s="89"/>
      <c r="C5682" s="272" t="s">
        <v>615</v>
      </c>
      <c r="D5682" s="84">
        <v>43570</v>
      </c>
      <c r="E5682" s="85" t="s">
        <v>10051</v>
      </c>
      <c r="F5682" s="85" t="s">
        <v>3</v>
      </c>
      <c r="G5682" s="85">
        <v>1730463</v>
      </c>
      <c r="H5682" s="89"/>
      <c r="I5682" s="273" t="s">
        <v>11777</v>
      </c>
      <c r="J5682" s="89"/>
      <c r="K5682" s="89"/>
      <c r="L5682" s="89"/>
      <c r="M5682" s="89"/>
      <c r="N5682" s="274">
        <v>0</v>
      </c>
      <c r="O5682" s="274">
        <v>877.80000000000007</v>
      </c>
      <c r="P5682" s="89" t="s">
        <v>670</v>
      </c>
    </row>
    <row r="5683" spans="1:16" ht="51">
      <c r="A5683" s="271" t="s">
        <v>565</v>
      </c>
      <c r="B5683" s="89"/>
      <c r="C5683" s="272" t="s">
        <v>615</v>
      </c>
      <c r="D5683" s="84">
        <v>43570</v>
      </c>
      <c r="E5683" s="85" t="s">
        <v>10052</v>
      </c>
      <c r="F5683" s="85" t="s">
        <v>3</v>
      </c>
      <c r="G5683" s="85">
        <v>1730466</v>
      </c>
      <c r="H5683" s="89"/>
      <c r="I5683" s="273" t="s">
        <v>11778</v>
      </c>
      <c r="J5683" s="89"/>
      <c r="K5683" s="89"/>
      <c r="L5683" s="89"/>
      <c r="M5683" s="89"/>
      <c r="N5683" s="274">
        <v>0</v>
      </c>
      <c r="O5683" s="274">
        <v>877.80000000000007</v>
      </c>
      <c r="P5683" s="89" t="s">
        <v>670</v>
      </c>
    </row>
    <row r="5684" spans="1:16" ht="51">
      <c r="A5684" s="271" t="s">
        <v>565</v>
      </c>
      <c r="B5684" s="89"/>
      <c r="C5684" s="272" t="s">
        <v>615</v>
      </c>
      <c r="D5684" s="84">
        <v>43570</v>
      </c>
      <c r="E5684" s="85" t="s">
        <v>10053</v>
      </c>
      <c r="F5684" s="85" t="s">
        <v>3</v>
      </c>
      <c r="G5684" s="85">
        <v>1730467</v>
      </c>
      <c r="H5684" s="89"/>
      <c r="I5684" s="273" t="s">
        <v>11779</v>
      </c>
      <c r="J5684" s="89"/>
      <c r="K5684" s="89"/>
      <c r="L5684" s="89"/>
      <c r="M5684" s="89"/>
      <c r="N5684" s="274">
        <v>0</v>
      </c>
      <c r="O5684" s="274">
        <v>877.80000000000007</v>
      </c>
      <c r="P5684" s="89" t="s">
        <v>670</v>
      </c>
    </row>
    <row r="5685" spans="1:16" ht="51">
      <c r="A5685" s="271" t="s">
        <v>565</v>
      </c>
      <c r="B5685" s="89"/>
      <c r="C5685" s="272" t="s">
        <v>615</v>
      </c>
      <c r="D5685" s="84">
        <v>43570</v>
      </c>
      <c r="E5685" s="85" t="s">
        <v>10054</v>
      </c>
      <c r="F5685" s="85" t="s">
        <v>3</v>
      </c>
      <c r="G5685" s="85">
        <v>1730468</v>
      </c>
      <c r="H5685" s="89"/>
      <c r="I5685" s="273" t="s">
        <v>11780</v>
      </c>
      <c r="J5685" s="89"/>
      <c r="K5685" s="89"/>
      <c r="L5685" s="89"/>
      <c r="M5685" s="89"/>
      <c r="N5685" s="274">
        <v>0</v>
      </c>
      <c r="O5685" s="274">
        <v>877.80000000000007</v>
      </c>
      <c r="P5685" s="89" t="s">
        <v>670</v>
      </c>
    </row>
    <row r="5686" spans="1:16" ht="51">
      <c r="A5686" s="271" t="s">
        <v>565</v>
      </c>
      <c r="B5686" s="89"/>
      <c r="C5686" s="272" t="s">
        <v>615</v>
      </c>
      <c r="D5686" s="84">
        <v>43570</v>
      </c>
      <c r="E5686" s="85" t="s">
        <v>10055</v>
      </c>
      <c r="F5686" s="85" t="s">
        <v>3</v>
      </c>
      <c r="G5686" s="85">
        <v>1730472</v>
      </c>
      <c r="H5686" s="89"/>
      <c r="I5686" s="273" t="s">
        <v>11781</v>
      </c>
      <c r="J5686" s="89"/>
      <c r="K5686" s="89"/>
      <c r="L5686" s="89"/>
      <c r="M5686" s="89"/>
      <c r="N5686" s="274">
        <v>0</v>
      </c>
      <c r="O5686" s="274">
        <v>877.80000000000007</v>
      </c>
      <c r="P5686" s="89" t="s">
        <v>670</v>
      </c>
    </row>
    <row r="5687" spans="1:16" ht="51">
      <c r="A5687" s="271" t="s">
        <v>565</v>
      </c>
      <c r="B5687" s="89"/>
      <c r="C5687" s="272" t="s">
        <v>615</v>
      </c>
      <c r="D5687" s="84">
        <v>43570</v>
      </c>
      <c r="E5687" s="85" t="s">
        <v>10056</v>
      </c>
      <c r="F5687" s="85" t="s">
        <v>3</v>
      </c>
      <c r="G5687" s="85">
        <v>1730473</v>
      </c>
      <c r="H5687" s="89"/>
      <c r="I5687" s="273" t="s">
        <v>11782</v>
      </c>
      <c r="J5687" s="89"/>
      <c r="K5687" s="89"/>
      <c r="L5687" s="89"/>
      <c r="M5687" s="89"/>
      <c r="N5687" s="274">
        <v>0</v>
      </c>
      <c r="O5687" s="274">
        <v>877.80000000000007</v>
      </c>
      <c r="P5687" s="89" t="s">
        <v>670</v>
      </c>
    </row>
    <row r="5688" spans="1:16" ht="51">
      <c r="A5688" s="271" t="s">
        <v>565</v>
      </c>
      <c r="B5688" s="89"/>
      <c r="C5688" s="272" t="s">
        <v>615</v>
      </c>
      <c r="D5688" s="84">
        <v>43570</v>
      </c>
      <c r="E5688" s="85" t="s">
        <v>10057</v>
      </c>
      <c r="F5688" s="85" t="s">
        <v>3</v>
      </c>
      <c r="G5688" s="85">
        <v>1730477</v>
      </c>
      <c r="H5688" s="89"/>
      <c r="I5688" s="273" t="s">
        <v>11783</v>
      </c>
      <c r="J5688" s="89"/>
      <c r="K5688" s="89"/>
      <c r="L5688" s="89"/>
      <c r="M5688" s="89"/>
      <c r="N5688" s="274">
        <v>0</v>
      </c>
      <c r="O5688" s="274">
        <v>877.80000000000007</v>
      </c>
      <c r="P5688" s="89" t="s">
        <v>670</v>
      </c>
    </row>
    <row r="5689" spans="1:16" ht="51">
      <c r="A5689" s="271" t="s">
        <v>565</v>
      </c>
      <c r="B5689" s="89"/>
      <c r="C5689" s="272" t="s">
        <v>615</v>
      </c>
      <c r="D5689" s="84">
        <v>43570</v>
      </c>
      <c r="E5689" s="85" t="s">
        <v>10058</v>
      </c>
      <c r="F5689" s="85" t="s">
        <v>3</v>
      </c>
      <c r="G5689" s="85">
        <v>1730483</v>
      </c>
      <c r="H5689" s="89"/>
      <c r="I5689" s="273" t="s">
        <v>11784</v>
      </c>
      <c r="J5689" s="89"/>
      <c r="K5689" s="89"/>
      <c r="L5689" s="89"/>
      <c r="M5689" s="89"/>
      <c r="N5689" s="274">
        <v>0</v>
      </c>
      <c r="O5689" s="274">
        <v>877.80000000000007</v>
      </c>
      <c r="P5689" s="89" t="s">
        <v>670</v>
      </c>
    </row>
    <row r="5690" spans="1:16" ht="51">
      <c r="A5690" s="271" t="s">
        <v>565</v>
      </c>
      <c r="B5690" s="89"/>
      <c r="C5690" s="272" t="s">
        <v>615</v>
      </c>
      <c r="D5690" s="84">
        <v>43570</v>
      </c>
      <c r="E5690" s="85" t="s">
        <v>10059</v>
      </c>
      <c r="F5690" s="85" t="s">
        <v>3</v>
      </c>
      <c r="G5690" s="85">
        <v>1730502</v>
      </c>
      <c r="H5690" s="89"/>
      <c r="I5690" s="273" t="s">
        <v>11785</v>
      </c>
      <c r="J5690" s="89"/>
      <c r="K5690" s="89"/>
      <c r="L5690" s="89"/>
      <c r="M5690" s="89"/>
      <c r="N5690" s="274">
        <v>0</v>
      </c>
      <c r="O5690" s="274">
        <v>38713.26</v>
      </c>
      <c r="P5690" s="89" t="s">
        <v>670</v>
      </c>
    </row>
    <row r="5691" spans="1:16" ht="51">
      <c r="A5691" s="271">
        <v>46</v>
      </c>
      <c r="B5691" s="89"/>
      <c r="C5691" s="272" t="s">
        <v>48</v>
      </c>
      <c r="D5691" s="84">
        <v>43570</v>
      </c>
      <c r="E5691" s="85" t="s">
        <v>10060</v>
      </c>
      <c r="F5691" s="85" t="s">
        <v>3</v>
      </c>
      <c r="G5691" s="85">
        <v>1730566</v>
      </c>
      <c r="H5691" s="89"/>
      <c r="I5691" s="273" t="s">
        <v>11786</v>
      </c>
      <c r="J5691" s="89"/>
      <c r="K5691" s="89"/>
      <c r="L5691" s="89"/>
      <c r="M5691" s="89"/>
      <c r="N5691" s="274">
        <v>0</v>
      </c>
      <c r="O5691" s="274">
        <v>3750</v>
      </c>
      <c r="P5691" s="89" t="s">
        <v>670</v>
      </c>
    </row>
    <row r="5692" spans="1:16" ht="51">
      <c r="A5692" s="271">
        <v>41</v>
      </c>
      <c r="B5692" s="89"/>
      <c r="C5692" s="272" t="s">
        <v>47</v>
      </c>
      <c r="D5692" s="84">
        <v>43570</v>
      </c>
      <c r="E5692" s="85" t="s">
        <v>10061</v>
      </c>
      <c r="F5692" s="85" t="s">
        <v>3</v>
      </c>
      <c r="G5692" s="85">
        <v>1730635</v>
      </c>
      <c r="H5692" s="89"/>
      <c r="I5692" s="273" t="s">
        <v>11787</v>
      </c>
      <c r="J5692" s="89"/>
      <c r="K5692" s="89"/>
      <c r="L5692" s="89"/>
      <c r="M5692" s="89"/>
      <c r="N5692" s="274">
        <v>0</v>
      </c>
      <c r="O5692" s="274">
        <v>15</v>
      </c>
      <c r="P5692" s="89" t="s">
        <v>670</v>
      </c>
    </row>
    <row r="5693" spans="1:16" ht="51">
      <c r="A5693" s="271">
        <v>591</v>
      </c>
      <c r="B5693" s="89"/>
      <c r="C5693" s="272" t="s">
        <v>1370</v>
      </c>
      <c r="D5693" s="84">
        <v>43570</v>
      </c>
      <c r="E5693" s="85" t="s">
        <v>10062</v>
      </c>
      <c r="F5693" s="85" t="s">
        <v>3</v>
      </c>
      <c r="G5693" s="85">
        <v>1729918</v>
      </c>
      <c r="H5693" s="89"/>
      <c r="I5693" s="273" t="s">
        <v>11788</v>
      </c>
      <c r="J5693" s="89"/>
      <c r="K5693" s="89"/>
      <c r="L5693" s="89"/>
      <c r="M5693" s="89"/>
      <c r="N5693" s="274">
        <v>0</v>
      </c>
      <c r="O5693" s="274">
        <v>35000</v>
      </c>
      <c r="P5693" s="89" t="s">
        <v>670</v>
      </c>
    </row>
    <row r="5694" spans="1:16" ht="51">
      <c r="A5694" s="271">
        <v>41</v>
      </c>
      <c r="B5694" s="89"/>
      <c r="C5694" s="272" t="s">
        <v>47</v>
      </c>
      <c r="D5694" s="84">
        <v>43570</v>
      </c>
      <c r="E5694" s="85" t="s">
        <v>10063</v>
      </c>
      <c r="F5694" s="85" t="s">
        <v>3</v>
      </c>
      <c r="G5694" s="85">
        <v>1729996</v>
      </c>
      <c r="H5694" s="89"/>
      <c r="I5694" s="273" t="s">
        <v>11789</v>
      </c>
      <c r="J5694" s="89"/>
      <c r="K5694" s="89"/>
      <c r="L5694" s="89"/>
      <c r="M5694" s="89"/>
      <c r="N5694" s="274">
        <v>0</v>
      </c>
      <c r="O5694" s="274">
        <v>1011815.06</v>
      </c>
      <c r="P5694" s="89" t="s">
        <v>670</v>
      </c>
    </row>
    <row r="5695" spans="1:16" ht="51">
      <c r="A5695" s="271">
        <v>41</v>
      </c>
      <c r="B5695" s="89"/>
      <c r="C5695" s="272" t="s">
        <v>47</v>
      </c>
      <c r="D5695" s="84">
        <v>43570</v>
      </c>
      <c r="E5695" s="85" t="s">
        <v>10064</v>
      </c>
      <c r="F5695" s="85" t="s">
        <v>3</v>
      </c>
      <c r="G5695" s="85">
        <v>1729998</v>
      </c>
      <c r="H5695" s="89"/>
      <c r="I5695" s="273" t="s">
        <v>11790</v>
      </c>
      <c r="J5695" s="89"/>
      <c r="K5695" s="89"/>
      <c r="L5695" s="89"/>
      <c r="M5695" s="89"/>
      <c r="N5695" s="274">
        <v>0</v>
      </c>
      <c r="O5695" s="274">
        <v>150218.41</v>
      </c>
      <c r="P5695" s="89" t="s">
        <v>670</v>
      </c>
    </row>
    <row r="5696" spans="1:16" ht="51">
      <c r="A5696" s="271">
        <v>283</v>
      </c>
      <c r="B5696" s="89"/>
      <c r="C5696" s="272" t="s">
        <v>125</v>
      </c>
      <c r="D5696" s="84">
        <v>43570</v>
      </c>
      <c r="E5696" s="85" t="s">
        <v>10065</v>
      </c>
      <c r="F5696" s="85" t="s">
        <v>3</v>
      </c>
      <c r="G5696" s="85">
        <v>1730021</v>
      </c>
      <c r="H5696" s="89"/>
      <c r="I5696" s="273" t="s">
        <v>11791</v>
      </c>
      <c r="J5696" s="89"/>
      <c r="K5696" s="89"/>
      <c r="L5696" s="89"/>
      <c r="M5696" s="89"/>
      <c r="N5696" s="274">
        <v>0</v>
      </c>
      <c r="O5696" s="274">
        <v>398155.89</v>
      </c>
      <c r="P5696" s="89" t="s">
        <v>670</v>
      </c>
    </row>
    <row r="5697" spans="1:16" ht="51">
      <c r="A5697" s="271">
        <v>283</v>
      </c>
      <c r="B5697" s="89"/>
      <c r="C5697" s="272" t="s">
        <v>125</v>
      </c>
      <c r="D5697" s="84">
        <v>43570</v>
      </c>
      <c r="E5697" s="85" t="s">
        <v>10066</v>
      </c>
      <c r="F5697" s="85" t="s">
        <v>3</v>
      </c>
      <c r="G5697" s="85">
        <v>1730026</v>
      </c>
      <c r="H5697" s="89"/>
      <c r="I5697" s="273" t="s">
        <v>11792</v>
      </c>
      <c r="J5697" s="89"/>
      <c r="K5697" s="89"/>
      <c r="L5697" s="89"/>
      <c r="M5697" s="89"/>
      <c r="N5697" s="274">
        <v>0</v>
      </c>
      <c r="O5697" s="274">
        <v>2504356.1</v>
      </c>
      <c r="P5697" s="89" t="s">
        <v>670</v>
      </c>
    </row>
    <row r="5698" spans="1:16" ht="51">
      <c r="A5698" s="271" t="s">
        <v>556</v>
      </c>
      <c r="B5698" s="89"/>
      <c r="C5698" s="272" t="s">
        <v>616</v>
      </c>
      <c r="D5698" s="84">
        <v>43570</v>
      </c>
      <c r="E5698" s="85" t="s">
        <v>10067</v>
      </c>
      <c r="F5698" s="85" t="s">
        <v>3</v>
      </c>
      <c r="G5698" s="85">
        <v>1730047</v>
      </c>
      <c r="H5698" s="89"/>
      <c r="I5698" s="273" t="s">
        <v>11793</v>
      </c>
      <c r="J5698" s="89"/>
      <c r="K5698" s="89"/>
      <c r="L5698" s="89"/>
      <c r="M5698" s="89"/>
      <c r="N5698" s="274">
        <v>0</v>
      </c>
      <c r="O5698" s="274">
        <v>506.90000000000003</v>
      </c>
      <c r="P5698" s="89" t="s">
        <v>670</v>
      </c>
    </row>
    <row r="5699" spans="1:16" ht="51">
      <c r="A5699" s="271" t="s">
        <v>565</v>
      </c>
      <c r="B5699" s="89"/>
      <c r="C5699" s="272" t="s">
        <v>615</v>
      </c>
      <c r="D5699" s="84">
        <v>43570</v>
      </c>
      <c r="E5699" s="85" t="s">
        <v>10068</v>
      </c>
      <c r="F5699" s="85" t="s">
        <v>3</v>
      </c>
      <c r="G5699" s="85">
        <v>1730093</v>
      </c>
      <c r="H5699" s="89"/>
      <c r="I5699" s="273" t="s">
        <v>11794</v>
      </c>
      <c r="J5699" s="89"/>
      <c r="K5699" s="89"/>
      <c r="L5699" s="89"/>
      <c r="M5699" s="89"/>
      <c r="N5699" s="274">
        <v>0</v>
      </c>
      <c r="O5699" s="274">
        <v>7063.99</v>
      </c>
      <c r="P5699" s="89" t="s">
        <v>670</v>
      </c>
    </row>
    <row r="5700" spans="1:16" ht="51">
      <c r="A5700" s="271" t="s">
        <v>565</v>
      </c>
      <c r="B5700" s="89"/>
      <c r="C5700" s="272" t="s">
        <v>615</v>
      </c>
      <c r="D5700" s="84">
        <v>43570</v>
      </c>
      <c r="E5700" s="85" t="s">
        <v>10069</v>
      </c>
      <c r="F5700" s="85" t="s">
        <v>3</v>
      </c>
      <c r="G5700" s="85">
        <v>1730096</v>
      </c>
      <c r="H5700" s="89"/>
      <c r="I5700" s="273" t="s">
        <v>11795</v>
      </c>
      <c r="J5700" s="89"/>
      <c r="K5700" s="89"/>
      <c r="L5700" s="89"/>
      <c r="M5700" s="89"/>
      <c r="N5700" s="274">
        <v>0</v>
      </c>
      <c r="O5700" s="274">
        <v>6679</v>
      </c>
      <c r="P5700" s="89" t="s">
        <v>670</v>
      </c>
    </row>
    <row r="5701" spans="1:16" ht="63.75">
      <c r="A5701" s="271">
        <v>291</v>
      </c>
      <c r="B5701" s="89"/>
      <c r="C5701" s="272" t="s">
        <v>129</v>
      </c>
      <c r="D5701" s="84">
        <v>43570</v>
      </c>
      <c r="E5701" s="85" t="s">
        <v>10070</v>
      </c>
      <c r="F5701" s="85" t="s">
        <v>3</v>
      </c>
      <c r="G5701" s="85">
        <v>1730198</v>
      </c>
      <c r="H5701" s="89"/>
      <c r="I5701" s="273" t="s">
        <v>11796</v>
      </c>
      <c r="J5701" s="89"/>
      <c r="K5701" s="89"/>
      <c r="L5701" s="89"/>
      <c r="M5701" s="89"/>
      <c r="N5701" s="274">
        <v>0</v>
      </c>
      <c r="O5701" s="274">
        <v>10270.24</v>
      </c>
      <c r="P5701" s="89" t="s">
        <v>670</v>
      </c>
    </row>
    <row r="5702" spans="1:16" ht="51">
      <c r="A5702" s="271">
        <v>578</v>
      </c>
      <c r="B5702" s="89"/>
      <c r="C5702" s="272" t="s">
        <v>179</v>
      </c>
      <c r="D5702" s="84">
        <v>43570</v>
      </c>
      <c r="E5702" s="85" t="s">
        <v>10071</v>
      </c>
      <c r="F5702" s="85" t="s">
        <v>3</v>
      </c>
      <c r="G5702" s="85">
        <v>1730216</v>
      </c>
      <c r="H5702" s="89"/>
      <c r="I5702" s="273" t="s">
        <v>11797</v>
      </c>
      <c r="J5702" s="89"/>
      <c r="K5702" s="89"/>
      <c r="L5702" s="89"/>
      <c r="M5702" s="89"/>
      <c r="N5702" s="274">
        <v>0</v>
      </c>
      <c r="O5702" s="274">
        <v>23994.66</v>
      </c>
      <c r="P5702" s="89" t="s">
        <v>670</v>
      </c>
    </row>
    <row r="5703" spans="1:16" ht="63.75">
      <c r="A5703" s="271">
        <v>10</v>
      </c>
      <c r="B5703" s="89"/>
      <c r="C5703" s="272" t="s">
        <v>41</v>
      </c>
      <c r="D5703" s="84">
        <v>43570</v>
      </c>
      <c r="E5703" s="85" t="s">
        <v>10072</v>
      </c>
      <c r="F5703" s="85" t="s">
        <v>3</v>
      </c>
      <c r="G5703" s="85">
        <v>1730217</v>
      </c>
      <c r="H5703" s="89"/>
      <c r="I5703" s="273" t="s">
        <v>11798</v>
      </c>
      <c r="J5703" s="89"/>
      <c r="K5703" s="89"/>
      <c r="L5703" s="89"/>
      <c r="M5703" s="89"/>
      <c r="N5703" s="274">
        <v>0</v>
      </c>
      <c r="O5703" s="274">
        <v>84.58</v>
      </c>
      <c r="P5703" s="89" t="s">
        <v>670</v>
      </c>
    </row>
    <row r="5704" spans="1:16" ht="51">
      <c r="A5704" s="271">
        <v>578</v>
      </c>
      <c r="B5704" s="89"/>
      <c r="C5704" s="272" t="s">
        <v>179</v>
      </c>
      <c r="D5704" s="84">
        <v>43570</v>
      </c>
      <c r="E5704" s="85" t="s">
        <v>10073</v>
      </c>
      <c r="F5704" s="85" t="s">
        <v>3</v>
      </c>
      <c r="G5704" s="85">
        <v>1730219</v>
      </c>
      <c r="H5704" s="89"/>
      <c r="I5704" s="273" t="s">
        <v>11799</v>
      </c>
      <c r="J5704" s="89"/>
      <c r="K5704" s="89"/>
      <c r="L5704" s="89"/>
      <c r="M5704" s="89"/>
      <c r="N5704" s="274">
        <v>0</v>
      </c>
      <c r="O5704" s="274">
        <v>74348.92</v>
      </c>
      <c r="P5704" s="89" t="s">
        <v>670</v>
      </c>
    </row>
    <row r="5705" spans="1:16" ht="51">
      <c r="A5705" s="271">
        <v>591</v>
      </c>
      <c r="B5705" s="89"/>
      <c r="C5705" s="272" t="s">
        <v>1370</v>
      </c>
      <c r="D5705" s="84">
        <v>43570</v>
      </c>
      <c r="E5705" s="85" t="s">
        <v>10074</v>
      </c>
      <c r="F5705" s="85" t="s">
        <v>3</v>
      </c>
      <c r="G5705" s="85">
        <v>1730237</v>
      </c>
      <c r="H5705" s="89"/>
      <c r="I5705" s="273" t="s">
        <v>11800</v>
      </c>
      <c r="J5705" s="89"/>
      <c r="K5705" s="89"/>
      <c r="L5705" s="89"/>
      <c r="M5705" s="89"/>
      <c r="N5705" s="274">
        <v>0</v>
      </c>
      <c r="O5705" s="274">
        <v>5661.99</v>
      </c>
      <c r="P5705" s="89" t="s">
        <v>670</v>
      </c>
    </row>
    <row r="5706" spans="1:16" ht="51">
      <c r="A5706" s="271" t="s">
        <v>565</v>
      </c>
      <c r="B5706" s="89"/>
      <c r="C5706" s="272" t="s">
        <v>615</v>
      </c>
      <c r="D5706" s="84">
        <v>43570</v>
      </c>
      <c r="E5706" s="85" t="s">
        <v>10075</v>
      </c>
      <c r="F5706" s="85" t="s">
        <v>3</v>
      </c>
      <c r="G5706" s="85">
        <v>1729938</v>
      </c>
      <c r="H5706" s="89"/>
      <c r="I5706" s="273" t="s">
        <v>11801</v>
      </c>
      <c r="J5706" s="89"/>
      <c r="K5706" s="89"/>
      <c r="L5706" s="89"/>
      <c r="M5706" s="89"/>
      <c r="N5706" s="274">
        <v>0</v>
      </c>
      <c r="O5706" s="274">
        <v>61.72</v>
      </c>
      <c r="P5706" s="89" t="s">
        <v>670</v>
      </c>
    </row>
    <row r="5707" spans="1:16" ht="38.25">
      <c r="A5707" s="271" t="s">
        <v>565</v>
      </c>
      <c r="B5707" s="89"/>
      <c r="C5707" s="272" t="s">
        <v>615</v>
      </c>
      <c r="D5707" s="84">
        <v>43570</v>
      </c>
      <c r="E5707" s="85" t="s">
        <v>10076</v>
      </c>
      <c r="F5707" s="85" t="s">
        <v>3</v>
      </c>
      <c r="G5707" s="85">
        <v>1730274</v>
      </c>
      <c r="H5707" s="89"/>
      <c r="I5707" s="273" t="s">
        <v>11802</v>
      </c>
      <c r="J5707" s="89"/>
      <c r="K5707" s="89"/>
      <c r="L5707" s="89"/>
      <c r="M5707" s="89"/>
      <c r="N5707" s="274">
        <v>0</v>
      </c>
      <c r="O5707" s="274">
        <v>290.88</v>
      </c>
      <c r="P5707" s="89" t="s">
        <v>670</v>
      </c>
    </row>
    <row r="5708" spans="1:16" ht="51">
      <c r="A5708" s="271" t="s">
        <v>565</v>
      </c>
      <c r="B5708" s="89"/>
      <c r="C5708" s="272" t="s">
        <v>615</v>
      </c>
      <c r="D5708" s="84">
        <v>43570</v>
      </c>
      <c r="E5708" s="85" t="s">
        <v>10077</v>
      </c>
      <c r="F5708" s="85" t="s">
        <v>3</v>
      </c>
      <c r="G5708" s="85">
        <v>1730188</v>
      </c>
      <c r="H5708" s="89"/>
      <c r="I5708" s="273" t="s">
        <v>11803</v>
      </c>
      <c r="J5708" s="89"/>
      <c r="K5708" s="89"/>
      <c r="L5708" s="89"/>
      <c r="M5708" s="89"/>
      <c r="N5708" s="274">
        <v>0</v>
      </c>
      <c r="O5708" s="274">
        <v>891.97</v>
      </c>
      <c r="P5708" s="89" t="s">
        <v>670</v>
      </c>
    </row>
    <row r="5709" spans="1:16" ht="51">
      <c r="A5709" s="271">
        <v>132</v>
      </c>
      <c r="B5709" s="89"/>
      <c r="C5709" s="272" t="s">
        <v>68</v>
      </c>
      <c r="D5709" s="84">
        <v>43570</v>
      </c>
      <c r="E5709" s="85" t="s">
        <v>10078</v>
      </c>
      <c r="F5709" s="85" t="s">
        <v>3</v>
      </c>
      <c r="G5709" s="85">
        <v>1730140</v>
      </c>
      <c r="H5709" s="89"/>
      <c r="I5709" s="273" t="s">
        <v>11804</v>
      </c>
      <c r="J5709" s="89"/>
      <c r="K5709" s="89"/>
      <c r="L5709" s="89"/>
      <c r="M5709" s="89"/>
      <c r="N5709" s="274">
        <v>0</v>
      </c>
      <c r="O5709" s="274">
        <v>84.33</v>
      </c>
      <c r="P5709" s="89" t="s">
        <v>670</v>
      </c>
    </row>
    <row r="5710" spans="1:16" ht="38.25">
      <c r="A5710" s="271" t="s">
        <v>565</v>
      </c>
      <c r="B5710" s="89"/>
      <c r="C5710" s="272" t="s">
        <v>615</v>
      </c>
      <c r="D5710" s="84">
        <v>43570</v>
      </c>
      <c r="E5710" s="85" t="s">
        <v>10079</v>
      </c>
      <c r="F5710" s="85" t="s">
        <v>3</v>
      </c>
      <c r="G5710" s="85">
        <v>1730113</v>
      </c>
      <c r="H5710" s="89"/>
      <c r="I5710" s="273" t="s">
        <v>11805</v>
      </c>
      <c r="J5710" s="89"/>
      <c r="K5710" s="89"/>
      <c r="L5710" s="89"/>
      <c r="M5710" s="89"/>
      <c r="N5710" s="274">
        <v>0</v>
      </c>
      <c r="O5710" s="274">
        <v>2868.09</v>
      </c>
      <c r="P5710" s="89" t="s">
        <v>670</v>
      </c>
    </row>
    <row r="5711" spans="1:16" ht="51">
      <c r="A5711" s="271">
        <v>342</v>
      </c>
      <c r="B5711" s="89"/>
      <c r="C5711" s="272" t="s">
        <v>148</v>
      </c>
      <c r="D5711" s="84">
        <v>43570</v>
      </c>
      <c r="E5711" s="85" t="s">
        <v>10080</v>
      </c>
      <c r="F5711" s="85" t="s">
        <v>3</v>
      </c>
      <c r="G5711" s="85">
        <v>1730110</v>
      </c>
      <c r="H5711" s="89"/>
      <c r="I5711" s="273" t="s">
        <v>11806</v>
      </c>
      <c r="J5711" s="89"/>
      <c r="K5711" s="89"/>
      <c r="L5711" s="89"/>
      <c r="M5711" s="89"/>
      <c r="N5711" s="274">
        <v>0</v>
      </c>
      <c r="O5711" s="274">
        <v>1263.42</v>
      </c>
      <c r="P5711" s="89" t="s">
        <v>670</v>
      </c>
    </row>
    <row r="5712" spans="1:16" ht="38.25">
      <c r="A5712" s="271">
        <v>526</v>
      </c>
      <c r="B5712" s="89"/>
      <c r="C5712" s="272" t="s">
        <v>610</v>
      </c>
      <c r="D5712" s="84">
        <v>43570</v>
      </c>
      <c r="E5712" s="85" t="s">
        <v>10081</v>
      </c>
      <c r="F5712" s="85" t="s">
        <v>3</v>
      </c>
      <c r="G5712" s="85">
        <v>1730075</v>
      </c>
      <c r="H5712" s="89"/>
      <c r="I5712" s="273" t="s">
        <v>11807</v>
      </c>
      <c r="J5712" s="89"/>
      <c r="K5712" s="89"/>
      <c r="L5712" s="89"/>
      <c r="M5712" s="89"/>
      <c r="N5712" s="274">
        <v>0</v>
      </c>
      <c r="O5712" s="274">
        <v>227</v>
      </c>
      <c r="P5712" s="89" t="s">
        <v>670</v>
      </c>
    </row>
    <row r="5713" spans="1:16" ht="38.25">
      <c r="A5713" s="271">
        <v>526</v>
      </c>
      <c r="B5713" s="89"/>
      <c r="C5713" s="272" t="s">
        <v>610</v>
      </c>
      <c r="D5713" s="84">
        <v>43570</v>
      </c>
      <c r="E5713" s="85" t="s">
        <v>10082</v>
      </c>
      <c r="F5713" s="85" t="s">
        <v>3</v>
      </c>
      <c r="G5713" s="85">
        <v>1730074</v>
      </c>
      <c r="H5713" s="89"/>
      <c r="I5713" s="273" t="s">
        <v>11808</v>
      </c>
      <c r="J5713" s="89"/>
      <c r="K5713" s="89"/>
      <c r="L5713" s="89"/>
      <c r="M5713" s="89"/>
      <c r="N5713" s="274">
        <v>0</v>
      </c>
      <c r="O5713" s="274">
        <v>227</v>
      </c>
      <c r="P5713" s="89" t="s">
        <v>670</v>
      </c>
    </row>
    <row r="5714" spans="1:16" ht="38.25">
      <c r="A5714" s="271" t="s">
        <v>565</v>
      </c>
      <c r="B5714" s="89"/>
      <c r="C5714" s="272" t="s">
        <v>615</v>
      </c>
      <c r="D5714" s="84">
        <v>43570</v>
      </c>
      <c r="E5714" s="85" t="s">
        <v>10083</v>
      </c>
      <c r="F5714" s="85" t="s">
        <v>3</v>
      </c>
      <c r="G5714" s="85">
        <v>1730056</v>
      </c>
      <c r="H5714" s="89"/>
      <c r="I5714" s="273" t="s">
        <v>11809</v>
      </c>
      <c r="J5714" s="89"/>
      <c r="K5714" s="89"/>
      <c r="L5714" s="89"/>
      <c r="M5714" s="89"/>
      <c r="N5714" s="274">
        <v>0</v>
      </c>
      <c r="O5714" s="274">
        <v>2</v>
      </c>
      <c r="P5714" s="89" t="s">
        <v>670</v>
      </c>
    </row>
    <row r="5715" spans="1:16" ht="38.25">
      <c r="A5715" s="271">
        <v>526</v>
      </c>
      <c r="B5715" s="89"/>
      <c r="C5715" s="272" t="s">
        <v>610</v>
      </c>
      <c r="D5715" s="84">
        <v>43570</v>
      </c>
      <c r="E5715" s="85" t="s">
        <v>10084</v>
      </c>
      <c r="F5715" s="85" t="s">
        <v>3</v>
      </c>
      <c r="G5715" s="85">
        <v>1729959</v>
      </c>
      <c r="H5715" s="89"/>
      <c r="I5715" s="273" t="s">
        <v>11810</v>
      </c>
      <c r="J5715" s="89"/>
      <c r="K5715" s="89"/>
      <c r="L5715" s="89"/>
      <c r="M5715" s="89"/>
      <c r="N5715" s="274">
        <v>0</v>
      </c>
      <c r="O5715" s="274">
        <v>152</v>
      </c>
      <c r="P5715" s="89" t="s">
        <v>670</v>
      </c>
    </row>
    <row r="5716" spans="1:16" ht="63.75">
      <c r="A5716" s="271">
        <v>47</v>
      </c>
      <c r="B5716" s="89"/>
      <c r="C5716" s="272" t="s">
        <v>49</v>
      </c>
      <c r="D5716" s="84">
        <v>43571</v>
      </c>
      <c r="E5716" s="85" t="s">
        <v>10085</v>
      </c>
      <c r="F5716" s="85" t="s">
        <v>3</v>
      </c>
      <c r="G5716" s="85">
        <v>1731228</v>
      </c>
      <c r="H5716" s="89"/>
      <c r="I5716" s="273" t="s">
        <v>11811</v>
      </c>
      <c r="J5716" s="89"/>
      <c r="K5716" s="89"/>
      <c r="L5716" s="89"/>
      <c r="M5716" s="89"/>
      <c r="N5716" s="274">
        <v>0</v>
      </c>
      <c r="O5716" s="274">
        <v>1041</v>
      </c>
      <c r="P5716" s="89" t="s">
        <v>670</v>
      </c>
    </row>
    <row r="5717" spans="1:16" ht="63.75">
      <c r="A5717" s="271">
        <v>47</v>
      </c>
      <c r="B5717" s="89"/>
      <c r="C5717" s="272" t="s">
        <v>49</v>
      </c>
      <c r="D5717" s="84">
        <v>43571</v>
      </c>
      <c r="E5717" s="85" t="s">
        <v>10086</v>
      </c>
      <c r="F5717" s="85" t="s">
        <v>3</v>
      </c>
      <c r="G5717" s="85">
        <v>1731233</v>
      </c>
      <c r="H5717" s="89"/>
      <c r="I5717" s="273" t="s">
        <v>11812</v>
      </c>
      <c r="J5717" s="89"/>
      <c r="K5717" s="89"/>
      <c r="L5717" s="89"/>
      <c r="M5717" s="89"/>
      <c r="N5717" s="274">
        <v>0</v>
      </c>
      <c r="O5717" s="274">
        <v>28</v>
      </c>
      <c r="P5717" s="89" t="s">
        <v>670</v>
      </c>
    </row>
    <row r="5718" spans="1:16" ht="51">
      <c r="A5718" s="271">
        <v>292</v>
      </c>
      <c r="B5718" s="89"/>
      <c r="C5718" s="272" t="s">
        <v>130</v>
      </c>
      <c r="D5718" s="84">
        <v>43571</v>
      </c>
      <c r="E5718" s="85" t="s">
        <v>10087</v>
      </c>
      <c r="F5718" s="85" t="s">
        <v>3</v>
      </c>
      <c r="G5718" s="85">
        <v>1731260</v>
      </c>
      <c r="H5718" s="89"/>
      <c r="I5718" s="273" t="s">
        <v>1410</v>
      </c>
      <c r="J5718" s="89"/>
      <c r="K5718" s="89"/>
      <c r="L5718" s="89"/>
      <c r="M5718" s="89"/>
      <c r="N5718" s="274">
        <v>0</v>
      </c>
      <c r="O5718" s="274">
        <v>51</v>
      </c>
      <c r="P5718" s="89" t="s">
        <v>670</v>
      </c>
    </row>
    <row r="5719" spans="1:16" ht="51">
      <c r="A5719" s="271">
        <v>292</v>
      </c>
      <c r="B5719" s="89"/>
      <c r="C5719" s="272" t="s">
        <v>130</v>
      </c>
      <c r="D5719" s="84">
        <v>43571</v>
      </c>
      <c r="E5719" s="85" t="s">
        <v>10088</v>
      </c>
      <c r="F5719" s="85" t="s">
        <v>3</v>
      </c>
      <c r="G5719" s="85">
        <v>1731261</v>
      </c>
      <c r="H5719" s="89"/>
      <c r="I5719" s="273" t="s">
        <v>1410</v>
      </c>
      <c r="J5719" s="89"/>
      <c r="K5719" s="89"/>
      <c r="L5719" s="89"/>
      <c r="M5719" s="89"/>
      <c r="N5719" s="274">
        <v>0</v>
      </c>
      <c r="O5719" s="274">
        <v>38</v>
      </c>
      <c r="P5719" s="89" t="s">
        <v>670</v>
      </c>
    </row>
    <row r="5720" spans="1:16" ht="51">
      <c r="A5720" s="271">
        <v>292</v>
      </c>
      <c r="B5720" s="89"/>
      <c r="C5720" s="272" t="s">
        <v>130</v>
      </c>
      <c r="D5720" s="84">
        <v>43571</v>
      </c>
      <c r="E5720" s="85" t="s">
        <v>10089</v>
      </c>
      <c r="F5720" s="85" t="s">
        <v>3</v>
      </c>
      <c r="G5720" s="85">
        <v>1731264</v>
      </c>
      <c r="H5720" s="89"/>
      <c r="I5720" s="273" t="s">
        <v>1410</v>
      </c>
      <c r="J5720" s="89"/>
      <c r="K5720" s="89"/>
      <c r="L5720" s="89"/>
      <c r="M5720" s="89"/>
      <c r="N5720" s="274">
        <v>0</v>
      </c>
      <c r="O5720" s="274">
        <v>38</v>
      </c>
      <c r="P5720" s="89" t="s">
        <v>670</v>
      </c>
    </row>
    <row r="5721" spans="1:16" ht="51">
      <c r="A5721" s="271">
        <v>292</v>
      </c>
      <c r="B5721" s="89"/>
      <c r="C5721" s="272" t="s">
        <v>130</v>
      </c>
      <c r="D5721" s="84">
        <v>43571</v>
      </c>
      <c r="E5721" s="85" t="s">
        <v>10090</v>
      </c>
      <c r="F5721" s="85" t="s">
        <v>3</v>
      </c>
      <c r="G5721" s="85">
        <v>1731268</v>
      </c>
      <c r="H5721" s="89"/>
      <c r="I5721" s="273" t="s">
        <v>1410</v>
      </c>
      <c r="J5721" s="89"/>
      <c r="K5721" s="89"/>
      <c r="L5721" s="89"/>
      <c r="M5721" s="89"/>
      <c r="N5721" s="274">
        <v>0</v>
      </c>
      <c r="O5721" s="274">
        <v>35</v>
      </c>
      <c r="P5721" s="89" t="s">
        <v>670</v>
      </c>
    </row>
    <row r="5722" spans="1:16" ht="51">
      <c r="A5722" s="271">
        <v>292</v>
      </c>
      <c r="B5722" s="89"/>
      <c r="C5722" s="272" t="s">
        <v>130</v>
      </c>
      <c r="D5722" s="84">
        <v>43571</v>
      </c>
      <c r="E5722" s="85" t="s">
        <v>10091</v>
      </c>
      <c r="F5722" s="85" t="s">
        <v>3</v>
      </c>
      <c r="G5722" s="85">
        <v>1731270</v>
      </c>
      <c r="H5722" s="89"/>
      <c r="I5722" s="273" t="s">
        <v>1410</v>
      </c>
      <c r="J5722" s="89"/>
      <c r="K5722" s="89"/>
      <c r="L5722" s="89"/>
      <c r="M5722" s="89"/>
      <c r="N5722" s="274">
        <v>0</v>
      </c>
      <c r="O5722" s="274">
        <v>34</v>
      </c>
      <c r="P5722" s="89" t="s">
        <v>670</v>
      </c>
    </row>
    <row r="5723" spans="1:16" ht="63.75">
      <c r="A5723" s="271">
        <v>47</v>
      </c>
      <c r="B5723" s="89"/>
      <c r="C5723" s="272" t="s">
        <v>49</v>
      </c>
      <c r="D5723" s="84">
        <v>43571</v>
      </c>
      <c r="E5723" s="85" t="s">
        <v>10092</v>
      </c>
      <c r="F5723" s="85" t="s">
        <v>3</v>
      </c>
      <c r="G5723" s="85">
        <v>1731218</v>
      </c>
      <c r="H5723" s="89"/>
      <c r="I5723" s="273" t="s">
        <v>11813</v>
      </c>
      <c r="J5723" s="89"/>
      <c r="K5723" s="89"/>
      <c r="L5723" s="89"/>
      <c r="M5723" s="89"/>
      <c r="N5723" s="274">
        <v>0</v>
      </c>
      <c r="O5723" s="274">
        <v>844</v>
      </c>
      <c r="P5723" s="89" t="s">
        <v>670</v>
      </c>
    </row>
    <row r="5724" spans="1:16" ht="63.75">
      <c r="A5724" s="271">
        <v>86</v>
      </c>
      <c r="B5724" s="89"/>
      <c r="C5724" s="272" t="s">
        <v>56</v>
      </c>
      <c r="D5724" s="84">
        <v>43571</v>
      </c>
      <c r="E5724" s="85" t="s">
        <v>10093</v>
      </c>
      <c r="F5724" s="85" t="s">
        <v>3</v>
      </c>
      <c r="G5724" s="85">
        <v>1731190</v>
      </c>
      <c r="H5724" s="89"/>
      <c r="I5724" s="273" t="s">
        <v>11814</v>
      </c>
      <c r="J5724" s="89"/>
      <c r="K5724" s="89"/>
      <c r="L5724" s="89"/>
      <c r="M5724" s="89"/>
      <c r="N5724" s="274">
        <v>0</v>
      </c>
      <c r="O5724" s="274">
        <v>1521.51</v>
      </c>
      <c r="P5724" s="89" t="s">
        <v>670</v>
      </c>
    </row>
    <row r="5725" spans="1:16" ht="38.25">
      <c r="A5725" s="271">
        <v>526</v>
      </c>
      <c r="B5725" s="89"/>
      <c r="C5725" s="272" t="s">
        <v>610</v>
      </c>
      <c r="D5725" s="84">
        <v>43571</v>
      </c>
      <c r="E5725" s="85" t="s">
        <v>10094</v>
      </c>
      <c r="F5725" s="85" t="s">
        <v>3</v>
      </c>
      <c r="G5725" s="85">
        <v>1731184</v>
      </c>
      <c r="H5725" s="89"/>
      <c r="I5725" s="273" t="s">
        <v>11815</v>
      </c>
      <c r="J5725" s="89"/>
      <c r="K5725" s="89"/>
      <c r="L5725" s="89"/>
      <c r="M5725" s="89"/>
      <c r="N5725" s="274">
        <v>0</v>
      </c>
      <c r="O5725" s="274">
        <v>30</v>
      </c>
      <c r="P5725" s="89" t="s">
        <v>670</v>
      </c>
    </row>
    <row r="5726" spans="1:16" ht="38.25">
      <c r="A5726" s="271" t="s">
        <v>565</v>
      </c>
      <c r="B5726" s="89"/>
      <c r="C5726" s="272" t="s">
        <v>615</v>
      </c>
      <c r="D5726" s="84">
        <v>43571</v>
      </c>
      <c r="E5726" s="85" t="s">
        <v>10095</v>
      </c>
      <c r="F5726" s="85" t="s">
        <v>3</v>
      </c>
      <c r="G5726" s="85">
        <v>1731183</v>
      </c>
      <c r="H5726" s="89"/>
      <c r="I5726" s="273" t="s">
        <v>11773</v>
      </c>
      <c r="J5726" s="89"/>
      <c r="K5726" s="89"/>
      <c r="L5726" s="89"/>
      <c r="M5726" s="89"/>
      <c r="N5726" s="274">
        <v>0</v>
      </c>
      <c r="O5726" s="274">
        <v>0.21</v>
      </c>
      <c r="P5726" s="89" t="s">
        <v>670</v>
      </c>
    </row>
    <row r="5727" spans="1:16" ht="38.25">
      <c r="A5727" s="271">
        <v>526</v>
      </c>
      <c r="B5727" s="89"/>
      <c r="C5727" s="272" t="s">
        <v>610</v>
      </c>
      <c r="D5727" s="84">
        <v>43571</v>
      </c>
      <c r="E5727" s="85" t="s">
        <v>10096</v>
      </c>
      <c r="F5727" s="85" t="s">
        <v>3</v>
      </c>
      <c r="G5727" s="85">
        <v>1731182</v>
      </c>
      <c r="H5727" s="89"/>
      <c r="I5727" s="273" t="s">
        <v>8300</v>
      </c>
      <c r="J5727" s="89"/>
      <c r="K5727" s="89"/>
      <c r="L5727" s="89"/>
      <c r="M5727" s="89"/>
      <c r="N5727" s="274">
        <v>0</v>
      </c>
      <c r="O5727" s="274">
        <v>110</v>
      </c>
      <c r="P5727" s="89" t="s">
        <v>670</v>
      </c>
    </row>
    <row r="5728" spans="1:16" ht="51">
      <c r="A5728" s="271">
        <v>41</v>
      </c>
      <c r="B5728" s="89"/>
      <c r="C5728" s="272" t="s">
        <v>47</v>
      </c>
      <c r="D5728" s="84">
        <v>43571</v>
      </c>
      <c r="E5728" s="85" t="s">
        <v>10097</v>
      </c>
      <c r="F5728" s="85" t="s">
        <v>3</v>
      </c>
      <c r="G5728" s="85">
        <v>1731160</v>
      </c>
      <c r="H5728" s="89"/>
      <c r="I5728" s="273" t="s">
        <v>11816</v>
      </c>
      <c r="J5728" s="89"/>
      <c r="K5728" s="89"/>
      <c r="L5728" s="89"/>
      <c r="M5728" s="89"/>
      <c r="N5728" s="274">
        <v>0</v>
      </c>
      <c r="O5728" s="274">
        <v>20</v>
      </c>
      <c r="P5728" s="89" t="s">
        <v>670</v>
      </c>
    </row>
    <row r="5729" spans="1:16" ht="38.25">
      <c r="A5729" s="271">
        <v>47</v>
      </c>
      <c r="B5729" s="89"/>
      <c r="C5729" s="272" t="s">
        <v>49</v>
      </c>
      <c r="D5729" s="84">
        <v>43571</v>
      </c>
      <c r="E5729" s="85" t="s">
        <v>10098</v>
      </c>
      <c r="F5729" s="85" t="s">
        <v>3</v>
      </c>
      <c r="G5729" s="85">
        <v>1731150</v>
      </c>
      <c r="H5729" s="89"/>
      <c r="I5729" s="273" t="s">
        <v>11817</v>
      </c>
      <c r="J5729" s="89"/>
      <c r="K5729" s="89"/>
      <c r="L5729" s="89"/>
      <c r="M5729" s="89"/>
      <c r="N5729" s="274">
        <v>0</v>
      </c>
      <c r="O5729" s="274">
        <v>2614</v>
      </c>
      <c r="P5729" s="89" t="s">
        <v>670</v>
      </c>
    </row>
    <row r="5730" spans="1:16" ht="38.25">
      <c r="A5730" s="271">
        <v>526</v>
      </c>
      <c r="B5730" s="89"/>
      <c r="C5730" s="272" t="s">
        <v>610</v>
      </c>
      <c r="D5730" s="84">
        <v>43571</v>
      </c>
      <c r="E5730" s="85" t="s">
        <v>10099</v>
      </c>
      <c r="F5730" s="85" t="s">
        <v>3</v>
      </c>
      <c r="G5730" s="85">
        <v>1731149</v>
      </c>
      <c r="H5730" s="89"/>
      <c r="I5730" s="273" t="s">
        <v>11818</v>
      </c>
      <c r="J5730" s="89"/>
      <c r="K5730" s="89"/>
      <c r="L5730" s="89"/>
      <c r="M5730" s="89"/>
      <c r="N5730" s="274">
        <v>0</v>
      </c>
      <c r="O5730" s="274">
        <v>41</v>
      </c>
      <c r="P5730" s="89" t="s">
        <v>670</v>
      </c>
    </row>
    <row r="5731" spans="1:16" ht="38.25">
      <c r="A5731" s="271">
        <v>20</v>
      </c>
      <c r="B5731" s="89"/>
      <c r="C5731" s="272" t="s">
        <v>44</v>
      </c>
      <c r="D5731" s="84">
        <v>43571</v>
      </c>
      <c r="E5731" s="85" t="s">
        <v>10100</v>
      </c>
      <c r="F5731" s="85" t="s">
        <v>3</v>
      </c>
      <c r="G5731" s="85">
        <v>1731108</v>
      </c>
      <c r="H5731" s="89"/>
      <c r="I5731" s="273" t="s">
        <v>11819</v>
      </c>
      <c r="J5731" s="89"/>
      <c r="K5731" s="89"/>
      <c r="L5731" s="89"/>
      <c r="M5731" s="89"/>
      <c r="N5731" s="274">
        <v>0</v>
      </c>
      <c r="O5731" s="274">
        <v>782.30000000000007</v>
      </c>
      <c r="P5731" s="89" t="s">
        <v>670</v>
      </c>
    </row>
    <row r="5732" spans="1:16" ht="51">
      <c r="A5732" s="271">
        <v>212</v>
      </c>
      <c r="B5732" s="89"/>
      <c r="C5732" s="272" t="s">
        <v>100</v>
      </c>
      <c r="D5732" s="84">
        <v>43571</v>
      </c>
      <c r="E5732" s="85" t="s">
        <v>10101</v>
      </c>
      <c r="F5732" s="85" t="s">
        <v>3</v>
      </c>
      <c r="G5732" s="85">
        <v>1731106</v>
      </c>
      <c r="H5732" s="89"/>
      <c r="I5732" s="273" t="s">
        <v>11820</v>
      </c>
      <c r="J5732" s="89"/>
      <c r="K5732" s="89"/>
      <c r="L5732" s="89"/>
      <c r="M5732" s="89"/>
      <c r="N5732" s="274">
        <v>0</v>
      </c>
      <c r="O5732" s="274">
        <v>111</v>
      </c>
      <c r="P5732" s="89" t="s">
        <v>670</v>
      </c>
    </row>
    <row r="5733" spans="1:16" ht="38.25">
      <c r="A5733" s="271">
        <v>526</v>
      </c>
      <c r="B5733" s="89"/>
      <c r="C5733" s="272" t="s">
        <v>610</v>
      </c>
      <c r="D5733" s="84">
        <v>43571</v>
      </c>
      <c r="E5733" s="85" t="s">
        <v>10102</v>
      </c>
      <c r="F5733" s="85" t="s">
        <v>3</v>
      </c>
      <c r="G5733" s="85">
        <v>1731083</v>
      </c>
      <c r="H5733" s="89"/>
      <c r="I5733" s="273" t="s">
        <v>11821</v>
      </c>
      <c r="J5733" s="89"/>
      <c r="K5733" s="89"/>
      <c r="L5733" s="89"/>
      <c r="M5733" s="89"/>
      <c r="N5733" s="274">
        <v>0</v>
      </c>
      <c r="O5733" s="274">
        <v>227</v>
      </c>
      <c r="P5733" s="89" t="s">
        <v>670</v>
      </c>
    </row>
    <row r="5734" spans="1:16" ht="38.25">
      <c r="A5734" s="271">
        <v>526</v>
      </c>
      <c r="B5734" s="89"/>
      <c r="C5734" s="272" t="s">
        <v>610</v>
      </c>
      <c r="D5734" s="84">
        <v>43571</v>
      </c>
      <c r="E5734" s="85" t="s">
        <v>10103</v>
      </c>
      <c r="F5734" s="85" t="s">
        <v>3</v>
      </c>
      <c r="G5734" s="85">
        <v>1731082</v>
      </c>
      <c r="H5734" s="89"/>
      <c r="I5734" s="273" t="s">
        <v>11822</v>
      </c>
      <c r="J5734" s="89"/>
      <c r="K5734" s="89"/>
      <c r="L5734" s="89"/>
      <c r="M5734" s="89"/>
      <c r="N5734" s="274">
        <v>0</v>
      </c>
      <c r="O5734" s="274">
        <v>227</v>
      </c>
      <c r="P5734" s="89" t="s">
        <v>670</v>
      </c>
    </row>
    <row r="5735" spans="1:16" ht="38.25">
      <c r="A5735" s="271">
        <v>526</v>
      </c>
      <c r="B5735" s="89"/>
      <c r="C5735" s="272" t="s">
        <v>610</v>
      </c>
      <c r="D5735" s="84">
        <v>43571</v>
      </c>
      <c r="E5735" s="85" t="s">
        <v>10104</v>
      </c>
      <c r="F5735" s="85" t="s">
        <v>3</v>
      </c>
      <c r="G5735" s="85">
        <v>1731350</v>
      </c>
      <c r="H5735" s="89"/>
      <c r="I5735" s="273" t="s">
        <v>11823</v>
      </c>
      <c r="J5735" s="89"/>
      <c r="K5735" s="89"/>
      <c r="L5735" s="89"/>
      <c r="M5735" s="89"/>
      <c r="N5735" s="274">
        <v>0</v>
      </c>
      <c r="O5735" s="274">
        <v>40</v>
      </c>
      <c r="P5735" s="89" t="s">
        <v>670</v>
      </c>
    </row>
    <row r="5736" spans="1:16" ht="51">
      <c r="A5736" s="271">
        <v>132</v>
      </c>
      <c r="B5736" s="89"/>
      <c r="C5736" s="272" t="s">
        <v>68</v>
      </c>
      <c r="D5736" s="84">
        <v>43571</v>
      </c>
      <c r="E5736" s="85" t="s">
        <v>10105</v>
      </c>
      <c r="F5736" s="85" t="s">
        <v>3</v>
      </c>
      <c r="G5736" s="85">
        <v>1731349</v>
      </c>
      <c r="H5736" s="89"/>
      <c r="I5736" s="273" t="s">
        <v>11824</v>
      </c>
      <c r="J5736" s="89"/>
      <c r="K5736" s="89"/>
      <c r="L5736" s="89"/>
      <c r="M5736" s="89"/>
      <c r="N5736" s="274">
        <v>0</v>
      </c>
      <c r="O5736" s="274">
        <v>1704.6000000000001</v>
      </c>
      <c r="P5736" s="89" t="s">
        <v>670</v>
      </c>
    </row>
    <row r="5737" spans="1:16" ht="38.25">
      <c r="A5737" s="271">
        <v>526</v>
      </c>
      <c r="B5737" s="89"/>
      <c r="C5737" s="272" t="s">
        <v>610</v>
      </c>
      <c r="D5737" s="84">
        <v>43571</v>
      </c>
      <c r="E5737" s="85" t="s">
        <v>10106</v>
      </c>
      <c r="F5737" s="85" t="s">
        <v>3</v>
      </c>
      <c r="G5737" s="85">
        <v>1731347</v>
      </c>
      <c r="H5737" s="89"/>
      <c r="I5737" s="273" t="s">
        <v>11825</v>
      </c>
      <c r="J5737" s="89"/>
      <c r="K5737" s="89"/>
      <c r="L5737" s="89"/>
      <c r="M5737" s="89"/>
      <c r="N5737" s="274">
        <v>0</v>
      </c>
      <c r="O5737" s="274">
        <v>40</v>
      </c>
      <c r="P5737" s="89" t="s">
        <v>670</v>
      </c>
    </row>
    <row r="5738" spans="1:16" ht="51">
      <c r="A5738" s="271" t="s">
        <v>565</v>
      </c>
      <c r="B5738" s="89"/>
      <c r="C5738" s="272" t="s">
        <v>615</v>
      </c>
      <c r="D5738" s="84">
        <v>43571</v>
      </c>
      <c r="E5738" s="85" t="s">
        <v>10107</v>
      </c>
      <c r="F5738" s="85" t="s">
        <v>3</v>
      </c>
      <c r="G5738" s="85">
        <v>1731335</v>
      </c>
      <c r="H5738" s="89"/>
      <c r="I5738" s="273" t="s">
        <v>11826</v>
      </c>
      <c r="J5738" s="89"/>
      <c r="K5738" s="89"/>
      <c r="L5738" s="89"/>
      <c r="M5738" s="89"/>
      <c r="N5738" s="274">
        <v>0</v>
      </c>
      <c r="O5738" s="274">
        <v>5.28</v>
      </c>
      <c r="P5738" s="89" t="s">
        <v>670</v>
      </c>
    </row>
    <row r="5739" spans="1:16" ht="63.75">
      <c r="A5739" s="271">
        <v>681</v>
      </c>
      <c r="B5739" s="89"/>
      <c r="C5739" s="272" t="s">
        <v>192</v>
      </c>
      <c r="D5739" s="84">
        <v>43571</v>
      </c>
      <c r="E5739" s="85" t="s">
        <v>10108</v>
      </c>
      <c r="F5739" s="85" t="s">
        <v>3</v>
      </c>
      <c r="G5739" s="85">
        <v>1731334</v>
      </c>
      <c r="H5739" s="89"/>
      <c r="I5739" s="273" t="s">
        <v>11827</v>
      </c>
      <c r="J5739" s="89"/>
      <c r="K5739" s="89"/>
      <c r="L5739" s="89"/>
      <c r="M5739" s="89"/>
      <c r="N5739" s="274">
        <v>0</v>
      </c>
      <c r="O5739" s="274">
        <v>1088</v>
      </c>
      <c r="P5739" s="89" t="s">
        <v>670</v>
      </c>
    </row>
    <row r="5740" spans="1:16" ht="51">
      <c r="A5740" s="271" t="s">
        <v>565</v>
      </c>
      <c r="B5740" s="89"/>
      <c r="C5740" s="272" t="s">
        <v>615</v>
      </c>
      <c r="D5740" s="84">
        <v>43571</v>
      </c>
      <c r="E5740" s="85" t="s">
        <v>10109</v>
      </c>
      <c r="F5740" s="85" t="s">
        <v>3</v>
      </c>
      <c r="G5740" s="85">
        <v>1731332</v>
      </c>
      <c r="H5740" s="89"/>
      <c r="I5740" s="273" t="s">
        <v>11828</v>
      </c>
      <c r="J5740" s="89"/>
      <c r="K5740" s="89"/>
      <c r="L5740" s="89"/>
      <c r="M5740" s="89"/>
      <c r="N5740" s="274">
        <v>0</v>
      </c>
      <c r="O5740" s="274">
        <v>5.28</v>
      </c>
      <c r="P5740" s="89" t="s">
        <v>670</v>
      </c>
    </row>
    <row r="5741" spans="1:16" ht="51">
      <c r="A5741" s="271" t="s">
        <v>565</v>
      </c>
      <c r="B5741" s="89"/>
      <c r="C5741" s="272" t="s">
        <v>615</v>
      </c>
      <c r="D5741" s="84">
        <v>43571</v>
      </c>
      <c r="E5741" s="85" t="s">
        <v>10110</v>
      </c>
      <c r="F5741" s="85" t="s">
        <v>3</v>
      </c>
      <c r="G5741" s="85">
        <v>1731329</v>
      </c>
      <c r="H5741" s="89"/>
      <c r="I5741" s="273" t="s">
        <v>11829</v>
      </c>
      <c r="J5741" s="89"/>
      <c r="K5741" s="89"/>
      <c r="L5741" s="89"/>
      <c r="M5741" s="89"/>
      <c r="N5741" s="274">
        <v>0</v>
      </c>
      <c r="O5741" s="274">
        <v>5.28</v>
      </c>
      <c r="P5741" s="89" t="s">
        <v>670</v>
      </c>
    </row>
    <row r="5742" spans="1:16" ht="38.25">
      <c r="A5742" s="271">
        <v>526</v>
      </c>
      <c r="B5742" s="89"/>
      <c r="C5742" s="272" t="s">
        <v>610</v>
      </c>
      <c r="D5742" s="84">
        <v>43571</v>
      </c>
      <c r="E5742" s="85" t="s">
        <v>10111</v>
      </c>
      <c r="F5742" s="85" t="s">
        <v>3</v>
      </c>
      <c r="G5742" s="85">
        <v>1731324</v>
      </c>
      <c r="H5742" s="89"/>
      <c r="I5742" s="273" t="s">
        <v>11830</v>
      </c>
      <c r="J5742" s="89"/>
      <c r="K5742" s="89"/>
      <c r="L5742" s="89"/>
      <c r="M5742" s="89"/>
      <c r="N5742" s="274">
        <v>0</v>
      </c>
      <c r="O5742" s="274">
        <v>110</v>
      </c>
      <c r="P5742" s="89" t="s">
        <v>670</v>
      </c>
    </row>
    <row r="5743" spans="1:16" ht="51">
      <c r="A5743" s="271">
        <v>292</v>
      </c>
      <c r="B5743" s="89"/>
      <c r="C5743" s="272" t="s">
        <v>130</v>
      </c>
      <c r="D5743" s="84">
        <v>43571</v>
      </c>
      <c r="E5743" s="85" t="s">
        <v>10112</v>
      </c>
      <c r="F5743" s="85" t="s">
        <v>3</v>
      </c>
      <c r="G5743" s="85">
        <v>1731313</v>
      </c>
      <c r="H5743" s="89"/>
      <c r="I5743" s="273" t="s">
        <v>1410</v>
      </c>
      <c r="J5743" s="89"/>
      <c r="K5743" s="89"/>
      <c r="L5743" s="89"/>
      <c r="M5743" s="89"/>
      <c r="N5743" s="274">
        <v>0</v>
      </c>
      <c r="O5743" s="274">
        <v>21</v>
      </c>
      <c r="P5743" s="89" t="s">
        <v>670</v>
      </c>
    </row>
    <row r="5744" spans="1:16" ht="51">
      <c r="A5744" s="271">
        <v>292</v>
      </c>
      <c r="B5744" s="89"/>
      <c r="C5744" s="272" t="s">
        <v>130</v>
      </c>
      <c r="D5744" s="84">
        <v>43571</v>
      </c>
      <c r="E5744" s="85" t="s">
        <v>10113</v>
      </c>
      <c r="F5744" s="85" t="s">
        <v>3</v>
      </c>
      <c r="G5744" s="85">
        <v>1731308</v>
      </c>
      <c r="H5744" s="89"/>
      <c r="I5744" s="273" t="s">
        <v>1410</v>
      </c>
      <c r="J5744" s="89"/>
      <c r="K5744" s="89"/>
      <c r="L5744" s="89"/>
      <c r="M5744" s="89"/>
      <c r="N5744" s="274">
        <v>0</v>
      </c>
      <c r="O5744" s="274">
        <v>28</v>
      </c>
      <c r="P5744" s="89" t="s">
        <v>670</v>
      </c>
    </row>
    <row r="5745" spans="1:16" ht="51">
      <c r="A5745" s="271">
        <v>292</v>
      </c>
      <c r="B5745" s="89"/>
      <c r="C5745" s="272" t="s">
        <v>130</v>
      </c>
      <c r="D5745" s="84">
        <v>43571</v>
      </c>
      <c r="E5745" s="85" t="s">
        <v>10114</v>
      </c>
      <c r="F5745" s="85" t="s">
        <v>3</v>
      </c>
      <c r="G5745" s="85">
        <v>1731304</v>
      </c>
      <c r="H5745" s="89"/>
      <c r="I5745" s="273" t="s">
        <v>1410</v>
      </c>
      <c r="J5745" s="89"/>
      <c r="K5745" s="89"/>
      <c r="L5745" s="89"/>
      <c r="M5745" s="89"/>
      <c r="N5745" s="274">
        <v>0</v>
      </c>
      <c r="O5745" s="274">
        <v>45</v>
      </c>
      <c r="P5745" s="89" t="s">
        <v>670</v>
      </c>
    </row>
    <row r="5746" spans="1:16" ht="51">
      <c r="A5746" s="271">
        <v>292</v>
      </c>
      <c r="B5746" s="89"/>
      <c r="C5746" s="272" t="s">
        <v>130</v>
      </c>
      <c r="D5746" s="84">
        <v>43571</v>
      </c>
      <c r="E5746" s="85" t="s">
        <v>10115</v>
      </c>
      <c r="F5746" s="85" t="s">
        <v>3</v>
      </c>
      <c r="G5746" s="85">
        <v>1731296</v>
      </c>
      <c r="H5746" s="89"/>
      <c r="I5746" s="273" t="s">
        <v>1410</v>
      </c>
      <c r="J5746" s="89"/>
      <c r="K5746" s="89"/>
      <c r="L5746" s="89"/>
      <c r="M5746" s="89"/>
      <c r="N5746" s="274">
        <v>0</v>
      </c>
      <c r="O5746" s="274">
        <v>39</v>
      </c>
      <c r="P5746" s="89" t="s">
        <v>670</v>
      </c>
    </row>
    <row r="5747" spans="1:16" ht="51">
      <c r="A5747" s="271">
        <v>292</v>
      </c>
      <c r="B5747" s="89"/>
      <c r="C5747" s="272" t="s">
        <v>130</v>
      </c>
      <c r="D5747" s="84">
        <v>43571</v>
      </c>
      <c r="E5747" s="85" t="s">
        <v>10116</v>
      </c>
      <c r="F5747" s="85" t="s">
        <v>3</v>
      </c>
      <c r="G5747" s="85">
        <v>1731290</v>
      </c>
      <c r="H5747" s="89"/>
      <c r="I5747" s="273" t="s">
        <v>1410</v>
      </c>
      <c r="J5747" s="89"/>
      <c r="K5747" s="89"/>
      <c r="L5747" s="89"/>
      <c r="M5747" s="89"/>
      <c r="N5747" s="274">
        <v>0</v>
      </c>
      <c r="O5747" s="274">
        <v>27</v>
      </c>
      <c r="P5747" s="89" t="s">
        <v>670</v>
      </c>
    </row>
    <row r="5748" spans="1:16" ht="51">
      <c r="A5748" s="271">
        <v>292</v>
      </c>
      <c r="B5748" s="89"/>
      <c r="C5748" s="272" t="s">
        <v>130</v>
      </c>
      <c r="D5748" s="84">
        <v>43571</v>
      </c>
      <c r="E5748" s="85" t="s">
        <v>10117</v>
      </c>
      <c r="F5748" s="85" t="s">
        <v>3</v>
      </c>
      <c r="G5748" s="85">
        <v>1731289</v>
      </c>
      <c r="H5748" s="89"/>
      <c r="I5748" s="273" t="s">
        <v>1410</v>
      </c>
      <c r="J5748" s="89"/>
      <c r="K5748" s="89"/>
      <c r="L5748" s="89"/>
      <c r="M5748" s="89"/>
      <c r="N5748" s="274">
        <v>0</v>
      </c>
      <c r="O5748" s="274">
        <v>36</v>
      </c>
      <c r="P5748" s="89" t="s">
        <v>670</v>
      </c>
    </row>
    <row r="5749" spans="1:16" ht="51">
      <c r="A5749" s="271">
        <v>292</v>
      </c>
      <c r="B5749" s="89"/>
      <c r="C5749" s="272" t="s">
        <v>130</v>
      </c>
      <c r="D5749" s="84">
        <v>43571</v>
      </c>
      <c r="E5749" s="85" t="s">
        <v>10118</v>
      </c>
      <c r="F5749" s="85" t="s">
        <v>3</v>
      </c>
      <c r="G5749" s="85">
        <v>1731285</v>
      </c>
      <c r="H5749" s="89"/>
      <c r="I5749" s="273" t="s">
        <v>1410</v>
      </c>
      <c r="J5749" s="89"/>
      <c r="K5749" s="89"/>
      <c r="L5749" s="89"/>
      <c r="M5749" s="89"/>
      <c r="N5749" s="274">
        <v>0</v>
      </c>
      <c r="O5749" s="274">
        <v>31</v>
      </c>
      <c r="P5749" s="89" t="s">
        <v>670</v>
      </c>
    </row>
    <row r="5750" spans="1:16" ht="51">
      <c r="A5750" s="271">
        <v>292</v>
      </c>
      <c r="B5750" s="89"/>
      <c r="C5750" s="272" t="s">
        <v>130</v>
      </c>
      <c r="D5750" s="84">
        <v>43571</v>
      </c>
      <c r="E5750" s="85" t="s">
        <v>10119</v>
      </c>
      <c r="F5750" s="85" t="s">
        <v>3</v>
      </c>
      <c r="G5750" s="85">
        <v>1731281</v>
      </c>
      <c r="H5750" s="89"/>
      <c r="I5750" s="273" t="s">
        <v>1410</v>
      </c>
      <c r="J5750" s="89"/>
      <c r="K5750" s="89"/>
      <c r="L5750" s="89"/>
      <c r="M5750" s="89"/>
      <c r="N5750" s="274">
        <v>0</v>
      </c>
      <c r="O5750" s="274">
        <v>20</v>
      </c>
      <c r="P5750" s="89" t="s">
        <v>670</v>
      </c>
    </row>
    <row r="5751" spans="1:16" ht="38.25">
      <c r="A5751" s="271" t="s">
        <v>565</v>
      </c>
      <c r="B5751" s="89"/>
      <c r="C5751" s="272" t="s">
        <v>615</v>
      </c>
      <c r="D5751" s="84">
        <v>43571</v>
      </c>
      <c r="E5751" s="85" t="s">
        <v>10120</v>
      </c>
      <c r="F5751" s="85" t="s">
        <v>3</v>
      </c>
      <c r="G5751" s="85">
        <v>1731275</v>
      </c>
      <c r="H5751" s="89"/>
      <c r="I5751" s="273" t="s">
        <v>11831</v>
      </c>
      <c r="J5751" s="89"/>
      <c r="K5751" s="89"/>
      <c r="L5751" s="89"/>
      <c r="M5751" s="89"/>
      <c r="N5751" s="274">
        <v>0</v>
      </c>
      <c r="O5751" s="274">
        <v>161.5</v>
      </c>
      <c r="P5751" s="89" t="s">
        <v>670</v>
      </c>
    </row>
    <row r="5752" spans="1:16" ht="51">
      <c r="A5752" s="271">
        <v>292</v>
      </c>
      <c r="B5752" s="89"/>
      <c r="C5752" s="272" t="s">
        <v>130</v>
      </c>
      <c r="D5752" s="84">
        <v>43571</v>
      </c>
      <c r="E5752" s="85" t="s">
        <v>10121</v>
      </c>
      <c r="F5752" s="85" t="s">
        <v>3</v>
      </c>
      <c r="G5752" s="85">
        <v>1731274</v>
      </c>
      <c r="H5752" s="89"/>
      <c r="I5752" s="273" t="s">
        <v>1410</v>
      </c>
      <c r="J5752" s="89"/>
      <c r="K5752" s="89"/>
      <c r="L5752" s="89"/>
      <c r="M5752" s="89"/>
      <c r="N5752" s="274">
        <v>0</v>
      </c>
      <c r="O5752" s="274">
        <v>24</v>
      </c>
      <c r="P5752" s="89" t="s">
        <v>670</v>
      </c>
    </row>
    <row r="5753" spans="1:16" ht="76.5">
      <c r="A5753" s="271">
        <v>155</v>
      </c>
      <c r="B5753" s="89"/>
      <c r="C5753" s="272" t="s">
        <v>85</v>
      </c>
      <c r="D5753" s="84">
        <v>43571</v>
      </c>
      <c r="E5753" s="85" t="s">
        <v>10122</v>
      </c>
      <c r="F5753" s="85" t="s">
        <v>3</v>
      </c>
      <c r="G5753" s="85">
        <v>1730994</v>
      </c>
      <c r="H5753" s="89"/>
      <c r="I5753" s="273" t="s">
        <v>11832</v>
      </c>
      <c r="J5753" s="89"/>
      <c r="K5753" s="89"/>
      <c r="L5753" s="89"/>
      <c r="M5753" s="89"/>
      <c r="N5753" s="274">
        <v>0</v>
      </c>
      <c r="O5753" s="274">
        <v>2450.09</v>
      </c>
      <c r="P5753" s="89" t="s">
        <v>670</v>
      </c>
    </row>
    <row r="5754" spans="1:16" ht="63.75">
      <c r="A5754" s="271">
        <v>592</v>
      </c>
      <c r="B5754" s="89"/>
      <c r="C5754" s="272" t="s">
        <v>645</v>
      </c>
      <c r="D5754" s="84">
        <v>43571</v>
      </c>
      <c r="E5754" s="85" t="s">
        <v>10123</v>
      </c>
      <c r="F5754" s="85" t="s">
        <v>3</v>
      </c>
      <c r="G5754" s="85">
        <v>1730990</v>
      </c>
      <c r="H5754" s="89"/>
      <c r="I5754" s="273" t="s">
        <v>11833</v>
      </c>
      <c r="J5754" s="89"/>
      <c r="K5754" s="89"/>
      <c r="L5754" s="89"/>
      <c r="M5754" s="89"/>
      <c r="N5754" s="274">
        <v>0</v>
      </c>
      <c r="O5754" s="274">
        <v>793</v>
      </c>
      <c r="P5754" s="89" t="s">
        <v>670</v>
      </c>
    </row>
    <row r="5755" spans="1:16" ht="51">
      <c r="A5755" s="271" t="s">
        <v>563</v>
      </c>
      <c r="B5755" s="89"/>
      <c r="C5755" s="272" t="s">
        <v>614</v>
      </c>
      <c r="D5755" s="84">
        <v>43571</v>
      </c>
      <c r="E5755" s="85" t="s">
        <v>10124</v>
      </c>
      <c r="F5755" s="85" t="s">
        <v>3</v>
      </c>
      <c r="G5755" s="85">
        <v>1730983</v>
      </c>
      <c r="H5755" s="89"/>
      <c r="I5755" s="273" t="s">
        <v>11834</v>
      </c>
      <c r="J5755" s="89"/>
      <c r="K5755" s="89"/>
      <c r="L5755" s="89"/>
      <c r="M5755" s="89"/>
      <c r="N5755" s="274">
        <v>0</v>
      </c>
      <c r="O5755" s="274">
        <v>127696.56</v>
      </c>
      <c r="P5755" s="89" t="s">
        <v>670</v>
      </c>
    </row>
    <row r="5756" spans="1:16" ht="51">
      <c r="A5756" s="271">
        <v>117</v>
      </c>
      <c r="B5756" s="89"/>
      <c r="C5756" s="272" t="s">
        <v>62</v>
      </c>
      <c r="D5756" s="84">
        <v>43571</v>
      </c>
      <c r="E5756" s="85" t="s">
        <v>10125</v>
      </c>
      <c r="F5756" s="85" t="s">
        <v>3</v>
      </c>
      <c r="G5756" s="85">
        <v>1730982</v>
      </c>
      <c r="H5756" s="89"/>
      <c r="I5756" s="273" t="s">
        <v>11835</v>
      </c>
      <c r="J5756" s="89"/>
      <c r="K5756" s="89"/>
      <c r="L5756" s="89"/>
      <c r="M5756" s="89"/>
      <c r="N5756" s="274">
        <v>0</v>
      </c>
      <c r="O5756" s="274">
        <v>742</v>
      </c>
      <c r="P5756" s="89" t="s">
        <v>670</v>
      </c>
    </row>
    <row r="5757" spans="1:16" ht="51">
      <c r="A5757" s="271">
        <v>86</v>
      </c>
      <c r="B5757" s="89"/>
      <c r="C5757" s="272" t="s">
        <v>56</v>
      </c>
      <c r="D5757" s="84">
        <v>43571</v>
      </c>
      <c r="E5757" s="85" t="s">
        <v>10126</v>
      </c>
      <c r="F5757" s="85" t="s">
        <v>3</v>
      </c>
      <c r="G5757" s="85">
        <v>1730965</v>
      </c>
      <c r="H5757" s="89"/>
      <c r="I5757" s="273" t="s">
        <v>11836</v>
      </c>
      <c r="J5757" s="89"/>
      <c r="K5757" s="89"/>
      <c r="L5757" s="89"/>
      <c r="M5757" s="89"/>
      <c r="N5757" s="274">
        <v>0</v>
      </c>
      <c r="O5757" s="274">
        <v>18000</v>
      </c>
      <c r="P5757" s="89" t="s">
        <v>670</v>
      </c>
    </row>
    <row r="5758" spans="1:16" ht="38.25">
      <c r="A5758" s="271">
        <v>86</v>
      </c>
      <c r="B5758" s="89"/>
      <c r="C5758" s="272" t="s">
        <v>56</v>
      </c>
      <c r="D5758" s="84">
        <v>43571</v>
      </c>
      <c r="E5758" s="85" t="s">
        <v>10127</v>
      </c>
      <c r="F5758" s="85" t="s">
        <v>3</v>
      </c>
      <c r="G5758" s="85">
        <v>1730962</v>
      </c>
      <c r="H5758" s="89"/>
      <c r="I5758" s="273" t="s">
        <v>11837</v>
      </c>
      <c r="J5758" s="89"/>
      <c r="K5758" s="89"/>
      <c r="L5758" s="89"/>
      <c r="M5758" s="89"/>
      <c r="N5758" s="274">
        <v>0</v>
      </c>
      <c r="O5758" s="274">
        <v>3510</v>
      </c>
      <c r="P5758" s="89" t="s">
        <v>670</v>
      </c>
    </row>
    <row r="5759" spans="1:16" ht="51">
      <c r="A5759" s="271">
        <v>86</v>
      </c>
      <c r="B5759" s="89"/>
      <c r="C5759" s="272" t="s">
        <v>56</v>
      </c>
      <c r="D5759" s="84">
        <v>43571</v>
      </c>
      <c r="E5759" s="85" t="s">
        <v>10128</v>
      </c>
      <c r="F5759" s="85" t="s">
        <v>3</v>
      </c>
      <c r="G5759" s="85">
        <v>1730960</v>
      </c>
      <c r="H5759" s="89"/>
      <c r="I5759" s="273" t="s">
        <v>11838</v>
      </c>
      <c r="J5759" s="89"/>
      <c r="K5759" s="89"/>
      <c r="L5759" s="89"/>
      <c r="M5759" s="89"/>
      <c r="N5759" s="274">
        <v>0</v>
      </c>
      <c r="O5759" s="274">
        <v>23712</v>
      </c>
      <c r="P5759" s="89" t="s">
        <v>670</v>
      </c>
    </row>
    <row r="5760" spans="1:16" ht="51">
      <c r="A5760" s="271">
        <v>86</v>
      </c>
      <c r="B5760" s="89"/>
      <c r="C5760" s="272" t="s">
        <v>56</v>
      </c>
      <c r="D5760" s="84">
        <v>43571</v>
      </c>
      <c r="E5760" s="85" t="s">
        <v>10129</v>
      </c>
      <c r="F5760" s="85" t="s">
        <v>3</v>
      </c>
      <c r="G5760" s="85">
        <v>1730957</v>
      </c>
      <c r="H5760" s="89"/>
      <c r="I5760" s="273" t="s">
        <v>11839</v>
      </c>
      <c r="J5760" s="89"/>
      <c r="K5760" s="89"/>
      <c r="L5760" s="89"/>
      <c r="M5760" s="89"/>
      <c r="N5760" s="274">
        <v>0</v>
      </c>
      <c r="O5760" s="274">
        <v>3155</v>
      </c>
      <c r="P5760" s="89" t="s">
        <v>670</v>
      </c>
    </row>
    <row r="5761" spans="1:16" ht="38.25">
      <c r="A5761" s="271">
        <v>86</v>
      </c>
      <c r="B5761" s="89"/>
      <c r="C5761" s="272" t="s">
        <v>56</v>
      </c>
      <c r="D5761" s="84">
        <v>43571</v>
      </c>
      <c r="E5761" s="85" t="s">
        <v>10130</v>
      </c>
      <c r="F5761" s="85" t="s">
        <v>3</v>
      </c>
      <c r="G5761" s="85">
        <v>1730953</v>
      </c>
      <c r="H5761" s="89"/>
      <c r="I5761" s="273" t="s">
        <v>11840</v>
      </c>
      <c r="J5761" s="89"/>
      <c r="K5761" s="89"/>
      <c r="L5761" s="89"/>
      <c r="M5761" s="89"/>
      <c r="N5761" s="274">
        <v>0</v>
      </c>
      <c r="O5761" s="274">
        <v>1123.3800000000001</v>
      </c>
      <c r="P5761" s="89" t="s">
        <v>670</v>
      </c>
    </row>
    <row r="5762" spans="1:16" ht="38.25">
      <c r="A5762" s="271">
        <v>86</v>
      </c>
      <c r="B5762" s="89"/>
      <c r="C5762" s="272" t="s">
        <v>56</v>
      </c>
      <c r="D5762" s="84">
        <v>43571</v>
      </c>
      <c r="E5762" s="85" t="s">
        <v>10131</v>
      </c>
      <c r="F5762" s="85" t="s">
        <v>3</v>
      </c>
      <c r="G5762" s="85">
        <v>1730951</v>
      </c>
      <c r="H5762" s="89"/>
      <c r="I5762" s="273" t="s">
        <v>11841</v>
      </c>
      <c r="J5762" s="89"/>
      <c r="K5762" s="89"/>
      <c r="L5762" s="89"/>
      <c r="M5762" s="89"/>
      <c r="N5762" s="274">
        <v>0</v>
      </c>
      <c r="O5762" s="274">
        <v>177900</v>
      </c>
      <c r="P5762" s="89" t="s">
        <v>670</v>
      </c>
    </row>
    <row r="5763" spans="1:16" ht="51">
      <c r="A5763" s="271">
        <v>86</v>
      </c>
      <c r="B5763" s="89"/>
      <c r="C5763" s="272" t="s">
        <v>56</v>
      </c>
      <c r="D5763" s="84">
        <v>43571</v>
      </c>
      <c r="E5763" s="85" t="s">
        <v>10132</v>
      </c>
      <c r="F5763" s="85" t="s">
        <v>3</v>
      </c>
      <c r="G5763" s="85">
        <v>1730934</v>
      </c>
      <c r="H5763" s="89"/>
      <c r="I5763" s="273" t="s">
        <v>11842</v>
      </c>
      <c r="J5763" s="89"/>
      <c r="K5763" s="89"/>
      <c r="L5763" s="89"/>
      <c r="M5763" s="89"/>
      <c r="N5763" s="274">
        <v>0</v>
      </c>
      <c r="O5763" s="274">
        <v>179.45000000000002</v>
      </c>
      <c r="P5763" s="89" t="s">
        <v>670</v>
      </c>
    </row>
    <row r="5764" spans="1:16" ht="63.75">
      <c r="A5764" s="271">
        <v>599</v>
      </c>
      <c r="B5764" s="89"/>
      <c r="C5764" s="272" t="s">
        <v>1372</v>
      </c>
      <c r="D5764" s="84">
        <v>43571</v>
      </c>
      <c r="E5764" s="85" t="s">
        <v>10133</v>
      </c>
      <c r="F5764" s="85" t="s">
        <v>3</v>
      </c>
      <c r="G5764" s="85">
        <v>1730924</v>
      </c>
      <c r="H5764" s="89"/>
      <c r="I5764" s="273" t="s">
        <v>11843</v>
      </c>
      <c r="J5764" s="89"/>
      <c r="K5764" s="89"/>
      <c r="L5764" s="89"/>
      <c r="M5764" s="89"/>
      <c r="N5764" s="274">
        <v>0</v>
      </c>
      <c r="O5764" s="274">
        <v>32497.13</v>
      </c>
      <c r="P5764" s="89" t="s">
        <v>670</v>
      </c>
    </row>
    <row r="5765" spans="1:16" ht="63.75">
      <c r="A5765" s="271">
        <v>599</v>
      </c>
      <c r="B5765" s="89"/>
      <c r="C5765" s="272" t="s">
        <v>1372</v>
      </c>
      <c r="D5765" s="84">
        <v>43571</v>
      </c>
      <c r="E5765" s="85" t="s">
        <v>10134</v>
      </c>
      <c r="F5765" s="85" t="s">
        <v>3</v>
      </c>
      <c r="G5765" s="85">
        <v>1730922</v>
      </c>
      <c r="H5765" s="89"/>
      <c r="I5765" s="273" t="s">
        <v>11844</v>
      </c>
      <c r="J5765" s="89"/>
      <c r="K5765" s="89"/>
      <c r="L5765" s="89"/>
      <c r="M5765" s="89"/>
      <c r="N5765" s="274">
        <v>0</v>
      </c>
      <c r="O5765" s="274">
        <v>75187.44</v>
      </c>
      <c r="P5765" s="89" t="s">
        <v>670</v>
      </c>
    </row>
    <row r="5766" spans="1:16" ht="51">
      <c r="A5766" s="271">
        <v>342</v>
      </c>
      <c r="B5766" s="89"/>
      <c r="C5766" s="272" t="s">
        <v>148</v>
      </c>
      <c r="D5766" s="84">
        <v>43571</v>
      </c>
      <c r="E5766" s="85" t="s">
        <v>10135</v>
      </c>
      <c r="F5766" s="85" t="s">
        <v>3</v>
      </c>
      <c r="G5766" s="85">
        <v>1730884</v>
      </c>
      <c r="H5766" s="89"/>
      <c r="I5766" s="273" t="s">
        <v>11845</v>
      </c>
      <c r="J5766" s="89"/>
      <c r="K5766" s="89"/>
      <c r="L5766" s="89"/>
      <c r="M5766" s="89"/>
      <c r="N5766" s="274">
        <v>0</v>
      </c>
      <c r="O5766" s="274">
        <v>5086.4000000000005</v>
      </c>
      <c r="P5766" s="89" t="s">
        <v>670</v>
      </c>
    </row>
    <row r="5767" spans="1:16" ht="51">
      <c r="A5767" s="271">
        <v>222</v>
      </c>
      <c r="B5767" s="89"/>
      <c r="C5767" s="272" t="s">
        <v>103</v>
      </c>
      <c r="D5767" s="84">
        <v>43571</v>
      </c>
      <c r="E5767" s="85" t="s">
        <v>10136</v>
      </c>
      <c r="F5767" s="85" t="s">
        <v>3</v>
      </c>
      <c r="G5767" s="85">
        <v>1731081</v>
      </c>
      <c r="H5767" s="89"/>
      <c r="I5767" s="273" t="s">
        <v>11846</v>
      </c>
      <c r="J5767" s="89"/>
      <c r="K5767" s="89"/>
      <c r="L5767" s="89"/>
      <c r="M5767" s="89"/>
      <c r="N5767" s="274">
        <v>0</v>
      </c>
      <c r="O5767" s="274">
        <v>6.6000000000000005</v>
      </c>
      <c r="P5767" s="89" t="s">
        <v>670</v>
      </c>
    </row>
    <row r="5768" spans="1:16" ht="51">
      <c r="A5768" s="271">
        <v>526</v>
      </c>
      <c r="B5768" s="89"/>
      <c r="C5768" s="272" t="s">
        <v>610</v>
      </c>
      <c r="D5768" s="84">
        <v>43571</v>
      </c>
      <c r="E5768" s="85" t="s">
        <v>10137</v>
      </c>
      <c r="F5768" s="85" t="s">
        <v>3</v>
      </c>
      <c r="G5768" s="85">
        <v>1731080</v>
      </c>
      <c r="H5768" s="89"/>
      <c r="I5768" s="273" t="s">
        <v>11847</v>
      </c>
      <c r="J5768" s="89"/>
      <c r="K5768" s="89"/>
      <c r="L5768" s="89"/>
      <c r="M5768" s="89"/>
      <c r="N5768" s="274">
        <v>0</v>
      </c>
      <c r="O5768" s="274">
        <v>40</v>
      </c>
      <c r="P5768" s="89" t="s">
        <v>670</v>
      </c>
    </row>
    <row r="5769" spans="1:16" ht="38.25">
      <c r="A5769" s="271">
        <v>526</v>
      </c>
      <c r="B5769" s="89"/>
      <c r="C5769" s="272" t="s">
        <v>610</v>
      </c>
      <c r="D5769" s="84">
        <v>43571</v>
      </c>
      <c r="E5769" s="85" t="s">
        <v>10138</v>
      </c>
      <c r="F5769" s="85" t="s">
        <v>3</v>
      </c>
      <c r="G5769" s="85">
        <v>1731079</v>
      </c>
      <c r="H5769" s="89"/>
      <c r="I5769" s="273" t="s">
        <v>11848</v>
      </c>
      <c r="J5769" s="89"/>
      <c r="K5769" s="89"/>
      <c r="L5769" s="89"/>
      <c r="M5769" s="89"/>
      <c r="N5769" s="274">
        <v>0</v>
      </c>
      <c r="O5769" s="274">
        <v>40</v>
      </c>
      <c r="P5769" s="89" t="s">
        <v>670</v>
      </c>
    </row>
    <row r="5770" spans="1:16" ht="51">
      <c r="A5770" s="271">
        <v>16</v>
      </c>
      <c r="B5770" s="89"/>
      <c r="C5770" s="272" t="s">
        <v>43</v>
      </c>
      <c r="D5770" s="84">
        <v>43571</v>
      </c>
      <c r="E5770" s="85" t="s">
        <v>10139</v>
      </c>
      <c r="F5770" s="85" t="s">
        <v>3</v>
      </c>
      <c r="G5770" s="85">
        <v>1731077</v>
      </c>
      <c r="H5770" s="89"/>
      <c r="I5770" s="273" t="s">
        <v>11849</v>
      </c>
      <c r="J5770" s="89"/>
      <c r="K5770" s="89"/>
      <c r="L5770" s="89"/>
      <c r="M5770" s="89"/>
      <c r="N5770" s="274">
        <v>0</v>
      </c>
      <c r="O5770" s="274">
        <v>1188.4000000000001</v>
      </c>
      <c r="P5770" s="89" t="s">
        <v>670</v>
      </c>
    </row>
    <row r="5771" spans="1:16" ht="51">
      <c r="A5771" s="271">
        <v>342</v>
      </c>
      <c r="B5771" s="89"/>
      <c r="C5771" s="272" t="s">
        <v>148</v>
      </c>
      <c r="D5771" s="84">
        <v>43571</v>
      </c>
      <c r="E5771" s="85" t="s">
        <v>10140</v>
      </c>
      <c r="F5771" s="85" t="s">
        <v>3</v>
      </c>
      <c r="G5771" s="85">
        <v>1731058</v>
      </c>
      <c r="H5771" s="89"/>
      <c r="I5771" s="273" t="s">
        <v>11850</v>
      </c>
      <c r="J5771" s="89"/>
      <c r="K5771" s="89"/>
      <c r="L5771" s="89"/>
      <c r="M5771" s="89"/>
      <c r="N5771" s="274">
        <v>0</v>
      </c>
      <c r="O5771" s="274">
        <v>577.20000000000005</v>
      </c>
      <c r="P5771" s="89" t="s">
        <v>670</v>
      </c>
    </row>
    <row r="5772" spans="1:16" ht="63.75">
      <c r="A5772" s="271">
        <v>597</v>
      </c>
      <c r="B5772" s="89"/>
      <c r="C5772" s="272" t="s">
        <v>734</v>
      </c>
      <c r="D5772" s="84">
        <v>43571</v>
      </c>
      <c r="E5772" s="85" t="s">
        <v>10141</v>
      </c>
      <c r="F5772" s="85" t="s">
        <v>3</v>
      </c>
      <c r="G5772" s="85">
        <v>1731057</v>
      </c>
      <c r="H5772" s="89"/>
      <c r="I5772" s="273" t="s">
        <v>11851</v>
      </c>
      <c r="J5772" s="89"/>
      <c r="K5772" s="89"/>
      <c r="L5772" s="89"/>
      <c r="M5772" s="89"/>
      <c r="N5772" s="274">
        <v>0</v>
      </c>
      <c r="O5772" s="274">
        <v>115.5</v>
      </c>
      <c r="P5772" s="89" t="s">
        <v>670</v>
      </c>
    </row>
    <row r="5773" spans="1:16" ht="63.75">
      <c r="A5773" s="271">
        <v>20</v>
      </c>
      <c r="B5773" s="89"/>
      <c r="C5773" s="272" t="s">
        <v>44</v>
      </c>
      <c r="D5773" s="84">
        <v>43571</v>
      </c>
      <c r="E5773" s="85" t="s">
        <v>10142</v>
      </c>
      <c r="F5773" s="85" t="s">
        <v>3</v>
      </c>
      <c r="G5773" s="85">
        <v>1731052</v>
      </c>
      <c r="H5773" s="89"/>
      <c r="I5773" s="273" t="s">
        <v>11852</v>
      </c>
      <c r="J5773" s="89"/>
      <c r="K5773" s="89"/>
      <c r="L5773" s="89"/>
      <c r="M5773" s="89"/>
      <c r="N5773" s="274">
        <v>0</v>
      </c>
      <c r="O5773" s="274">
        <v>120</v>
      </c>
      <c r="P5773" s="89" t="s">
        <v>670</v>
      </c>
    </row>
    <row r="5774" spans="1:16" ht="51">
      <c r="A5774" s="271">
        <v>670</v>
      </c>
      <c r="B5774" s="89"/>
      <c r="C5774" s="272" t="s">
        <v>190</v>
      </c>
      <c r="D5774" s="84">
        <v>43571</v>
      </c>
      <c r="E5774" s="85" t="s">
        <v>10143</v>
      </c>
      <c r="F5774" s="85" t="s">
        <v>3</v>
      </c>
      <c r="G5774" s="85">
        <v>1731044</v>
      </c>
      <c r="H5774" s="89"/>
      <c r="I5774" s="273" t="s">
        <v>11853</v>
      </c>
      <c r="J5774" s="89"/>
      <c r="K5774" s="89"/>
      <c r="L5774" s="89"/>
      <c r="M5774" s="89"/>
      <c r="N5774" s="274">
        <v>0</v>
      </c>
      <c r="O5774" s="274">
        <v>18.34</v>
      </c>
      <c r="P5774" s="89" t="s">
        <v>670</v>
      </c>
    </row>
    <row r="5775" spans="1:16" ht="38.25">
      <c r="A5775" s="271">
        <v>20</v>
      </c>
      <c r="B5775" s="89"/>
      <c r="C5775" s="272" t="s">
        <v>44</v>
      </c>
      <c r="D5775" s="84">
        <v>43571</v>
      </c>
      <c r="E5775" s="85" t="s">
        <v>10144</v>
      </c>
      <c r="F5775" s="85" t="s">
        <v>3</v>
      </c>
      <c r="G5775" s="85">
        <v>1730964</v>
      </c>
      <c r="H5775" s="89"/>
      <c r="I5775" s="273" t="s">
        <v>11854</v>
      </c>
      <c r="J5775" s="89"/>
      <c r="K5775" s="89"/>
      <c r="L5775" s="89"/>
      <c r="M5775" s="89"/>
      <c r="N5775" s="274">
        <v>0</v>
      </c>
      <c r="O5775" s="274">
        <v>60</v>
      </c>
      <c r="P5775" s="89" t="s">
        <v>670</v>
      </c>
    </row>
    <row r="5776" spans="1:16" ht="38.25">
      <c r="A5776" s="271">
        <v>20</v>
      </c>
      <c r="B5776" s="89"/>
      <c r="C5776" s="272" t="s">
        <v>44</v>
      </c>
      <c r="D5776" s="84">
        <v>43571</v>
      </c>
      <c r="E5776" s="85" t="s">
        <v>10145</v>
      </c>
      <c r="F5776" s="85" t="s">
        <v>3</v>
      </c>
      <c r="G5776" s="85">
        <v>1730961</v>
      </c>
      <c r="H5776" s="89"/>
      <c r="I5776" s="273" t="s">
        <v>11855</v>
      </c>
      <c r="J5776" s="89"/>
      <c r="K5776" s="89"/>
      <c r="L5776" s="89"/>
      <c r="M5776" s="89"/>
      <c r="N5776" s="274">
        <v>0</v>
      </c>
      <c r="O5776" s="274">
        <v>90</v>
      </c>
      <c r="P5776" s="89" t="s">
        <v>670</v>
      </c>
    </row>
    <row r="5777" spans="1:16" ht="63.75">
      <c r="A5777" s="271" t="s">
        <v>565</v>
      </c>
      <c r="B5777" s="89"/>
      <c r="C5777" s="272" t="s">
        <v>615</v>
      </c>
      <c r="D5777" s="84">
        <v>43571</v>
      </c>
      <c r="E5777" s="85" t="s">
        <v>10146</v>
      </c>
      <c r="F5777" s="85" t="s">
        <v>3</v>
      </c>
      <c r="G5777" s="85">
        <v>1730950</v>
      </c>
      <c r="H5777" s="89"/>
      <c r="I5777" s="273" t="s">
        <v>11856</v>
      </c>
      <c r="J5777" s="89"/>
      <c r="K5777" s="89"/>
      <c r="L5777" s="89"/>
      <c r="M5777" s="89"/>
      <c r="N5777" s="274">
        <v>0</v>
      </c>
      <c r="O5777" s="274">
        <v>411</v>
      </c>
      <c r="P5777" s="89" t="s">
        <v>670</v>
      </c>
    </row>
    <row r="5778" spans="1:16" ht="51">
      <c r="A5778" s="271" t="s">
        <v>565</v>
      </c>
      <c r="B5778" s="89"/>
      <c r="C5778" s="272" t="s">
        <v>615</v>
      </c>
      <c r="D5778" s="84">
        <v>43571</v>
      </c>
      <c r="E5778" s="85" t="s">
        <v>10147</v>
      </c>
      <c r="F5778" s="85" t="s">
        <v>3</v>
      </c>
      <c r="G5778" s="85">
        <v>1730917</v>
      </c>
      <c r="H5778" s="89"/>
      <c r="I5778" s="273" t="s">
        <v>11857</v>
      </c>
      <c r="J5778" s="89"/>
      <c r="K5778" s="89"/>
      <c r="L5778" s="89"/>
      <c r="M5778" s="89"/>
      <c r="N5778" s="274">
        <v>0</v>
      </c>
      <c r="O5778" s="274">
        <v>8316</v>
      </c>
      <c r="P5778" s="89" t="s">
        <v>670</v>
      </c>
    </row>
    <row r="5779" spans="1:16" ht="51">
      <c r="A5779" s="271">
        <v>20</v>
      </c>
      <c r="B5779" s="89"/>
      <c r="C5779" s="272" t="s">
        <v>44</v>
      </c>
      <c r="D5779" s="84">
        <v>43571</v>
      </c>
      <c r="E5779" s="85" t="s">
        <v>10148</v>
      </c>
      <c r="F5779" s="85" t="s">
        <v>3</v>
      </c>
      <c r="G5779" s="85">
        <v>1730907</v>
      </c>
      <c r="H5779" s="89"/>
      <c r="I5779" s="273" t="s">
        <v>11858</v>
      </c>
      <c r="J5779" s="89"/>
      <c r="K5779" s="89"/>
      <c r="L5779" s="89"/>
      <c r="M5779" s="89"/>
      <c r="N5779" s="274">
        <v>0</v>
      </c>
      <c r="O5779" s="274">
        <v>33.799999999999997</v>
      </c>
      <c r="P5779" s="89" t="s">
        <v>670</v>
      </c>
    </row>
    <row r="5780" spans="1:16" ht="51">
      <c r="A5780" s="271">
        <v>20</v>
      </c>
      <c r="B5780" s="89"/>
      <c r="C5780" s="272" t="s">
        <v>44</v>
      </c>
      <c r="D5780" s="84">
        <v>43571</v>
      </c>
      <c r="E5780" s="85" t="s">
        <v>10149</v>
      </c>
      <c r="F5780" s="85" t="s">
        <v>3</v>
      </c>
      <c r="G5780" s="85">
        <v>1730906</v>
      </c>
      <c r="H5780" s="89"/>
      <c r="I5780" s="273" t="s">
        <v>11859</v>
      </c>
      <c r="J5780" s="89"/>
      <c r="K5780" s="89"/>
      <c r="L5780" s="89"/>
      <c r="M5780" s="89"/>
      <c r="N5780" s="274">
        <v>0</v>
      </c>
      <c r="O5780" s="274">
        <v>140.1</v>
      </c>
      <c r="P5780" s="89" t="s">
        <v>670</v>
      </c>
    </row>
    <row r="5781" spans="1:16" ht="63.75">
      <c r="A5781" s="271">
        <v>87</v>
      </c>
      <c r="B5781" s="89"/>
      <c r="C5781" s="272" t="s">
        <v>57</v>
      </c>
      <c r="D5781" s="84">
        <v>43571</v>
      </c>
      <c r="E5781" s="85" t="s">
        <v>10150</v>
      </c>
      <c r="F5781" s="85" t="s">
        <v>3</v>
      </c>
      <c r="G5781" s="85">
        <v>1731045</v>
      </c>
      <c r="H5781" s="89"/>
      <c r="I5781" s="273" t="s">
        <v>11860</v>
      </c>
      <c r="J5781" s="89"/>
      <c r="K5781" s="89"/>
      <c r="L5781" s="89"/>
      <c r="M5781" s="89"/>
      <c r="N5781" s="274">
        <v>0</v>
      </c>
      <c r="O5781" s="274">
        <v>280</v>
      </c>
      <c r="P5781" s="89" t="s">
        <v>670</v>
      </c>
    </row>
    <row r="5782" spans="1:16" ht="63.75">
      <c r="A5782" s="271">
        <v>87</v>
      </c>
      <c r="B5782" s="89"/>
      <c r="C5782" s="272" t="s">
        <v>57</v>
      </c>
      <c r="D5782" s="84">
        <v>43571</v>
      </c>
      <c r="E5782" s="85" t="s">
        <v>10151</v>
      </c>
      <c r="F5782" s="85" t="s">
        <v>3</v>
      </c>
      <c r="G5782" s="85">
        <v>1731047</v>
      </c>
      <c r="H5782" s="89"/>
      <c r="I5782" s="273" t="s">
        <v>11861</v>
      </c>
      <c r="J5782" s="89"/>
      <c r="K5782" s="89"/>
      <c r="L5782" s="89"/>
      <c r="M5782" s="89"/>
      <c r="N5782" s="274">
        <v>0</v>
      </c>
      <c r="O5782" s="274">
        <v>420</v>
      </c>
      <c r="P5782" s="89" t="s">
        <v>670</v>
      </c>
    </row>
    <row r="5783" spans="1:16" ht="63.75">
      <c r="A5783" s="271">
        <v>87</v>
      </c>
      <c r="B5783" s="89"/>
      <c r="C5783" s="272" t="s">
        <v>57</v>
      </c>
      <c r="D5783" s="84">
        <v>43571</v>
      </c>
      <c r="E5783" s="85" t="s">
        <v>10152</v>
      </c>
      <c r="F5783" s="85" t="s">
        <v>3</v>
      </c>
      <c r="G5783" s="85">
        <v>1731049</v>
      </c>
      <c r="H5783" s="89"/>
      <c r="I5783" s="273" t="s">
        <v>11862</v>
      </c>
      <c r="J5783" s="89"/>
      <c r="K5783" s="89"/>
      <c r="L5783" s="89"/>
      <c r="M5783" s="89"/>
      <c r="N5783" s="274">
        <v>0</v>
      </c>
      <c r="O5783" s="274">
        <v>625</v>
      </c>
      <c r="P5783" s="89" t="s">
        <v>670</v>
      </c>
    </row>
    <row r="5784" spans="1:16" ht="51">
      <c r="A5784" s="271" t="s">
        <v>565</v>
      </c>
      <c r="B5784" s="89"/>
      <c r="C5784" s="272" t="s">
        <v>615</v>
      </c>
      <c r="D5784" s="84">
        <v>43571</v>
      </c>
      <c r="E5784" s="85" t="s">
        <v>10153</v>
      </c>
      <c r="F5784" s="85" t="s">
        <v>3</v>
      </c>
      <c r="G5784" s="85">
        <v>1730809</v>
      </c>
      <c r="H5784" s="89"/>
      <c r="I5784" s="273" t="s">
        <v>11863</v>
      </c>
      <c r="J5784" s="89"/>
      <c r="K5784" s="89"/>
      <c r="L5784" s="89"/>
      <c r="M5784" s="89"/>
      <c r="N5784" s="274">
        <v>0</v>
      </c>
      <c r="O5784" s="274">
        <v>1257</v>
      </c>
      <c r="P5784" s="89" t="s">
        <v>670</v>
      </c>
    </row>
    <row r="5785" spans="1:16" ht="51">
      <c r="A5785" s="271">
        <v>155</v>
      </c>
      <c r="B5785" s="89"/>
      <c r="C5785" s="272" t="s">
        <v>85</v>
      </c>
      <c r="D5785" s="84">
        <v>43571</v>
      </c>
      <c r="E5785" s="85" t="s">
        <v>10154</v>
      </c>
      <c r="F5785" s="85" t="s">
        <v>3</v>
      </c>
      <c r="G5785" s="85">
        <v>1730841</v>
      </c>
      <c r="H5785" s="89"/>
      <c r="I5785" s="273" t="s">
        <v>11864</v>
      </c>
      <c r="J5785" s="89"/>
      <c r="K5785" s="89"/>
      <c r="L5785" s="89"/>
      <c r="M5785" s="89"/>
      <c r="N5785" s="274">
        <v>0</v>
      </c>
      <c r="O5785" s="274">
        <v>60</v>
      </c>
      <c r="P5785" s="89" t="s">
        <v>670</v>
      </c>
    </row>
    <row r="5786" spans="1:16" ht="51">
      <c r="A5786" s="271" t="s">
        <v>565</v>
      </c>
      <c r="B5786" s="89"/>
      <c r="C5786" s="272" t="s">
        <v>615</v>
      </c>
      <c r="D5786" s="84">
        <v>43571</v>
      </c>
      <c r="E5786" s="85" t="s">
        <v>10155</v>
      </c>
      <c r="F5786" s="85" t="s">
        <v>3</v>
      </c>
      <c r="G5786" s="85">
        <v>1730850</v>
      </c>
      <c r="H5786" s="89"/>
      <c r="I5786" s="273" t="s">
        <v>11865</v>
      </c>
      <c r="J5786" s="89"/>
      <c r="K5786" s="89"/>
      <c r="L5786" s="89"/>
      <c r="M5786" s="89"/>
      <c r="N5786" s="274">
        <v>0</v>
      </c>
      <c r="O5786" s="274">
        <v>8937.65</v>
      </c>
      <c r="P5786" s="89" t="s">
        <v>670</v>
      </c>
    </row>
    <row r="5787" spans="1:16" ht="51">
      <c r="A5787" s="271" t="s">
        <v>565</v>
      </c>
      <c r="B5787" s="89"/>
      <c r="C5787" s="272" t="s">
        <v>615</v>
      </c>
      <c r="D5787" s="84">
        <v>43571</v>
      </c>
      <c r="E5787" s="85" t="s">
        <v>10156</v>
      </c>
      <c r="F5787" s="85" t="s">
        <v>3</v>
      </c>
      <c r="G5787" s="85">
        <v>1730882</v>
      </c>
      <c r="H5787" s="89"/>
      <c r="I5787" s="273" t="s">
        <v>11866</v>
      </c>
      <c r="J5787" s="89"/>
      <c r="K5787" s="89"/>
      <c r="L5787" s="89"/>
      <c r="M5787" s="89"/>
      <c r="N5787" s="274">
        <v>0</v>
      </c>
      <c r="O5787" s="274">
        <v>4377</v>
      </c>
      <c r="P5787" s="89" t="s">
        <v>670</v>
      </c>
    </row>
    <row r="5788" spans="1:16" ht="51">
      <c r="A5788" s="271">
        <v>35</v>
      </c>
      <c r="B5788" s="89"/>
      <c r="C5788" s="272" t="s">
        <v>46</v>
      </c>
      <c r="D5788" s="84">
        <v>43571</v>
      </c>
      <c r="E5788" s="85" t="s">
        <v>10157</v>
      </c>
      <c r="F5788" s="85" t="s">
        <v>3</v>
      </c>
      <c r="G5788" s="85">
        <v>1730885</v>
      </c>
      <c r="H5788" s="89"/>
      <c r="I5788" s="273" t="s">
        <v>11867</v>
      </c>
      <c r="J5788" s="89"/>
      <c r="K5788" s="89"/>
      <c r="L5788" s="89"/>
      <c r="M5788" s="89"/>
      <c r="N5788" s="274">
        <v>0</v>
      </c>
      <c r="O5788" s="274">
        <v>4500</v>
      </c>
      <c r="P5788" s="89" t="s">
        <v>670</v>
      </c>
    </row>
    <row r="5789" spans="1:16" ht="51">
      <c r="A5789" s="271">
        <v>270</v>
      </c>
      <c r="B5789" s="89"/>
      <c r="C5789" s="272" t="s">
        <v>120</v>
      </c>
      <c r="D5789" s="84">
        <v>43571</v>
      </c>
      <c r="E5789" s="85" t="s">
        <v>10158</v>
      </c>
      <c r="F5789" s="85" t="s">
        <v>3</v>
      </c>
      <c r="G5789" s="85">
        <v>1730895</v>
      </c>
      <c r="H5789" s="89"/>
      <c r="I5789" s="273" t="s">
        <v>11868</v>
      </c>
      <c r="J5789" s="89"/>
      <c r="K5789" s="89"/>
      <c r="L5789" s="89"/>
      <c r="M5789" s="89"/>
      <c r="N5789" s="274">
        <v>0</v>
      </c>
      <c r="O5789" s="274">
        <v>8</v>
      </c>
      <c r="P5789" s="89" t="s">
        <v>670</v>
      </c>
    </row>
    <row r="5790" spans="1:16" ht="51">
      <c r="A5790" s="271">
        <v>270</v>
      </c>
      <c r="B5790" s="89"/>
      <c r="C5790" s="272" t="s">
        <v>120</v>
      </c>
      <c r="D5790" s="84">
        <v>43571</v>
      </c>
      <c r="E5790" s="85" t="s">
        <v>10159</v>
      </c>
      <c r="F5790" s="85" t="s">
        <v>3</v>
      </c>
      <c r="G5790" s="85">
        <v>1730896</v>
      </c>
      <c r="H5790" s="89"/>
      <c r="I5790" s="273" t="s">
        <v>11869</v>
      </c>
      <c r="J5790" s="89"/>
      <c r="K5790" s="89"/>
      <c r="L5790" s="89"/>
      <c r="M5790" s="89"/>
      <c r="N5790" s="274">
        <v>0</v>
      </c>
      <c r="O5790" s="274">
        <v>10</v>
      </c>
      <c r="P5790" s="89" t="s">
        <v>670</v>
      </c>
    </row>
    <row r="5791" spans="1:16" ht="51">
      <c r="A5791" s="271">
        <v>270</v>
      </c>
      <c r="B5791" s="89"/>
      <c r="C5791" s="272" t="s">
        <v>120</v>
      </c>
      <c r="D5791" s="84">
        <v>43571</v>
      </c>
      <c r="E5791" s="85" t="s">
        <v>10160</v>
      </c>
      <c r="F5791" s="85" t="s">
        <v>3</v>
      </c>
      <c r="G5791" s="85">
        <v>1730899</v>
      </c>
      <c r="H5791" s="89"/>
      <c r="I5791" s="273" t="s">
        <v>11870</v>
      </c>
      <c r="J5791" s="89"/>
      <c r="K5791" s="89"/>
      <c r="L5791" s="89"/>
      <c r="M5791" s="89"/>
      <c r="N5791" s="274">
        <v>0</v>
      </c>
      <c r="O5791" s="274">
        <v>5083.42</v>
      </c>
      <c r="P5791" s="89" t="s">
        <v>670</v>
      </c>
    </row>
    <row r="5792" spans="1:16" ht="63.75">
      <c r="A5792" s="271">
        <v>270</v>
      </c>
      <c r="B5792" s="89"/>
      <c r="C5792" s="272" t="s">
        <v>120</v>
      </c>
      <c r="D5792" s="84">
        <v>43571</v>
      </c>
      <c r="E5792" s="85" t="s">
        <v>10161</v>
      </c>
      <c r="F5792" s="85" t="s">
        <v>3</v>
      </c>
      <c r="G5792" s="85">
        <v>1730904</v>
      </c>
      <c r="H5792" s="89"/>
      <c r="I5792" s="273" t="s">
        <v>11871</v>
      </c>
      <c r="J5792" s="89"/>
      <c r="K5792" s="89"/>
      <c r="L5792" s="89"/>
      <c r="M5792" s="89"/>
      <c r="N5792" s="274">
        <v>0</v>
      </c>
      <c r="O5792" s="274">
        <v>5391.2</v>
      </c>
      <c r="P5792" s="89" t="s">
        <v>670</v>
      </c>
    </row>
    <row r="5793" spans="1:16" ht="63.75">
      <c r="A5793" s="271">
        <v>86</v>
      </c>
      <c r="B5793" s="89"/>
      <c r="C5793" s="272" t="s">
        <v>56</v>
      </c>
      <c r="D5793" s="84">
        <v>43571</v>
      </c>
      <c r="E5793" s="85" t="s">
        <v>10162</v>
      </c>
      <c r="F5793" s="85" t="s">
        <v>3</v>
      </c>
      <c r="G5793" s="85">
        <v>1730905</v>
      </c>
      <c r="H5793" s="89"/>
      <c r="I5793" s="273" t="s">
        <v>11872</v>
      </c>
      <c r="J5793" s="89"/>
      <c r="K5793" s="89"/>
      <c r="L5793" s="89"/>
      <c r="M5793" s="89"/>
      <c r="N5793" s="274">
        <v>0</v>
      </c>
      <c r="O5793" s="274">
        <v>8266.380000000001</v>
      </c>
      <c r="P5793" s="89" t="s">
        <v>670</v>
      </c>
    </row>
    <row r="5794" spans="1:16" ht="51">
      <c r="A5794" s="271">
        <v>599</v>
      </c>
      <c r="B5794" s="89"/>
      <c r="C5794" s="272" t="s">
        <v>1372</v>
      </c>
      <c r="D5794" s="84">
        <v>43572</v>
      </c>
      <c r="E5794" s="85" t="s">
        <v>10163</v>
      </c>
      <c r="F5794" s="85" t="s">
        <v>3</v>
      </c>
      <c r="G5794" s="85">
        <v>1731858</v>
      </c>
      <c r="H5794" s="89"/>
      <c r="I5794" s="273" t="s">
        <v>11873</v>
      </c>
      <c r="J5794" s="89"/>
      <c r="K5794" s="89"/>
      <c r="L5794" s="89"/>
      <c r="M5794" s="89"/>
      <c r="N5794" s="274">
        <v>0</v>
      </c>
      <c r="O5794" s="274">
        <v>36</v>
      </c>
      <c r="P5794" s="89" t="s">
        <v>670</v>
      </c>
    </row>
    <row r="5795" spans="1:16" ht="51">
      <c r="A5795" s="271">
        <v>70</v>
      </c>
      <c r="B5795" s="89"/>
      <c r="C5795" s="272" t="s">
        <v>53</v>
      </c>
      <c r="D5795" s="84">
        <v>43572</v>
      </c>
      <c r="E5795" s="85" t="s">
        <v>10164</v>
      </c>
      <c r="F5795" s="85" t="s">
        <v>3</v>
      </c>
      <c r="G5795" s="85">
        <v>1731838</v>
      </c>
      <c r="H5795" s="89"/>
      <c r="I5795" s="273" t="s">
        <v>11874</v>
      </c>
      <c r="J5795" s="89"/>
      <c r="K5795" s="89"/>
      <c r="L5795" s="89"/>
      <c r="M5795" s="89"/>
      <c r="N5795" s="274">
        <v>0</v>
      </c>
      <c r="O5795" s="274">
        <v>232.5</v>
      </c>
      <c r="P5795" s="89" t="s">
        <v>670</v>
      </c>
    </row>
    <row r="5796" spans="1:16" ht="63.75">
      <c r="A5796" s="271" t="s">
        <v>565</v>
      </c>
      <c r="B5796" s="89"/>
      <c r="C5796" s="272" t="s">
        <v>615</v>
      </c>
      <c r="D5796" s="84">
        <v>43572</v>
      </c>
      <c r="E5796" s="85" t="s">
        <v>10165</v>
      </c>
      <c r="F5796" s="85" t="s">
        <v>3</v>
      </c>
      <c r="G5796" s="85">
        <v>1731833</v>
      </c>
      <c r="H5796" s="89"/>
      <c r="I5796" s="273" t="s">
        <v>11875</v>
      </c>
      <c r="J5796" s="89"/>
      <c r="K5796" s="89"/>
      <c r="L5796" s="89"/>
      <c r="M5796" s="89"/>
      <c r="N5796" s="274">
        <v>0</v>
      </c>
      <c r="O5796" s="274">
        <v>544</v>
      </c>
      <c r="P5796" s="89" t="s">
        <v>670</v>
      </c>
    </row>
    <row r="5797" spans="1:16" ht="51">
      <c r="A5797" s="271">
        <v>20</v>
      </c>
      <c r="B5797" s="89"/>
      <c r="C5797" s="272" t="s">
        <v>44</v>
      </c>
      <c r="D5797" s="84">
        <v>43572</v>
      </c>
      <c r="E5797" s="85" t="s">
        <v>10166</v>
      </c>
      <c r="F5797" s="85" t="s">
        <v>3</v>
      </c>
      <c r="G5797" s="85">
        <v>1731783</v>
      </c>
      <c r="H5797" s="89"/>
      <c r="I5797" s="273" t="s">
        <v>11876</v>
      </c>
      <c r="J5797" s="89"/>
      <c r="K5797" s="89"/>
      <c r="L5797" s="89"/>
      <c r="M5797" s="89"/>
      <c r="N5797" s="274">
        <v>0</v>
      </c>
      <c r="O5797" s="274">
        <v>252</v>
      </c>
      <c r="P5797" s="89" t="s">
        <v>670</v>
      </c>
    </row>
    <row r="5798" spans="1:16" ht="51">
      <c r="A5798" s="271" t="s">
        <v>563</v>
      </c>
      <c r="B5798" s="89"/>
      <c r="C5798" s="272" t="s">
        <v>614</v>
      </c>
      <c r="D5798" s="84">
        <v>43572</v>
      </c>
      <c r="E5798" s="85" t="s">
        <v>10167</v>
      </c>
      <c r="F5798" s="85" t="s">
        <v>3</v>
      </c>
      <c r="G5798" s="85">
        <v>1731774</v>
      </c>
      <c r="H5798" s="89"/>
      <c r="I5798" s="273" t="s">
        <v>11877</v>
      </c>
      <c r="J5798" s="89"/>
      <c r="K5798" s="89"/>
      <c r="L5798" s="89"/>
      <c r="M5798" s="89"/>
      <c r="N5798" s="274">
        <v>0</v>
      </c>
      <c r="O5798" s="274">
        <v>2275.29</v>
      </c>
      <c r="P5798" s="89" t="s">
        <v>670</v>
      </c>
    </row>
    <row r="5799" spans="1:16" ht="51">
      <c r="A5799" s="271" t="s">
        <v>565</v>
      </c>
      <c r="B5799" s="89"/>
      <c r="C5799" s="272" t="s">
        <v>615</v>
      </c>
      <c r="D5799" s="84">
        <v>43572</v>
      </c>
      <c r="E5799" s="85" t="s">
        <v>10168</v>
      </c>
      <c r="F5799" s="85" t="s">
        <v>3</v>
      </c>
      <c r="G5799" s="85">
        <v>1731770</v>
      </c>
      <c r="H5799" s="89"/>
      <c r="I5799" s="273" t="s">
        <v>5141</v>
      </c>
      <c r="J5799" s="89"/>
      <c r="K5799" s="89"/>
      <c r="L5799" s="89"/>
      <c r="M5799" s="89"/>
      <c r="N5799" s="274">
        <v>0</v>
      </c>
      <c r="O5799" s="274">
        <v>406.19</v>
      </c>
      <c r="P5799" s="89" t="s">
        <v>670</v>
      </c>
    </row>
    <row r="5800" spans="1:16" ht="38.25">
      <c r="A5800" s="271" t="s">
        <v>565</v>
      </c>
      <c r="B5800" s="89"/>
      <c r="C5800" s="272" t="s">
        <v>615</v>
      </c>
      <c r="D5800" s="84">
        <v>43572</v>
      </c>
      <c r="E5800" s="85" t="s">
        <v>10169</v>
      </c>
      <c r="F5800" s="85" t="s">
        <v>3</v>
      </c>
      <c r="G5800" s="85">
        <v>1731738</v>
      </c>
      <c r="H5800" s="89"/>
      <c r="I5800" s="273" t="s">
        <v>11878</v>
      </c>
      <c r="J5800" s="89"/>
      <c r="K5800" s="89"/>
      <c r="L5800" s="89"/>
      <c r="M5800" s="89"/>
      <c r="N5800" s="274">
        <v>0</v>
      </c>
      <c r="O5800" s="274">
        <v>500</v>
      </c>
      <c r="P5800" s="89" t="s">
        <v>670</v>
      </c>
    </row>
    <row r="5801" spans="1:16" ht="38.25">
      <c r="A5801" s="271">
        <v>86</v>
      </c>
      <c r="B5801" s="89"/>
      <c r="C5801" s="272" t="s">
        <v>56</v>
      </c>
      <c r="D5801" s="84">
        <v>43572</v>
      </c>
      <c r="E5801" s="85" t="s">
        <v>10170</v>
      </c>
      <c r="F5801" s="85" t="s">
        <v>3</v>
      </c>
      <c r="G5801" s="85">
        <v>1731718</v>
      </c>
      <c r="H5801" s="89"/>
      <c r="I5801" s="273" t="s">
        <v>11879</v>
      </c>
      <c r="J5801" s="89"/>
      <c r="K5801" s="89"/>
      <c r="L5801" s="89"/>
      <c r="M5801" s="89"/>
      <c r="N5801" s="274">
        <v>0</v>
      </c>
      <c r="O5801" s="274">
        <v>0.8</v>
      </c>
      <c r="P5801" s="89" t="s">
        <v>670</v>
      </c>
    </row>
    <row r="5802" spans="1:16" ht="51">
      <c r="A5802" s="271">
        <v>20</v>
      </c>
      <c r="B5802" s="89"/>
      <c r="C5802" s="272" t="s">
        <v>44</v>
      </c>
      <c r="D5802" s="84">
        <v>43572</v>
      </c>
      <c r="E5802" s="85" t="s">
        <v>10171</v>
      </c>
      <c r="F5802" s="85" t="s">
        <v>3</v>
      </c>
      <c r="G5802" s="85">
        <v>1731715</v>
      </c>
      <c r="H5802" s="89"/>
      <c r="I5802" s="273" t="s">
        <v>11880</v>
      </c>
      <c r="J5802" s="89"/>
      <c r="K5802" s="89"/>
      <c r="L5802" s="89"/>
      <c r="M5802" s="89"/>
      <c r="N5802" s="274">
        <v>0</v>
      </c>
      <c r="O5802" s="274">
        <v>90</v>
      </c>
      <c r="P5802" s="89" t="s">
        <v>670</v>
      </c>
    </row>
    <row r="5803" spans="1:16" ht="51">
      <c r="A5803" s="271" t="s">
        <v>565</v>
      </c>
      <c r="B5803" s="89"/>
      <c r="C5803" s="272" t="s">
        <v>615</v>
      </c>
      <c r="D5803" s="84">
        <v>43572</v>
      </c>
      <c r="E5803" s="85" t="s">
        <v>10172</v>
      </c>
      <c r="F5803" s="85" t="s">
        <v>3</v>
      </c>
      <c r="G5803" s="85">
        <v>1731706</v>
      </c>
      <c r="H5803" s="89"/>
      <c r="I5803" s="273" t="s">
        <v>11881</v>
      </c>
      <c r="J5803" s="89"/>
      <c r="K5803" s="89"/>
      <c r="L5803" s="89"/>
      <c r="M5803" s="89"/>
      <c r="N5803" s="274">
        <v>0</v>
      </c>
      <c r="O5803" s="274">
        <v>47</v>
      </c>
      <c r="P5803" s="89" t="s">
        <v>670</v>
      </c>
    </row>
    <row r="5804" spans="1:16" ht="51">
      <c r="A5804" s="271" t="s">
        <v>565</v>
      </c>
      <c r="B5804" s="89"/>
      <c r="C5804" s="272" t="s">
        <v>615</v>
      </c>
      <c r="D5804" s="84">
        <v>43572</v>
      </c>
      <c r="E5804" s="85" t="s">
        <v>10173</v>
      </c>
      <c r="F5804" s="85" t="s">
        <v>3</v>
      </c>
      <c r="G5804" s="85">
        <v>1731704</v>
      </c>
      <c r="H5804" s="89"/>
      <c r="I5804" s="273" t="s">
        <v>11882</v>
      </c>
      <c r="J5804" s="89"/>
      <c r="K5804" s="89"/>
      <c r="L5804" s="89"/>
      <c r="M5804" s="89"/>
      <c r="N5804" s="274">
        <v>0</v>
      </c>
      <c r="O5804" s="274">
        <v>877</v>
      </c>
      <c r="P5804" s="89" t="s">
        <v>670</v>
      </c>
    </row>
    <row r="5805" spans="1:16" ht="51">
      <c r="A5805" s="271">
        <v>25</v>
      </c>
      <c r="B5805" s="89"/>
      <c r="C5805" s="272" t="s">
        <v>45</v>
      </c>
      <c r="D5805" s="84">
        <v>43572</v>
      </c>
      <c r="E5805" s="85" t="s">
        <v>10174</v>
      </c>
      <c r="F5805" s="85" t="s">
        <v>3</v>
      </c>
      <c r="G5805" s="85">
        <v>1732081</v>
      </c>
      <c r="H5805" s="89"/>
      <c r="I5805" s="273" t="s">
        <v>11883</v>
      </c>
      <c r="J5805" s="89"/>
      <c r="K5805" s="89"/>
      <c r="L5805" s="89"/>
      <c r="M5805" s="89"/>
      <c r="N5805" s="274">
        <v>0</v>
      </c>
      <c r="O5805" s="274">
        <v>133.71</v>
      </c>
      <c r="P5805" s="89" t="s">
        <v>670</v>
      </c>
    </row>
    <row r="5806" spans="1:16" ht="51">
      <c r="A5806" s="271">
        <v>212</v>
      </c>
      <c r="B5806" s="89"/>
      <c r="C5806" s="272" t="s">
        <v>100</v>
      </c>
      <c r="D5806" s="84">
        <v>43572</v>
      </c>
      <c r="E5806" s="85" t="s">
        <v>10175</v>
      </c>
      <c r="F5806" s="85" t="s">
        <v>3</v>
      </c>
      <c r="G5806" s="85">
        <v>1731991</v>
      </c>
      <c r="H5806" s="89"/>
      <c r="I5806" s="273" t="s">
        <v>11884</v>
      </c>
      <c r="J5806" s="89"/>
      <c r="K5806" s="89"/>
      <c r="L5806" s="89"/>
      <c r="M5806" s="89"/>
      <c r="N5806" s="274">
        <v>0</v>
      </c>
      <c r="O5806" s="274">
        <v>60</v>
      </c>
      <c r="P5806" s="89" t="s">
        <v>670</v>
      </c>
    </row>
    <row r="5807" spans="1:16" ht="51">
      <c r="A5807" s="271">
        <v>599</v>
      </c>
      <c r="B5807" s="89"/>
      <c r="C5807" s="272" t="s">
        <v>1372</v>
      </c>
      <c r="D5807" s="84">
        <v>43572</v>
      </c>
      <c r="E5807" s="85" t="s">
        <v>10176</v>
      </c>
      <c r="F5807" s="85" t="s">
        <v>3</v>
      </c>
      <c r="G5807" s="85">
        <v>1731978</v>
      </c>
      <c r="H5807" s="89"/>
      <c r="I5807" s="273" t="s">
        <v>11885</v>
      </c>
      <c r="J5807" s="89"/>
      <c r="K5807" s="89"/>
      <c r="L5807" s="89"/>
      <c r="M5807" s="89"/>
      <c r="N5807" s="274">
        <v>0</v>
      </c>
      <c r="O5807" s="274">
        <v>15</v>
      </c>
      <c r="P5807" s="89" t="s">
        <v>670</v>
      </c>
    </row>
    <row r="5808" spans="1:16" ht="51">
      <c r="A5808" s="271">
        <v>212</v>
      </c>
      <c r="B5808" s="89"/>
      <c r="C5808" s="272" t="s">
        <v>100</v>
      </c>
      <c r="D5808" s="84">
        <v>43572</v>
      </c>
      <c r="E5808" s="85" t="s">
        <v>10177</v>
      </c>
      <c r="F5808" s="85" t="s">
        <v>3</v>
      </c>
      <c r="G5808" s="85">
        <v>1731974</v>
      </c>
      <c r="H5808" s="89"/>
      <c r="I5808" s="273" t="s">
        <v>11886</v>
      </c>
      <c r="J5808" s="89"/>
      <c r="K5808" s="89"/>
      <c r="L5808" s="89"/>
      <c r="M5808" s="89"/>
      <c r="N5808" s="274">
        <v>0</v>
      </c>
      <c r="O5808" s="274">
        <v>870</v>
      </c>
      <c r="P5808" s="89" t="s">
        <v>670</v>
      </c>
    </row>
    <row r="5809" spans="1:16" ht="89.25">
      <c r="A5809" s="271">
        <v>587</v>
      </c>
      <c r="B5809" s="89"/>
      <c r="C5809" s="272" t="s">
        <v>730</v>
      </c>
      <c r="D5809" s="84">
        <v>43572</v>
      </c>
      <c r="E5809" s="85" t="s">
        <v>10178</v>
      </c>
      <c r="F5809" s="85" t="s">
        <v>3</v>
      </c>
      <c r="G5809" s="85">
        <v>1731963</v>
      </c>
      <c r="H5809" s="89"/>
      <c r="I5809" s="273" t="s">
        <v>11887</v>
      </c>
      <c r="J5809" s="89"/>
      <c r="K5809" s="89"/>
      <c r="L5809" s="89"/>
      <c r="M5809" s="89"/>
      <c r="N5809" s="274">
        <v>0</v>
      </c>
      <c r="O5809" s="274">
        <v>13.200000000000001</v>
      </c>
      <c r="P5809" s="89" t="s">
        <v>670</v>
      </c>
    </row>
    <row r="5810" spans="1:16" ht="51">
      <c r="A5810" s="271" t="s">
        <v>565</v>
      </c>
      <c r="B5810" s="89"/>
      <c r="C5810" s="272" t="s">
        <v>615</v>
      </c>
      <c r="D5810" s="84">
        <v>43572</v>
      </c>
      <c r="E5810" s="85" t="s">
        <v>10179</v>
      </c>
      <c r="F5810" s="85" t="s">
        <v>3</v>
      </c>
      <c r="G5810" s="85">
        <v>1731955</v>
      </c>
      <c r="H5810" s="89"/>
      <c r="I5810" s="273" t="s">
        <v>11888</v>
      </c>
      <c r="J5810" s="89"/>
      <c r="K5810" s="89"/>
      <c r="L5810" s="89"/>
      <c r="M5810" s="89"/>
      <c r="N5810" s="274">
        <v>0</v>
      </c>
      <c r="O5810" s="274">
        <v>110</v>
      </c>
      <c r="P5810" s="89" t="s">
        <v>670</v>
      </c>
    </row>
    <row r="5811" spans="1:16" ht="51">
      <c r="A5811" s="271">
        <v>130</v>
      </c>
      <c r="B5811" s="89"/>
      <c r="C5811" s="272" t="s">
        <v>67</v>
      </c>
      <c r="D5811" s="84">
        <v>43572</v>
      </c>
      <c r="E5811" s="85" t="s">
        <v>10180</v>
      </c>
      <c r="F5811" s="85" t="s">
        <v>3</v>
      </c>
      <c r="G5811" s="85">
        <v>1731899</v>
      </c>
      <c r="H5811" s="89"/>
      <c r="I5811" s="273" t="s">
        <v>11889</v>
      </c>
      <c r="J5811" s="89"/>
      <c r="K5811" s="89"/>
      <c r="L5811" s="89"/>
      <c r="M5811" s="89"/>
      <c r="N5811" s="274">
        <v>0</v>
      </c>
      <c r="O5811" s="274">
        <v>88000</v>
      </c>
      <c r="P5811" s="89" t="s">
        <v>670</v>
      </c>
    </row>
    <row r="5812" spans="1:16" ht="51">
      <c r="A5812" s="271">
        <v>595</v>
      </c>
      <c r="B5812" s="89"/>
      <c r="C5812" s="272" t="s">
        <v>640</v>
      </c>
      <c r="D5812" s="84">
        <v>43572</v>
      </c>
      <c r="E5812" s="85" t="s">
        <v>10181</v>
      </c>
      <c r="F5812" s="85" t="s">
        <v>3</v>
      </c>
      <c r="G5812" s="85">
        <v>1731875</v>
      </c>
      <c r="H5812" s="89"/>
      <c r="I5812" s="273" t="s">
        <v>11890</v>
      </c>
      <c r="J5812" s="89"/>
      <c r="K5812" s="89"/>
      <c r="L5812" s="89"/>
      <c r="M5812" s="89"/>
      <c r="N5812" s="274">
        <v>0</v>
      </c>
      <c r="O5812" s="274">
        <v>35.65</v>
      </c>
      <c r="P5812" s="89" t="s">
        <v>670</v>
      </c>
    </row>
    <row r="5813" spans="1:16" ht="51">
      <c r="A5813" s="271">
        <v>212</v>
      </c>
      <c r="B5813" s="89"/>
      <c r="C5813" s="272" t="s">
        <v>100</v>
      </c>
      <c r="D5813" s="84">
        <v>43572</v>
      </c>
      <c r="E5813" s="85" t="s">
        <v>10182</v>
      </c>
      <c r="F5813" s="85" t="s">
        <v>3</v>
      </c>
      <c r="G5813" s="85">
        <v>1731873</v>
      </c>
      <c r="H5813" s="89"/>
      <c r="I5813" s="273" t="s">
        <v>11891</v>
      </c>
      <c r="J5813" s="89"/>
      <c r="K5813" s="89"/>
      <c r="L5813" s="89"/>
      <c r="M5813" s="89"/>
      <c r="N5813" s="274">
        <v>0</v>
      </c>
      <c r="O5813" s="274">
        <v>60</v>
      </c>
      <c r="P5813" s="89" t="s">
        <v>670</v>
      </c>
    </row>
    <row r="5814" spans="1:16" ht="51">
      <c r="A5814" s="271">
        <v>87</v>
      </c>
      <c r="B5814" s="89"/>
      <c r="C5814" s="272" t="s">
        <v>57</v>
      </c>
      <c r="D5814" s="84">
        <v>43572</v>
      </c>
      <c r="E5814" s="85" t="s">
        <v>10183</v>
      </c>
      <c r="F5814" s="85" t="s">
        <v>3</v>
      </c>
      <c r="G5814" s="85">
        <v>1731748</v>
      </c>
      <c r="H5814" s="89"/>
      <c r="I5814" s="273" t="s">
        <v>11892</v>
      </c>
      <c r="J5814" s="89"/>
      <c r="K5814" s="89"/>
      <c r="L5814" s="89"/>
      <c r="M5814" s="89"/>
      <c r="N5814" s="274">
        <v>0</v>
      </c>
      <c r="O5814" s="274">
        <v>2034</v>
      </c>
      <c r="P5814" s="89" t="s">
        <v>670</v>
      </c>
    </row>
    <row r="5815" spans="1:16" ht="63.75">
      <c r="A5815" s="271">
        <v>287</v>
      </c>
      <c r="B5815" s="89"/>
      <c r="C5815" s="272" t="s">
        <v>126</v>
      </c>
      <c r="D5815" s="84">
        <v>43572</v>
      </c>
      <c r="E5815" s="85" t="s">
        <v>10184</v>
      </c>
      <c r="F5815" s="85" t="s">
        <v>3</v>
      </c>
      <c r="G5815" s="85">
        <v>1731740</v>
      </c>
      <c r="H5815" s="89"/>
      <c r="I5815" s="273" t="s">
        <v>11893</v>
      </c>
      <c r="J5815" s="89"/>
      <c r="K5815" s="89"/>
      <c r="L5815" s="89"/>
      <c r="M5815" s="89"/>
      <c r="N5815" s="274">
        <v>0</v>
      </c>
      <c r="O5815" s="274">
        <v>654</v>
      </c>
      <c r="P5815" s="89" t="s">
        <v>670</v>
      </c>
    </row>
    <row r="5816" spans="1:16" ht="51">
      <c r="A5816" s="271">
        <v>283</v>
      </c>
      <c r="B5816" s="89"/>
      <c r="C5816" s="272" t="s">
        <v>125</v>
      </c>
      <c r="D5816" s="84">
        <v>43572</v>
      </c>
      <c r="E5816" s="85" t="s">
        <v>10185</v>
      </c>
      <c r="F5816" s="85" t="s">
        <v>3</v>
      </c>
      <c r="G5816" s="85">
        <v>1731711</v>
      </c>
      <c r="H5816" s="89"/>
      <c r="I5816" s="273" t="s">
        <v>11894</v>
      </c>
      <c r="J5816" s="89"/>
      <c r="K5816" s="89"/>
      <c r="L5816" s="89"/>
      <c r="M5816" s="89"/>
      <c r="N5816" s="274">
        <v>0</v>
      </c>
      <c r="O5816" s="274">
        <v>460.58</v>
      </c>
      <c r="P5816" s="89" t="s">
        <v>670</v>
      </c>
    </row>
    <row r="5817" spans="1:16" ht="51">
      <c r="A5817" s="271">
        <v>16</v>
      </c>
      <c r="B5817" s="89"/>
      <c r="C5817" s="272" t="s">
        <v>43</v>
      </c>
      <c r="D5817" s="84">
        <v>43572</v>
      </c>
      <c r="E5817" s="85" t="s">
        <v>10186</v>
      </c>
      <c r="F5817" s="85" t="s">
        <v>3</v>
      </c>
      <c r="G5817" s="85">
        <v>1731710</v>
      </c>
      <c r="H5817" s="89"/>
      <c r="I5817" s="273" t="s">
        <v>11895</v>
      </c>
      <c r="J5817" s="89"/>
      <c r="K5817" s="89"/>
      <c r="L5817" s="89"/>
      <c r="M5817" s="89"/>
      <c r="N5817" s="274">
        <v>0</v>
      </c>
      <c r="O5817" s="274">
        <v>350000</v>
      </c>
      <c r="P5817" s="89" t="s">
        <v>670</v>
      </c>
    </row>
    <row r="5818" spans="1:16" ht="51">
      <c r="A5818" s="271">
        <v>16</v>
      </c>
      <c r="B5818" s="89"/>
      <c r="C5818" s="272" t="s">
        <v>43</v>
      </c>
      <c r="D5818" s="84">
        <v>43572</v>
      </c>
      <c r="E5818" s="85" t="s">
        <v>10187</v>
      </c>
      <c r="F5818" s="85" t="s">
        <v>3</v>
      </c>
      <c r="G5818" s="85">
        <v>1731709</v>
      </c>
      <c r="H5818" s="89"/>
      <c r="I5818" s="273" t="s">
        <v>11896</v>
      </c>
      <c r="J5818" s="89"/>
      <c r="K5818" s="89"/>
      <c r="L5818" s="89"/>
      <c r="M5818" s="89"/>
      <c r="N5818" s="274">
        <v>0</v>
      </c>
      <c r="O5818" s="274">
        <v>581</v>
      </c>
      <c r="P5818" s="89" t="s">
        <v>670</v>
      </c>
    </row>
    <row r="5819" spans="1:16" ht="51">
      <c r="A5819" s="271">
        <v>283</v>
      </c>
      <c r="B5819" s="89"/>
      <c r="C5819" s="272" t="s">
        <v>125</v>
      </c>
      <c r="D5819" s="84">
        <v>43572</v>
      </c>
      <c r="E5819" s="85" t="s">
        <v>10188</v>
      </c>
      <c r="F5819" s="85" t="s">
        <v>3</v>
      </c>
      <c r="G5819" s="85">
        <v>1731707</v>
      </c>
      <c r="H5819" s="89"/>
      <c r="I5819" s="273" t="s">
        <v>11897</v>
      </c>
      <c r="J5819" s="89"/>
      <c r="K5819" s="89"/>
      <c r="L5819" s="89"/>
      <c r="M5819" s="89"/>
      <c r="N5819" s="274">
        <v>0</v>
      </c>
      <c r="O5819" s="274">
        <v>1447.83</v>
      </c>
      <c r="P5819" s="89" t="s">
        <v>670</v>
      </c>
    </row>
    <row r="5820" spans="1:16" ht="51">
      <c r="A5820" s="271">
        <v>283</v>
      </c>
      <c r="B5820" s="89"/>
      <c r="C5820" s="272" t="s">
        <v>125</v>
      </c>
      <c r="D5820" s="84">
        <v>43572</v>
      </c>
      <c r="E5820" s="85" t="s">
        <v>10189</v>
      </c>
      <c r="F5820" s="85" t="s">
        <v>3</v>
      </c>
      <c r="G5820" s="85">
        <v>1731705</v>
      </c>
      <c r="H5820" s="89"/>
      <c r="I5820" s="273" t="s">
        <v>11898</v>
      </c>
      <c r="J5820" s="89"/>
      <c r="K5820" s="89"/>
      <c r="L5820" s="89"/>
      <c r="M5820" s="89"/>
      <c r="N5820" s="274">
        <v>0</v>
      </c>
      <c r="O5820" s="274">
        <v>7820.6</v>
      </c>
      <c r="P5820" s="89" t="s">
        <v>670</v>
      </c>
    </row>
    <row r="5821" spans="1:16" ht="51">
      <c r="A5821" s="271" t="s">
        <v>565</v>
      </c>
      <c r="B5821" s="89"/>
      <c r="C5821" s="272" t="s">
        <v>615</v>
      </c>
      <c r="D5821" s="84">
        <v>43572</v>
      </c>
      <c r="E5821" s="85" t="s">
        <v>10190</v>
      </c>
      <c r="F5821" s="85" t="s">
        <v>3</v>
      </c>
      <c r="G5821" s="85">
        <v>1731670</v>
      </c>
      <c r="H5821" s="89"/>
      <c r="I5821" s="273" t="s">
        <v>11899</v>
      </c>
      <c r="J5821" s="89"/>
      <c r="K5821" s="89"/>
      <c r="L5821" s="89"/>
      <c r="M5821" s="89"/>
      <c r="N5821" s="274">
        <v>0</v>
      </c>
      <c r="O5821" s="274">
        <v>878.06000000000006</v>
      </c>
      <c r="P5821" s="89" t="s">
        <v>670</v>
      </c>
    </row>
    <row r="5822" spans="1:16" ht="51">
      <c r="A5822" s="271" t="s">
        <v>565</v>
      </c>
      <c r="B5822" s="89"/>
      <c r="C5822" s="272" t="s">
        <v>615</v>
      </c>
      <c r="D5822" s="84">
        <v>43572</v>
      </c>
      <c r="E5822" s="85" t="s">
        <v>10191</v>
      </c>
      <c r="F5822" s="85" t="s">
        <v>3</v>
      </c>
      <c r="G5822" s="85">
        <v>1731667</v>
      </c>
      <c r="H5822" s="89"/>
      <c r="I5822" s="273" t="s">
        <v>11900</v>
      </c>
      <c r="J5822" s="89"/>
      <c r="K5822" s="89"/>
      <c r="L5822" s="89"/>
      <c r="M5822" s="89"/>
      <c r="N5822" s="274">
        <v>0</v>
      </c>
      <c r="O5822" s="274">
        <v>388.35</v>
      </c>
      <c r="P5822" s="89" t="s">
        <v>670</v>
      </c>
    </row>
    <row r="5823" spans="1:16" ht="51">
      <c r="A5823" s="271" t="s">
        <v>565</v>
      </c>
      <c r="B5823" s="89"/>
      <c r="C5823" s="272" t="s">
        <v>615</v>
      </c>
      <c r="D5823" s="84">
        <v>43572</v>
      </c>
      <c r="E5823" s="85" t="s">
        <v>10192</v>
      </c>
      <c r="F5823" s="85" t="s">
        <v>3</v>
      </c>
      <c r="G5823" s="85">
        <v>1731664</v>
      </c>
      <c r="H5823" s="89"/>
      <c r="I5823" s="273" t="s">
        <v>11901</v>
      </c>
      <c r="J5823" s="89"/>
      <c r="K5823" s="89"/>
      <c r="L5823" s="89"/>
      <c r="M5823" s="89"/>
      <c r="N5823" s="274">
        <v>0</v>
      </c>
      <c r="O5823" s="274">
        <v>1461.67</v>
      </c>
      <c r="P5823" s="89" t="s">
        <v>670</v>
      </c>
    </row>
    <row r="5824" spans="1:16" ht="51">
      <c r="A5824" s="271" t="s">
        <v>565</v>
      </c>
      <c r="B5824" s="89"/>
      <c r="C5824" s="272" t="s">
        <v>615</v>
      </c>
      <c r="D5824" s="84">
        <v>43572</v>
      </c>
      <c r="E5824" s="85" t="s">
        <v>10193</v>
      </c>
      <c r="F5824" s="85" t="s">
        <v>3</v>
      </c>
      <c r="G5824" s="85">
        <v>1731660</v>
      </c>
      <c r="H5824" s="89"/>
      <c r="I5824" s="273" t="s">
        <v>11902</v>
      </c>
      <c r="J5824" s="89"/>
      <c r="K5824" s="89"/>
      <c r="L5824" s="89"/>
      <c r="M5824" s="89"/>
      <c r="N5824" s="274">
        <v>0</v>
      </c>
      <c r="O5824" s="274">
        <v>1461.67</v>
      </c>
      <c r="P5824" s="89" t="s">
        <v>670</v>
      </c>
    </row>
    <row r="5825" spans="1:16" ht="51">
      <c r="A5825" s="271" t="s">
        <v>565</v>
      </c>
      <c r="B5825" s="89"/>
      <c r="C5825" s="272" t="s">
        <v>615</v>
      </c>
      <c r="D5825" s="84">
        <v>43572</v>
      </c>
      <c r="E5825" s="85" t="s">
        <v>10194</v>
      </c>
      <c r="F5825" s="85" t="s">
        <v>3</v>
      </c>
      <c r="G5825" s="85">
        <v>1731659</v>
      </c>
      <c r="H5825" s="89"/>
      <c r="I5825" s="273" t="s">
        <v>11903</v>
      </c>
      <c r="J5825" s="89"/>
      <c r="K5825" s="89"/>
      <c r="L5825" s="89"/>
      <c r="M5825" s="89"/>
      <c r="N5825" s="274">
        <v>0</v>
      </c>
      <c r="O5825" s="274">
        <v>1461.67</v>
      </c>
      <c r="P5825" s="89" t="s">
        <v>670</v>
      </c>
    </row>
    <row r="5826" spans="1:16" ht="63.75">
      <c r="A5826" s="271">
        <v>25</v>
      </c>
      <c r="B5826" s="89"/>
      <c r="C5826" s="272" t="s">
        <v>45</v>
      </c>
      <c r="D5826" s="84">
        <v>43572</v>
      </c>
      <c r="E5826" s="85" t="s">
        <v>10195</v>
      </c>
      <c r="F5826" s="85" t="s">
        <v>3</v>
      </c>
      <c r="G5826" s="85">
        <v>1731630</v>
      </c>
      <c r="H5826" s="89"/>
      <c r="I5826" s="273" t="s">
        <v>11904</v>
      </c>
      <c r="J5826" s="89"/>
      <c r="K5826" s="89"/>
      <c r="L5826" s="89"/>
      <c r="M5826" s="89"/>
      <c r="N5826" s="274">
        <v>0</v>
      </c>
      <c r="O5826" s="274">
        <v>599999.53</v>
      </c>
      <c r="P5826" s="89" t="s">
        <v>670</v>
      </c>
    </row>
    <row r="5827" spans="1:16" ht="51">
      <c r="A5827" s="271">
        <v>212</v>
      </c>
      <c r="B5827" s="89"/>
      <c r="C5827" s="272" t="s">
        <v>100</v>
      </c>
      <c r="D5827" s="84">
        <v>43572</v>
      </c>
      <c r="E5827" s="85" t="s">
        <v>10196</v>
      </c>
      <c r="F5827" s="85" t="s">
        <v>3</v>
      </c>
      <c r="G5827" s="85">
        <v>1731574</v>
      </c>
      <c r="H5827" s="89"/>
      <c r="I5827" s="273" t="s">
        <v>11905</v>
      </c>
      <c r="J5827" s="89"/>
      <c r="K5827" s="89"/>
      <c r="L5827" s="89"/>
      <c r="M5827" s="89"/>
      <c r="N5827" s="274">
        <v>0</v>
      </c>
      <c r="O5827" s="274">
        <v>135600</v>
      </c>
      <c r="P5827" s="89" t="s">
        <v>670</v>
      </c>
    </row>
    <row r="5828" spans="1:16" ht="51">
      <c r="A5828" s="271">
        <v>47</v>
      </c>
      <c r="B5828" s="89"/>
      <c r="C5828" s="272" t="s">
        <v>49</v>
      </c>
      <c r="D5828" s="84">
        <v>43572</v>
      </c>
      <c r="E5828" s="85" t="s">
        <v>10197</v>
      </c>
      <c r="F5828" s="85" t="s">
        <v>3</v>
      </c>
      <c r="G5828" s="85">
        <v>1731701</v>
      </c>
      <c r="H5828" s="89"/>
      <c r="I5828" s="273" t="s">
        <v>11906</v>
      </c>
      <c r="J5828" s="89"/>
      <c r="K5828" s="89"/>
      <c r="L5828" s="89"/>
      <c r="M5828" s="89"/>
      <c r="N5828" s="274">
        <v>0</v>
      </c>
      <c r="O5828" s="274">
        <v>1128</v>
      </c>
      <c r="P5828" s="89" t="s">
        <v>670</v>
      </c>
    </row>
    <row r="5829" spans="1:16" ht="51">
      <c r="A5829" s="271">
        <v>52</v>
      </c>
      <c r="B5829" s="89"/>
      <c r="C5829" s="272" t="s">
        <v>51</v>
      </c>
      <c r="D5829" s="84">
        <v>43572</v>
      </c>
      <c r="E5829" s="85" t="s">
        <v>10198</v>
      </c>
      <c r="F5829" s="85" t="s">
        <v>3</v>
      </c>
      <c r="G5829" s="85">
        <v>1731699</v>
      </c>
      <c r="H5829" s="89"/>
      <c r="I5829" s="273" t="s">
        <v>11907</v>
      </c>
      <c r="J5829" s="89"/>
      <c r="K5829" s="89"/>
      <c r="L5829" s="89"/>
      <c r="M5829" s="89"/>
      <c r="N5829" s="274">
        <v>0</v>
      </c>
      <c r="O5829" s="274">
        <v>1277</v>
      </c>
      <c r="P5829" s="89" t="s">
        <v>670</v>
      </c>
    </row>
    <row r="5830" spans="1:16" ht="51">
      <c r="A5830" s="271" t="s">
        <v>565</v>
      </c>
      <c r="B5830" s="89"/>
      <c r="C5830" s="272" t="s">
        <v>615</v>
      </c>
      <c r="D5830" s="84">
        <v>43572</v>
      </c>
      <c r="E5830" s="85" t="s">
        <v>10199</v>
      </c>
      <c r="F5830" s="85" t="s">
        <v>3</v>
      </c>
      <c r="G5830" s="85">
        <v>1731694</v>
      </c>
      <c r="H5830" s="89"/>
      <c r="I5830" s="273" t="s">
        <v>11908</v>
      </c>
      <c r="J5830" s="89"/>
      <c r="K5830" s="89"/>
      <c r="L5830" s="89"/>
      <c r="M5830" s="89"/>
      <c r="N5830" s="274">
        <v>0</v>
      </c>
      <c r="O5830" s="274">
        <v>615</v>
      </c>
      <c r="P5830" s="89" t="s">
        <v>670</v>
      </c>
    </row>
    <row r="5831" spans="1:16" ht="51">
      <c r="A5831" s="271" t="s">
        <v>565</v>
      </c>
      <c r="B5831" s="89"/>
      <c r="C5831" s="272" t="s">
        <v>615</v>
      </c>
      <c r="D5831" s="84">
        <v>43572</v>
      </c>
      <c r="E5831" s="85" t="s">
        <v>10200</v>
      </c>
      <c r="F5831" s="85" t="s">
        <v>3</v>
      </c>
      <c r="G5831" s="85">
        <v>1731691</v>
      </c>
      <c r="H5831" s="89"/>
      <c r="I5831" s="273" t="s">
        <v>11909</v>
      </c>
      <c r="J5831" s="89"/>
      <c r="K5831" s="89"/>
      <c r="L5831" s="89"/>
      <c r="M5831" s="89"/>
      <c r="N5831" s="274">
        <v>0</v>
      </c>
      <c r="O5831" s="274">
        <v>27</v>
      </c>
      <c r="P5831" s="89" t="s">
        <v>670</v>
      </c>
    </row>
    <row r="5832" spans="1:16" ht="51">
      <c r="A5832" s="271">
        <v>20</v>
      </c>
      <c r="B5832" s="89"/>
      <c r="C5832" s="272" t="s">
        <v>44</v>
      </c>
      <c r="D5832" s="84">
        <v>43572</v>
      </c>
      <c r="E5832" s="85" t="s">
        <v>10201</v>
      </c>
      <c r="F5832" s="85" t="s">
        <v>3</v>
      </c>
      <c r="G5832" s="85">
        <v>1731689</v>
      </c>
      <c r="H5832" s="89"/>
      <c r="I5832" s="273" t="s">
        <v>11910</v>
      </c>
      <c r="J5832" s="89"/>
      <c r="K5832" s="89"/>
      <c r="L5832" s="89"/>
      <c r="M5832" s="89"/>
      <c r="N5832" s="274">
        <v>0</v>
      </c>
      <c r="O5832" s="274">
        <v>729</v>
      </c>
      <c r="P5832" s="89" t="s">
        <v>670</v>
      </c>
    </row>
    <row r="5833" spans="1:16" ht="51">
      <c r="A5833" s="271" t="s">
        <v>565</v>
      </c>
      <c r="B5833" s="89"/>
      <c r="C5833" s="272" t="s">
        <v>615</v>
      </c>
      <c r="D5833" s="84">
        <v>43572</v>
      </c>
      <c r="E5833" s="85" t="s">
        <v>10202</v>
      </c>
      <c r="F5833" s="85" t="s">
        <v>3</v>
      </c>
      <c r="G5833" s="85">
        <v>1731687</v>
      </c>
      <c r="H5833" s="89"/>
      <c r="I5833" s="273" t="s">
        <v>11911</v>
      </c>
      <c r="J5833" s="89"/>
      <c r="K5833" s="89"/>
      <c r="L5833" s="89"/>
      <c r="M5833" s="89"/>
      <c r="N5833" s="274">
        <v>0</v>
      </c>
      <c r="O5833" s="274">
        <v>1134</v>
      </c>
      <c r="P5833" s="89" t="s">
        <v>670</v>
      </c>
    </row>
    <row r="5834" spans="1:16" ht="63.75">
      <c r="A5834" s="271">
        <v>20</v>
      </c>
      <c r="B5834" s="89"/>
      <c r="C5834" s="272" t="s">
        <v>44</v>
      </c>
      <c r="D5834" s="84">
        <v>43572</v>
      </c>
      <c r="E5834" s="85" t="s">
        <v>10203</v>
      </c>
      <c r="F5834" s="85" t="s">
        <v>3</v>
      </c>
      <c r="G5834" s="85">
        <v>1731684</v>
      </c>
      <c r="H5834" s="89"/>
      <c r="I5834" s="273" t="s">
        <v>11912</v>
      </c>
      <c r="J5834" s="89"/>
      <c r="K5834" s="89"/>
      <c r="L5834" s="89"/>
      <c r="M5834" s="89"/>
      <c r="N5834" s="274">
        <v>0</v>
      </c>
      <c r="O5834" s="274">
        <v>160</v>
      </c>
      <c r="P5834" s="89" t="s">
        <v>670</v>
      </c>
    </row>
    <row r="5835" spans="1:16" ht="63.75">
      <c r="A5835" s="271">
        <v>20</v>
      </c>
      <c r="B5835" s="89"/>
      <c r="C5835" s="272" t="s">
        <v>44</v>
      </c>
      <c r="D5835" s="84">
        <v>43572</v>
      </c>
      <c r="E5835" s="85" t="s">
        <v>10204</v>
      </c>
      <c r="F5835" s="85" t="s">
        <v>3</v>
      </c>
      <c r="G5835" s="85">
        <v>1731682</v>
      </c>
      <c r="H5835" s="89"/>
      <c r="I5835" s="273" t="s">
        <v>11913</v>
      </c>
      <c r="J5835" s="89"/>
      <c r="K5835" s="89"/>
      <c r="L5835" s="89"/>
      <c r="M5835" s="89"/>
      <c r="N5835" s="274">
        <v>0</v>
      </c>
      <c r="O5835" s="274">
        <v>160</v>
      </c>
      <c r="P5835" s="89" t="s">
        <v>670</v>
      </c>
    </row>
    <row r="5836" spans="1:16" ht="51">
      <c r="A5836" s="271">
        <v>378</v>
      </c>
      <c r="B5836" s="89"/>
      <c r="C5836" s="272" t="s">
        <v>639</v>
      </c>
      <c r="D5836" s="84">
        <v>43572</v>
      </c>
      <c r="E5836" s="85" t="s">
        <v>10205</v>
      </c>
      <c r="F5836" s="85" t="s">
        <v>3</v>
      </c>
      <c r="G5836" s="85">
        <v>1731662</v>
      </c>
      <c r="H5836" s="89"/>
      <c r="I5836" s="273" t="s">
        <v>11914</v>
      </c>
      <c r="J5836" s="89"/>
      <c r="K5836" s="89"/>
      <c r="L5836" s="89"/>
      <c r="M5836" s="89"/>
      <c r="N5836" s="274">
        <v>0</v>
      </c>
      <c r="O5836" s="274">
        <v>454.6</v>
      </c>
      <c r="P5836" s="89" t="s">
        <v>670</v>
      </c>
    </row>
    <row r="5837" spans="1:16" ht="38.25">
      <c r="A5837" s="271" t="s">
        <v>565</v>
      </c>
      <c r="B5837" s="89"/>
      <c r="C5837" s="272" t="s">
        <v>615</v>
      </c>
      <c r="D5837" s="84">
        <v>43572</v>
      </c>
      <c r="E5837" s="85" t="s">
        <v>10206</v>
      </c>
      <c r="F5837" s="85" t="s">
        <v>3</v>
      </c>
      <c r="G5837" s="85">
        <v>1731656</v>
      </c>
      <c r="H5837" s="89"/>
      <c r="I5837" s="273" t="s">
        <v>11915</v>
      </c>
      <c r="J5837" s="89"/>
      <c r="K5837" s="89"/>
      <c r="L5837" s="89"/>
      <c r="M5837" s="89"/>
      <c r="N5837" s="274">
        <v>0</v>
      </c>
      <c r="O5837" s="274">
        <v>1016.0400000000001</v>
      </c>
      <c r="P5837" s="89" t="s">
        <v>670</v>
      </c>
    </row>
    <row r="5838" spans="1:16" ht="51">
      <c r="A5838" s="271">
        <v>291</v>
      </c>
      <c r="B5838" s="89"/>
      <c r="C5838" s="272" t="s">
        <v>129</v>
      </c>
      <c r="D5838" s="84">
        <v>43572</v>
      </c>
      <c r="E5838" s="85" t="s">
        <v>10207</v>
      </c>
      <c r="F5838" s="85" t="s">
        <v>3</v>
      </c>
      <c r="G5838" s="85">
        <v>1731647</v>
      </c>
      <c r="H5838" s="89"/>
      <c r="I5838" s="273" t="s">
        <v>11916</v>
      </c>
      <c r="J5838" s="89"/>
      <c r="K5838" s="89"/>
      <c r="L5838" s="89"/>
      <c r="M5838" s="89"/>
      <c r="N5838" s="274">
        <v>0</v>
      </c>
      <c r="O5838" s="274">
        <v>70</v>
      </c>
      <c r="P5838" s="89" t="s">
        <v>670</v>
      </c>
    </row>
    <row r="5839" spans="1:16" ht="38.25">
      <c r="A5839" s="271">
        <v>20</v>
      </c>
      <c r="B5839" s="89"/>
      <c r="C5839" s="272" t="s">
        <v>44</v>
      </c>
      <c r="D5839" s="84">
        <v>43572</v>
      </c>
      <c r="E5839" s="85" t="s">
        <v>10208</v>
      </c>
      <c r="F5839" s="85" t="s">
        <v>3</v>
      </c>
      <c r="G5839" s="85">
        <v>1731633</v>
      </c>
      <c r="H5839" s="89"/>
      <c r="I5839" s="273" t="s">
        <v>8106</v>
      </c>
      <c r="J5839" s="89"/>
      <c r="K5839" s="89"/>
      <c r="L5839" s="89"/>
      <c r="M5839" s="89"/>
      <c r="N5839" s="274">
        <v>0</v>
      </c>
      <c r="O5839" s="274">
        <v>9</v>
      </c>
      <c r="P5839" s="89" t="s">
        <v>670</v>
      </c>
    </row>
    <row r="5840" spans="1:16" ht="38.25">
      <c r="A5840" s="271" t="s">
        <v>565</v>
      </c>
      <c r="B5840" s="89"/>
      <c r="C5840" s="272" t="s">
        <v>615</v>
      </c>
      <c r="D5840" s="84">
        <v>43572</v>
      </c>
      <c r="E5840" s="85" t="s">
        <v>10209</v>
      </c>
      <c r="F5840" s="85" t="s">
        <v>3</v>
      </c>
      <c r="G5840" s="85">
        <v>1731595</v>
      </c>
      <c r="H5840" s="89"/>
      <c r="I5840" s="273" t="s">
        <v>3077</v>
      </c>
      <c r="J5840" s="89"/>
      <c r="K5840" s="89"/>
      <c r="L5840" s="89"/>
      <c r="M5840" s="89"/>
      <c r="N5840" s="274">
        <v>0</v>
      </c>
      <c r="O5840" s="274">
        <v>3000</v>
      </c>
      <c r="P5840" s="89" t="s">
        <v>670</v>
      </c>
    </row>
    <row r="5841" spans="1:16" ht="38.25">
      <c r="A5841" s="271" t="s">
        <v>565</v>
      </c>
      <c r="B5841" s="89"/>
      <c r="C5841" s="272" t="s">
        <v>615</v>
      </c>
      <c r="D5841" s="84">
        <v>43572</v>
      </c>
      <c r="E5841" s="85" t="s">
        <v>10210</v>
      </c>
      <c r="F5841" s="85" t="s">
        <v>3</v>
      </c>
      <c r="G5841" s="85">
        <v>1731586</v>
      </c>
      <c r="H5841" s="89"/>
      <c r="I5841" s="273" t="s">
        <v>5041</v>
      </c>
      <c r="J5841" s="89"/>
      <c r="K5841" s="89"/>
      <c r="L5841" s="89"/>
      <c r="M5841" s="89"/>
      <c r="N5841" s="274">
        <v>0</v>
      </c>
      <c r="O5841" s="274">
        <v>630.93000000000006</v>
      </c>
      <c r="P5841" s="89" t="s">
        <v>670</v>
      </c>
    </row>
    <row r="5842" spans="1:16" ht="63.75">
      <c r="A5842" s="271">
        <v>87</v>
      </c>
      <c r="B5842" s="89"/>
      <c r="C5842" s="272" t="s">
        <v>57</v>
      </c>
      <c r="D5842" s="84">
        <v>43572</v>
      </c>
      <c r="E5842" s="85" t="s">
        <v>10211</v>
      </c>
      <c r="F5842" s="85" t="s">
        <v>3</v>
      </c>
      <c r="G5842" s="85">
        <v>1731759</v>
      </c>
      <c r="H5842" s="89"/>
      <c r="I5842" s="273" t="s">
        <v>11917</v>
      </c>
      <c r="J5842" s="89"/>
      <c r="K5842" s="89"/>
      <c r="L5842" s="89"/>
      <c r="M5842" s="89"/>
      <c r="N5842" s="274">
        <v>0</v>
      </c>
      <c r="O5842" s="274">
        <v>744</v>
      </c>
      <c r="P5842" s="89" t="s">
        <v>670</v>
      </c>
    </row>
    <row r="5843" spans="1:16" ht="63.75">
      <c r="A5843" s="271">
        <v>87</v>
      </c>
      <c r="B5843" s="89"/>
      <c r="C5843" s="272" t="s">
        <v>57</v>
      </c>
      <c r="D5843" s="84">
        <v>43572</v>
      </c>
      <c r="E5843" s="85" t="s">
        <v>10212</v>
      </c>
      <c r="F5843" s="85" t="s">
        <v>3</v>
      </c>
      <c r="G5843" s="85">
        <v>1731753</v>
      </c>
      <c r="H5843" s="89"/>
      <c r="I5843" s="273" t="s">
        <v>11918</v>
      </c>
      <c r="J5843" s="89"/>
      <c r="K5843" s="89"/>
      <c r="L5843" s="89"/>
      <c r="M5843" s="89"/>
      <c r="N5843" s="274">
        <v>0</v>
      </c>
      <c r="O5843" s="274">
        <v>280</v>
      </c>
      <c r="P5843" s="89" t="s">
        <v>670</v>
      </c>
    </row>
    <row r="5844" spans="1:16" ht="38.25">
      <c r="A5844" s="271">
        <v>46</v>
      </c>
      <c r="B5844" s="89"/>
      <c r="C5844" s="272" t="s">
        <v>48</v>
      </c>
      <c r="D5844" s="84">
        <v>43573</v>
      </c>
      <c r="E5844" s="85" t="s">
        <v>10213</v>
      </c>
      <c r="F5844" s="85" t="s">
        <v>3</v>
      </c>
      <c r="G5844" s="85">
        <v>1732444</v>
      </c>
      <c r="H5844" s="89"/>
      <c r="I5844" s="273" t="s">
        <v>11919</v>
      </c>
      <c r="J5844" s="89"/>
      <c r="K5844" s="89"/>
      <c r="L5844" s="89"/>
      <c r="M5844" s="89"/>
      <c r="N5844" s="274">
        <v>0</v>
      </c>
      <c r="O5844" s="274">
        <v>130</v>
      </c>
      <c r="P5844" s="89" t="s">
        <v>670</v>
      </c>
    </row>
    <row r="5845" spans="1:16" ht="38.25">
      <c r="A5845" s="271">
        <v>526</v>
      </c>
      <c r="B5845" s="89"/>
      <c r="C5845" s="272" t="s">
        <v>610</v>
      </c>
      <c r="D5845" s="84">
        <v>43573</v>
      </c>
      <c r="E5845" s="85" t="s">
        <v>10214</v>
      </c>
      <c r="F5845" s="85" t="s">
        <v>3</v>
      </c>
      <c r="G5845" s="85">
        <v>1732447</v>
      </c>
      <c r="H5845" s="89"/>
      <c r="I5845" s="273" t="s">
        <v>11920</v>
      </c>
      <c r="J5845" s="89"/>
      <c r="K5845" s="89"/>
      <c r="L5845" s="89"/>
      <c r="M5845" s="89"/>
      <c r="N5845" s="274">
        <v>0</v>
      </c>
      <c r="O5845" s="274">
        <v>70</v>
      </c>
      <c r="P5845" s="89" t="s">
        <v>670</v>
      </c>
    </row>
    <row r="5846" spans="1:16" ht="51">
      <c r="A5846" s="271">
        <v>46</v>
      </c>
      <c r="B5846" s="89"/>
      <c r="C5846" s="272" t="s">
        <v>48</v>
      </c>
      <c r="D5846" s="84">
        <v>43573</v>
      </c>
      <c r="E5846" s="85" t="s">
        <v>10215</v>
      </c>
      <c r="F5846" s="85" t="s">
        <v>3</v>
      </c>
      <c r="G5846" s="85">
        <v>1732449</v>
      </c>
      <c r="H5846" s="89"/>
      <c r="I5846" s="273" t="s">
        <v>11921</v>
      </c>
      <c r="J5846" s="89"/>
      <c r="K5846" s="89"/>
      <c r="L5846" s="89"/>
      <c r="M5846" s="89"/>
      <c r="N5846" s="274">
        <v>0</v>
      </c>
      <c r="O5846" s="274">
        <v>1500</v>
      </c>
      <c r="P5846" s="89" t="s">
        <v>670</v>
      </c>
    </row>
    <row r="5847" spans="1:16" ht="63.75">
      <c r="A5847" s="271">
        <v>16</v>
      </c>
      <c r="B5847" s="89"/>
      <c r="C5847" s="272" t="s">
        <v>43</v>
      </c>
      <c r="D5847" s="84">
        <v>43573</v>
      </c>
      <c r="E5847" s="85" t="s">
        <v>10216</v>
      </c>
      <c r="F5847" s="85" t="s">
        <v>3</v>
      </c>
      <c r="G5847" s="85">
        <v>1732450</v>
      </c>
      <c r="H5847" s="89"/>
      <c r="I5847" s="273" t="s">
        <v>11922</v>
      </c>
      <c r="J5847" s="89"/>
      <c r="K5847" s="89"/>
      <c r="L5847" s="89"/>
      <c r="M5847" s="89"/>
      <c r="N5847" s="274">
        <v>0</v>
      </c>
      <c r="O5847" s="274">
        <v>1912</v>
      </c>
      <c r="P5847" s="89" t="s">
        <v>670</v>
      </c>
    </row>
    <row r="5848" spans="1:16" ht="51">
      <c r="A5848" s="271">
        <v>16</v>
      </c>
      <c r="B5848" s="89"/>
      <c r="C5848" s="272" t="s">
        <v>43</v>
      </c>
      <c r="D5848" s="84">
        <v>43573</v>
      </c>
      <c r="E5848" s="85" t="s">
        <v>10217</v>
      </c>
      <c r="F5848" s="85" t="s">
        <v>3</v>
      </c>
      <c r="G5848" s="85">
        <v>1732452</v>
      </c>
      <c r="H5848" s="89"/>
      <c r="I5848" s="273" t="s">
        <v>11923</v>
      </c>
      <c r="J5848" s="89"/>
      <c r="K5848" s="89"/>
      <c r="L5848" s="89"/>
      <c r="M5848" s="89"/>
      <c r="N5848" s="274">
        <v>0</v>
      </c>
      <c r="O5848" s="274">
        <v>11406</v>
      </c>
      <c r="P5848" s="89" t="s">
        <v>670</v>
      </c>
    </row>
    <row r="5849" spans="1:16" ht="63.75">
      <c r="A5849" s="271">
        <v>597</v>
      </c>
      <c r="B5849" s="89"/>
      <c r="C5849" s="272" t="s">
        <v>734</v>
      </c>
      <c r="D5849" s="84">
        <v>43573</v>
      </c>
      <c r="E5849" s="85" t="s">
        <v>10218</v>
      </c>
      <c r="F5849" s="85" t="s">
        <v>3</v>
      </c>
      <c r="G5849" s="85">
        <v>1732463</v>
      </c>
      <c r="H5849" s="89"/>
      <c r="I5849" s="273" t="s">
        <v>11851</v>
      </c>
      <c r="J5849" s="89"/>
      <c r="K5849" s="89"/>
      <c r="L5849" s="89"/>
      <c r="M5849" s="89"/>
      <c r="N5849" s="274">
        <v>0</v>
      </c>
      <c r="O5849" s="274">
        <v>4.5</v>
      </c>
      <c r="P5849" s="89" t="s">
        <v>670</v>
      </c>
    </row>
    <row r="5850" spans="1:16" ht="51">
      <c r="A5850" s="271">
        <v>346</v>
      </c>
      <c r="B5850" s="89"/>
      <c r="C5850" s="272" t="s">
        <v>152</v>
      </c>
      <c r="D5850" s="84">
        <v>43573</v>
      </c>
      <c r="E5850" s="85" t="s">
        <v>10219</v>
      </c>
      <c r="F5850" s="85" t="s">
        <v>3</v>
      </c>
      <c r="G5850" s="85">
        <v>1732412</v>
      </c>
      <c r="H5850" s="89"/>
      <c r="I5850" s="273" t="s">
        <v>11924</v>
      </c>
      <c r="J5850" s="89"/>
      <c r="K5850" s="89"/>
      <c r="L5850" s="89"/>
      <c r="M5850" s="89"/>
      <c r="N5850" s="274">
        <v>0</v>
      </c>
      <c r="O5850" s="274">
        <v>18</v>
      </c>
      <c r="P5850" s="89" t="s">
        <v>670</v>
      </c>
    </row>
    <row r="5851" spans="1:16" ht="51">
      <c r="A5851" s="271">
        <v>346</v>
      </c>
      <c r="B5851" s="89"/>
      <c r="C5851" s="272" t="s">
        <v>152</v>
      </c>
      <c r="D5851" s="84">
        <v>43573</v>
      </c>
      <c r="E5851" s="85" t="s">
        <v>10220</v>
      </c>
      <c r="F5851" s="85" t="s">
        <v>3</v>
      </c>
      <c r="G5851" s="85">
        <v>1732411</v>
      </c>
      <c r="H5851" s="89"/>
      <c r="I5851" s="273" t="s">
        <v>11925</v>
      </c>
      <c r="J5851" s="89"/>
      <c r="K5851" s="89"/>
      <c r="L5851" s="89"/>
      <c r="M5851" s="89"/>
      <c r="N5851" s="274">
        <v>0</v>
      </c>
      <c r="O5851" s="274">
        <v>72</v>
      </c>
      <c r="P5851" s="89" t="s">
        <v>670</v>
      </c>
    </row>
    <row r="5852" spans="1:16" ht="51">
      <c r="A5852" s="271">
        <v>346</v>
      </c>
      <c r="B5852" s="89"/>
      <c r="C5852" s="272" t="s">
        <v>152</v>
      </c>
      <c r="D5852" s="84">
        <v>43573</v>
      </c>
      <c r="E5852" s="85" t="s">
        <v>10221</v>
      </c>
      <c r="F5852" s="85" t="s">
        <v>3</v>
      </c>
      <c r="G5852" s="85">
        <v>1732409</v>
      </c>
      <c r="H5852" s="89"/>
      <c r="I5852" s="273" t="s">
        <v>11926</v>
      </c>
      <c r="J5852" s="89"/>
      <c r="K5852" s="89"/>
      <c r="L5852" s="89"/>
      <c r="M5852" s="89"/>
      <c r="N5852" s="274">
        <v>0</v>
      </c>
      <c r="O5852" s="274">
        <v>108</v>
      </c>
      <c r="P5852" s="89" t="s">
        <v>670</v>
      </c>
    </row>
    <row r="5853" spans="1:16" ht="51">
      <c r="A5853" s="271">
        <v>346</v>
      </c>
      <c r="B5853" s="89"/>
      <c r="C5853" s="272" t="s">
        <v>152</v>
      </c>
      <c r="D5853" s="84">
        <v>43573</v>
      </c>
      <c r="E5853" s="85" t="s">
        <v>10222</v>
      </c>
      <c r="F5853" s="85" t="s">
        <v>3</v>
      </c>
      <c r="G5853" s="85">
        <v>1732408</v>
      </c>
      <c r="H5853" s="89"/>
      <c r="I5853" s="273" t="s">
        <v>11927</v>
      </c>
      <c r="J5853" s="89"/>
      <c r="K5853" s="89"/>
      <c r="L5853" s="89"/>
      <c r="M5853" s="89"/>
      <c r="N5853" s="274">
        <v>0</v>
      </c>
      <c r="O5853" s="274">
        <v>72</v>
      </c>
      <c r="P5853" s="89" t="s">
        <v>670</v>
      </c>
    </row>
    <row r="5854" spans="1:16" ht="51">
      <c r="A5854" s="271">
        <v>346</v>
      </c>
      <c r="B5854" s="89"/>
      <c r="C5854" s="272" t="s">
        <v>152</v>
      </c>
      <c r="D5854" s="84">
        <v>43573</v>
      </c>
      <c r="E5854" s="85" t="s">
        <v>10223</v>
      </c>
      <c r="F5854" s="85" t="s">
        <v>3</v>
      </c>
      <c r="G5854" s="85">
        <v>1732406</v>
      </c>
      <c r="H5854" s="89"/>
      <c r="I5854" s="273" t="s">
        <v>11928</v>
      </c>
      <c r="J5854" s="89"/>
      <c r="K5854" s="89"/>
      <c r="L5854" s="89"/>
      <c r="M5854" s="89"/>
      <c r="N5854" s="274">
        <v>0</v>
      </c>
      <c r="O5854" s="274">
        <v>90</v>
      </c>
      <c r="P5854" s="89" t="s">
        <v>670</v>
      </c>
    </row>
    <row r="5855" spans="1:16" ht="63.75">
      <c r="A5855" s="271">
        <v>346</v>
      </c>
      <c r="B5855" s="89"/>
      <c r="C5855" s="272" t="s">
        <v>152</v>
      </c>
      <c r="D5855" s="84">
        <v>43573</v>
      </c>
      <c r="E5855" s="85" t="s">
        <v>10224</v>
      </c>
      <c r="F5855" s="85" t="s">
        <v>3</v>
      </c>
      <c r="G5855" s="85">
        <v>1732404</v>
      </c>
      <c r="H5855" s="89"/>
      <c r="I5855" s="273" t="s">
        <v>11929</v>
      </c>
      <c r="J5855" s="89"/>
      <c r="K5855" s="89"/>
      <c r="L5855" s="89"/>
      <c r="M5855" s="89"/>
      <c r="N5855" s="274">
        <v>0</v>
      </c>
      <c r="O5855" s="274">
        <v>36</v>
      </c>
      <c r="P5855" s="89" t="s">
        <v>670</v>
      </c>
    </row>
    <row r="5856" spans="1:16" ht="51">
      <c r="A5856" s="271">
        <v>346</v>
      </c>
      <c r="B5856" s="89"/>
      <c r="C5856" s="272" t="s">
        <v>152</v>
      </c>
      <c r="D5856" s="84">
        <v>43573</v>
      </c>
      <c r="E5856" s="85" t="s">
        <v>10225</v>
      </c>
      <c r="F5856" s="85" t="s">
        <v>3</v>
      </c>
      <c r="G5856" s="85">
        <v>1732400</v>
      </c>
      <c r="H5856" s="89"/>
      <c r="I5856" s="273" t="s">
        <v>11930</v>
      </c>
      <c r="J5856" s="89"/>
      <c r="K5856" s="89"/>
      <c r="L5856" s="89"/>
      <c r="M5856" s="89"/>
      <c r="N5856" s="274">
        <v>0</v>
      </c>
      <c r="O5856" s="274">
        <v>54</v>
      </c>
      <c r="P5856" s="89" t="s">
        <v>670</v>
      </c>
    </row>
    <row r="5857" spans="1:16" ht="51">
      <c r="A5857" s="271" t="s">
        <v>565</v>
      </c>
      <c r="B5857" s="89"/>
      <c r="C5857" s="272" t="s">
        <v>615</v>
      </c>
      <c r="D5857" s="84">
        <v>43573</v>
      </c>
      <c r="E5857" s="85" t="s">
        <v>10226</v>
      </c>
      <c r="F5857" s="85" t="s">
        <v>3</v>
      </c>
      <c r="G5857" s="85">
        <v>1732594</v>
      </c>
      <c r="H5857" s="89"/>
      <c r="I5857" s="273" t="s">
        <v>11931</v>
      </c>
      <c r="J5857" s="89"/>
      <c r="K5857" s="89"/>
      <c r="L5857" s="89"/>
      <c r="M5857" s="89"/>
      <c r="N5857" s="274">
        <v>0</v>
      </c>
      <c r="O5857" s="274">
        <v>2640.03</v>
      </c>
      <c r="P5857" s="89" t="s">
        <v>670</v>
      </c>
    </row>
    <row r="5858" spans="1:16" ht="51">
      <c r="A5858" s="271" t="s">
        <v>565</v>
      </c>
      <c r="B5858" s="89"/>
      <c r="C5858" s="272" t="s">
        <v>615</v>
      </c>
      <c r="D5858" s="84">
        <v>43573</v>
      </c>
      <c r="E5858" s="85" t="s">
        <v>10227</v>
      </c>
      <c r="F5858" s="85" t="s">
        <v>3</v>
      </c>
      <c r="G5858" s="85">
        <v>1732593</v>
      </c>
      <c r="H5858" s="89"/>
      <c r="I5858" s="273" t="s">
        <v>11932</v>
      </c>
      <c r="J5858" s="89"/>
      <c r="K5858" s="89"/>
      <c r="L5858" s="89"/>
      <c r="M5858" s="89"/>
      <c r="N5858" s="274">
        <v>0</v>
      </c>
      <c r="O5858" s="274">
        <v>2640.03</v>
      </c>
      <c r="P5858" s="89" t="s">
        <v>670</v>
      </c>
    </row>
    <row r="5859" spans="1:16" ht="51">
      <c r="A5859" s="271" t="s">
        <v>565</v>
      </c>
      <c r="B5859" s="89"/>
      <c r="C5859" s="272" t="s">
        <v>615</v>
      </c>
      <c r="D5859" s="84">
        <v>43573</v>
      </c>
      <c r="E5859" s="85" t="s">
        <v>10228</v>
      </c>
      <c r="F5859" s="85" t="s">
        <v>3</v>
      </c>
      <c r="G5859" s="85">
        <v>1732592</v>
      </c>
      <c r="H5859" s="89"/>
      <c r="I5859" s="273" t="s">
        <v>11933</v>
      </c>
      <c r="J5859" s="89"/>
      <c r="K5859" s="89"/>
      <c r="L5859" s="89"/>
      <c r="M5859" s="89"/>
      <c r="N5859" s="274">
        <v>0</v>
      </c>
      <c r="O5859" s="274">
        <v>2640.03</v>
      </c>
      <c r="P5859" s="89" t="s">
        <v>670</v>
      </c>
    </row>
    <row r="5860" spans="1:16" ht="51">
      <c r="A5860" s="271" t="s">
        <v>565</v>
      </c>
      <c r="B5860" s="89"/>
      <c r="C5860" s="272" t="s">
        <v>615</v>
      </c>
      <c r="D5860" s="84">
        <v>43573</v>
      </c>
      <c r="E5860" s="85" t="s">
        <v>10229</v>
      </c>
      <c r="F5860" s="85" t="s">
        <v>3</v>
      </c>
      <c r="G5860" s="85">
        <v>1732591</v>
      </c>
      <c r="H5860" s="89"/>
      <c r="I5860" s="273" t="s">
        <v>11934</v>
      </c>
      <c r="J5860" s="89"/>
      <c r="K5860" s="89"/>
      <c r="L5860" s="89"/>
      <c r="M5860" s="89"/>
      <c r="N5860" s="274">
        <v>0</v>
      </c>
      <c r="O5860" s="274">
        <v>2640.03</v>
      </c>
      <c r="P5860" s="89" t="s">
        <v>670</v>
      </c>
    </row>
    <row r="5861" spans="1:16" ht="51">
      <c r="A5861" s="271" t="s">
        <v>565</v>
      </c>
      <c r="B5861" s="89"/>
      <c r="C5861" s="272" t="s">
        <v>615</v>
      </c>
      <c r="D5861" s="84">
        <v>43573</v>
      </c>
      <c r="E5861" s="85" t="s">
        <v>10230</v>
      </c>
      <c r="F5861" s="85" t="s">
        <v>3</v>
      </c>
      <c r="G5861" s="85">
        <v>1732579</v>
      </c>
      <c r="H5861" s="89"/>
      <c r="I5861" s="273" t="s">
        <v>11935</v>
      </c>
      <c r="J5861" s="89"/>
      <c r="K5861" s="89"/>
      <c r="L5861" s="89"/>
      <c r="M5861" s="89"/>
      <c r="N5861" s="274">
        <v>0</v>
      </c>
      <c r="O5861" s="274">
        <v>1880</v>
      </c>
      <c r="P5861" s="89" t="s">
        <v>670</v>
      </c>
    </row>
    <row r="5862" spans="1:16" ht="38.25">
      <c r="A5862" s="271" t="s">
        <v>565</v>
      </c>
      <c r="B5862" s="89"/>
      <c r="C5862" s="272" t="s">
        <v>615</v>
      </c>
      <c r="D5862" s="84">
        <v>43573</v>
      </c>
      <c r="E5862" s="85" t="s">
        <v>10231</v>
      </c>
      <c r="F5862" s="85" t="s">
        <v>3</v>
      </c>
      <c r="G5862" s="85">
        <v>1732557</v>
      </c>
      <c r="H5862" s="89"/>
      <c r="I5862" s="273" t="s">
        <v>11936</v>
      </c>
      <c r="J5862" s="89"/>
      <c r="K5862" s="89"/>
      <c r="L5862" s="89"/>
      <c r="M5862" s="89"/>
      <c r="N5862" s="274">
        <v>0</v>
      </c>
      <c r="O5862" s="274">
        <v>1200</v>
      </c>
      <c r="P5862" s="89" t="s">
        <v>670</v>
      </c>
    </row>
    <row r="5863" spans="1:16" ht="89.25">
      <c r="A5863" s="271">
        <v>587</v>
      </c>
      <c r="B5863" s="89"/>
      <c r="C5863" s="272" t="s">
        <v>730</v>
      </c>
      <c r="D5863" s="84">
        <v>43573</v>
      </c>
      <c r="E5863" s="85" t="s">
        <v>10232</v>
      </c>
      <c r="F5863" s="85" t="s">
        <v>3</v>
      </c>
      <c r="G5863" s="85">
        <v>1732555</v>
      </c>
      <c r="H5863" s="89"/>
      <c r="I5863" s="273" t="s">
        <v>11937</v>
      </c>
      <c r="J5863" s="89"/>
      <c r="K5863" s="89"/>
      <c r="L5863" s="89"/>
      <c r="M5863" s="89"/>
      <c r="N5863" s="274">
        <v>0</v>
      </c>
      <c r="O5863" s="274">
        <v>28.150000000000002</v>
      </c>
      <c r="P5863" s="89" t="s">
        <v>670</v>
      </c>
    </row>
    <row r="5864" spans="1:16" ht="51">
      <c r="A5864" s="271">
        <v>212</v>
      </c>
      <c r="B5864" s="89"/>
      <c r="C5864" s="272" t="s">
        <v>100</v>
      </c>
      <c r="D5864" s="84">
        <v>43573</v>
      </c>
      <c r="E5864" s="85" t="s">
        <v>10233</v>
      </c>
      <c r="F5864" s="85" t="s">
        <v>3</v>
      </c>
      <c r="G5864" s="85">
        <v>1732535</v>
      </c>
      <c r="H5864" s="89"/>
      <c r="I5864" s="273" t="s">
        <v>11938</v>
      </c>
      <c r="J5864" s="89"/>
      <c r="K5864" s="89"/>
      <c r="L5864" s="89"/>
      <c r="M5864" s="89"/>
      <c r="N5864" s="274">
        <v>0</v>
      </c>
      <c r="O5864" s="274">
        <v>871</v>
      </c>
      <c r="P5864" s="89" t="s">
        <v>670</v>
      </c>
    </row>
    <row r="5865" spans="1:16" ht="51">
      <c r="A5865" s="271" t="s">
        <v>565</v>
      </c>
      <c r="B5865" s="89"/>
      <c r="C5865" s="272" t="s">
        <v>615</v>
      </c>
      <c r="D5865" s="84">
        <v>43573</v>
      </c>
      <c r="E5865" s="85" t="s">
        <v>10234</v>
      </c>
      <c r="F5865" s="85" t="s">
        <v>3</v>
      </c>
      <c r="G5865" s="85">
        <v>1732522</v>
      </c>
      <c r="H5865" s="89"/>
      <c r="I5865" s="273" t="s">
        <v>11939</v>
      </c>
      <c r="J5865" s="89"/>
      <c r="K5865" s="89"/>
      <c r="L5865" s="89"/>
      <c r="M5865" s="89"/>
      <c r="N5865" s="274">
        <v>0</v>
      </c>
      <c r="O5865" s="274">
        <v>4075.71</v>
      </c>
      <c r="P5865" s="89" t="s">
        <v>670</v>
      </c>
    </row>
    <row r="5866" spans="1:16" ht="38.25">
      <c r="A5866" s="271">
        <v>592</v>
      </c>
      <c r="B5866" s="89"/>
      <c r="C5866" s="272" t="s">
        <v>645</v>
      </c>
      <c r="D5866" s="84">
        <v>43573</v>
      </c>
      <c r="E5866" s="85" t="s">
        <v>10235</v>
      </c>
      <c r="F5866" s="85" t="s">
        <v>3</v>
      </c>
      <c r="G5866" s="85">
        <v>1732506</v>
      </c>
      <c r="H5866" s="89"/>
      <c r="I5866" s="273" t="s">
        <v>7866</v>
      </c>
      <c r="J5866" s="89"/>
      <c r="K5866" s="89"/>
      <c r="L5866" s="89"/>
      <c r="M5866" s="89"/>
      <c r="N5866" s="274">
        <v>0</v>
      </c>
      <c r="O5866" s="274">
        <v>3000</v>
      </c>
      <c r="P5866" s="89" t="s">
        <v>670</v>
      </c>
    </row>
    <row r="5867" spans="1:16" ht="51">
      <c r="A5867" s="271">
        <v>592</v>
      </c>
      <c r="B5867" s="89"/>
      <c r="C5867" s="272" t="s">
        <v>645</v>
      </c>
      <c r="D5867" s="84">
        <v>43573</v>
      </c>
      <c r="E5867" s="85" t="s">
        <v>10236</v>
      </c>
      <c r="F5867" s="85" t="s">
        <v>3</v>
      </c>
      <c r="G5867" s="85">
        <v>1732505</v>
      </c>
      <c r="H5867" s="89"/>
      <c r="I5867" s="273" t="s">
        <v>11510</v>
      </c>
      <c r="J5867" s="89"/>
      <c r="K5867" s="89"/>
      <c r="L5867" s="89"/>
      <c r="M5867" s="89"/>
      <c r="N5867" s="274">
        <v>0</v>
      </c>
      <c r="O5867" s="274">
        <v>14630</v>
      </c>
      <c r="P5867" s="89" t="s">
        <v>670</v>
      </c>
    </row>
    <row r="5868" spans="1:16" ht="51">
      <c r="A5868" s="271">
        <v>592</v>
      </c>
      <c r="B5868" s="89"/>
      <c r="C5868" s="272" t="s">
        <v>645</v>
      </c>
      <c r="D5868" s="84">
        <v>43573</v>
      </c>
      <c r="E5868" s="85" t="s">
        <v>10237</v>
      </c>
      <c r="F5868" s="85" t="s">
        <v>3</v>
      </c>
      <c r="G5868" s="85">
        <v>1732503</v>
      </c>
      <c r="H5868" s="89"/>
      <c r="I5868" s="273" t="s">
        <v>11940</v>
      </c>
      <c r="J5868" s="89"/>
      <c r="K5868" s="89"/>
      <c r="L5868" s="89"/>
      <c r="M5868" s="89"/>
      <c r="N5868" s="274">
        <v>0</v>
      </c>
      <c r="O5868" s="274">
        <v>277</v>
      </c>
      <c r="P5868" s="89" t="s">
        <v>670</v>
      </c>
    </row>
    <row r="5869" spans="1:16" ht="51">
      <c r="A5869" s="271">
        <v>592</v>
      </c>
      <c r="B5869" s="89"/>
      <c r="C5869" s="272" t="s">
        <v>645</v>
      </c>
      <c r="D5869" s="84">
        <v>43573</v>
      </c>
      <c r="E5869" s="85" t="s">
        <v>10238</v>
      </c>
      <c r="F5869" s="85" t="s">
        <v>3</v>
      </c>
      <c r="G5869" s="85">
        <v>1732500</v>
      </c>
      <c r="H5869" s="89"/>
      <c r="I5869" s="273" t="s">
        <v>11941</v>
      </c>
      <c r="J5869" s="89"/>
      <c r="K5869" s="89"/>
      <c r="L5869" s="89"/>
      <c r="M5869" s="89"/>
      <c r="N5869" s="274">
        <v>0</v>
      </c>
      <c r="O5869" s="274">
        <v>14101</v>
      </c>
      <c r="P5869" s="89" t="s">
        <v>670</v>
      </c>
    </row>
    <row r="5870" spans="1:16" ht="51">
      <c r="A5870" s="271">
        <v>592</v>
      </c>
      <c r="B5870" s="89"/>
      <c r="C5870" s="272" t="s">
        <v>645</v>
      </c>
      <c r="D5870" s="84">
        <v>43573</v>
      </c>
      <c r="E5870" s="85" t="s">
        <v>10239</v>
      </c>
      <c r="F5870" s="85" t="s">
        <v>3</v>
      </c>
      <c r="G5870" s="85">
        <v>1732497</v>
      </c>
      <c r="H5870" s="89"/>
      <c r="I5870" s="273" t="s">
        <v>11942</v>
      </c>
      <c r="J5870" s="89"/>
      <c r="K5870" s="89"/>
      <c r="L5870" s="89"/>
      <c r="M5870" s="89"/>
      <c r="N5870" s="274">
        <v>0</v>
      </c>
      <c r="O5870" s="274">
        <v>519</v>
      </c>
      <c r="P5870" s="89" t="s">
        <v>670</v>
      </c>
    </row>
    <row r="5871" spans="1:16" ht="51">
      <c r="A5871" s="271">
        <v>592</v>
      </c>
      <c r="B5871" s="89"/>
      <c r="C5871" s="272" t="s">
        <v>645</v>
      </c>
      <c r="D5871" s="84">
        <v>43573</v>
      </c>
      <c r="E5871" s="85" t="s">
        <v>10240</v>
      </c>
      <c r="F5871" s="85" t="s">
        <v>3</v>
      </c>
      <c r="G5871" s="85">
        <v>1732496</v>
      </c>
      <c r="H5871" s="89"/>
      <c r="I5871" s="273" t="s">
        <v>11943</v>
      </c>
      <c r="J5871" s="89"/>
      <c r="K5871" s="89"/>
      <c r="L5871" s="89"/>
      <c r="M5871" s="89"/>
      <c r="N5871" s="274">
        <v>0</v>
      </c>
      <c r="O5871" s="274">
        <v>1603</v>
      </c>
      <c r="P5871" s="89" t="s">
        <v>670</v>
      </c>
    </row>
    <row r="5872" spans="1:16" ht="38.25">
      <c r="A5872" s="271">
        <v>650</v>
      </c>
      <c r="B5872" s="89"/>
      <c r="C5872" s="272" t="s">
        <v>187</v>
      </c>
      <c r="D5872" s="84">
        <v>43573</v>
      </c>
      <c r="E5872" s="85" t="s">
        <v>10241</v>
      </c>
      <c r="F5872" s="85" t="s">
        <v>3</v>
      </c>
      <c r="G5872" s="85">
        <v>1732227</v>
      </c>
      <c r="H5872" s="89"/>
      <c r="I5872" s="273" t="s">
        <v>11944</v>
      </c>
      <c r="J5872" s="89"/>
      <c r="K5872" s="89"/>
      <c r="L5872" s="89"/>
      <c r="M5872" s="89"/>
      <c r="N5872" s="274">
        <v>0</v>
      </c>
      <c r="O5872" s="274">
        <v>0.39</v>
      </c>
      <c r="P5872" s="89" t="s">
        <v>670</v>
      </c>
    </row>
    <row r="5873" spans="1:16" ht="38.25">
      <c r="A5873" s="271" t="s">
        <v>565</v>
      </c>
      <c r="B5873" s="89"/>
      <c r="C5873" s="272" t="s">
        <v>615</v>
      </c>
      <c r="D5873" s="84">
        <v>43573</v>
      </c>
      <c r="E5873" s="85" t="s">
        <v>10242</v>
      </c>
      <c r="F5873" s="85" t="s">
        <v>3</v>
      </c>
      <c r="G5873" s="85">
        <v>1732216</v>
      </c>
      <c r="H5873" s="89"/>
      <c r="I5873" s="273" t="s">
        <v>5935</v>
      </c>
      <c r="J5873" s="89"/>
      <c r="K5873" s="89"/>
      <c r="L5873" s="89"/>
      <c r="M5873" s="89"/>
      <c r="N5873" s="274">
        <v>0</v>
      </c>
      <c r="O5873" s="274">
        <v>818.77</v>
      </c>
      <c r="P5873" s="89" t="s">
        <v>670</v>
      </c>
    </row>
    <row r="5874" spans="1:16" ht="51">
      <c r="A5874" s="271" t="s">
        <v>565</v>
      </c>
      <c r="B5874" s="89"/>
      <c r="C5874" s="272" t="s">
        <v>615</v>
      </c>
      <c r="D5874" s="84">
        <v>43573</v>
      </c>
      <c r="E5874" s="85" t="s">
        <v>10243</v>
      </c>
      <c r="F5874" s="85" t="s">
        <v>3</v>
      </c>
      <c r="G5874" s="85">
        <v>1732372</v>
      </c>
      <c r="H5874" s="89"/>
      <c r="I5874" s="273" t="s">
        <v>11945</v>
      </c>
      <c r="J5874" s="89"/>
      <c r="K5874" s="89"/>
      <c r="L5874" s="89"/>
      <c r="M5874" s="89"/>
      <c r="N5874" s="274">
        <v>0</v>
      </c>
      <c r="O5874" s="274">
        <v>1758</v>
      </c>
      <c r="P5874" s="89" t="s">
        <v>670</v>
      </c>
    </row>
    <row r="5875" spans="1:16" ht="51">
      <c r="A5875" s="271" t="s">
        <v>565</v>
      </c>
      <c r="B5875" s="89"/>
      <c r="C5875" s="272" t="s">
        <v>615</v>
      </c>
      <c r="D5875" s="84">
        <v>43573</v>
      </c>
      <c r="E5875" s="85" t="s">
        <v>10244</v>
      </c>
      <c r="F5875" s="85" t="s">
        <v>3</v>
      </c>
      <c r="G5875" s="85">
        <v>1732363</v>
      </c>
      <c r="H5875" s="89"/>
      <c r="I5875" s="273" t="s">
        <v>11946</v>
      </c>
      <c r="J5875" s="89"/>
      <c r="K5875" s="89"/>
      <c r="L5875" s="89"/>
      <c r="M5875" s="89"/>
      <c r="N5875" s="274">
        <v>0</v>
      </c>
      <c r="O5875" s="274">
        <v>1220</v>
      </c>
      <c r="P5875" s="89" t="s">
        <v>670</v>
      </c>
    </row>
    <row r="5876" spans="1:16" ht="51">
      <c r="A5876" s="271" t="s">
        <v>565</v>
      </c>
      <c r="B5876" s="89"/>
      <c r="C5876" s="272" t="s">
        <v>615</v>
      </c>
      <c r="D5876" s="84">
        <v>43573</v>
      </c>
      <c r="E5876" s="85" t="s">
        <v>10245</v>
      </c>
      <c r="F5876" s="85" t="s">
        <v>3</v>
      </c>
      <c r="G5876" s="85">
        <v>1732362</v>
      </c>
      <c r="H5876" s="89"/>
      <c r="I5876" s="273" t="s">
        <v>11947</v>
      </c>
      <c r="J5876" s="89"/>
      <c r="K5876" s="89"/>
      <c r="L5876" s="89"/>
      <c r="M5876" s="89"/>
      <c r="N5876" s="274">
        <v>0</v>
      </c>
      <c r="O5876" s="274">
        <v>622</v>
      </c>
      <c r="P5876" s="89" t="s">
        <v>670</v>
      </c>
    </row>
    <row r="5877" spans="1:16" ht="51">
      <c r="A5877" s="271">
        <v>163</v>
      </c>
      <c r="B5877" s="89"/>
      <c r="C5877" s="272" t="s">
        <v>88</v>
      </c>
      <c r="D5877" s="84">
        <v>43573</v>
      </c>
      <c r="E5877" s="85" t="s">
        <v>10246</v>
      </c>
      <c r="F5877" s="85" t="s">
        <v>3</v>
      </c>
      <c r="G5877" s="85">
        <v>1732357</v>
      </c>
      <c r="H5877" s="89"/>
      <c r="I5877" s="273" t="s">
        <v>11948</v>
      </c>
      <c r="J5877" s="89"/>
      <c r="K5877" s="89"/>
      <c r="L5877" s="89"/>
      <c r="M5877" s="89"/>
      <c r="N5877" s="274">
        <v>0</v>
      </c>
      <c r="O5877" s="274">
        <v>8774.75</v>
      </c>
      <c r="P5877" s="89" t="s">
        <v>670</v>
      </c>
    </row>
    <row r="5878" spans="1:16" ht="51">
      <c r="A5878" s="271" t="s">
        <v>556</v>
      </c>
      <c r="B5878" s="89"/>
      <c r="C5878" s="272" t="s">
        <v>616</v>
      </c>
      <c r="D5878" s="84">
        <v>43573</v>
      </c>
      <c r="E5878" s="85" t="s">
        <v>10247</v>
      </c>
      <c r="F5878" s="85" t="s">
        <v>3</v>
      </c>
      <c r="G5878" s="85">
        <v>1732354</v>
      </c>
      <c r="H5878" s="89"/>
      <c r="I5878" s="273" t="s">
        <v>11949</v>
      </c>
      <c r="J5878" s="89"/>
      <c r="K5878" s="89"/>
      <c r="L5878" s="89"/>
      <c r="M5878" s="89"/>
      <c r="N5878" s="274">
        <v>0</v>
      </c>
      <c r="O5878" s="274">
        <v>799</v>
      </c>
      <c r="P5878" s="89" t="s">
        <v>670</v>
      </c>
    </row>
    <row r="5879" spans="1:16" ht="51">
      <c r="A5879" s="271">
        <v>163</v>
      </c>
      <c r="B5879" s="89"/>
      <c r="C5879" s="272" t="s">
        <v>88</v>
      </c>
      <c r="D5879" s="84">
        <v>43573</v>
      </c>
      <c r="E5879" s="85" t="s">
        <v>10248</v>
      </c>
      <c r="F5879" s="85" t="s">
        <v>3</v>
      </c>
      <c r="G5879" s="85">
        <v>1732353</v>
      </c>
      <c r="H5879" s="89"/>
      <c r="I5879" s="273" t="s">
        <v>11950</v>
      </c>
      <c r="J5879" s="89"/>
      <c r="K5879" s="89"/>
      <c r="L5879" s="89"/>
      <c r="M5879" s="89"/>
      <c r="N5879" s="274">
        <v>0</v>
      </c>
      <c r="O5879" s="274">
        <v>9296</v>
      </c>
      <c r="P5879" s="89" t="s">
        <v>670</v>
      </c>
    </row>
    <row r="5880" spans="1:16" ht="51">
      <c r="A5880" s="271">
        <v>163</v>
      </c>
      <c r="B5880" s="89"/>
      <c r="C5880" s="272" t="s">
        <v>88</v>
      </c>
      <c r="D5880" s="84">
        <v>43573</v>
      </c>
      <c r="E5880" s="85" t="s">
        <v>10249</v>
      </c>
      <c r="F5880" s="85" t="s">
        <v>3</v>
      </c>
      <c r="G5880" s="85">
        <v>1732347</v>
      </c>
      <c r="H5880" s="89"/>
      <c r="I5880" s="273" t="s">
        <v>11951</v>
      </c>
      <c r="J5880" s="89"/>
      <c r="K5880" s="89"/>
      <c r="L5880" s="89"/>
      <c r="M5880" s="89"/>
      <c r="N5880" s="274">
        <v>0</v>
      </c>
      <c r="O5880" s="274">
        <v>36</v>
      </c>
      <c r="P5880" s="89" t="s">
        <v>670</v>
      </c>
    </row>
    <row r="5881" spans="1:16" ht="51">
      <c r="A5881" s="271">
        <v>163</v>
      </c>
      <c r="B5881" s="89"/>
      <c r="C5881" s="272" t="s">
        <v>88</v>
      </c>
      <c r="D5881" s="84">
        <v>43573</v>
      </c>
      <c r="E5881" s="85" t="s">
        <v>10250</v>
      </c>
      <c r="F5881" s="85" t="s">
        <v>3</v>
      </c>
      <c r="G5881" s="85">
        <v>1732343</v>
      </c>
      <c r="H5881" s="89"/>
      <c r="I5881" s="273" t="s">
        <v>11952</v>
      </c>
      <c r="J5881" s="89"/>
      <c r="K5881" s="89"/>
      <c r="L5881" s="89"/>
      <c r="M5881" s="89"/>
      <c r="N5881" s="274">
        <v>0</v>
      </c>
      <c r="O5881" s="274">
        <v>2388</v>
      </c>
      <c r="P5881" s="89" t="s">
        <v>670</v>
      </c>
    </row>
    <row r="5882" spans="1:16" ht="51">
      <c r="A5882" s="271">
        <v>163</v>
      </c>
      <c r="B5882" s="89"/>
      <c r="C5882" s="272" t="s">
        <v>88</v>
      </c>
      <c r="D5882" s="84">
        <v>43573</v>
      </c>
      <c r="E5882" s="85" t="s">
        <v>10251</v>
      </c>
      <c r="F5882" s="85" t="s">
        <v>3</v>
      </c>
      <c r="G5882" s="85">
        <v>1732339</v>
      </c>
      <c r="H5882" s="89"/>
      <c r="I5882" s="273" t="s">
        <v>11953</v>
      </c>
      <c r="J5882" s="89"/>
      <c r="K5882" s="89"/>
      <c r="L5882" s="89"/>
      <c r="M5882" s="89"/>
      <c r="N5882" s="274">
        <v>0</v>
      </c>
      <c r="O5882" s="274">
        <v>5412.56</v>
      </c>
      <c r="P5882" s="89" t="s">
        <v>670</v>
      </c>
    </row>
    <row r="5883" spans="1:16" ht="51">
      <c r="A5883" s="271">
        <v>670</v>
      </c>
      <c r="B5883" s="89"/>
      <c r="C5883" s="272" t="s">
        <v>190</v>
      </c>
      <c r="D5883" s="84">
        <v>43573</v>
      </c>
      <c r="E5883" s="85" t="s">
        <v>10252</v>
      </c>
      <c r="F5883" s="85" t="s">
        <v>3</v>
      </c>
      <c r="G5883" s="85">
        <v>1732333</v>
      </c>
      <c r="H5883" s="89"/>
      <c r="I5883" s="273" t="s">
        <v>11954</v>
      </c>
      <c r="J5883" s="89"/>
      <c r="K5883" s="89"/>
      <c r="L5883" s="89"/>
      <c r="M5883" s="89"/>
      <c r="N5883" s="274">
        <v>0</v>
      </c>
      <c r="O5883" s="274">
        <v>384</v>
      </c>
      <c r="P5883" s="89" t="s">
        <v>670</v>
      </c>
    </row>
    <row r="5884" spans="1:16" ht="63.75">
      <c r="A5884" s="271">
        <v>290</v>
      </c>
      <c r="B5884" s="89"/>
      <c r="C5884" s="272" t="s">
        <v>128</v>
      </c>
      <c r="D5884" s="84">
        <v>43573</v>
      </c>
      <c r="E5884" s="85" t="s">
        <v>10253</v>
      </c>
      <c r="F5884" s="85" t="s">
        <v>3</v>
      </c>
      <c r="G5884" s="85">
        <v>1732316</v>
      </c>
      <c r="H5884" s="89"/>
      <c r="I5884" s="273" t="s">
        <v>11955</v>
      </c>
      <c r="J5884" s="89"/>
      <c r="K5884" s="89"/>
      <c r="L5884" s="89"/>
      <c r="M5884" s="89"/>
      <c r="N5884" s="274">
        <v>0</v>
      </c>
      <c r="O5884" s="274">
        <v>1875.8500000000001</v>
      </c>
      <c r="P5884" s="89" t="s">
        <v>670</v>
      </c>
    </row>
    <row r="5885" spans="1:16" ht="63.75">
      <c r="A5885" s="271">
        <v>650</v>
      </c>
      <c r="B5885" s="89"/>
      <c r="C5885" s="272" t="s">
        <v>187</v>
      </c>
      <c r="D5885" s="84">
        <v>43573</v>
      </c>
      <c r="E5885" s="85" t="s">
        <v>10254</v>
      </c>
      <c r="F5885" s="85" t="s">
        <v>3</v>
      </c>
      <c r="G5885" s="85">
        <v>1732309</v>
      </c>
      <c r="H5885" s="89"/>
      <c r="I5885" s="273" t="s">
        <v>11956</v>
      </c>
      <c r="J5885" s="89"/>
      <c r="K5885" s="89"/>
      <c r="L5885" s="89"/>
      <c r="M5885" s="89"/>
      <c r="N5885" s="274">
        <v>0</v>
      </c>
      <c r="O5885" s="274">
        <v>230</v>
      </c>
      <c r="P5885" s="89" t="s">
        <v>670</v>
      </c>
    </row>
    <row r="5886" spans="1:16" ht="63.75">
      <c r="A5886" s="271">
        <v>41</v>
      </c>
      <c r="B5886" s="89"/>
      <c r="C5886" s="272" t="s">
        <v>47</v>
      </c>
      <c r="D5886" s="84">
        <v>43573</v>
      </c>
      <c r="E5886" s="85" t="s">
        <v>10255</v>
      </c>
      <c r="F5886" s="85" t="s">
        <v>3</v>
      </c>
      <c r="G5886" s="85">
        <v>1732273</v>
      </c>
      <c r="H5886" s="89"/>
      <c r="I5886" s="273" t="s">
        <v>11957</v>
      </c>
      <c r="J5886" s="89"/>
      <c r="K5886" s="89"/>
      <c r="L5886" s="89"/>
      <c r="M5886" s="89"/>
      <c r="N5886" s="274">
        <v>0</v>
      </c>
      <c r="O5886" s="274">
        <v>93960</v>
      </c>
      <c r="P5886" s="89" t="s">
        <v>670</v>
      </c>
    </row>
    <row r="5887" spans="1:16" ht="63.75">
      <c r="A5887" s="271">
        <v>76</v>
      </c>
      <c r="B5887" s="89"/>
      <c r="C5887" s="272" t="s">
        <v>54</v>
      </c>
      <c r="D5887" s="84">
        <v>43573</v>
      </c>
      <c r="E5887" s="85" t="s">
        <v>10256</v>
      </c>
      <c r="F5887" s="85" t="s">
        <v>3</v>
      </c>
      <c r="G5887" s="85">
        <v>1732254</v>
      </c>
      <c r="H5887" s="89"/>
      <c r="I5887" s="273" t="s">
        <v>11958</v>
      </c>
      <c r="J5887" s="89"/>
      <c r="K5887" s="89"/>
      <c r="L5887" s="89"/>
      <c r="M5887" s="89"/>
      <c r="N5887" s="274">
        <v>0</v>
      </c>
      <c r="O5887" s="274">
        <v>480</v>
      </c>
      <c r="P5887" s="89" t="s">
        <v>670</v>
      </c>
    </row>
    <row r="5888" spans="1:16" ht="63.75">
      <c r="A5888" s="271">
        <v>76</v>
      </c>
      <c r="B5888" s="89"/>
      <c r="C5888" s="272" t="s">
        <v>54</v>
      </c>
      <c r="D5888" s="84">
        <v>43573</v>
      </c>
      <c r="E5888" s="85" t="s">
        <v>10257</v>
      </c>
      <c r="F5888" s="85" t="s">
        <v>3</v>
      </c>
      <c r="G5888" s="85">
        <v>1732248</v>
      </c>
      <c r="H5888" s="89"/>
      <c r="I5888" s="273" t="s">
        <v>11959</v>
      </c>
      <c r="J5888" s="89"/>
      <c r="K5888" s="89"/>
      <c r="L5888" s="89"/>
      <c r="M5888" s="89"/>
      <c r="N5888" s="274">
        <v>0</v>
      </c>
      <c r="O5888" s="274">
        <v>480</v>
      </c>
      <c r="P5888" s="89" t="s">
        <v>670</v>
      </c>
    </row>
    <row r="5889" spans="1:16" ht="51">
      <c r="A5889" s="271">
        <v>346</v>
      </c>
      <c r="B5889" s="89"/>
      <c r="C5889" s="272" t="s">
        <v>152</v>
      </c>
      <c r="D5889" s="84">
        <v>43573</v>
      </c>
      <c r="E5889" s="85" t="s">
        <v>10258</v>
      </c>
      <c r="F5889" s="85" t="s">
        <v>3</v>
      </c>
      <c r="G5889" s="85">
        <v>1732399</v>
      </c>
      <c r="H5889" s="89"/>
      <c r="I5889" s="273" t="s">
        <v>11960</v>
      </c>
      <c r="J5889" s="89"/>
      <c r="K5889" s="89"/>
      <c r="L5889" s="89"/>
      <c r="M5889" s="89"/>
      <c r="N5889" s="274">
        <v>0</v>
      </c>
      <c r="O5889" s="274">
        <v>72</v>
      </c>
      <c r="P5889" s="89" t="s">
        <v>670</v>
      </c>
    </row>
    <row r="5890" spans="1:16" ht="51">
      <c r="A5890" s="271">
        <v>346</v>
      </c>
      <c r="B5890" s="89"/>
      <c r="C5890" s="272" t="s">
        <v>152</v>
      </c>
      <c r="D5890" s="84">
        <v>43573</v>
      </c>
      <c r="E5890" s="85" t="s">
        <v>10259</v>
      </c>
      <c r="F5890" s="85" t="s">
        <v>3</v>
      </c>
      <c r="G5890" s="85">
        <v>1732398</v>
      </c>
      <c r="H5890" s="89"/>
      <c r="I5890" s="273" t="s">
        <v>11961</v>
      </c>
      <c r="J5890" s="89"/>
      <c r="K5890" s="89"/>
      <c r="L5890" s="89"/>
      <c r="M5890" s="89"/>
      <c r="N5890" s="274">
        <v>0</v>
      </c>
      <c r="O5890" s="274">
        <v>252</v>
      </c>
      <c r="P5890" s="89" t="s">
        <v>670</v>
      </c>
    </row>
    <row r="5891" spans="1:16" ht="51">
      <c r="A5891" s="271">
        <v>346</v>
      </c>
      <c r="B5891" s="89"/>
      <c r="C5891" s="272" t="s">
        <v>152</v>
      </c>
      <c r="D5891" s="84">
        <v>43573</v>
      </c>
      <c r="E5891" s="85" t="s">
        <v>10260</v>
      </c>
      <c r="F5891" s="85" t="s">
        <v>3</v>
      </c>
      <c r="G5891" s="85">
        <v>1732397</v>
      </c>
      <c r="H5891" s="89"/>
      <c r="I5891" s="273" t="s">
        <v>11962</v>
      </c>
      <c r="J5891" s="89"/>
      <c r="K5891" s="89"/>
      <c r="L5891" s="89"/>
      <c r="M5891" s="89"/>
      <c r="N5891" s="274">
        <v>0</v>
      </c>
      <c r="O5891" s="274">
        <v>18</v>
      </c>
      <c r="P5891" s="89" t="s">
        <v>670</v>
      </c>
    </row>
    <row r="5892" spans="1:16" ht="38.25">
      <c r="A5892" s="271" t="s">
        <v>565</v>
      </c>
      <c r="B5892" s="89"/>
      <c r="C5892" s="272" t="s">
        <v>615</v>
      </c>
      <c r="D5892" s="84">
        <v>43573</v>
      </c>
      <c r="E5892" s="85" t="s">
        <v>10261</v>
      </c>
      <c r="F5892" s="85" t="s">
        <v>3</v>
      </c>
      <c r="G5892" s="85">
        <v>1732394</v>
      </c>
      <c r="H5892" s="89"/>
      <c r="I5892" s="273" t="s">
        <v>11963</v>
      </c>
      <c r="J5892" s="89"/>
      <c r="K5892" s="89"/>
      <c r="L5892" s="89"/>
      <c r="M5892" s="89"/>
      <c r="N5892" s="274">
        <v>0</v>
      </c>
      <c r="O5892" s="274">
        <v>77.16</v>
      </c>
      <c r="P5892" s="89" t="s">
        <v>670</v>
      </c>
    </row>
    <row r="5893" spans="1:16" ht="51">
      <c r="A5893" s="271">
        <v>585</v>
      </c>
      <c r="B5893" s="89"/>
      <c r="C5893" s="272" t="s">
        <v>183</v>
      </c>
      <c r="D5893" s="84">
        <v>43573</v>
      </c>
      <c r="E5893" s="85" t="s">
        <v>10262</v>
      </c>
      <c r="F5893" s="85" t="s">
        <v>3</v>
      </c>
      <c r="G5893" s="85">
        <v>1732390</v>
      </c>
      <c r="H5893" s="89"/>
      <c r="I5893" s="273" t="s">
        <v>11964</v>
      </c>
      <c r="J5893" s="89"/>
      <c r="K5893" s="89"/>
      <c r="L5893" s="89"/>
      <c r="M5893" s="89"/>
      <c r="N5893" s="274">
        <v>0</v>
      </c>
      <c r="O5893" s="274">
        <v>10</v>
      </c>
      <c r="P5893" s="89" t="s">
        <v>670</v>
      </c>
    </row>
    <row r="5894" spans="1:16" ht="38.25">
      <c r="A5894" s="271">
        <v>592</v>
      </c>
      <c r="B5894" s="89"/>
      <c r="C5894" s="272" t="s">
        <v>645</v>
      </c>
      <c r="D5894" s="84">
        <v>43573</v>
      </c>
      <c r="E5894" s="85" t="s">
        <v>10263</v>
      </c>
      <c r="F5894" s="85" t="s">
        <v>3</v>
      </c>
      <c r="G5894" s="85">
        <v>1732389</v>
      </c>
      <c r="H5894" s="89"/>
      <c r="I5894" s="273" t="s">
        <v>11965</v>
      </c>
      <c r="J5894" s="89"/>
      <c r="K5894" s="89"/>
      <c r="L5894" s="89"/>
      <c r="M5894" s="89"/>
      <c r="N5894" s="274">
        <v>0</v>
      </c>
      <c r="O5894" s="274">
        <v>995</v>
      </c>
      <c r="P5894" s="89" t="s">
        <v>670</v>
      </c>
    </row>
    <row r="5895" spans="1:16" ht="51">
      <c r="A5895" s="271">
        <v>47</v>
      </c>
      <c r="B5895" s="89"/>
      <c r="C5895" s="272" t="s">
        <v>49</v>
      </c>
      <c r="D5895" s="84">
        <v>43573</v>
      </c>
      <c r="E5895" s="85" t="s">
        <v>10264</v>
      </c>
      <c r="F5895" s="85" t="s">
        <v>3</v>
      </c>
      <c r="G5895" s="85">
        <v>1732387</v>
      </c>
      <c r="H5895" s="89"/>
      <c r="I5895" s="273" t="s">
        <v>11966</v>
      </c>
      <c r="J5895" s="89"/>
      <c r="K5895" s="89"/>
      <c r="L5895" s="89"/>
      <c r="M5895" s="89"/>
      <c r="N5895" s="274">
        <v>0</v>
      </c>
      <c r="O5895" s="274">
        <v>2417.5</v>
      </c>
      <c r="P5895" s="89" t="s">
        <v>670</v>
      </c>
    </row>
    <row r="5896" spans="1:16" ht="63.75">
      <c r="A5896" s="271">
        <v>223</v>
      </c>
      <c r="B5896" s="89"/>
      <c r="C5896" s="272" t="s">
        <v>104</v>
      </c>
      <c r="D5896" s="84">
        <v>43573</v>
      </c>
      <c r="E5896" s="85" t="s">
        <v>10265</v>
      </c>
      <c r="F5896" s="85" t="s">
        <v>3</v>
      </c>
      <c r="G5896" s="85">
        <v>1732386</v>
      </c>
      <c r="H5896" s="89"/>
      <c r="I5896" s="273" t="s">
        <v>11967</v>
      </c>
      <c r="J5896" s="89"/>
      <c r="K5896" s="89"/>
      <c r="L5896" s="89"/>
      <c r="M5896" s="89"/>
      <c r="N5896" s="274">
        <v>0</v>
      </c>
      <c r="O5896" s="274">
        <v>36</v>
      </c>
      <c r="P5896" s="89" t="s">
        <v>670</v>
      </c>
    </row>
    <row r="5897" spans="1:16" ht="51">
      <c r="A5897" s="271">
        <v>592</v>
      </c>
      <c r="B5897" s="89"/>
      <c r="C5897" s="272" t="s">
        <v>645</v>
      </c>
      <c r="D5897" s="84">
        <v>43573</v>
      </c>
      <c r="E5897" s="85" t="s">
        <v>10266</v>
      </c>
      <c r="F5897" s="85" t="s">
        <v>3</v>
      </c>
      <c r="G5897" s="85">
        <v>1732384</v>
      </c>
      <c r="H5897" s="89"/>
      <c r="I5897" s="273" t="s">
        <v>11968</v>
      </c>
      <c r="J5897" s="89"/>
      <c r="K5897" s="89"/>
      <c r="L5897" s="89"/>
      <c r="M5897" s="89"/>
      <c r="N5897" s="274">
        <v>0</v>
      </c>
      <c r="O5897" s="274">
        <v>651</v>
      </c>
      <c r="P5897" s="89" t="s">
        <v>670</v>
      </c>
    </row>
    <row r="5898" spans="1:16" ht="38.25">
      <c r="A5898" s="271">
        <v>592</v>
      </c>
      <c r="B5898" s="89"/>
      <c r="C5898" s="272" t="s">
        <v>645</v>
      </c>
      <c r="D5898" s="84">
        <v>43573</v>
      </c>
      <c r="E5898" s="85" t="s">
        <v>10267</v>
      </c>
      <c r="F5898" s="85" t="s">
        <v>3</v>
      </c>
      <c r="G5898" s="85">
        <v>1732383</v>
      </c>
      <c r="H5898" s="89"/>
      <c r="I5898" s="273" t="s">
        <v>11969</v>
      </c>
      <c r="J5898" s="89"/>
      <c r="K5898" s="89"/>
      <c r="L5898" s="89"/>
      <c r="M5898" s="89"/>
      <c r="N5898" s="274">
        <v>0</v>
      </c>
      <c r="O5898" s="274">
        <v>744</v>
      </c>
      <c r="P5898" s="89" t="s">
        <v>670</v>
      </c>
    </row>
    <row r="5899" spans="1:16" ht="51">
      <c r="A5899" s="271">
        <v>670</v>
      </c>
      <c r="B5899" s="89"/>
      <c r="C5899" s="272" t="s">
        <v>190</v>
      </c>
      <c r="D5899" s="84">
        <v>43573</v>
      </c>
      <c r="E5899" s="85" t="s">
        <v>10268</v>
      </c>
      <c r="F5899" s="85" t="s">
        <v>3</v>
      </c>
      <c r="G5899" s="85">
        <v>1732338</v>
      </c>
      <c r="H5899" s="89"/>
      <c r="I5899" s="273" t="s">
        <v>11970</v>
      </c>
      <c r="J5899" s="89"/>
      <c r="K5899" s="89"/>
      <c r="L5899" s="89"/>
      <c r="M5899" s="89"/>
      <c r="N5899" s="274">
        <v>0</v>
      </c>
      <c r="O5899" s="274">
        <v>9</v>
      </c>
      <c r="P5899" s="89" t="s">
        <v>670</v>
      </c>
    </row>
    <row r="5900" spans="1:16" ht="51">
      <c r="A5900" s="271">
        <v>378</v>
      </c>
      <c r="B5900" s="89"/>
      <c r="C5900" s="272" t="s">
        <v>639</v>
      </c>
      <c r="D5900" s="84">
        <v>43573</v>
      </c>
      <c r="E5900" s="85" t="s">
        <v>10269</v>
      </c>
      <c r="F5900" s="85" t="s">
        <v>3</v>
      </c>
      <c r="G5900" s="85">
        <v>1732330</v>
      </c>
      <c r="H5900" s="89"/>
      <c r="I5900" s="273" t="s">
        <v>11971</v>
      </c>
      <c r="J5900" s="89"/>
      <c r="K5900" s="89"/>
      <c r="L5900" s="89"/>
      <c r="M5900" s="89"/>
      <c r="N5900" s="274">
        <v>0</v>
      </c>
      <c r="O5900" s="274">
        <v>68.400000000000006</v>
      </c>
      <c r="P5900" s="89" t="s">
        <v>670</v>
      </c>
    </row>
    <row r="5901" spans="1:16" ht="38.25">
      <c r="A5901" s="271">
        <v>378</v>
      </c>
      <c r="B5901" s="89"/>
      <c r="C5901" s="272" t="s">
        <v>639</v>
      </c>
      <c r="D5901" s="84">
        <v>43573</v>
      </c>
      <c r="E5901" s="85" t="s">
        <v>10270</v>
      </c>
      <c r="F5901" s="85" t="s">
        <v>3</v>
      </c>
      <c r="G5901" s="85">
        <v>1732324</v>
      </c>
      <c r="H5901" s="89"/>
      <c r="I5901" s="273" t="s">
        <v>11972</v>
      </c>
      <c r="J5901" s="89"/>
      <c r="K5901" s="89"/>
      <c r="L5901" s="89"/>
      <c r="M5901" s="89"/>
      <c r="N5901" s="274">
        <v>0</v>
      </c>
      <c r="O5901" s="274">
        <v>1955.54</v>
      </c>
      <c r="P5901" s="89" t="s">
        <v>670</v>
      </c>
    </row>
    <row r="5902" spans="1:16" ht="38.25">
      <c r="A5902" s="271">
        <v>291</v>
      </c>
      <c r="B5902" s="89"/>
      <c r="C5902" s="272" t="s">
        <v>129</v>
      </c>
      <c r="D5902" s="84">
        <v>43573</v>
      </c>
      <c r="E5902" s="85" t="s">
        <v>10271</v>
      </c>
      <c r="F5902" s="85" t="s">
        <v>3</v>
      </c>
      <c r="G5902" s="85">
        <v>1732323</v>
      </c>
      <c r="H5902" s="89"/>
      <c r="I5902" s="273" t="s">
        <v>11973</v>
      </c>
      <c r="J5902" s="89"/>
      <c r="K5902" s="89"/>
      <c r="L5902" s="89"/>
      <c r="M5902" s="89"/>
      <c r="N5902" s="274">
        <v>0</v>
      </c>
      <c r="O5902" s="274">
        <v>1138.6600000000001</v>
      </c>
      <c r="P5902" s="89" t="s">
        <v>670</v>
      </c>
    </row>
    <row r="5903" spans="1:16" ht="51">
      <c r="A5903" s="271">
        <v>20</v>
      </c>
      <c r="B5903" s="89"/>
      <c r="C5903" s="272" t="s">
        <v>44</v>
      </c>
      <c r="D5903" s="84">
        <v>43573</v>
      </c>
      <c r="E5903" s="85" t="s">
        <v>10272</v>
      </c>
      <c r="F5903" s="85" t="s">
        <v>3</v>
      </c>
      <c r="G5903" s="85">
        <v>1732284</v>
      </c>
      <c r="H5903" s="89"/>
      <c r="I5903" s="273" t="s">
        <v>11974</v>
      </c>
      <c r="J5903" s="89"/>
      <c r="K5903" s="89"/>
      <c r="L5903" s="89"/>
      <c r="M5903" s="89"/>
      <c r="N5903" s="274">
        <v>0</v>
      </c>
      <c r="O5903" s="274">
        <v>411</v>
      </c>
      <c r="P5903" s="89" t="s">
        <v>670</v>
      </c>
    </row>
    <row r="5904" spans="1:16" ht="51">
      <c r="A5904" s="271" t="s">
        <v>565</v>
      </c>
      <c r="B5904" s="89"/>
      <c r="C5904" s="272" t="s">
        <v>615</v>
      </c>
      <c r="D5904" s="84">
        <v>43573</v>
      </c>
      <c r="E5904" s="85" t="s">
        <v>10273</v>
      </c>
      <c r="F5904" s="85" t="s">
        <v>3</v>
      </c>
      <c r="G5904" s="85">
        <v>1732272</v>
      </c>
      <c r="H5904" s="89"/>
      <c r="I5904" s="273" t="s">
        <v>11975</v>
      </c>
      <c r="J5904" s="89"/>
      <c r="K5904" s="89"/>
      <c r="L5904" s="89"/>
      <c r="M5904" s="89"/>
      <c r="N5904" s="274">
        <v>0</v>
      </c>
      <c r="O5904" s="274">
        <v>8247.1</v>
      </c>
      <c r="P5904" s="89" t="s">
        <v>670</v>
      </c>
    </row>
    <row r="5905" spans="1:16" ht="51">
      <c r="A5905" s="271">
        <v>15</v>
      </c>
      <c r="B5905" s="89"/>
      <c r="C5905" s="272" t="s">
        <v>42</v>
      </c>
      <c r="D5905" s="84">
        <v>43573</v>
      </c>
      <c r="E5905" s="85" t="s">
        <v>10274</v>
      </c>
      <c r="F5905" s="85" t="s">
        <v>3</v>
      </c>
      <c r="G5905" s="85">
        <v>1732267</v>
      </c>
      <c r="H5905" s="89"/>
      <c r="I5905" s="273" t="s">
        <v>11976</v>
      </c>
      <c r="J5905" s="89"/>
      <c r="K5905" s="89"/>
      <c r="L5905" s="89"/>
      <c r="M5905" s="89"/>
      <c r="N5905" s="274">
        <v>0</v>
      </c>
      <c r="O5905" s="274">
        <v>5001</v>
      </c>
      <c r="P5905" s="89" t="s">
        <v>670</v>
      </c>
    </row>
    <row r="5906" spans="1:16" ht="51">
      <c r="A5906" s="271">
        <v>41</v>
      </c>
      <c r="B5906" s="89"/>
      <c r="C5906" s="272" t="s">
        <v>47</v>
      </c>
      <c r="D5906" s="84">
        <v>43573</v>
      </c>
      <c r="E5906" s="85" t="s">
        <v>10275</v>
      </c>
      <c r="F5906" s="85" t="s">
        <v>3</v>
      </c>
      <c r="G5906" s="85">
        <v>1732265</v>
      </c>
      <c r="H5906" s="89"/>
      <c r="I5906" s="273" t="s">
        <v>11977</v>
      </c>
      <c r="J5906" s="89"/>
      <c r="K5906" s="89"/>
      <c r="L5906" s="89"/>
      <c r="M5906" s="89"/>
      <c r="N5906" s="274">
        <v>0</v>
      </c>
      <c r="O5906" s="274">
        <v>371</v>
      </c>
      <c r="P5906" s="89" t="s">
        <v>670</v>
      </c>
    </row>
    <row r="5907" spans="1:16" ht="51">
      <c r="A5907" s="271">
        <v>46</v>
      </c>
      <c r="B5907" s="89"/>
      <c r="C5907" s="272" t="s">
        <v>48</v>
      </c>
      <c r="D5907" s="84">
        <v>43577</v>
      </c>
      <c r="E5907" s="85" t="s">
        <v>10276</v>
      </c>
      <c r="F5907" s="85" t="s">
        <v>3</v>
      </c>
      <c r="G5907" s="85">
        <v>1732925</v>
      </c>
      <c r="H5907" s="89"/>
      <c r="I5907" s="273" t="s">
        <v>11978</v>
      </c>
      <c r="J5907" s="89"/>
      <c r="K5907" s="89"/>
      <c r="L5907" s="89"/>
      <c r="M5907" s="89"/>
      <c r="N5907" s="274">
        <v>0</v>
      </c>
      <c r="O5907" s="274">
        <v>1500</v>
      </c>
      <c r="P5907" s="89" t="s">
        <v>670</v>
      </c>
    </row>
    <row r="5908" spans="1:16" ht="51">
      <c r="A5908" s="271">
        <v>15</v>
      </c>
      <c r="B5908" s="89"/>
      <c r="C5908" s="272" t="s">
        <v>42</v>
      </c>
      <c r="D5908" s="84">
        <v>43577</v>
      </c>
      <c r="E5908" s="85" t="s">
        <v>10277</v>
      </c>
      <c r="F5908" s="85" t="s">
        <v>3</v>
      </c>
      <c r="G5908" s="85">
        <v>1732959</v>
      </c>
      <c r="H5908" s="89"/>
      <c r="I5908" s="273" t="s">
        <v>11979</v>
      </c>
      <c r="J5908" s="89"/>
      <c r="K5908" s="89"/>
      <c r="L5908" s="89"/>
      <c r="M5908" s="89"/>
      <c r="N5908" s="274">
        <v>0</v>
      </c>
      <c r="O5908" s="274">
        <v>6002</v>
      </c>
      <c r="P5908" s="89" t="s">
        <v>670</v>
      </c>
    </row>
    <row r="5909" spans="1:16" ht="38.25">
      <c r="A5909" s="271" t="s">
        <v>565</v>
      </c>
      <c r="B5909" s="89"/>
      <c r="C5909" s="272" t="s">
        <v>615</v>
      </c>
      <c r="D5909" s="84">
        <v>43577</v>
      </c>
      <c r="E5909" s="85" t="s">
        <v>10278</v>
      </c>
      <c r="F5909" s="85" t="s">
        <v>3</v>
      </c>
      <c r="G5909" s="85">
        <v>1732988</v>
      </c>
      <c r="H5909" s="89"/>
      <c r="I5909" s="273" t="s">
        <v>11980</v>
      </c>
      <c r="J5909" s="89"/>
      <c r="K5909" s="89"/>
      <c r="L5909" s="89"/>
      <c r="M5909" s="89"/>
      <c r="N5909" s="274">
        <v>0</v>
      </c>
      <c r="O5909" s="274">
        <v>431</v>
      </c>
      <c r="P5909" s="89" t="s">
        <v>670</v>
      </c>
    </row>
    <row r="5910" spans="1:16" ht="51">
      <c r="A5910" s="271" t="s">
        <v>565</v>
      </c>
      <c r="B5910" s="89"/>
      <c r="C5910" s="272" t="s">
        <v>615</v>
      </c>
      <c r="D5910" s="84">
        <v>43577</v>
      </c>
      <c r="E5910" s="85" t="s">
        <v>10279</v>
      </c>
      <c r="F5910" s="85" t="s">
        <v>3</v>
      </c>
      <c r="G5910" s="85">
        <v>1732989</v>
      </c>
      <c r="H5910" s="89"/>
      <c r="I5910" s="273" t="s">
        <v>11981</v>
      </c>
      <c r="J5910" s="89"/>
      <c r="K5910" s="89"/>
      <c r="L5910" s="89"/>
      <c r="M5910" s="89"/>
      <c r="N5910" s="274">
        <v>0</v>
      </c>
      <c r="O5910" s="274">
        <v>1006.62</v>
      </c>
      <c r="P5910" s="89" t="s">
        <v>670</v>
      </c>
    </row>
    <row r="5911" spans="1:16" ht="51">
      <c r="A5911" s="271">
        <v>20</v>
      </c>
      <c r="B5911" s="89"/>
      <c r="C5911" s="272" t="s">
        <v>44</v>
      </c>
      <c r="D5911" s="84">
        <v>43577</v>
      </c>
      <c r="E5911" s="85" t="s">
        <v>10280</v>
      </c>
      <c r="F5911" s="85" t="s">
        <v>3</v>
      </c>
      <c r="G5911" s="85">
        <v>1733011</v>
      </c>
      <c r="H5911" s="89"/>
      <c r="I5911" s="273" t="s">
        <v>11982</v>
      </c>
      <c r="J5911" s="89"/>
      <c r="K5911" s="89"/>
      <c r="L5911" s="89"/>
      <c r="M5911" s="89"/>
      <c r="N5911" s="274">
        <v>0</v>
      </c>
      <c r="O5911" s="274">
        <v>125</v>
      </c>
      <c r="P5911" s="89" t="s">
        <v>670</v>
      </c>
    </row>
    <row r="5912" spans="1:16" ht="38.25">
      <c r="A5912" s="271">
        <v>526</v>
      </c>
      <c r="B5912" s="89"/>
      <c r="C5912" s="272" t="s">
        <v>610</v>
      </c>
      <c r="D5912" s="84">
        <v>43577</v>
      </c>
      <c r="E5912" s="85" t="s">
        <v>10281</v>
      </c>
      <c r="F5912" s="85" t="s">
        <v>3</v>
      </c>
      <c r="G5912" s="85">
        <v>1733038</v>
      </c>
      <c r="H5912" s="89"/>
      <c r="I5912" s="273" t="s">
        <v>4822</v>
      </c>
      <c r="J5912" s="89"/>
      <c r="K5912" s="89"/>
      <c r="L5912" s="89"/>
      <c r="M5912" s="89"/>
      <c r="N5912" s="274">
        <v>0</v>
      </c>
      <c r="O5912" s="274">
        <v>15</v>
      </c>
      <c r="P5912" s="89" t="s">
        <v>670</v>
      </c>
    </row>
    <row r="5913" spans="1:16" ht="51">
      <c r="A5913" s="271" t="s">
        <v>565</v>
      </c>
      <c r="B5913" s="89"/>
      <c r="C5913" s="272" t="s">
        <v>615</v>
      </c>
      <c r="D5913" s="84">
        <v>43577</v>
      </c>
      <c r="E5913" s="85" t="s">
        <v>10282</v>
      </c>
      <c r="F5913" s="85" t="s">
        <v>3</v>
      </c>
      <c r="G5913" s="85">
        <v>1732919</v>
      </c>
      <c r="H5913" s="89"/>
      <c r="I5913" s="273" t="s">
        <v>11983</v>
      </c>
      <c r="J5913" s="89"/>
      <c r="K5913" s="89"/>
      <c r="L5913" s="89"/>
      <c r="M5913" s="89"/>
      <c r="N5913" s="274">
        <v>0</v>
      </c>
      <c r="O5913" s="274">
        <v>798.5</v>
      </c>
      <c r="P5913" s="89" t="s">
        <v>670</v>
      </c>
    </row>
    <row r="5914" spans="1:16" ht="51">
      <c r="A5914" s="271">
        <v>46</v>
      </c>
      <c r="B5914" s="89"/>
      <c r="C5914" s="272" t="s">
        <v>48</v>
      </c>
      <c r="D5914" s="84">
        <v>43577</v>
      </c>
      <c r="E5914" s="85" t="s">
        <v>10283</v>
      </c>
      <c r="F5914" s="85" t="s">
        <v>3</v>
      </c>
      <c r="G5914" s="85">
        <v>1732904</v>
      </c>
      <c r="H5914" s="89"/>
      <c r="I5914" s="273" t="s">
        <v>11984</v>
      </c>
      <c r="J5914" s="89"/>
      <c r="K5914" s="89"/>
      <c r="L5914" s="89"/>
      <c r="M5914" s="89"/>
      <c r="N5914" s="274">
        <v>0</v>
      </c>
      <c r="O5914" s="274">
        <v>1500</v>
      </c>
      <c r="P5914" s="89" t="s">
        <v>670</v>
      </c>
    </row>
    <row r="5915" spans="1:16" ht="63.75">
      <c r="A5915" s="271">
        <v>47</v>
      </c>
      <c r="B5915" s="89"/>
      <c r="C5915" s="272" t="s">
        <v>49</v>
      </c>
      <c r="D5915" s="84">
        <v>43577</v>
      </c>
      <c r="E5915" s="85" t="s">
        <v>10284</v>
      </c>
      <c r="F5915" s="85" t="s">
        <v>3</v>
      </c>
      <c r="G5915" s="85">
        <v>1732898</v>
      </c>
      <c r="H5915" s="89"/>
      <c r="I5915" s="273" t="s">
        <v>11985</v>
      </c>
      <c r="J5915" s="89"/>
      <c r="K5915" s="89"/>
      <c r="L5915" s="89"/>
      <c r="M5915" s="89"/>
      <c r="N5915" s="274">
        <v>0</v>
      </c>
      <c r="O5915" s="274">
        <v>2016.5</v>
      </c>
      <c r="P5915" s="89" t="s">
        <v>670</v>
      </c>
    </row>
    <row r="5916" spans="1:16" ht="51">
      <c r="A5916" s="271">
        <v>46</v>
      </c>
      <c r="B5916" s="89"/>
      <c r="C5916" s="272" t="s">
        <v>48</v>
      </c>
      <c r="D5916" s="84">
        <v>43577</v>
      </c>
      <c r="E5916" s="85" t="s">
        <v>10285</v>
      </c>
      <c r="F5916" s="85" t="s">
        <v>3</v>
      </c>
      <c r="G5916" s="85">
        <v>1732897</v>
      </c>
      <c r="H5916" s="89"/>
      <c r="I5916" s="273" t="s">
        <v>11984</v>
      </c>
      <c r="J5916" s="89"/>
      <c r="K5916" s="89"/>
      <c r="L5916" s="89"/>
      <c r="M5916" s="89"/>
      <c r="N5916" s="274">
        <v>0</v>
      </c>
      <c r="O5916" s="274">
        <v>1500</v>
      </c>
      <c r="P5916" s="89" t="s">
        <v>670</v>
      </c>
    </row>
    <row r="5917" spans="1:16" ht="51">
      <c r="A5917" s="271">
        <v>41</v>
      </c>
      <c r="B5917" s="89"/>
      <c r="C5917" s="272" t="s">
        <v>47</v>
      </c>
      <c r="D5917" s="84">
        <v>43577</v>
      </c>
      <c r="E5917" s="85" t="s">
        <v>10286</v>
      </c>
      <c r="F5917" s="85" t="s">
        <v>3</v>
      </c>
      <c r="G5917" s="85">
        <v>1732850</v>
      </c>
      <c r="H5917" s="89"/>
      <c r="I5917" s="273" t="s">
        <v>11986</v>
      </c>
      <c r="J5917" s="89"/>
      <c r="K5917" s="89"/>
      <c r="L5917" s="89"/>
      <c r="M5917" s="89"/>
      <c r="N5917" s="274">
        <v>0</v>
      </c>
      <c r="O5917" s="274">
        <v>21</v>
      </c>
      <c r="P5917" s="89" t="s">
        <v>670</v>
      </c>
    </row>
    <row r="5918" spans="1:16" ht="51">
      <c r="A5918" s="271">
        <v>41</v>
      </c>
      <c r="B5918" s="89"/>
      <c r="C5918" s="272" t="s">
        <v>47</v>
      </c>
      <c r="D5918" s="84">
        <v>43577</v>
      </c>
      <c r="E5918" s="85" t="s">
        <v>10287</v>
      </c>
      <c r="F5918" s="85" t="s">
        <v>3</v>
      </c>
      <c r="G5918" s="85">
        <v>1732845</v>
      </c>
      <c r="H5918" s="89"/>
      <c r="I5918" s="273" t="s">
        <v>11987</v>
      </c>
      <c r="J5918" s="89"/>
      <c r="K5918" s="89"/>
      <c r="L5918" s="89"/>
      <c r="M5918" s="89"/>
      <c r="N5918" s="274">
        <v>0</v>
      </c>
      <c r="O5918" s="274">
        <v>371</v>
      </c>
      <c r="P5918" s="89" t="s">
        <v>670</v>
      </c>
    </row>
    <row r="5919" spans="1:16" ht="38.25">
      <c r="A5919" s="271" t="s">
        <v>565</v>
      </c>
      <c r="B5919" s="89"/>
      <c r="C5919" s="272" t="s">
        <v>615</v>
      </c>
      <c r="D5919" s="84">
        <v>43577</v>
      </c>
      <c r="E5919" s="85" t="s">
        <v>10288</v>
      </c>
      <c r="F5919" s="85" t="s">
        <v>3</v>
      </c>
      <c r="G5919" s="85">
        <v>1732800</v>
      </c>
      <c r="H5919" s="89"/>
      <c r="I5919" s="273" t="s">
        <v>11988</v>
      </c>
      <c r="J5919" s="89"/>
      <c r="K5919" s="89"/>
      <c r="L5919" s="89"/>
      <c r="M5919" s="89"/>
      <c r="N5919" s="274">
        <v>0</v>
      </c>
      <c r="O5919" s="274">
        <v>312</v>
      </c>
      <c r="P5919" s="89" t="s">
        <v>670</v>
      </c>
    </row>
    <row r="5920" spans="1:16" ht="51">
      <c r="A5920" s="271" t="s">
        <v>565</v>
      </c>
      <c r="B5920" s="89"/>
      <c r="C5920" s="272" t="s">
        <v>615</v>
      </c>
      <c r="D5920" s="84">
        <v>43577</v>
      </c>
      <c r="E5920" s="85" t="s">
        <v>10289</v>
      </c>
      <c r="F5920" s="85" t="s">
        <v>3</v>
      </c>
      <c r="G5920" s="85">
        <v>1732796</v>
      </c>
      <c r="H5920" s="89"/>
      <c r="I5920" s="273" t="s">
        <v>11989</v>
      </c>
      <c r="J5920" s="89"/>
      <c r="K5920" s="89"/>
      <c r="L5920" s="89"/>
      <c r="M5920" s="89"/>
      <c r="N5920" s="274">
        <v>0</v>
      </c>
      <c r="O5920" s="274">
        <v>7400</v>
      </c>
      <c r="P5920" s="89" t="s">
        <v>670</v>
      </c>
    </row>
    <row r="5921" spans="1:16" ht="51">
      <c r="A5921" s="271" t="s">
        <v>565</v>
      </c>
      <c r="B5921" s="89"/>
      <c r="C5921" s="272" t="s">
        <v>615</v>
      </c>
      <c r="D5921" s="84">
        <v>43577</v>
      </c>
      <c r="E5921" s="85" t="s">
        <v>10290</v>
      </c>
      <c r="F5921" s="85" t="s">
        <v>3</v>
      </c>
      <c r="G5921" s="85">
        <v>1732794</v>
      </c>
      <c r="H5921" s="89"/>
      <c r="I5921" s="273" t="s">
        <v>11990</v>
      </c>
      <c r="J5921" s="89"/>
      <c r="K5921" s="89"/>
      <c r="L5921" s="89"/>
      <c r="M5921" s="89"/>
      <c r="N5921" s="274">
        <v>0</v>
      </c>
      <c r="O5921" s="274">
        <v>130</v>
      </c>
      <c r="P5921" s="89" t="s">
        <v>670</v>
      </c>
    </row>
    <row r="5922" spans="1:16" ht="51">
      <c r="A5922" s="271">
        <v>41</v>
      </c>
      <c r="B5922" s="89"/>
      <c r="C5922" s="272" t="s">
        <v>47</v>
      </c>
      <c r="D5922" s="84">
        <v>43577</v>
      </c>
      <c r="E5922" s="85" t="s">
        <v>10291</v>
      </c>
      <c r="F5922" s="85" t="s">
        <v>3</v>
      </c>
      <c r="G5922" s="85">
        <v>1733191</v>
      </c>
      <c r="H5922" s="89"/>
      <c r="I5922" s="273" t="s">
        <v>11991</v>
      </c>
      <c r="J5922" s="89"/>
      <c r="K5922" s="89"/>
      <c r="L5922" s="89"/>
      <c r="M5922" s="89"/>
      <c r="N5922" s="274">
        <v>0</v>
      </c>
      <c r="O5922" s="274">
        <v>371</v>
      </c>
      <c r="P5922" s="89" t="s">
        <v>670</v>
      </c>
    </row>
    <row r="5923" spans="1:16" ht="51">
      <c r="A5923" s="271">
        <v>47</v>
      </c>
      <c r="B5923" s="89"/>
      <c r="C5923" s="272" t="s">
        <v>49</v>
      </c>
      <c r="D5923" s="84">
        <v>43577</v>
      </c>
      <c r="E5923" s="85" t="s">
        <v>10292</v>
      </c>
      <c r="F5923" s="85" t="s">
        <v>3</v>
      </c>
      <c r="G5923" s="85">
        <v>1733178</v>
      </c>
      <c r="H5923" s="89"/>
      <c r="I5923" s="273" t="s">
        <v>11992</v>
      </c>
      <c r="J5923" s="89"/>
      <c r="K5923" s="89"/>
      <c r="L5923" s="89"/>
      <c r="M5923" s="89"/>
      <c r="N5923" s="274">
        <v>0</v>
      </c>
      <c r="O5923" s="274">
        <v>3527.14</v>
      </c>
      <c r="P5923" s="89" t="s">
        <v>670</v>
      </c>
    </row>
    <row r="5924" spans="1:16" ht="51">
      <c r="A5924" s="271">
        <v>70</v>
      </c>
      <c r="B5924" s="89"/>
      <c r="C5924" s="272" t="s">
        <v>53</v>
      </c>
      <c r="D5924" s="84">
        <v>43577</v>
      </c>
      <c r="E5924" s="85" t="s">
        <v>10293</v>
      </c>
      <c r="F5924" s="85" t="s">
        <v>3</v>
      </c>
      <c r="G5924" s="85">
        <v>1733174</v>
      </c>
      <c r="H5924" s="89"/>
      <c r="I5924" s="273" t="s">
        <v>11993</v>
      </c>
      <c r="J5924" s="89"/>
      <c r="K5924" s="89"/>
      <c r="L5924" s="89"/>
      <c r="M5924" s="89"/>
      <c r="N5924" s="274">
        <v>0</v>
      </c>
      <c r="O5924" s="274">
        <v>3014</v>
      </c>
      <c r="P5924" s="89" t="s">
        <v>670</v>
      </c>
    </row>
    <row r="5925" spans="1:16" ht="38.25">
      <c r="A5925" s="271">
        <v>660</v>
      </c>
      <c r="B5925" s="89"/>
      <c r="C5925" s="272" t="s">
        <v>188</v>
      </c>
      <c r="D5925" s="84">
        <v>43577</v>
      </c>
      <c r="E5925" s="85" t="s">
        <v>10294</v>
      </c>
      <c r="F5925" s="85" t="s">
        <v>3</v>
      </c>
      <c r="G5925" s="85">
        <v>1733165</v>
      </c>
      <c r="H5925" s="89"/>
      <c r="I5925" s="273" t="s">
        <v>11994</v>
      </c>
      <c r="J5925" s="89"/>
      <c r="K5925" s="89"/>
      <c r="L5925" s="89"/>
      <c r="M5925" s="89"/>
      <c r="N5925" s="274">
        <v>0</v>
      </c>
      <c r="O5925" s="274">
        <v>9229.14</v>
      </c>
      <c r="P5925" s="89" t="s">
        <v>670</v>
      </c>
    </row>
    <row r="5926" spans="1:16" ht="51">
      <c r="A5926" s="271">
        <v>46</v>
      </c>
      <c r="B5926" s="89"/>
      <c r="C5926" s="272" t="s">
        <v>48</v>
      </c>
      <c r="D5926" s="84">
        <v>43577</v>
      </c>
      <c r="E5926" s="85" t="s">
        <v>10295</v>
      </c>
      <c r="F5926" s="85" t="s">
        <v>3</v>
      </c>
      <c r="G5926" s="85">
        <v>1733150</v>
      </c>
      <c r="H5926" s="89"/>
      <c r="I5926" s="273" t="s">
        <v>11995</v>
      </c>
      <c r="J5926" s="89"/>
      <c r="K5926" s="89"/>
      <c r="L5926" s="89"/>
      <c r="M5926" s="89"/>
      <c r="N5926" s="274">
        <v>0</v>
      </c>
      <c r="O5926" s="274">
        <v>50</v>
      </c>
      <c r="P5926" s="89" t="s">
        <v>670</v>
      </c>
    </row>
    <row r="5927" spans="1:16" ht="38.25">
      <c r="A5927" s="271">
        <v>16</v>
      </c>
      <c r="B5927" s="89"/>
      <c r="C5927" s="272" t="s">
        <v>43</v>
      </c>
      <c r="D5927" s="84">
        <v>43577</v>
      </c>
      <c r="E5927" s="85" t="s">
        <v>10296</v>
      </c>
      <c r="F5927" s="85" t="s">
        <v>3</v>
      </c>
      <c r="G5927" s="85">
        <v>1733088</v>
      </c>
      <c r="H5927" s="89"/>
      <c r="I5927" s="273" t="s">
        <v>11996</v>
      </c>
      <c r="J5927" s="89"/>
      <c r="K5927" s="89"/>
      <c r="L5927" s="89"/>
      <c r="M5927" s="89"/>
      <c r="N5927" s="274">
        <v>0</v>
      </c>
      <c r="O5927" s="274">
        <v>15144</v>
      </c>
      <c r="P5927" s="89" t="s">
        <v>670</v>
      </c>
    </row>
    <row r="5928" spans="1:16" ht="51">
      <c r="A5928" s="271" t="s">
        <v>565</v>
      </c>
      <c r="B5928" s="89"/>
      <c r="C5928" s="272" t="s">
        <v>615</v>
      </c>
      <c r="D5928" s="84">
        <v>43577</v>
      </c>
      <c r="E5928" s="85" t="s">
        <v>10297</v>
      </c>
      <c r="F5928" s="85" t="s">
        <v>3</v>
      </c>
      <c r="G5928" s="85">
        <v>1733086</v>
      </c>
      <c r="H5928" s="89"/>
      <c r="I5928" s="273" t="s">
        <v>11997</v>
      </c>
      <c r="J5928" s="89"/>
      <c r="K5928" s="89"/>
      <c r="L5928" s="89"/>
      <c r="M5928" s="89"/>
      <c r="N5928" s="274">
        <v>0</v>
      </c>
      <c r="O5928" s="274">
        <v>6027.36</v>
      </c>
      <c r="P5928" s="89" t="s">
        <v>670</v>
      </c>
    </row>
    <row r="5929" spans="1:16" ht="51">
      <c r="A5929" s="271" t="s">
        <v>565</v>
      </c>
      <c r="B5929" s="89"/>
      <c r="C5929" s="272" t="s">
        <v>615</v>
      </c>
      <c r="D5929" s="84">
        <v>43577</v>
      </c>
      <c r="E5929" s="85" t="s">
        <v>10298</v>
      </c>
      <c r="F5929" s="85" t="s">
        <v>3</v>
      </c>
      <c r="G5929" s="85">
        <v>1733082</v>
      </c>
      <c r="H5929" s="89"/>
      <c r="I5929" s="273" t="s">
        <v>11998</v>
      </c>
      <c r="J5929" s="89"/>
      <c r="K5929" s="89"/>
      <c r="L5929" s="89"/>
      <c r="M5929" s="89"/>
      <c r="N5929" s="274">
        <v>0</v>
      </c>
      <c r="O5929" s="274">
        <v>2</v>
      </c>
      <c r="P5929" s="89" t="s">
        <v>670</v>
      </c>
    </row>
    <row r="5930" spans="1:16" ht="38.25">
      <c r="A5930" s="271">
        <v>526</v>
      </c>
      <c r="B5930" s="89"/>
      <c r="C5930" s="272" t="s">
        <v>610</v>
      </c>
      <c r="D5930" s="84">
        <v>43577</v>
      </c>
      <c r="E5930" s="85" t="s">
        <v>10299</v>
      </c>
      <c r="F5930" s="85" t="s">
        <v>3</v>
      </c>
      <c r="G5930" s="85">
        <v>1733081</v>
      </c>
      <c r="H5930" s="89"/>
      <c r="I5930" s="273" t="s">
        <v>11999</v>
      </c>
      <c r="J5930" s="89"/>
      <c r="K5930" s="89"/>
      <c r="L5930" s="89"/>
      <c r="M5930" s="89"/>
      <c r="N5930" s="274">
        <v>0</v>
      </c>
      <c r="O5930" s="274">
        <v>25</v>
      </c>
      <c r="P5930" s="89" t="s">
        <v>670</v>
      </c>
    </row>
    <row r="5931" spans="1:16" ht="38.25">
      <c r="A5931" s="271">
        <v>526</v>
      </c>
      <c r="B5931" s="89"/>
      <c r="C5931" s="272" t="s">
        <v>610</v>
      </c>
      <c r="D5931" s="84">
        <v>43577</v>
      </c>
      <c r="E5931" s="85" t="s">
        <v>10300</v>
      </c>
      <c r="F5931" s="85" t="s">
        <v>3</v>
      </c>
      <c r="G5931" s="85">
        <v>1733080</v>
      </c>
      <c r="H5931" s="89"/>
      <c r="I5931" s="273" t="s">
        <v>11697</v>
      </c>
      <c r="J5931" s="89"/>
      <c r="K5931" s="89"/>
      <c r="L5931" s="89"/>
      <c r="M5931" s="89"/>
      <c r="N5931" s="274">
        <v>0</v>
      </c>
      <c r="O5931" s="274">
        <v>25</v>
      </c>
      <c r="P5931" s="89" t="s">
        <v>670</v>
      </c>
    </row>
    <row r="5932" spans="1:16" ht="51">
      <c r="A5932" s="271">
        <v>41</v>
      </c>
      <c r="B5932" s="89"/>
      <c r="C5932" s="272" t="s">
        <v>47</v>
      </c>
      <c r="D5932" s="84">
        <v>43577</v>
      </c>
      <c r="E5932" s="85" t="s">
        <v>10301</v>
      </c>
      <c r="F5932" s="85" t="s">
        <v>3</v>
      </c>
      <c r="G5932" s="85">
        <v>1733079</v>
      </c>
      <c r="H5932" s="89"/>
      <c r="I5932" s="273" t="s">
        <v>12000</v>
      </c>
      <c r="J5932" s="89"/>
      <c r="K5932" s="89"/>
      <c r="L5932" s="89"/>
      <c r="M5932" s="89"/>
      <c r="N5932" s="274">
        <v>0</v>
      </c>
      <c r="O5932" s="274">
        <v>10</v>
      </c>
      <c r="P5932" s="89" t="s">
        <v>670</v>
      </c>
    </row>
    <row r="5933" spans="1:16" ht="63.75">
      <c r="A5933" s="271">
        <v>16</v>
      </c>
      <c r="B5933" s="89"/>
      <c r="C5933" s="272" t="s">
        <v>43</v>
      </c>
      <c r="D5933" s="84">
        <v>43577</v>
      </c>
      <c r="E5933" s="85" t="s">
        <v>10302</v>
      </c>
      <c r="F5933" s="85" t="s">
        <v>3</v>
      </c>
      <c r="G5933" s="85">
        <v>1733078</v>
      </c>
      <c r="H5933" s="89"/>
      <c r="I5933" s="273" t="s">
        <v>12001</v>
      </c>
      <c r="J5933" s="89"/>
      <c r="K5933" s="89"/>
      <c r="L5933" s="89"/>
      <c r="M5933" s="89"/>
      <c r="N5933" s="274">
        <v>0</v>
      </c>
      <c r="O5933" s="274">
        <v>564</v>
      </c>
      <c r="P5933" s="89" t="s">
        <v>670</v>
      </c>
    </row>
    <row r="5934" spans="1:16" ht="51">
      <c r="A5934" s="271">
        <v>41</v>
      </c>
      <c r="B5934" s="89"/>
      <c r="C5934" s="272" t="s">
        <v>47</v>
      </c>
      <c r="D5934" s="84">
        <v>43577</v>
      </c>
      <c r="E5934" s="85" t="s">
        <v>10303</v>
      </c>
      <c r="F5934" s="85" t="s">
        <v>3</v>
      </c>
      <c r="G5934" s="85">
        <v>1733073</v>
      </c>
      <c r="H5934" s="89"/>
      <c r="I5934" s="273" t="s">
        <v>12002</v>
      </c>
      <c r="J5934" s="89"/>
      <c r="K5934" s="89"/>
      <c r="L5934" s="89"/>
      <c r="M5934" s="89"/>
      <c r="N5934" s="274">
        <v>0</v>
      </c>
      <c r="O5934" s="274">
        <v>95</v>
      </c>
      <c r="P5934" s="89" t="s">
        <v>670</v>
      </c>
    </row>
    <row r="5935" spans="1:16" ht="51">
      <c r="A5935" s="271">
        <v>526</v>
      </c>
      <c r="B5935" s="89"/>
      <c r="C5935" s="272" t="s">
        <v>610</v>
      </c>
      <c r="D5935" s="84">
        <v>43577</v>
      </c>
      <c r="E5935" s="85" t="s">
        <v>10304</v>
      </c>
      <c r="F5935" s="85" t="s">
        <v>3</v>
      </c>
      <c r="G5935" s="85">
        <v>1733042</v>
      </c>
      <c r="H5935" s="89"/>
      <c r="I5935" s="273" t="s">
        <v>12003</v>
      </c>
      <c r="J5935" s="89"/>
      <c r="K5935" s="89"/>
      <c r="L5935" s="89"/>
      <c r="M5935" s="89"/>
      <c r="N5935" s="274">
        <v>0</v>
      </c>
      <c r="O5935" s="274">
        <v>10</v>
      </c>
      <c r="P5935" s="89" t="s">
        <v>670</v>
      </c>
    </row>
    <row r="5936" spans="1:16" ht="38.25">
      <c r="A5936" s="271">
        <v>526</v>
      </c>
      <c r="B5936" s="89"/>
      <c r="C5936" s="272" t="s">
        <v>610</v>
      </c>
      <c r="D5936" s="84">
        <v>43577</v>
      </c>
      <c r="E5936" s="85" t="s">
        <v>10305</v>
      </c>
      <c r="F5936" s="85" t="s">
        <v>3</v>
      </c>
      <c r="G5936" s="85">
        <v>1733041</v>
      </c>
      <c r="H5936" s="89"/>
      <c r="I5936" s="273" t="s">
        <v>12004</v>
      </c>
      <c r="J5936" s="89"/>
      <c r="K5936" s="89"/>
      <c r="L5936" s="89"/>
      <c r="M5936" s="89"/>
      <c r="N5936" s="274">
        <v>0</v>
      </c>
      <c r="O5936" s="274">
        <v>100</v>
      </c>
      <c r="P5936" s="89" t="s">
        <v>670</v>
      </c>
    </row>
    <row r="5937" spans="1:16" ht="51">
      <c r="A5937" s="271">
        <v>526</v>
      </c>
      <c r="B5937" s="89"/>
      <c r="C5937" s="272" t="s">
        <v>610</v>
      </c>
      <c r="D5937" s="84">
        <v>43577</v>
      </c>
      <c r="E5937" s="85" t="s">
        <v>10306</v>
      </c>
      <c r="F5937" s="85" t="s">
        <v>3</v>
      </c>
      <c r="G5937" s="85">
        <v>1733040</v>
      </c>
      <c r="H5937" s="89"/>
      <c r="I5937" s="273" t="s">
        <v>12005</v>
      </c>
      <c r="J5937" s="89"/>
      <c r="K5937" s="89"/>
      <c r="L5937" s="89"/>
      <c r="M5937" s="89"/>
      <c r="N5937" s="274">
        <v>0</v>
      </c>
      <c r="O5937" s="274">
        <v>20</v>
      </c>
      <c r="P5937" s="89" t="s">
        <v>670</v>
      </c>
    </row>
    <row r="5938" spans="1:16" ht="51">
      <c r="A5938" s="271">
        <v>283</v>
      </c>
      <c r="B5938" s="89"/>
      <c r="C5938" s="272" t="s">
        <v>125</v>
      </c>
      <c r="D5938" s="84">
        <v>43577</v>
      </c>
      <c r="E5938" s="85" t="s">
        <v>10307</v>
      </c>
      <c r="F5938" s="85" t="s">
        <v>3</v>
      </c>
      <c r="G5938" s="85">
        <v>1732889</v>
      </c>
      <c r="H5938" s="89"/>
      <c r="I5938" s="273" t="s">
        <v>12006</v>
      </c>
      <c r="J5938" s="89"/>
      <c r="K5938" s="89"/>
      <c r="L5938" s="89"/>
      <c r="M5938" s="89"/>
      <c r="N5938" s="274">
        <v>0</v>
      </c>
      <c r="O5938" s="274">
        <v>13940</v>
      </c>
      <c r="P5938" s="89" t="s">
        <v>670</v>
      </c>
    </row>
    <row r="5939" spans="1:16" ht="63.75">
      <c r="A5939" s="271">
        <v>212</v>
      </c>
      <c r="B5939" s="89"/>
      <c r="C5939" s="272" t="s">
        <v>100</v>
      </c>
      <c r="D5939" s="84">
        <v>43577</v>
      </c>
      <c r="E5939" s="85" t="s">
        <v>10308</v>
      </c>
      <c r="F5939" s="85" t="s">
        <v>3</v>
      </c>
      <c r="G5939" s="85">
        <v>1732882</v>
      </c>
      <c r="H5939" s="89"/>
      <c r="I5939" s="273" t="s">
        <v>12007</v>
      </c>
      <c r="J5939" s="89"/>
      <c r="K5939" s="89"/>
      <c r="L5939" s="89"/>
      <c r="M5939" s="89"/>
      <c r="N5939" s="274">
        <v>0</v>
      </c>
      <c r="O5939" s="274">
        <v>193466</v>
      </c>
      <c r="P5939" s="89" t="s">
        <v>670</v>
      </c>
    </row>
    <row r="5940" spans="1:16" ht="63.75">
      <c r="A5940" s="271">
        <v>660</v>
      </c>
      <c r="B5940" s="89"/>
      <c r="C5940" s="272" t="s">
        <v>188</v>
      </c>
      <c r="D5940" s="84">
        <v>43577</v>
      </c>
      <c r="E5940" s="85" t="s">
        <v>10309</v>
      </c>
      <c r="F5940" s="85" t="s">
        <v>3</v>
      </c>
      <c r="G5940" s="85">
        <v>1732836</v>
      </c>
      <c r="H5940" s="89"/>
      <c r="I5940" s="273" t="s">
        <v>12008</v>
      </c>
      <c r="J5940" s="89"/>
      <c r="K5940" s="89"/>
      <c r="L5940" s="89"/>
      <c r="M5940" s="89"/>
      <c r="N5940" s="274">
        <v>0</v>
      </c>
      <c r="O5940" s="274">
        <v>646</v>
      </c>
      <c r="P5940" s="89" t="s">
        <v>670</v>
      </c>
    </row>
    <row r="5941" spans="1:16" ht="63.75">
      <c r="A5941" s="271">
        <v>660</v>
      </c>
      <c r="B5941" s="89"/>
      <c r="C5941" s="272" t="s">
        <v>188</v>
      </c>
      <c r="D5941" s="84">
        <v>43577</v>
      </c>
      <c r="E5941" s="85" t="s">
        <v>10310</v>
      </c>
      <c r="F5941" s="85" t="s">
        <v>3</v>
      </c>
      <c r="G5941" s="85">
        <v>1732830</v>
      </c>
      <c r="H5941" s="89"/>
      <c r="I5941" s="273" t="s">
        <v>12009</v>
      </c>
      <c r="J5941" s="89"/>
      <c r="K5941" s="89"/>
      <c r="L5941" s="89"/>
      <c r="M5941" s="89"/>
      <c r="N5941" s="274">
        <v>0</v>
      </c>
      <c r="O5941" s="274">
        <v>477</v>
      </c>
      <c r="P5941" s="89" t="s">
        <v>670</v>
      </c>
    </row>
    <row r="5942" spans="1:16" ht="51">
      <c r="A5942" s="271">
        <v>660</v>
      </c>
      <c r="B5942" s="89"/>
      <c r="C5942" s="272" t="s">
        <v>188</v>
      </c>
      <c r="D5942" s="84">
        <v>43577</v>
      </c>
      <c r="E5942" s="85" t="s">
        <v>10311</v>
      </c>
      <c r="F5942" s="85" t="s">
        <v>3</v>
      </c>
      <c r="G5942" s="85">
        <v>1732822</v>
      </c>
      <c r="H5942" s="89"/>
      <c r="I5942" s="273" t="s">
        <v>12010</v>
      </c>
      <c r="J5942" s="89"/>
      <c r="K5942" s="89"/>
      <c r="L5942" s="89"/>
      <c r="M5942" s="89"/>
      <c r="N5942" s="274">
        <v>0</v>
      </c>
      <c r="O5942" s="274">
        <v>516</v>
      </c>
      <c r="P5942" s="89" t="s">
        <v>670</v>
      </c>
    </row>
    <row r="5943" spans="1:16" ht="63.75">
      <c r="A5943" s="271" t="s">
        <v>565</v>
      </c>
      <c r="B5943" s="89"/>
      <c r="C5943" s="272" t="s">
        <v>615</v>
      </c>
      <c r="D5943" s="84">
        <v>43577</v>
      </c>
      <c r="E5943" s="85" t="s">
        <v>10312</v>
      </c>
      <c r="F5943" s="85" t="s">
        <v>3</v>
      </c>
      <c r="G5943" s="85">
        <v>1732807</v>
      </c>
      <c r="H5943" s="89"/>
      <c r="I5943" s="273" t="s">
        <v>12011</v>
      </c>
      <c r="J5943" s="89"/>
      <c r="K5943" s="89"/>
      <c r="L5943" s="89"/>
      <c r="M5943" s="89"/>
      <c r="N5943" s="274">
        <v>0</v>
      </c>
      <c r="O5943" s="274">
        <v>6572.5</v>
      </c>
      <c r="P5943" s="89" t="s">
        <v>670</v>
      </c>
    </row>
    <row r="5944" spans="1:16" ht="63.75">
      <c r="A5944" s="271">
        <v>660</v>
      </c>
      <c r="B5944" s="89"/>
      <c r="C5944" s="272" t="s">
        <v>188</v>
      </c>
      <c r="D5944" s="84">
        <v>43577</v>
      </c>
      <c r="E5944" s="85" t="s">
        <v>10313</v>
      </c>
      <c r="F5944" s="85" t="s">
        <v>3</v>
      </c>
      <c r="G5944" s="85">
        <v>1732805</v>
      </c>
      <c r="H5944" s="89"/>
      <c r="I5944" s="273" t="s">
        <v>12012</v>
      </c>
      <c r="J5944" s="89"/>
      <c r="K5944" s="89"/>
      <c r="L5944" s="89"/>
      <c r="M5944" s="89"/>
      <c r="N5944" s="274">
        <v>0</v>
      </c>
      <c r="O5944" s="274">
        <v>9135</v>
      </c>
      <c r="P5944" s="89" t="s">
        <v>670</v>
      </c>
    </row>
    <row r="5945" spans="1:16" ht="63.75">
      <c r="A5945" s="271">
        <v>290</v>
      </c>
      <c r="B5945" s="89"/>
      <c r="C5945" s="272" t="s">
        <v>128</v>
      </c>
      <c r="D5945" s="84">
        <v>43577</v>
      </c>
      <c r="E5945" s="85" t="s">
        <v>10314</v>
      </c>
      <c r="F5945" s="85" t="s">
        <v>3</v>
      </c>
      <c r="G5945" s="85">
        <v>1732804</v>
      </c>
      <c r="H5945" s="89"/>
      <c r="I5945" s="273" t="s">
        <v>12013</v>
      </c>
      <c r="J5945" s="89"/>
      <c r="K5945" s="89"/>
      <c r="L5945" s="89"/>
      <c r="M5945" s="89"/>
      <c r="N5945" s="274">
        <v>0</v>
      </c>
      <c r="O5945" s="274">
        <v>0.25</v>
      </c>
      <c r="P5945" s="89" t="s">
        <v>670</v>
      </c>
    </row>
    <row r="5946" spans="1:16" ht="63.75">
      <c r="A5946" s="271">
        <v>660</v>
      </c>
      <c r="B5946" s="89"/>
      <c r="C5946" s="272" t="s">
        <v>188</v>
      </c>
      <c r="D5946" s="84">
        <v>43577</v>
      </c>
      <c r="E5946" s="85" t="s">
        <v>10315</v>
      </c>
      <c r="F5946" s="85" t="s">
        <v>3</v>
      </c>
      <c r="G5946" s="85">
        <v>1732801</v>
      </c>
      <c r="H5946" s="89"/>
      <c r="I5946" s="273" t="s">
        <v>12014</v>
      </c>
      <c r="J5946" s="89"/>
      <c r="K5946" s="89"/>
      <c r="L5946" s="89"/>
      <c r="M5946" s="89"/>
      <c r="N5946" s="274">
        <v>0</v>
      </c>
      <c r="O5946" s="274">
        <v>17.420000000000002</v>
      </c>
      <c r="P5946" s="89" t="s">
        <v>670</v>
      </c>
    </row>
    <row r="5947" spans="1:16" ht="51">
      <c r="A5947" s="271" t="s">
        <v>565</v>
      </c>
      <c r="B5947" s="89"/>
      <c r="C5947" s="272" t="s">
        <v>615</v>
      </c>
      <c r="D5947" s="84">
        <v>43577</v>
      </c>
      <c r="E5947" s="85" t="s">
        <v>10316</v>
      </c>
      <c r="F5947" s="85" t="s">
        <v>3</v>
      </c>
      <c r="G5947" s="85">
        <v>1732787</v>
      </c>
      <c r="H5947" s="89"/>
      <c r="I5947" s="273" t="s">
        <v>12015</v>
      </c>
      <c r="J5947" s="89"/>
      <c r="K5947" s="89"/>
      <c r="L5947" s="89"/>
      <c r="M5947" s="89"/>
      <c r="N5947" s="274">
        <v>0</v>
      </c>
      <c r="O5947" s="274">
        <v>54556.94</v>
      </c>
      <c r="P5947" s="89" t="s">
        <v>670</v>
      </c>
    </row>
    <row r="5948" spans="1:16" ht="51">
      <c r="A5948" s="271">
        <v>225</v>
      </c>
      <c r="B5948" s="89"/>
      <c r="C5948" s="272" t="s">
        <v>106</v>
      </c>
      <c r="D5948" s="84">
        <v>43577</v>
      </c>
      <c r="E5948" s="85" t="s">
        <v>10317</v>
      </c>
      <c r="F5948" s="85" t="s">
        <v>3</v>
      </c>
      <c r="G5948" s="85">
        <v>1732768</v>
      </c>
      <c r="H5948" s="89"/>
      <c r="I5948" s="273" t="s">
        <v>12016</v>
      </c>
      <c r="J5948" s="89"/>
      <c r="K5948" s="89"/>
      <c r="L5948" s="89"/>
      <c r="M5948" s="89"/>
      <c r="N5948" s="274">
        <v>0</v>
      </c>
      <c r="O5948" s="274">
        <v>665679.92000000004</v>
      </c>
      <c r="P5948" s="89" t="s">
        <v>670</v>
      </c>
    </row>
    <row r="5949" spans="1:16" ht="51">
      <c r="A5949" s="271">
        <v>342</v>
      </c>
      <c r="B5949" s="89"/>
      <c r="C5949" s="272" t="s">
        <v>148</v>
      </c>
      <c r="D5949" s="84">
        <v>43577</v>
      </c>
      <c r="E5949" s="85" t="s">
        <v>10318</v>
      </c>
      <c r="F5949" s="85" t="s">
        <v>3</v>
      </c>
      <c r="G5949" s="85">
        <v>1732765</v>
      </c>
      <c r="H5949" s="89"/>
      <c r="I5949" s="273" t="s">
        <v>12017</v>
      </c>
      <c r="J5949" s="89"/>
      <c r="K5949" s="89"/>
      <c r="L5949" s="89"/>
      <c r="M5949" s="89"/>
      <c r="N5949" s="274">
        <v>0</v>
      </c>
      <c r="O5949" s="274">
        <v>43.5</v>
      </c>
      <c r="P5949" s="89" t="s">
        <v>670</v>
      </c>
    </row>
    <row r="5950" spans="1:16" ht="63.75">
      <c r="A5950" s="271">
        <v>155</v>
      </c>
      <c r="B5950" s="89"/>
      <c r="C5950" s="272" t="s">
        <v>85</v>
      </c>
      <c r="D5950" s="84">
        <v>43577</v>
      </c>
      <c r="E5950" s="85" t="s">
        <v>10319</v>
      </c>
      <c r="F5950" s="85" t="s">
        <v>3</v>
      </c>
      <c r="G5950" s="85">
        <v>1732754</v>
      </c>
      <c r="H5950" s="89"/>
      <c r="I5950" s="273" t="s">
        <v>12018</v>
      </c>
      <c r="J5950" s="89"/>
      <c r="K5950" s="89"/>
      <c r="L5950" s="89"/>
      <c r="M5950" s="89"/>
      <c r="N5950" s="274">
        <v>0</v>
      </c>
      <c r="O5950" s="274">
        <v>4180.1000000000004</v>
      </c>
      <c r="P5950" s="89" t="s">
        <v>670</v>
      </c>
    </row>
    <row r="5951" spans="1:16" ht="63.75">
      <c r="A5951" s="271">
        <v>86</v>
      </c>
      <c r="B5951" s="89"/>
      <c r="C5951" s="272" t="s">
        <v>56</v>
      </c>
      <c r="D5951" s="84">
        <v>43577</v>
      </c>
      <c r="E5951" s="85" t="s">
        <v>10320</v>
      </c>
      <c r="F5951" s="85" t="s">
        <v>3</v>
      </c>
      <c r="G5951" s="85">
        <v>1732779</v>
      </c>
      <c r="H5951" s="89"/>
      <c r="I5951" s="273" t="s">
        <v>12019</v>
      </c>
      <c r="J5951" s="89"/>
      <c r="K5951" s="89"/>
      <c r="L5951" s="89"/>
      <c r="M5951" s="89"/>
      <c r="N5951" s="274">
        <v>0</v>
      </c>
      <c r="O5951" s="274">
        <v>4607.2</v>
      </c>
      <c r="P5951" s="89" t="s">
        <v>670</v>
      </c>
    </row>
    <row r="5952" spans="1:16" ht="38.25">
      <c r="A5952" s="271">
        <v>580</v>
      </c>
      <c r="B5952" s="89"/>
      <c r="C5952" s="272" t="s">
        <v>180</v>
      </c>
      <c r="D5952" s="84">
        <v>43577</v>
      </c>
      <c r="E5952" s="85" t="s">
        <v>10321</v>
      </c>
      <c r="F5952" s="85" t="s">
        <v>3</v>
      </c>
      <c r="G5952" s="85">
        <v>1732778</v>
      </c>
      <c r="H5952" s="89"/>
      <c r="I5952" s="273" t="s">
        <v>12020</v>
      </c>
      <c r="J5952" s="89"/>
      <c r="K5952" s="89"/>
      <c r="L5952" s="89"/>
      <c r="M5952" s="89"/>
      <c r="N5952" s="274">
        <v>0</v>
      </c>
      <c r="O5952" s="274">
        <v>60</v>
      </c>
      <c r="P5952" s="89" t="s">
        <v>670</v>
      </c>
    </row>
    <row r="5953" spans="1:16" ht="51">
      <c r="A5953" s="271">
        <v>580</v>
      </c>
      <c r="B5953" s="89"/>
      <c r="C5953" s="272" t="s">
        <v>180</v>
      </c>
      <c r="D5953" s="84">
        <v>43577</v>
      </c>
      <c r="E5953" s="85" t="s">
        <v>10322</v>
      </c>
      <c r="F5953" s="85" t="s">
        <v>3</v>
      </c>
      <c r="G5953" s="85">
        <v>1732777</v>
      </c>
      <c r="H5953" s="89"/>
      <c r="I5953" s="273" t="s">
        <v>12021</v>
      </c>
      <c r="J5953" s="89"/>
      <c r="K5953" s="89"/>
      <c r="L5953" s="89"/>
      <c r="M5953" s="89"/>
      <c r="N5953" s="274">
        <v>0</v>
      </c>
      <c r="O5953" s="274">
        <v>60</v>
      </c>
      <c r="P5953" s="89" t="s">
        <v>670</v>
      </c>
    </row>
    <row r="5954" spans="1:16" ht="38.25">
      <c r="A5954" s="271" t="s">
        <v>565</v>
      </c>
      <c r="B5954" s="89"/>
      <c r="C5954" s="272" t="s">
        <v>615</v>
      </c>
      <c r="D5954" s="84">
        <v>43577</v>
      </c>
      <c r="E5954" s="85" t="s">
        <v>10323</v>
      </c>
      <c r="F5954" s="85" t="s">
        <v>3</v>
      </c>
      <c r="G5954" s="85">
        <v>1732776</v>
      </c>
      <c r="H5954" s="89"/>
      <c r="I5954" s="273" t="s">
        <v>12022</v>
      </c>
      <c r="J5954" s="89"/>
      <c r="K5954" s="89"/>
      <c r="L5954" s="89"/>
      <c r="M5954" s="89"/>
      <c r="N5954" s="274">
        <v>0</v>
      </c>
      <c r="O5954" s="274">
        <v>450</v>
      </c>
      <c r="P5954" s="89" t="s">
        <v>670</v>
      </c>
    </row>
    <row r="5955" spans="1:16" ht="38.25">
      <c r="A5955" s="271" t="s">
        <v>565</v>
      </c>
      <c r="B5955" s="89"/>
      <c r="C5955" s="272" t="s">
        <v>615</v>
      </c>
      <c r="D5955" s="84">
        <v>43577</v>
      </c>
      <c r="E5955" s="85" t="s">
        <v>10324</v>
      </c>
      <c r="F5955" s="85" t="s">
        <v>3</v>
      </c>
      <c r="G5955" s="85">
        <v>1732751</v>
      </c>
      <c r="H5955" s="89"/>
      <c r="I5955" s="273" t="s">
        <v>12023</v>
      </c>
      <c r="J5955" s="89"/>
      <c r="K5955" s="89"/>
      <c r="L5955" s="89"/>
      <c r="M5955" s="89"/>
      <c r="N5955" s="274">
        <v>0</v>
      </c>
      <c r="O5955" s="274">
        <v>3538.73</v>
      </c>
      <c r="P5955" s="89" t="s">
        <v>670</v>
      </c>
    </row>
    <row r="5956" spans="1:16" ht="51">
      <c r="A5956" s="271">
        <v>35</v>
      </c>
      <c r="B5956" s="89"/>
      <c r="C5956" s="272" t="s">
        <v>46</v>
      </c>
      <c r="D5956" s="84">
        <v>43577</v>
      </c>
      <c r="E5956" s="85" t="s">
        <v>10325</v>
      </c>
      <c r="F5956" s="85" t="s">
        <v>3</v>
      </c>
      <c r="G5956" s="85">
        <v>1732750</v>
      </c>
      <c r="H5956" s="89"/>
      <c r="I5956" s="273" t="s">
        <v>8356</v>
      </c>
      <c r="J5956" s="89"/>
      <c r="K5956" s="89"/>
      <c r="L5956" s="89"/>
      <c r="M5956" s="89"/>
      <c r="N5956" s="274">
        <v>0</v>
      </c>
      <c r="O5956" s="274">
        <v>2000</v>
      </c>
      <c r="P5956" s="89" t="s">
        <v>670</v>
      </c>
    </row>
    <row r="5957" spans="1:16" ht="51">
      <c r="A5957" s="271">
        <v>224</v>
      </c>
      <c r="B5957" s="89"/>
      <c r="C5957" s="272" t="s">
        <v>105</v>
      </c>
      <c r="D5957" s="84">
        <v>43577</v>
      </c>
      <c r="E5957" s="85" t="s">
        <v>10326</v>
      </c>
      <c r="F5957" s="85" t="s">
        <v>3</v>
      </c>
      <c r="G5957" s="85">
        <v>1732739</v>
      </c>
      <c r="H5957" s="89"/>
      <c r="I5957" s="273" t="s">
        <v>12024</v>
      </c>
      <c r="J5957" s="89"/>
      <c r="K5957" s="89"/>
      <c r="L5957" s="89"/>
      <c r="M5957" s="89"/>
      <c r="N5957" s="274">
        <v>0</v>
      </c>
      <c r="O5957" s="274">
        <v>17.5</v>
      </c>
      <c r="P5957" s="89" t="s">
        <v>670</v>
      </c>
    </row>
    <row r="5958" spans="1:16" ht="38.25">
      <c r="A5958" s="271" t="s">
        <v>565</v>
      </c>
      <c r="B5958" s="89"/>
      <c r="C5958" s="272" t="s">
        <v>615</v>
      </c>
      <c r="D5958" s="84">
        <v>43577</v>
      </c>
      <c r="E5958" s="85" t="s">
        <v>10327</v>
      </c>
      <c r="F5958" s="85" t="s">
        <v>3</v>
      </c>
      <c r="G5958" s="85">
        <v>1732737</v>
      </c>
      <c r="H5958" s="89"/>
      <c r="I5958" s="273" t="s">
        <v>12025</v>
      </c>
      <c r="J5958" s="89"/>
      <c r="K5958" s="89"/>
      <c r="L5958" s="89"/>
      <c r="M5958" s="89"/>
      <c r="N5958" s="274">
        <v>0</v>
      </c>
      <c r="O5958" s="274">
        <v>370</v>
      </c>
      <c r="P5958" s="89" t="s">
        <v>670</v>
      </c>
    </row>
    <row r="5959" spans="1:16" ht="38.25">
      <c r="A5959" s="271" t="s">
        <v>565</v>
      </c>
      <c r="B5959" s="89"/>
      <c r="C5959" s="272" t="s">
        <v>615</v>
      </c>
      <c r="D5959" s="84">
        <v>43577</v>
      </c>
      <c r="E5959" s="85" t="s">
        <v>10328</v>
      </c>
      <c r="F5959" s="85" t="s">
        <v>3</v>
      </c>
      <c r="G5959" s="85">
        <v>1732735</v>
      </c>
      <c r="H5959" s="89"/>
      <c r="I5959" s="273" t="s">
        <v>12026</v>
      </c>
      <c r="J5959" s="89"/>
      <c r="K5959" s="89"/>
      <c r="L5959" s="89"/>
      <c r="M5959" s="89"/>
      <c r="N5959" s="274">
        <v>0</v>
      </c>
      <c r="O5959" s="274">
        <v>370</v>
      </c>
      <c r="P5959" s="89" t="s">
        <v>670</v>
      </c>
    </row>
    <row r="5960" spans="1:16" ht="51">
      <c r="A5960" s="271">
        <v>41</v>
      </c>
      <c r="B5960" s="89"/>
      <c r="C5960" s="272" t="s">
        <v>47</v>
      </c>
      <c r="D5960" s="84">
        <v>43577</v>
      </c>
      <c r="E5960" s="85" t="s">
        <v>10329</v>
      </c>
      <c r="F5960" s="85" t="s">
        <v>3</v>
      </c>
      <c r="G5960" s="85">
        <v>1732728</v>
      </c>
      <c r="H5960" s="89"/>
      <c r="I5960" s="273" t="s">
        <v>12027</v>
      </c>
      <c r="J5960" s="89"/>
      <c r="K5960" s="89"/>
      <c r="L5960" s="89"/>
      <c r="M5960" s="89"/>
      <c r="N5960" s="274">
        <v>0</v>
      </c>
      <c r="O5960" s="274">
        <v>90</v>
      </c>
      <c r="P5960" s="89" t="s">
        <v>670</v>
      </c>
    </row>
    <row r="5961" spans="1:16" ht="51">
      <c r="A5961" s="271">
        <v>283</v>
      </c>
      <c r="B5961" s="89"/>
      <c r="C5961" s="272" t="s">
        <v>125</v>
      </c>
      <c r="D5961" s="84">
        <v>43577</v>
      </c>
      <c r="E5961" s="85" t="s">
        <v>10330</v>
      </c>
      <c r="F5961" s="85" t="s">
        <v>3</v>
      </c>
      <c r="G5961" s="85">
        <v>1732890</v>
      </c>
      <c r="H5961" s="89"/>
      <c r="I5961" s="273" t="s">
        <v>12028</v>
      </c>
      <c r="J5961" s="89"/>
      <c r="K5961" s="89"/>
      <c r="L5961" s="89"/>
      <c r="M5961" s="89"/>
      <c r="N5961" s="274">
        <v>0</v>
      </c>
      <c r="O5961" s="274">
        <v>161</v>
      </c>
      <c r="P5961" s="89" t="s">
        <v>670</v>
      </c>
    </row>
    <row r="5962" spans="1:16" ht="51">
      <c r="A5962" s="271" t="s">
        <v>563</v>
      </c>
      <c r="B5962" s="89"/>
      <c r="C5962" s="272" t="s">
        <v>614</v>
      </c>
      <c r="D5962" s="84">
        <v>43577</v>
      </c>
      <c r="E5962" s="85" t="s">
        <v>10331</v>
      </c>
      <c r="F5962" s="85" t="s">
        <v>3</v>
      </c>
      <c r="G5962" s="85">
        <v>1732900</v>
      </c>
      <c r="H5962" s="89"/>
      <c r="I5962" s="273" t="s">
        <v>12029</v>
      </c>
      <c r="J5962" s="89"/>
      <c r="K5962" s="89"/>
      <c r="L5962" s="89"/>
      <c r="M5962" s="89"/>
      <c r="N5962" s="274">
        <v>0</v>
      </c>
      <c r="O5962" s="274">
        <v>2797.52</v>
      </c>
      <c r="P5962" s="89" t="s">
        <v>670</v>
      </c>
    </row>
    <row r="5963" spans="1:16" ht="51">
      <c r="A5963" s="271" t="s">
        <v>563</v>
      </c>
      <c r="B5963" s="89"/>
      <c r="C5963" s="272" t="s">
        <v>614</v>
      </c>
      <c r="D5963" s="84">
        <v>43577</v>
      </c>
      <c r="E5963" s="85" t="s">
        <v>10332</v>
      </c>
      <c r="F5963" s="85" t="s">
        <v>3</v>
      </c>
      <c r="G5963" s="85">
        <v>1732905</v>
      </c>
      <c r="H5963" s="89"/>
      <c r="I5963" s="273" t="s">
        <v>12030</v>
      </c>
      <c r="J5963" s="89"/>
      <c r="K5963" s="89"/>
      <c r="L5963" s="89"/>
      <c r="M5963" s="89"/>
      <c r="N5963" s="274">
        <v>0</v>
      </c>
      <c r="O5963" s="274">
        <v>301127.93</v>
      </c>
      <c r="P5963" s="89" t="s">
        <v>670</v>
      </c>
    </row>
    <row r="5964" spans="1:16" ht="63.75">
      <c r="A5964" s="271">
        <v>224</v>
      </c>
      <c r="B5964" s="89"/>
      <c r="C5964" s="272" t="s">
        <v>105</v>
      </c>
      <c r="D5964" s="84">
        <v>43577</v>
      </c>
      <c r="E5964" s="85" t="s">
        <v>10333</v>
      </c>
      <c r="F5964" s="85" t="s">
        <v>3</v>
      </c>
      <c r="G5964" s="85">
        <v>1732913</v>
      </c>
      <c r="H5964" s="89"/>
      <c r="I5964" s="273" t="s">
        <v>12031</v>
      </c>
      <c r="J5964" s="89"/>
      <c r="K5964" s="89"/>
      <c r="L5964" s="89"/>
      <c r="M5964" s="89"/>
      <c r="N5964" s="274">
        <v>0</v>
      </c>
      <c r="O5964" s="274">
        <v>399.73</v>
      </c>
      <c r="P5964" s="89" t="s">
        <v>670</v>
      </c>
    </row>
    <row r="5965" spans="1:16" ht="63.75">
      <c r="A5965" s="271">
        <v>682</v>
      </c>
      <c r="B5965" s="89"/>
      <c r="C5965" s="272" t="s">
        <v>1373</v>
      </c>
      <c r="D5965" s="84">
        <v>43577</v>
      </c>
      <c r="E5965" s="85" t="s">
        <v>10334</v>
      </c>
      <c r="F5965" s="85" t="s">
        <v>3</v>
      </c>
      <c r="G5965" s="85">
        <v>1732917</v>
      </c>
      <c r="H5965" s="89"/>
      <c r="I5965" s="273" t="s">
        <v>12032</v>
      </c>
      <c r="J5965" s="89"/>
      <c r="K5965" s="89"/>
      <c r="L5965" s="89"/>
      <c r="M5965" s="89"/>
      <c r="N5965" s="274">
        <v>0</v>
      </c>
      <c r="O5965" s="274">
        <v>100</v>
      </c>
      <c r="P5965" s="89" t="s">
        <v>670</v>
      </c>
    </row>
    <row r="5966" spans="1:16" ht="63.75">
      <c r="A5966" s="271">
        <v>15</v>
      </c>
      <c r="B5966" s="89"/>
      <c r="C5966" s="272" t="s">
        <v>42</v>
      </c>
      <c r="D5966" s="84">
        <v>43577</v>
      </c>
      <c r="E5966" s="85" t="s">
        <v>10335</v>
      </c>
      <c r="F5966" s="85" t="s">
        <v>3</v>
      </c>
      <c r="G5966" s="85">
        <v>1732926</v>
      </c>
      <c r="H5966" s="89"/>
      <c r="I5966" s="273" t="s">
        <v>12033</v>
      </c>
      <c r="J5966" s="89"/>
      <c r="K5966" s="89"/>
      <c r="L5966" s="89"/>
      <c r="M5966" s="89"/>
      <c r="N5966" s="274">
        <v>0</v>
      </c>
      <c r="O5966" s="274">
        <v>3480</v>
      </c>
      <c r="P5966" s="89" t="s">
        <v>670</v>
      </c>
    </row>
    <row r="5967" spans="1:16" ht="51">
      <c r="A5967" s="271">
        <v>292</v>
      </c>
      <c r="B5967" s="89"/>
      <c r="C5967" s="272" t="s">
        <v>130</v>
      </c>
      <c r="D5967" s="84">
        <v>43577</v>
      </c>
      <c r="E5967" s="85" t="s">
        <v>10336</v>
      </c>
      <c r="F5967" s="85" t="s">
        <v>3</v>
      </c>
      <c r="G5967" s="85">
        <v>1732928</v>
      </c>
      <c r="H5967" s="89"/>
      <c r="I5967" s="273" t="s">
        <v>12034</v>
      </c>
      <c r="J5967" s="89"/>
      <c r="K5967" s="89"/>
      <c r="L5967" s="89"/>
      <c r="M5967" s="89"/>
      <c r="N5967" s="274">
        <v>0</v>
      </c>
      <c r="O5967" s="274">
        <v>143.75</v>
      </c>
      <c r="P5967" s="89" t="s">
        <v>670</v>
      </c>
    </row>
    <row r="5968" spans="1:16" ht="51">
      <c r="A5968" s="271">
        <v>15</v>
      </c>
      <c r="B5968" s="89"/>
      <c r="C5968" s="272" t="s">
        <v>42</v>
      </c>
      <c r="D5968" s="84">
        <v>43577</v>
      </c>
      <c r="E5968" s="85" t="s">
        <v>10337</v>
      </c>
      <c r="F5968" s="85" t="s">
        <v>3</v>
      </c>
      <c r="G5968" s="85">
        <v>1732929</v>
      </c>
      <c r="H5968" s="89"/>
      <c r="I5968" s="273" t="s">
        <v>12035</v>
      </c>
      <c r="J5968" s="89"/>
      <c r="K5968" s="89"/>
      <c r="L5968" s="89"/>
      <c r="M5968" s="89"/>
      <c r="N5968" s="274">
        <v>0</v>
      </c>
      <c r="O5968" s="274">
        <v>429</v>
      </c>
      <c r="P5968" s="89" t="s">
        <v>670</v>
      </c>
    </row>
    <row r="5969" spans="1:16" ht="51">
      <c r="A5969" s="271">
        <v>526</v>
      </c>
      <c r="B5969" s="89"/>
      <c r="C5969" s="272" t="s">
        <v>610</v>
      </c>
      <c r="D5969" s="84">
        <v>43578</v>
      </c>
      <c r="E5969" s="85" t="s">
        <v>10338</v>
      </c>
      <c r="F5969" s="85" t="s">
        <v>3</v>
      </c>
      <c r="G5969" s="85">
        <v>1733526</v>
      </c>
      <c r="H5969" s="89"/>
      <c r="I5969" s="273" t="s">
        <v>12036</v>
      </c>
      <c r="J5969" s="89"/>
      <c r="K5969" s="89"/>
      <c r="L5969" s="89"/>
      <c r="M5969" s="89"/>
      <c r="N5969" s="274">
        <v>0</v>
      </c>
      <c r="O5969" s="274">
        <v>31</v>
      </c>
      <c r="P5969" s="89" t="s">
        <v>670</v>
      </c>
    </row>
    <row r="5970" spans="1:16" ht="38.25">
      <c r="A5970" s="271">
        <v>526</v>
      </c>
      <c r="B5970" s="89"/>
      <c r="C5970" s="272" t="s">
        <v>610</v>
      </c>
      <c r="D5970" s="84">
        <v>43578</v>
      </c>
      <c r="E5970" s="85" t="s">
        <v>10339</v>
      </c>
      <c r="F5970" s="85" t="s">
        <v>3</v>
      </c>
      <c r="G5970" s="85">
        <v>1733528</v>
      </c>
      <c r="H5970" s="89"/>
      <c r="I5970" s="273" t="s">
        <v>12037</v>
      </c>
      <c r="J5970" s="89"/>
      <c r="K5970" s="89"/>
      <c r="L5970" s="89"/>
      <c r="M5970" s="89"/>
      <c r="N5970" s="274">
        <v>0</v>
      </c>
      <c r="O5970" s="274">
        <v>31</v>
      </c>
      <c r="P5970" s="89" t="s">
        <v>670</v>
      </c>
    </row>
    <row r="5971" spans="1:16" ht="38.25">
      <c r="A5971" s="271">
        <v>526</v>
      </c>
      <c r="B5971" s="89"/>
      <c r="C5971" s="272" t="s">
        <v>610</v>
      </c>
      <c r="D5971" s="84">
        <v>43578</v>
      </c>
      <c r="E5971" s="85" t="s">
        <v>10340</v>
      </c>
      <c r="F5971" s="85" t="s">
        <v>3</v>
      </c>
      <c r="G5971" s="85">
        <v>1733529</v>
      </c>
      <c r="H5971" s="89"/>
      <c r="I5971" s="273" t="s">
        <v>12038</v>
      </c>
      <c r="J5971" s="89"/>
      <c r="K5971" s="89"/>
      <c r="L5971" s="89"/>
      <c r="M5971" s="89"/>
      <c r="N5971" s="274">
        <v>0</v>
      </c>
      <c r="O5971" s="274">
        <v>31</v>
      </c>
      <c r="P5971" s="89" t="s">
        <v>670</v>
      </c>
    </row>
    <row r="5972" spans="1:16" ht="38.25">
      <c r="A5972" s="271">
        <v>526</v>
      </c>
      <c r="B5972" s="89"/>
      <c r="C5972" s="272" t="s">
        <v>610</v>
      </c>
      <c r="D5972" s="84">
        <v>43578</v>
      </c>
      <c r="E5972" s="85" t="s">
        <v>10341</v>
      </c>
      <c r="F5972" s="85" t="s">
        <v>3</v>
      </c>
      <c r="G5972" s="85">
        <v>1733531</v>
      </c>
      <c r="H5972" s="89"/>
      <c r="I5972" s="273" t="s">
        <v>12039</v>
      </c>
      <c r="J5972" s="89"/>
      <c r="K5972" s="89"/>
      <c r="L5972" s="89"/>
      <c r="M5972" s="89"/>
      <c r="N5972" s="274">
        <v>0</v>
      </c>
      <c r="O5972" s="274">
        <v>40</v>
      </c>
      <c r="P5972" s="89" t="s">
        <v>670</v>
      </c>
    </row>
    <row r="5973" spans="1:16" ht="51">
      <c r="A5973" s="271" t="s">
        <v>565</v>
      </c>
      <c r="B5973" s="89"/>
      <c r="C5973" s="272" t="s">
        <v>615</v>
      </c>
      <c r="D5973" s="84">
        <v>43578</v>
      </c>
      <c r="E5973" s="85" t="s">
        <v>10342</v>
      </c>
      <c r="F5973" s="85" t="s">
        <v>3</v>
      </c>
      <c r="G5973" s="85">
        <v>1733561</v>
      </c>
      <c r="H5973" s="89"/>
      <c r="I5973" s="273" t="s">
        <v>12040</v>
      </c>
      <c r="J5973" s="89"/>
      <c r="K5973" s="89"/>
      <c r="L5973" s="89"/>
      <c r="M5973" s="89"/>
      <c r="N5973" s="274">
        <v>0</v>
      </c>
      <c r="O5973" s="274">
        <v>1033.1400000000001</v>
      </c>
      <c r="P5973" s="89" t="s">
        <v>670</v>
      </c>
    </row>
    <row r="5974" spans="1:16" ht="51">
      <c r="A5974" s="271">
        <v>41</v>
      </c>
      <c r="B5974" s="89"/>
      <c r="C5974" s="272" t="s">
        <v>47</v>
      </c>
      <c r="D5974" s="84">
        <v>43578</v>
      </c>
      <c r="E5974" s="85" t="s">
        <v>10343</v>
      </c>
      <c r="F5974" s="85" t="s">
        <v>3</v>
      </c>
      <c r="G5974" s="85">
        <v>1733579</v>
      </c>
      <c r="H5974" s="89"/>
      <c r="I5974" s="273" t="s">
        <v>12041</v>
      </c>
      <c r="J5974" s="89"/>
      <c r="K5974" s="89"/>
      <c r="L5974" s="89"/>
      <c r="M5974" s="89"/>
      <c r="N5974" s="274">
        <v>0</v>
      </c>
      <c r="O5974" s="274">
        <v>200</v>
      </c>
      <c r="P5974" s="89" t="s">
        <v>670</v>
      </c>
    </row>
    <row r="5975" spans="1:16" ht="38.25">
      <c r="A5975" s="271" t="s">
        <v>565</v>
      </c>
      <c r="B5975" s="89"/>
      <c r="C5975" s="272" t="s">
        <v>615</v>
      </c>
      <c r="D5975" s="84">
        <v>43578</v>
      </c>
      <c r="E5975" s="85" t="s">
        <v>10344</v>
      </c>
      <c r="F5975" s="85" t="s">
        <v>3</v>
      </c>
      <c r="G5975" s="85">
        <v>1733640</v>
      </c>
      <c r="H5975" s="89"/>
      <c r="I5975" s="273" t="s">
        <v>12042</v>
      </c>
      <c r="J5975" s="89"/>
      <c r="K5975" s="89"/>
      <c r="L5975" s="89"/>
      <c r="M5975" s="89"/>
      <c r="N5975" s="274">
        <v>0</v>
      </c>
      <c r="O5975" s="274">
        <v>0.54</v>
      </c>
      <c r="P5975" s="89" t="s">
        <v>670</v>
      </c>
    </row>
    <row r="5976" spans="1:16" ht="51">
      <c r="A5976" s="271">
        <v>592</v>
      </c>
      <c r="B5976" s="89"/>
      <c r="C5976" s="272" t="s">
        <v>645</v>
      </c>
      <c r="D5976" s="84">
        <v>43578</v>
      </c>
      <c r="E5976" s="85" t="s">
        <v>10345</v>
      </c>
      <c r="F5976" s="85" t="s">
        <v>3</v>
      </c>
      <c r="G5976" s="85">
        <v>1733525</v>
      </c>
      <c r="H5976" s="89"/>
      <c r="I5976" s="273" t="s">
        <v>12043</v>
      </c>
      <c r="J5976" s="89"/>
      <c r="K5976" s="89"/>
      <c r="L5976" s="89"/>
      <c r="M5976" s="89"/>
      <c r="N5976" s="274">
        <v>0</v>
      </c>
      <c r="O5976" s="274">
        <v>60</v>
      </c>
      <c r="P5976" s="89" t="s">
        <v>670</v>
      </c>
    </row>
    <row r="5977" spans="1:16" ht="38.25">
      <c r="A5977" s="271" t="s">
        <v>565</v>
      </c>
      <c r="B5977" s="89"/>
      <c r="C5977" s="272" t="s">
        <v>615</v>
      </c>
      <c r="D5977" s="84">
        <v>43578</v>
      </c>
      <c r="E5977" s="85" t="s">
        <v>10346</v>
      </c>
      <c r="F5977" s="85" t="s">
        <v>3</v>
      </c>
      <c r="G5977" s="85">
        <v>1733499</v>
      </c>
      <c r="H5977" s="89"/>
      <c r="I5977" s="273" t="s">
        <v>12044</v>
      </c>
      <c r="J5977" s="89"/>
      <c r="K5977" s="89"/>
      <c r="L5977" s="89"/>
      <c r="M5977" s="89"/>
      <c r="N5977" s="274">
        <v>0</v>
      </c>
      <c r="O5977" s="274">
        <v>1029.02</v>
      </c>
      <c r="P5977" s="89" t="s">
        <v>670</v>
      </c>
    </row>
    <row r="5978" spans="1:16" ht="38.25">
      <c r="A5978" s="271">
        <v>526</v>
      </c>
      <c r="B5978" s="89"/>
      <c r="C5978" s="272" t="s">
        <v>610</v>
      </c>
      <c r="D5978" s="84">
        <v>43578</v>
      </c>
      <c r="E5978" s="85" t="s">
        <v>10347</v>
      </c>
      <c r="F5978" s="85" t="s">
        <v>3</v>
      </c>
      <c r="G5978" s="85">
        <v>1733492</v>
      </c>
      <c r="H5978" s="89"/>
      <c r="I5978" s="273" t="s">
        <v>12045</v>
      </c>
      <c r="J5978" s="89"/>
      <c r="K5978" s="89"/>
      <c r="L5978" s="89"/>
      <c r="M5978" s="89"/>
      <c r="N5978" s="274">
        <v>0</v>
      </c>
      <c r="O5978" s="274">
        <v>20</v>
      </c>
      <c r="P5978" s="89" t="s">
        <v>670</v>
      </c>
    </row>
    <row r="5979" spans="1:16" ht="51">
      <c r="A5979" s="271" t="s">
        <v>565</v>
      </c>
      <c r="B5979" s="89"/>
      <c r="C5979" s="272" t="s">
        <v>615</v>
      </c>
      <c r="D5979" s="84">
        <v>43578</v>
      </c>
      <c r="E5979" s="85" t="s">
        <v>10348</v>
      </c>
      <c r="F5979" s="85" t="s">
        <v>3</v>
      </c>
      <c r="G5979" s="85">
        <v>1733464</v>
      </c>
      <c r="H5979" s="89"/>
      <c r="I5979" s="273" t="s">
        <v>12046</v>
      </c>
      <c r="J5979" s="89"/>
      <c r="K5979" s="89"/>
      <c r="L5979" s="89"/>
      <c r="M5979" s="89"/>
      <c r="N5979" s="274">
        <v>0</v>
      </c>
      <c r="O5979" s="274">
        <v>4662</v>
      </c>
      <c r="P5979" s="89" t="s">
        <v>670</v>
      </c>
    </row>
    <row r="5980" spans="1:16" ht="51">
      <c r="A5980" s="271">
        <v>585</v>
      </c>
      <c r="B5980" s="89"/>
      <c r="C5980" s="272" t="s">
        <v>183</v>
      </c>
      <c r="D5980" s="84">
        <v>43578</v>
      </c>
      <c r="E5980" s="85" t="s">
        <v>10349</v>
      </c>
      <c r="F5980" s="85" t="s">
        <v>3</v>
      </c>
      <c r="G5980" s="85">
        <v>1733400</v>
      </c>
      <c r="H5980" s="89"/>
      <c r="I5980" s="273" t="s">
        <v>12047</v>
      </c>
      <c r="J5980" s="89"/>
      <c r="K5980" s="89"/>
      <c r="L5980" s="89"/>
      <c r="M5980" s="89"/>
      <c r="N5980" s="274">
        <v>0</v>
      </c>
      <c r="O5980" s="274">
        <v>6.5</v>
      </c>
      <c r="P5980" s="89" t="s">
        <v>670</v>
      </c>
    </row>
    <row r="5981" spans="1:16" ht="38.25">
      <c r="A5981" s="271" t="s">
        <v>565</v>
      </c>
      <c r="B5981" s="89"/>
      <c r="C5981" s="272" t="s">
        <v>615</v>
      </c>
      <c r="D5981" s="84">
        <v>43578</v>
      </c>
      <c r="E5981" s="85" t="s">
        <v>10350</v>
      </c>
      <c r="F5981" s="85" t="s">
        <v>3</v>
      </c>
      <c r="G5981" s="85">
        <v>1733399</v>
      </c>
      <c r="H5981" s="89"/>
      <c r="I5981" s="273" t="s">
        <v>12048</v>
      </c>
      <c r="J5981" s="89"/>
      <c r="K5981" s="89"/>
      <c r="L5981" s="89"/>
      <c r="M5981" s="89"/>
      <c r="N5981" s="274">
        <v>0</v>
      </c>
      <c r="O5981" s="274">
        <v>242.99</v>
      </c>
      <c r="P5981" s="89" t="s">
        <v>670</v>
      </c>
    </row>
    <row r="5982" spans="1:16" ht="38.25">
      <c r="A5982" s="271" t="s">
        <v>565</v>
      </c>
      <c r="B5982" s="89"/>
      <c r="C5982" s="272" t="s">
        <v>615</v>
      </c>
      <c r="D5982" s="84">
        <v>43578</v>
      </c>
      <c r="E5982" s="85" t="s">
        <v>10351</v>
      </c>
      <c r="F5982" s="85" t="s">
        <v>3</v>
      </c>
      <c r="G5982" s="85">
        <v>1733397</v>
      </c>
      <c r="H5982" s="89"/>
      <c r="I5982" s="273" t="s">
        <v>12049</v>
      </c>
      <c r="J5982" s="89"/>
      <c r="K5982" s="89"/>
      <c r="L5982" s="89"/>
      <c r="M5982" s="89"/>
      <c r="N5982" s="274">
        <v>0</v>
      </c>
      <c r="O5982" s="274">
        <v>478.51</v>
      </c>
      <c r="P5982" s="89" t="s">
        <v>670</v>
      </c>
    </row>
    <row r="5983" spans="1:16" ht="38.25">
      <c r="A5983" s="271" t="s">
        <v>565</v>
      </c>
      <c r="B5983" s="89"/>
      <c r="C5983" s="272" t="s">
        <v>615</v>
      </c>
      <c r="D5983" s="84">
        <v>43578</v>
      </c>
      <c r="E5983" s="85" t="s">
        <v>10352</v>
      </c>
      <c r="F5983" s="85" t="s">
        <v>3</v>
      </c>
      <c r="G5983" s="85">
        <v>1733396</v>
      </c>
      <c r="H5983" s="89"/>
      <c r="I5983" s="273" t="s">
        <v>12050</v>
      </c>
      <c r="J5983" s="89"/>
      <c r="K5983" s="89"/>
      <c r="L5983" s="89"/>
      <c r="M5983" s="89"/>
      <c r="N5983" s="274">
        <v>0</v>
      </c>
      <c r="O5983" s="274">
        <v>2666.9900000000002</v>
      </c>
      <c r="P5983" s="89" t="s">
        <v>670</v>
      </c>
    </row>
    <row r="5984" spans="1:16" ht="38.25">
      <c r="A5984" s="271" t="s">
        <v>565</v>
      </c>
      <c r="B5984" s="89"/>
      <c r="C5984" s="272" t="s">
        <v>615</v>
      </c>
      <c r="D5984" s="84">
        <v>43578</v>
      </c>
      <c r="E5984" s="85" t="s">
        <v>10353</v>
      </c>
      <c r="F5984" s="85" t="s">
        <v>3</v>
      </c>
      <c r="G5984" s="85">
        <v>1733395</v>
      </c>
      <c r="H5984" s="89"/>
      <c r="I5984" s="273" t="s">
        <v>12051</v>
      </c>
      <c r="J5984" s="89"/>
      <c r="K5984" s="89"/>
      <c r="L5984" s="89"/>
      <c r="M5984" s="89"/>
      <c r="N5984" s="274">
        <v>0</v>
      </c>
      <c r="O5984" s="274">
        <v>41</v>
      </c>
      <c r="P5984" s="89" t="s">
        <v>670</v>
      </c>
    </row>
    <row r="5985" spans="1:16" ht="51">
      <c r="A5985" s="271" t="s">
        <v>565</v>
      </c>
      <c r="B5985" s="89"/>
      <c r="C5985" s="272" t="s">
        <v>615</v>
      </c>
      <c r="D5985" s="84">
        <v>43578</v>
      </c>
      <c r="E5985" s="85" t="s">
        <v>10354</v>
      </c>
      <c r="F5985" s="85" t="s">
        <v>3</v>
      </c>
      <c r="G5985" s="85">
        <v>1733394</v>
      </c>
      <c r="H5985" s="89"/>
      <c r="I5985" s="273" t="s">
        <v>12052</v>
      </c>
      <c r="J5985" s="89"/>
      <c r="K5985" s="89"/>
      <c r="L5985" s="89"/>
      <c r="M5985" s="89"/>
      <c r="N5985" s="274">
        <v>0</v>
      </c>
      <c r="O5985" s="274">
        <v>15</v>
      </c>
      <c r="P5985" s="89" t="s">
        <v>670</v>
      </c>
    </row>
    <row r="5986" spans="1:16" ht="51">
      <c r="A5986" s="271">
        <v>594</v>
      </c>
      <c r="B5986" s="89"/>
      <c r="C5986" s="272" t="s">
        <v>98</v>
      </c>
      <c r="D5986" s="84">
        <v>43578</v>
      </c>
      <c r="E5986" s="85" t="s">
        <v>10355</v>
      </c>
      <c r="F5986" s="85" t="s">
        <v>3</v>
      </c>
      <c r="G5986" s="85">
        <v>1733765</v>
      </c>
      <c r="H5986" s="89"/>
      <c r="I5986" s="273" t="s">
        <v>12053</v>
      </c>
      <c r="J5986" s="89"/>
      <c r="K5986" s="89"/>
      <c r="L5986" s="89"/>
      <c r="M5986" s="89"/>
      <c r="N5986" s="274">
        <v>0</v>
      </c>
      <c r="O5986" s="274">
        <v>40.18</v>
      </c>
      <c r="P5986" s="89" t="s">
        <v>670</v>
      </c>
    </row>
    <row r="5987" spans="1:16" ht="51">
      <c r="A5987" s="271">
        <v>132</v>
      </c>
      <c r="B5987" s="89"/>
      <c r="C5987" s="272" t="s">
        <v>68</v>
      </c>
      <c r="D5987" s="84">
        <v>43578</v>
      </c>
      <c r="E5987" s="85" t="s">
        <v>10356</v>
      </c>
      <c r="F5987" s="85" t="s">
        <v>3</v>
      </c>
      <c r="G5987" s="85">
        <v>1733760</v>
      </c>
      <c r="H5987" s="89"/>
      <c r="I5987" s="273" t="s">
        <v>12054</v>
      </c>
      <c r="J5987" s="89"/>
      <c r="K5987" s="89"/>
      <c r="L5987" s="89"/>
      <c r="M5987" s="89"/>
      <c r="N5987" s="274">
        <v>0</v>
      </c>
      <c r="O5987" s="274">
        <v>747.02</v>
      </c>
      <c r="P5987" s="89" t="s">
        <v>670</v>
      </c>
    </row>
    <row r="5988" spans="1:16" ht="51">
      <c r="A5988" s="271">
        <v>132</v>
      </c>
      <c r="B5988" s="89"/>
      <c r="C5988" s="272" t="s">
        <v>68</v>
      </c>
      <c r="D5988" s="84">
        <v>43578</v>
      </c>
      <c r="E5988" s="85" t="s">
        <v>10357</v>
      </c>
      <c r="F5988" s="85" t="s">
        <v>3</v>
      </c>
      <c r="G5988" s="85">
        <v>1733755</v>
      </c>
      <c r="H5988" s="89"/>
      <c r="I5988" s="273" t="s">
        <v>12054</v>
      </c>
      <c r="J5988" s="89"/>
      <c r="K5988" s="89"/>
      <c r="L5988" s="89"/>
      <c r="M5988" s="89"/>
      <c r="N5988" s="274">
        <v>0</v>
      </c>
      <c r="O5988" s="274">
        <v>4446.83</v>
      </c>
      <c r="P5988" s="89" t="s">
        <v>670</v>
      </c>
    </row>
    <row r="5989" spans="1:16" ht="63.75">
      <c r="A5989" s="271">
        <v>20</v>
      </c>
      <c r="B5989" s="89"/>
      <c r="C5989" s="272" t="s">
        <v>44</v>
      </c>
      <c r="D5989" s="84">
        <v>43578</v>
      </c>
      <c r="E5989" s="85" t="s">
        <v>10358</v>
      </c>
      <c r="F5989" s="85" t="s">
        <v>3</v>
      </c>
      <c r="G5989" s="85">
        <v>1733746</v>
      </c>
      <c r="H5989" s="89"/>
      <c r="I5989" s="273" t="s">
        <v>12055</v>
      </c>
      <c r="J5989" s="89"/>
      <c r="K5989" s="89"/>
      <c r="L5989" s="89"/>
      <c r="M5989" s="89"/>
      <c r="N5989" s="274">
        <v>0</v>
      </c>
      <c r="O5989" s="274">
        <v>550</v>
      </c>
      <c r="P5989" s="89" t="s">
        <v>670</v>
      </c>
    </row>
    <row r="5990" spans="1:16" ht="51">
      <c r="A5990" s="271" t="s">
        <v>565</v>
      </c>
      <c r="B5990" s="89"/>
      <c r="C5990" s="272" t="s">
        <v>615</v>
      </c>
      <c r="D5990" s="84">
        <v>43578</v>
      </c>
      <c r="E5990" s="85" t="s">
        <v>10359</v>
      </c>
      <c r="F5990" s="85" t="s">
        <v>3</v>
      </c>
      <c r="G5990" s="85">
        <v>1733737</v>
      </c>
      <c r="H5990" s="89"/>
      <c r="I5990" s="273" t="s">
        <v>12056</v>
      </c>
      <c r="J5990" s="89"/>
      <c r="K5990" s="89"/>
      <c r="L5990" s="89"/>
      <c r="M5990" s="89"/>
      <c r="N5990" s="274">
        <v>0</v>
      </c>
      <c r="O5990" s="274">
        <v>700</v>
      </c>
      <c r="P5990" s="89" t="s">
        <v>670</v>
      </c>
    </row>
    <row r="5991" spans="1:16" ht="51">
      <c r="A5991" s="271">
        <v>661</v>
      </c>
      <c r="B5991" s="89"/>
      <c r="C5991" s="272" t="s">
        <v>189</v>
      </c>
      <c r="D5991" s="84">
        <v>43578</v>
      </c>
      <c r="E5991" s="85" t="s">
        <v>10360</v>
      </c>
      <c r="F5991" s="85" t="s">
        <v>3</v>
      </c>
      <c r="G5991" s="85">
        <v>1733735</v>
      </c>
      <c r="H5991" s="89"/>
      <c r="I5991" s="273" t="s">
        <v>12057</v>
      </c>
      <c r="J5991" s="89"/>
      <c r="K5991" s="89"/>
      <c r="L5991" s="89"/>
      <c r="M5991" s="89"/>
      <c r="N5991" s="274">
        <v>0</v>
      </c>
      <c r="O5991" s="274">
        <v>101.47</v>
      </c>
      <c r="P5991" s="89" t="s">
        <v>670</v>
      </c>
    </row>
    <row r="5992" spans="1:16" ht="51">
      <c r="A5992" s="271">
        <v>661</v>
      </c>
      <c r="B5992" s="89"/>
      <c r="C5992" s="272" t="s">
        <v>189</v>
      </c>
      <c r="D5992" s="84">
        <v>43578</v>
      </c>
      <c r="E5992" s="85" t="s">
        <v>10361</v>
      </c>
      <c r="F5992" s="85" t="s">
        <v>3</v>
      </c>
      <c r="G5992" s="85">
        <v>1733729</v>
      </c>
      <c r="H5992" s="89"/>
      <c r="I5992" s="273" t="s">
        <v>12058</v>
      </c>
      <c r="J5992" s="89"/>
      <c r="K5992" s="89"/>
      <c r="L5992" s="89"/>
      <c r="M5992" s="89"/>
      <c r="N5992" s="274">
        <v>0</v>
      </c>
      <c r="O5992" s="274">
        <v>62.25</v>
      </c>
      <c r="P5992" s="89" t="s">
        <v>670</v>
      </c>
    </row>
    <row r="5993" spans="1:16" ht="51">
      <c r="A5993" s="271">
        <v>661</v>
      </c>
      <c r="B5993" s="89"/>
      <c r="C5993" s="272" t="s">
        <v>189</v>
      </c>
      <c r="D5993" s="84">
        <v>43578</v>
      </c>
      <c r="E5993" s="85" t="s">
        <v>10362</v>
      </c>
      <c r="F5993" s="85" t="s">
        <v>3</v>
      </c>
      <c r="G5993" s="85">
        <v>1733724</v>
      </c>
      <c r="H5993" s="89"/>
      <c r="I5993" s="273" t="s">
        <v>12059</v>
      </c>
      <c r="J5993" s="89"/>
      <c r="K5993" s="89"/>
      <c r="L5993" s="89"/>
      <c r="M5993" s="89"/>
      <c r="N5993" s="274">
        <v>0</v>
      </c>
      <c r="O5993" s="274">
        <v>20.5</v>
      </c>
      <c r="P5993" s="89" t="s">
        <v>670</v>
      </c>
    </row>
    <row r="5994" spans="1:16" ht="51">
      <c r="A5994" s="271">
        <v>47</v>
      </c>
      <c r="B5994" s="89"/>
      <c r="C5994" s="272" t="s">
        <v>49</v>
      </c>
      <c r="D5994" s="84">
        <v>43578</v>
      </c>
      <c r="E5994" s="85" t="s">
        <v>10363</v>
      </c>
      <c r="F5994" s="85" t="s">
        <v>3</v>
      </c>
      <c r="G5994" s="85">
        <v>1733720</v>
      </c>
      <c r="H5994" s="89"/>
      <c r="I5994" s="273" t="s">
        <v>12060</v>
      </c>
      <c r="J5994" s="89"/>
      <c r="K5994" s="89"/>
      <c r="L5994" s="89"/>
      <c r="M5994" s="89"/>
      <c r="N5994" s="274">
        <v>0</v>
      </c>
      <c r="O5994" s="274">
        <v>315</v>
      </c>
      <c r="P5994" s="89" t="s">
        <v>670</v>
      </c>
    </row>
    <row r="5995" spans="1:16" ht="51">
      <c r="A5995" s="271">
        <v>47</v>
      </c>
      <c r="B5995" s="89"/>
      <c r="C5995" s="272" t="s">
        <v>49</v>
      </c>
      <c r="D5995" s="84">
        <v>43578</v>
      </c>
      <c r="E5995" s="85" t="s">
        <v>10364</v>
      </c>
      <c r="F5995" s="85" t="s">
        <v>3</v>
      </c>
      <c r="G5995" s="85">
        <v>1733718</v>
      </c>
      <c r="H5995" s="89"/>
      <c r="I5995" s="273" t="s">
        <v>12061</v>
      </c>
      <c r="J5995" s="89"/>
      <c r="K5995" s="89"/>
      <c r="L5995" s="89"/>
      <c r="M5995" s="89"/>
      <c r="N5995" s="274">
        <v>0</v>
      </c>
      <c r="O5995" s="274">
        <v>70</v>
      </c>
      <c r="P5995" s="89" t="s">
        <v>670</v>
      </c>
    </row>
    <row r="5996" spans="1:16" ht="51">
      <c r="A5996" s="271">
        <v>47</v>
      </c>
      <c r="B5996" s="89"/>
      <c r="C5996" s="272" t="s">
        <v>49</v>
      </c>
      <c r="D5996" s="84">
        <v>43578</v>
      </c>
      <c r="E5996" s="85" t="s">
        <v>10365</v>
      </c>
      <c r="F5996" s="85" t="s">
        <v>3</v>
      </c>
      <c r="G5996" s="85">
        <v>1733715</v>
      </c>
      <c r="H5996" s="89"/>
      <c r="I5996" s="273" t="s">
        <v>12062</v>
      </c>
      <c r="J5996" s="89"/>
      <c r="K5996" s="89"/>
      <c r="L5996" s="89"/>
      <c r="M5996" s="89"/>
      <c r="N5996" s="274">
        <v>0</v>
      </c>
      <c r="O5996" s="274">
        <v>63</v>
      </c>
      <c r="P5996" s="89" t="s">
        <v>670</v>
      </c>
    </row>
    <row r="5997" spans="1:16" ht="51">
      <c r="A5997" s="271">
        <v>47</v>
      </c>
      <c r="B5997" s="89"/>
      <c r="C5997" s="272" t="s">
        <v>49</v>
      </c>
      <c r="D5997" s="84">
        <v>43578</v>
      </c>
      <c r="E5997" s="85" t="s">
        <v>10366</v>
      </c>
      <c r="F5997" s="85" t="s">
        <v>3</v>
      </c>
      <c r="G5997" s="85">
        <v>1733713</v>
      </c>
      <c r="H5997" s="89"/>
      <c r="I5997" s="273" t="s">
        <v>12063</v>
      </c>
      <c r="J5997" s="89"/>
      <c r="K5997" s="89"/>
      <c r="L5997" s="89"/>
      <c r="M5997" s="89"/>
      <c r="N5997" s="274">
        <v>0</v>
      </c>
      <c r="O5997" s="274">
        <v>1484</v>
      </c>
      <c r="P5997" s="89" t="s">
        <v>670</v>
      </c>
    </row>
    <row r="5998" spans="1:16" ht="63.75">
      <c r="A5998" s="271">
        <v>47</v>
      </c>
      <c r="B5998" s="89"/>
      <c r="C5998" s="272" t="s">
        <v>49</v>
      </c>
      <c r="D5998" s="84">
        <v>43578</v>
      </c>
      <c r="E5998" s="85" t="s">
        <v>10367</v>
      </c>
      <c r="F5998" s="85" t="s">
        <v>3</v>
      </c>
      <c r="G5998" s="85">
        <v>1733709</v>
      </c>
      <c r="H5998" s="89"/>
      <c r="I5998" s="273" t="s">
        <v>12064</v>
      </c>
      <c r="J5998" s="89"/>
      <c r="K5998" s="89"/>
      <c r="L5998" s="89"/>
      <c r="M5998" s="89"/>
      <c r="N5998" s="274">
        <v>0</v>
      </c>
      <c r="O5998" s="274">
        <v>941.5</v>
      </c>
      <c r="P5998" s="89" t="s">
        <v>670</v>
      </c>
    </row>
    <row r="5999" spans="1:16" ht="51">
      <c r="A5999" s="271">
        <v>47</v>
      </c>
      <c r="B5999" s="89"/>
      <c r="C5999" s="272" t="s">
        <v>49</v>
      </c>
      <c r="D5999" s="84">
        <v>43578</v>
      </c>
      <c r="E5999" s="85" t="s">
        <v>10368</v>
      </c>
      <c r="F5999" s="85" t="s">
        <v>3</v>
      </c>
      <c r="G5999" s="85">
        <v>1733703</v>
      </c>
      <c r="H5999" s="89"/>
      <c r="I5999" s="273" t="s">
        <v>12065</v>
      </c>
      <c r="J5999" s="89"/>
      <c r="K5999" s="89"/>
      <c r="L5999" s="89"/>
      <c r="M5999" s="89"/>
      <c r="N5999" s="274">
        <v>0</v>
      </c>
      <c r="O5999" s="274">
        <v>1574.95</v>
      </c>
      <c r="P5999" s="89" t="s">
        <v>670</v>
      </c>
    </row>
    <row r="6000" spans="1:16" ht="38.25">
      <c r="A6000" s="271">
        <v>46</v>
      </c>
      <c r="B6000" s="89"/>
      <c r="C6000" s="272" t="s">
        <v>48</v>
      </c>
      <c r="D6000" s="84">
        <v>43578</v>
      </c>
      <c r="E6000" s="85" t="s">
        <v>10369</v>
      </c>
      <c r="F6000" s="85" t="s">
        <v>3</v>
      </c>
      <c r="G6000" s="85">
        <v>1733697</v>
      </c>
      <c r="H6000" s="89"/>
      <c r="I6000" s="273" t="s">
        <v>12066</v>
      </c>
      <c r="J6000" s="89"/>
      <c r="K6000" s="89"/>
      <c r="L6000" s="89"/>
      <c r="M6000" s="89"/>
      <c r="N6000" s="274">
        <v>0</v>
      </c>
      <c r="O6000" s="274">
        <v>3334</v>
      </c>
      <c r="P6000" s="89" t="s">
        <v>670</v>
      </c>
    </row>
    <row r="6001" spans="1:16" ht="51">
      <c r="A6001" s="271">
        <v>212</v>
      </c>
      <c r="B6001" s="89"/>
      <c r="C6001" s="272" t="s">
        <v>100</v>
      </c>
      <c r="D6001" s="84">
        <v>43578</v>
      </c>
      <c r="E6001" s="85" t="s">
        <v>10370</v>
      </c>
      <c r="F6001" s="85" t="s">
        <v>3</v>
      </c>
      <c r="G6001" s="85">
        <v>1733690</v>
      </c>
      <c r="H6001" s="89"/>
      <c r="I6001" s="273" t="s">
        <v>12067</v>
      </c>
      <c r="J6001" s="89"/>
      <c r="K6001" s="89"/>
      <c r="L6001" s="89"/>
      <c r="M6001" s="89"/>
      <c r="N6001" s="274">
        <v>0</v>
      </c>
      <c r="O6001" s="274">
        <v>900</v>
      </c>
      <c r="P6001" s="89" t="s">
        <v>670</v>
      </c>
    </row>
    <row r="6002" spans="1:16" ht="51">
      <c r="A6002" s="271">
        <v>212</v>
      </c>
      <c r="B6002" s="89"/>
      <c r="C6002" s="272" t="s">
        <v>100</v>
      </c>
      <c r="D6002" s="84">
        <v>43578</v>
      </c>
      <c r="E6002" s="85" t="s">
        <v>10371</v>
      </c>
      <c r="F6002" s="85" t="s">
        <v>3</v>
      </c>
      <c r="G6002" s="85">
        <v>1733689</v>
      </c>
      <c r="H6002" s="89"/>
      <c r="I6002" s="273" t="s">
        <v>12068</v>
      </c>
      <c r="J6002" s="89"/>
      <c r="K6002" s="89"/>
      <c r="L6002" s="89"/>
      <c r="M6002" s="89"/>
      <c r="N6002" s="274">
        <v>0</v>
      </c>
      <c r="O6002" s="274">
        <v>696</v>
      </c>
      <c r="P6002" s="89" t="s">
        <v>670</v>
      </c>
    </row>
    <row r="6003" spans="1:16" ht="63.75">
      <c r="A6003" s="271">
        <v>132</v>
      </c>
      <c r="B6003" s="89"/>
      <c r="C6003" s="272" t="s">
        <v>68</v>
      </c>
      <c r="D6003" s="84">
        <v>43578</v>
      </c>
      <c r="E6003" s="85" t="s">
        <v>10372</v>
      </c>
      <c r="F6003" s="85" t="s">
        <v>3</v>
      </c>
      <c r="G6003" s="85">
        <v>1733685</v>
      </c>
      <c r="H6003" s="89"/>
      <c r="I6003" s="273" t="s">
        <v>12069</v>
      </c>
      <c r="J6003" s="89"/>
      <c r="K6003" s="89"/>
      <c r="L6003" s="89"/>
      <c r="M6003" s="89"/>
      <c r="N6003" s="274">
        <v>0</v>
      </c>
      <c r="O6003" s="274">
        <v>8772.17</v>
      </c>
      <c r="P6003" s="89" t="s">
        <v>670</v>
      </c>
    </row>
    <row r="6004" spans="1:16" ht="51">
      <c r="A6004" s="271" t="s">
        <v>565</v>
      </c>
      <c r="B6004" s="89"/>
      <c r="C6004" s="272" t="s">
        <v>615</v>
      </c>
      <c r="D6004" s="84">
        <v>43578</v>
      </c>
      <c r="E6004" s="85" t="s">
        <v>10373</v>
      </c>
      <c r="F6004" s="85" t="s">
        <v>3</v>
      </c>
      <c r="G6004" s="85">
        <v>1733660</v>
      </c>
      <c r="H6004" s="89"/>
      <c r="I6004" s="273" t="s">
        <v>738</v>
      </c>
      <c r="J6004" s="89"/>
      <c r="K6004" s="89"/>
      <c r="L6004" s="89"/>
      <c r="M6004" s="89"/>
      <c r="N6004" s="274">
        <v>0</v>
      </c>
      <c r="O6004" s="274">
        <v>700</v>
      </c>
      <c r="P6004" s="89" t="s">
        <v>670</v>
      </c>
    </row>
    <row r="6005" spans="1:16" ht="63.75">
      <c r="A6005" s="271">
        <v>650</v>
      </c>
      <c r="B6005" s="89"/>
      <c r="C6005" s="272" t="s">
        <v>187</v>
      </c>
      <c r="D6005" s="84">
        <v>43578</v>
      </c>
      <c r="E6005" s="85" t="s">
        <v>10374</v>
      </c>
      <c r="F6005" s="85" t="s">
        <v>3</v>
      </c>
      <c r="G6005" s="85">
        <v>1733475</v>
      </c>
      <c r="H6005" s="89"/>
      <c r="I6005" s="273" t="s">
        <v>12070</v>
      </c>
      <c r="J6005" s="89"/>
      <c r="K6005" s="89"/>
      <c r="L6005" s="89"/>
      <c r="M6005" s="89"/>
      <c r="N6005" s="274">
        <v>0</v>
      </c>
      <c r="O6005" s="274">
        <v>665</v>
      </c>
      <c r="P6005" s="89" t="s">
        <v>670</v>
      </c>
    </row>
    <row r="6006" spans="1:16" ht="63.75">
      <c r="A6006" s="271">
        <v>35</v>
      </c>
      <c r="B6006" s="89"/>
      <c r="C6006" s="272" t="s">
        <v>46</v>
      </c>
      <c r="D6006" s="84">
        <v>43578</v>
      </c>
      <c r="E6006" s="85" t="s">
        <v>10375</v>
      </c>
      <c r="F6006" s="85" t="s">
        <v>3</v>
      </c>
      <c r="G6006" s="85">
        <v>1733474</v>
      </c>
      <c r="H6006" s="89"/>
      <c r="I6006" s="273" t="s">
        <v>12071</v>
      </c>
      <c r="J6006" s="89"/>
      <c r="K6006" s="89"/>
      <c r="L6006" s="89"/>
      <c r="M6006" s="89"/>
      <c r="N6006" s="274">
        <v>0</v>
      </c>
      <c r="O6006" s="274">
        <v>1027.3499999999999</v>
      </c>
      <c r="P6006" s="89" t="s">
        <v>670</v>
      </c>
    </row>
    <row r="6007" spans="1:16" ht="63.75">
      <c r="A6007" s="271" t="s">
        <v>565</v>
      </c>
      <c r="B6007" s="89"/>
      <c r="C6007" s="272" t="s">
        <v>615</v>
      </c>
      <c r="D6007" s="84">
        <v>43578</v>
      </c>
      <c r="E6007" s="85" t="s">
        <v>10376</v>
      </c>
      <c r="F6007" s="85" t="s">
        <v>3</v>
      </c>
      <c r="G6007" s="85">
        <v>1733450</v>
      </c>
      <c r="H6007" s="89"/>
      <c r="I6007" s="273" t="s">
        <v>12072</v>
      </c>
      <c r="J6007" s="89"/>
      <c r="K6007" s="89"/>
      <c r="L6007" s="89"/>
      <c r="M6007" s="89"/>
      <c r="N6007" s="274">
        <v>0</v>
      </c>
      <c r="O6007" s="274">
        <v>8019.8</v>
      </c>
      <c r="P6007" s="89" t="s">
        <v>670</v>
      </c>
    </row>
    <row r="6008" spans="1:16" ht="51">
      <c r="A6008" s="271">
        <v>680</v>
      </c>
      <c r="B6008" s="89"/>
      <c r="C6008" s="272" t="s">
        <v>191</v>
      </c>
      <c r="D6008" s="84">
        <v>43578</v>
      </c>
      <c r="E6008" s="85" t="s">
        <v>10377</v>
      </c>
      <c r="F6008" s="85" t="s">
        <v>3</v>
      </c>
      <c r="G6008" s="85">
        <v>1733438</v>
      </c>
      <c r="H6008" s="89"/>
      <c r="I6008" s="273" t="s">
        <v>12073</v>
      </c>
      <c r="J6008" s="89"/>
      <c r="K6008" s="89"/>
      <c r="L6008" s="89"/>
      <c r="M6008" s="89"/>
      <c r="N6008" s="274">
        <v>0</v>
      </c>
      <c r="O6008" s="274">
        <v>20</v>
      </c>
      <c r="P6008" s="89" t="s">
        <v>670</v>
      </c>
    </row>
    <row r="6009" spans="1:16" ht="51">
      <c r="A6009" s="271">
        <v>342</v>
      </c>
      <c r="B6009" s="89"/>
      <c r="C6009" s="272" t="s">
        <v>148</v>
      </c>
      <c r="D6009" s="84">
        <v>43578</v>
      </c>
      <c r="E6009" s="85" t="s">
        <v>10378</v>
      </c>
      <c r="F6009" s="85" t="s">
        <v>3</v>
      </c>
      <c r="G6009" s="85">
        <v>1733434</v>
      </c>
      <c r="H6009" s="89"/>
      <c r="I6009" s="273" t="s">
        <v>12074</v>
      </c>
      <c r="J6009" s="89"/>
      <c r="K6009" s="89"/>
      <c r="L6009" s="89"/>
      <c r="M6009" s="89"/>
      <c r="N6009" s="274">
        <v>0</v>
      </c>
      <c r="O6009" s="274">
        <v>500</v>
      </c>
      <c r="P6009" s="89" t="s">
        <v>670</v>
      </c>
    </row>
    <row r="6010" spans="1:16" ht="51">
      <c r="A6010" s="271" t="s">
        <v>565</v>
      </c>
      <c r="B6010" s="89"/>
      <c r="C6010" s="272" t="s">
        <v>615</v>
      </c>
      <c r="D6010" s="84">
        <v>43578</v>
      </c>
      <c r="E6010" s="85" t="s">
        <v>10379</v>
      </c>
      <c r="F6010" s="85" t="s">
        <v>3</v>
      </c>
      <c r="G6010" s="85">
        <v>1733393</v>
      </c>
      <c r="H6010" s="89"/>
      <c r="I6010" s="273" t="s">
        <v>12075</v>
      </c>
      <c r="J6010" s="89"/>
      <c r="K6010" s="89"/>
      <c r="L6010" s="89"/>
      <c r="M6010" s="89"/>
      <c r="N6010" s="274">
        <v>0</v>
      </c>
      <c r="O6010" s="274">
        <v>30</v>
      </c>
      <c r="P6010" s="89" t="s">
        <v>670</v>
      </c>
    </row>
    <row r="6011" spans="1:16" ht="63.75">
      <c r="A6011" s="271">
        <v>340</v>
      </c>
      <c r="B6011" s="89"/>
      <c r="C6011" s="272" t="s">
        <v>147</v>
      </c>
      <c r="D6011" s="84">
        <v>43578</v>
      </c>
      <c r="E6011" s="85" t="s">
        <v>10380</v>
      </c>
      <c r="F6011" s="85" t="s">
        <v>3</v>
      </c>
      <c r="G6011" s="85">
        <v>1733546</v>
      </c>
      <c r="H6011" s="89"/>
      <c r="I6011" s="273" t="s">
        <v>12076</v>
      </c>
      <c r="J6011" s="89"/>
      <c r="K6011" s="89"/>
      <c r="L6011" s="89"/>
      <c r="M6011" s="89"/>
      <c r="N6011" s="274">
        <v>0</v>
      </c>
      <c r="O6011" s="274">
        <v>374</v>
      </c>
      <c r="P6011" s="89" t="s">
        <v>670</v>
      </c>
    </row>
    <row r="6012" spans="1:16" ht="51">
      <c r="A6012" s="271">
        <v>70</v>
      </c>
      <c r="B6012" s="89"/>
      <c r="C6012" s="272" t="s">
        <v>53</v>
      </c>
      <c r="D6012" s="84">
        <v>43578</v>
      </c>
      <c r="E6012" s="85" t="s">
        <v>10381</v>
      </c>
      <c r="F6012" s="85" t="s">
        <v>3</v>
      </c>
      <c r="G6012" s="85">
        <v>1733545</v>
      </c>
      <c r="H6012" s="89"/>
      <c r="I6012" s="273" t="s">
        <v>12077</v>
      </c>
      <c r="J6012" s="89"/>
      <c r="K6012" s="89"/>
      <c r="L6012" s="89"/>
      <c r="M6012" s="89"/>
      <c r="N6012" s="274">
        <v>0</v>
      </c>
      <c r="O6012" s="274">
        <v>2600</v>
      </c>
      <c r="P6012" s="89" t="s">
        <v>670</v>
      </c>
    </row>
    <row r="6013" spans="1:16" ht="63.75">
      <c r="A6013" s="271">
        <v>340</v>
      </c>
      <c r="B6013" s="89"/>
      <c r="C6013" s="272" t="s">
        <v>147</v>
      </c>
      <c r="D6013" s="84">
        <v>43578</v>
      </c>
      <c r="E6013" s="85" t="s">
        <v>10382</v>
      </c>
      <c r="F6013" s="85" t="s">
        <v>3</v>
      </c>
      <c r="G6013" s="85">
        <v>1733544</v>
      </c>
      <c r="H6013" s="89"/>
      <c r="I6013" s="273" t="s">
        <v>12078</v>
      </c>
      <c r="J6013" s="89"/>
      <c r="K6013" s="89"/>
      <c r="L6013" s="89"/>
      <c r="M6013" s="89"/>
      <c r="N6013" s="274">
        <v>0</v>
      </c>
      <c r="O6013" s="274">
        <v>113</v>
      </c>
      <c r="P6013" s="89" t="s">
        <v>670</v>
      </c>
    </row>
    <row r="6014" spans="1:16" ht="51">
      <c r="A6014" s="271" t="s">
        <v>565</v>
      </c>
      <c r="B6014" s="89"/>
      <c r="C6014" s="272" t="s">
        <v>615</v>
      </c>
      <c r="D6014" s="84">
        <v>43578</v>
      </c>
      <c r="E6014" s="85" t="s">
        <v>10383</v>
      </c>
      <c r="F6014" s="85" t="s">
        <v>3</v>
      </c>
      <c r="G6014" s="85">
        <v>1733482</v>
      </c>
      <c r="H6014" s="89"/>
      <c r="I6014" s="273" t="s">
        <v>12079</v>
      </c>
      <c r="J6014" s="89"/>
      <c r="K6014" s="89"/>
      <c r="L6014" s="89"/>
      <c r="M6014" s="89"/>
      <c r="N6014" s="274">
        <v>0</v>
      </c>
      <c r="O6014" s="274">
        <v>7636.2</v>
      </c>
      <c r="P6014" s="89" t="s">
        <v>670</v>
      </c>
    </row>
    <row r="6015" spans="1:16" ht="51">
      <c r="A6015" s="271" t="s">
        <v>565</v>
      </c>
      <c r="B6015" s="89"/>
      <c r="C6015" s="272" t="s">
        <v>615</v>
      </c>
      <c r="D6015" s="84">
        <v>43578</v>
      </c>
      <c r="E6015" s="85" t="s">
        <v>10384</v>
      </c>
      <c r="F6015" s="85" t="s">
        <v>3</v>
      </c>
      <c r="G6015" s="85">
        <v>1733484</v>
      </c>
      <c r="H6015" s="89"/>
      <c r="I6015" s="273" t="s">
        <v>12080</v>
      </c>
      <c r="J6015" s="89"/>
      <c r="K6015" s="89"/>
      <c r="L6015" s="89"/>
      <c r="M6015" s="89"/>
      <c r="N6015" s="274">
        <v>0</v>
      </c>
      <c r="O6015" s="274">
        <v>4154.09</v>
      </c>
      <c r="P6015" s="89" t="s">
        <v>670</v>
      </c>
    </row>
    <row r="6016" spans="1:16" ht="51">
      <c r="A6016" s="271" t="s">
        <v>565</v>
      </c>
      <c r="B6016" s="89"/>
      <c r="C6016" s="272" t="s">
        <v>615</v>
      </c>
      <c r="D6016" s="84">
        <v>43578</v>
      </c>
      <c r="E6016" s="85" t="s">
        <v>10385</v>
      </c>
      <c r="F6016" s="85" t="s">
        <v>3</v>
      </c>
      <c r="G6016" s="85">
        <v>1733485</v>
      </c>
      <c r="H6016" s="89"/>
      <c r="I6016" s="273" t="s">
        <v>12081</v>
      </c>
      <c r="J6016" s="89"/>
      <c r="K6016" s="89"/>
      <c r="L6016" s="89"/>
      <c r="M6016" s="89"/>
      <c r="N6016" s="274">
        <v>0</v>
      </c>
      <c r="O6016" s="274">
        <v>7646.2</v>
      </c>
      <c r="P6016" s="89" t="s">
        <v>670</v>
      </c>
    </row>
    <row r="6017" spans="1:16" ht="63.75">
      <c r="A6017" s="271" t="s">
        <v>565</v>
      </c>
      <c r="B6017" s="89"/>
      <c r="C6017" s="272" t="s">
        <v>615</v>
      </c>
      <c r="D6017" s="84">
        <v>43578</v>
      </c>
      <c r="E6017" s="85" t="s">
        <v>10386</v>
      </c>
      <c r="F6017" s="85" t="s">
        <v>3</v>
      </c>
      <c r="G6017" s="85">
        <v>1733515</v>
      </c>
      <c r="H6017" s="89"/>
      <c r="I6017" s="273" t="s">
        <v>12082</v>
      </c>
      <c r="J6017" s="89"/>
      <c r="K6017" s="89"/>
      <c r="L6017" s="89"/>
      <c r="M6017" s="89"/>
      <c r="N6017" s="274">
        <v>0</v>
      </c>
      <c r="O6017" s="274">
        <v>21200.54</v>
      </c>
      <c r="P6017" s="89" t="s">
        <v>670</v>
      </c>
    </row>
    <row r="6018" spans="1:16" ht="63.75">
      <c r="A6018" s="271">
        <v>70</v>
      </c>
      <c r="B6018" s="89"/>
      <c r="C6018" s="272" t="s">
        <v>53</v>
      </c>
      <c r="D6018" s="84">
        <v>43578</v>
      </c>
      <c r="E6018" s="85" t="s">
        <v>10387</v>
      </c>
      <c r="F6018" s="85" t="s">
        <v>3</v>
      </c>
      <c r="G6018" s="85">
        <v>1733538</v>
      </c>
      <c r="H6018" s="89"/>
      <c r="I6018" s="273" t="s">
        <v>12083</v>
      </c>
      <c r="J6018" s="89"/>
      <c r="K6018" s="89"/>
      <c r="L6018" s="89"/>
      <c r="M6018" s="89"/>
      <c r="N6018" s="274">
        <v>0</v>
      </c>
      <c r="O6018" s="274">
        <v>75</v>
      </c>
      <c r="P6018" s="89" t="s">
        <v>670</v>
      </c>
    </row>
    <row r="6019" spans="1:16" ht="51">
      <c r="A6019" s="271">
        <v>342</v>
      </c>
      <c r="B6019" s="89"/>
      <c r="C6019" s="272" t="s">
        <v>148</v>
      </c>
      <c r="D6019" s="84">
        <v>43578</v>
      </c>
      <c r="E6019" s="85" t="s">
        <v>10388</v>
      </c>
      <c r="F6019" s="85" t="s">
        <v>3</v>
      </c>
      <c r="G6019" s="85">
        <v>1733540</v>
      </c>
      <c r="H6019" s="89"/>
      <c r="I6019" s="273" t="s">
        <v>12084</v>
      </c>
      <c r="J6019" s="89"/>
      <c r="K6019" s="89"/>
      <c r="L6019" s="89"/>
      <c r="M6019" s="89"/>
      <c r="N6019" s="274">
        <v>0</v>
      </c>
      <c r="O6019" s="274">
        <v>1443</v>
      </c>
      <c r="P6019" s="89" t="s">
        <v>670</v>
      </c>
    </row>
    <row r="6020" spans="1:16" ht="51">
      <c r="A6020" s="271" t="s">
        <v>565</v>
      </c>
      <c r="B6020" s="89"/>
      <c r="C6020" s="272" t="s">
        <v>615</v>
      </c>
      <c r="D6020" s="84">
        <v>43579</v>
      </c>
      <c r="E6020" s="85" t="s">
        <v>10389</v>
      </c>
      <c r="F6020" s="85" t="s">
        <v>3</v>
      </c>
      <c r="G6020" s="85">
        <v>1734129</v>
      </c>
      <c r="H6020" s="89"/>
      <c r="I6020" s="273" t="s">
        <v>12085</v>
      </c>
      <c r="J6020" s="89"/>
      <c r="K6020" s="89"/>
      <c r="L6020" s="89"/>
      <c r="M6020" s="89"/>
      <c r="N6020" s="274">
        <v>0</v>
      </c>
      <c r="O6020" s="274">
        <v>349.07</v>
      </c>
      <c r="P6020" s="89" t="s">
        <v>670</v>
      </c>
    </row>
    <row r="6021" spans="1:16" ht="51">
      <c r="A6021" s="271">
        <v>132</v>
      </c>
      <c r="B6021" s="89"/>
      <c r="C6021" s="272" t="s">
        <v>68</v>
      </c>
      <c r="D6021" s="84">
        <v>43579</v>
      </c>
      <c r="E6021" s="85" t="s">
        <v>10390</v>
      </c>
      <c r="F6021" s="85" t="s">
        <v>3</v>
      </c>
      <c r="G6021" s="85">
        <v>1734136</v>
      </c>
      <c r="H6021" s="89"/>
      <c r="I6021" s="273" t="s">
        <v>12086</v>
      </c>
      <c r="J6021" s="89"/>
      <c r="K6021" s="89"/>
      <c r="L6021" s="89"/>
      <c r="M6021" s="89"/>
      <c r="N6021" s="274">
        <v>0</v>
      </c>
      <c r="O6021" s="274">
        <v>11275.2</v>
      </c>
      <c r="P6021" s="89" t="s">
        <v>670</v>
      </c>
    </row>
    <row r="6022" spans="1:16" ht="51">
      <c r="A6022" s="271">
        <v>526</v>
      </c>
      <c r="B6022" s="89"/>
      <c r="C6022" s="272" t="s">
        <v>610</v>
      </c>
      <c r="D6022" s="84">
        <v>43579</v>
      </c>
      <c r="E6022" s="85" t="s">
        <v>10391</v>
      </c>
      <c r="F6022" s="85" t="s">
        <v>3</v>
      </c>
      <c r="G6022" s="85">
        <v>1734144</v>
      </c>
      <c r="H6022" s="89"/>
      <c r="I6022" s="273" t="s">
        <v>12087</v>
      </c>
      <c r="J6022" s="89"/>
      <c r="K6022" s="89"/>
      <c r="L6022" s="89"/>
      <c r="M6022" s="89"/>
      <c r="N6022" s="274">
        <v>0</v>
      </c>
      <c r="O6022" s="274">
        <v>140.85</v>
      </c>
      <c r="P6022" s="89" t="s">
        <v>670</v>
      </c>
    </row>
    <row r="6023" spans="1:16" ht="63.75">
      <c r="A6023" s="271">
        <v>87</v>
      </c>
      <c r="B6023" s="89"/>
      <c r="C6023" s="272" t="s">
        <v>57</v>
      </c>
      <c r="D6023" s="84">
        <v>43579</v>
      </c>
      <c r="E6023" s="85" t="s">
        <v>10392</v>
      </c>
      <c r="F6023" s="85" t="s">
        <v>3</v>
      </c>
      <c r="G6023" s="85">
        <v>1734167</v>
      </c>
      <c r="H6023" s="89"/>
      <c r="I6023" s="273" t="s">
        <v>12088</v>
      </c>
      <c r="J6023" s="89"/>
      <c r="K6023" s="89"/>
      <c r="L6023" s="89"/>
      <c r="M6023" s="89"/>
      <c r="N6023" s="274">
        <v>0</v>
      </c>
      <c r="O6023" s="274">
        <v>710</v>
      </c>
      <c r="P6023" s="89" t="s">
        <v>670</v>
      </c>
    </row>
    <row r="6024" spans="1:16" ht="51">
      <c r="A6024" s="271">
        <v>16</v>
      </c>
      <c r="B6024" s="89"/>
      <c r="C6024" s="272" t="s">
        <v>43</v>
      </c>
      <c r="D6024" s="84">
        <v>43579</v>
      </c>
      <c r="E6024" s="85" t="s">
        <v>10393</v>
      </c>
      <c r="F6024" s="85" t="s">
        <v>3</v>
      </c>
      <c r="G6024" s="85">
        <v>1734180</v>
      </c>
      <c r="H6024" s="89"/>
      <c r="I6024" s="273" t="s">
        <v>12089</v>
      </c>
      <c r="J6024" s="89"/>
      <c r="K6024" s="89"/>
      <c r="L6024" s="89"/>
      <c r="M6024" s="89"/>
      <c r="N6024" s="274">
        <v>0</v>
      </c>
      <c r="O6024" s="274">
        <v>506.34000000000003</v>
      </c>
      <c r="P6024" s="89" t="s">
        <v>670</v>
      </c>
    </row>
    <row r="6025" spans="1:16" ht="51">
      <c r="A6025" s="271">
        <v>46</v>
      </c>
      <c r="B6025" s="89"/>
      <c r="C6025" s="272" t="s">
        <v>48</v>
      </c>
      <c r="D6025" s="84">
        <v>43579</v>
      </c>
      <c r="E6025" s="85" t="s">
        <v>10394</v>
      </c>
      <c r="F6025" s="85" t="s">
        <v>3</v>
      </c>
      <c r="G6025" s="85">
        <v>1734201</v>
      </c>
      <c r="H6025" s="89"/>
      <c r="I6025" s="273" t="s">
        <v>12090</v>
      </c>
      <c r="J6025" s="89"/>
      <c r="K6025" s="89"/>
      <c r="L6025" s="89"/>
      <c r="M6025" s="89"/>
      <c r="N6025" s="274">
        <v>0</v>
      </c>
      <c r="O6025" s="274">
        <v>10</v>
      </c>
      <c r="P6025" s="89" t="s">
        <v>670</v>
      </c>
    </row>
    <row r="6026" spans="1:16" ht="51">
      <c r="A6026" s="271">
        <v>46</v>
      </c>
      <c r="B6026" s="89"/>
      <c r="C6026" s="272" t="s">
        <v>48</v>
      </c>
      <c r="D6026" s="84">
        <v>43579</v>
      </c>
      <c r="E6026" s="85" t="s">
        <v>10395</v>
      </c>
      <c r="F6026" s="85" t="s">
        <v>3</v>
      </c>
      <c r="G6026" s="85">
        <v>1734202</v>
      </c>
      <c r="H6026" s="89"/>
      <c r="I6026" s="273" t="s">
        <v>12091</v>
      </c>
      <c r="J6026" s="89"/>
      <c r="K6026" s="89"/>
      <c r="L6026" s="89"/>
      <c r="M6026" s="89"/>
      <c r="N6026" s="274">
        <v>0</v>
      </c>
      <c r="O6026" s="274">
        <v>10</v>
      </c>
      <c r="P6026" s="89" t="s">
        <v>670</v>
      </c>
    </row>
    <row r="6027" spans="1:16" ht="63.75">
      <c r="A6027" s="271">
        <v>313</v>
      </c>
      <c r="B6027" s="89"/>
      <c r="C6027" s="272" t="s">
        <v>144</v>
      </c>
      <c r="D6027" s="84">
        <v>43579</v>
      </c>
      <c r="E6027" s="85" t="s">
        <v>10396</v>
      </c>
      <c r="F6027" s="85" t="s">
        <v>3</v>
      </c>
      <c r="G6027" s="85">
        <v>1734126</v>
      </c>
      <c r="H6027" s="89"/>
      <c r="I6027" s="273" t="s">
        <v>12092</v>
      </c>
      <c r="J6027" s="89"/>
      <c r="K6027" s="89"/>
      <c r="L6027" s="89"/>
      <c r="M6027" s="89"/>
      <c r="N6027" s="274">
        <v>0</v>
      </c>
      <c r="O6027" s="274">
        <v>185.5</v>
      </c>
      <c r="P6027" s="89" t="s">
        <v>670</v>
      </c>
    </row>
    <row r="6028" spans="1:16" ht="51">
      <c r="A6028" s="271" t="s">
        <v>565</v>
      </c>
      <c r="B6028" s="89"/>
      <c r="C6028" s="272" t="s">
        <v>615</v>
      </c>
      <c r="D6028" s="84">
        <v>43579</v>
      </c>
      <c r="E6028" s="85" t="s">
        <v>10397</v>
      </c>
      <c r="F6028" s="85" t="s">
        <v>3</v>
      </c>
      <c r="G6028" s="85">
        <v>1734109</v>
      </c>
      <c r="H6028" s="89"/>
      <c r="I6028" s="273" t="s">
        <v>12093</v>
      </c>
      <c r="J6028" s="89"/>
      <c r="K6028" s="89"/>
      <c r="L6028" s="89"/>
      <c r="M6028" s="89"/>
      <c r="N6028" s="274">
        <v>0</v>
      </c>
      <c r="O6028" s="274">
        <v>3267.88</v>
      </c>
      <c r="P6028" s="89" t="s">
        <v>670</v>
      </c>
    </row>
    <row r="6029" spans="1:16" ht="51">
      <c r="A6029" s="271">
        <v>599</v>
      </c>
      <c r="B6029" s="89"/>
      <c r="C6029" s="272" t="s">
        <v>1372</v>
      </c>
      <c r="D6029" s="84">
        <v>43579</v>
      </c>
      <c r="E6029" s="85" t="s">
        <v>10398</v>
      </c>
      <c r="F6029" s="85" t="s">
        <v>3</v>
      </c>
      <c r="G6029" s="85">
        <v>1734096</v>
      </c>
      <c r="H6029" s="89"/>
      <c r="I6029" s="273" t="s">
        <v>12094</v>
      </c>
      <c r="J6029" s="89"/>
      <c r="K6029" s="89"/>
      <c r="L6029" s="89"/>
      <c r="M6029" s="89"/>
      <c r="N6029" s="274">
        <v>0</v>
      </c>
      <c r="O6029" s="274">
        <v>200</v>
      </c>
      <c r="P6029" s="89" t="s">
        <v>670</v>
      </c>
    </row>
    <row r="6030" spans="1:16" ht="51">
      <c r="A6030" s="271">
        <v>132</v>
      </c>
      <c r="B6030" s="89"/>
      <c r="C6030" s="272" t="s">
        <v>68</v>
      </c>
      <c r="D6030" s="84">
        <v>43579</v>
      </c>
      <c r="E6030" s="85" t="s">
        <v>10399</v>
      </c>
      <c r="F6030" s="85" t="s">
        <v>3</v>
      </c>
      <c r="G6030" s="85">
        <v>1734090</v>
      </c>
      <c r="H6030" s="89"/>
      <c r="I6030" s="273" t="s">
        <v>12095</v>
      </c>
      <c r="J6030" s="89"/>
      <c r="K6030" s="89"/>
      <c r="L6030" s="89"/>
      <c r="M6030" s="89"/>
      <c r="N6030" s="274">
        <v>0</v>
      </c>
      <c r="O6030" s="274">
        <v>119.2</v>
      </c>
      <c r="P6030" s="89" t="s">
        <v>670</v>
      </c>
    </row>
    <row r="6031" spans="1:16" ht="38.25">
      <c r="A6031" s="271">
        <v>526</v>
      </c>
      <c r="B6031" s="89"/>
      <c r="C6031" s="272" t="s">
        <v>610</v>
      </c>
      <c r="D6031" s="84">
        <v>43579</v>
      </c>
      <c r="E6031" s="85" t="s">
        <v>10400</v>
      </c>
      <c r="F6031" s="85" t="s">
        <v>3</v>
      </c>
      <c r="G6031" s="85">
        <v>1734036</v>
      </c>
      <c r="H6031" s="89"/>
      <c r="I6031" s="273" t="s">
        <v>12096</v>
      </c>
      <c r="J6031" s="89"/>
      <c r="K6031" s="89"/>
      <c r="L6031" s="89"/>
      <c r="M6031" s="89"/>
      <c r="N6031" s="274">
        <v>0</v>
      </c>
      <c r="O6031" s="274">
        <v>10</v>
      </c>
      <c r="P6031" s="89" t="s">
        <v>670</v>
      </c>
    </row>
    <row r="6032" spans="1:16" ht="51">
      <c r="A6032" s="271">
        <v>192</v>
      </c>
      <c r="B6032" s="89"/>
      <c r="C6032" s="272" t="s">
        <v>93</v>
      </c>
      <c r="D6032" s="84">
        <v>43579</v>
      </c>
      <c r="E6032" s="85" t="s">
        <v>10401</v>
      </c>
      <c r="F6032" s="85" t="s">
        <v>3</v>
      </c>
      <c r="G6032" s="85">
        <v>1734029</v>
      </c>
      <c r="H6032" s="89"/>
      <c r="I6032" s="273" t="s">
        <v>12097</v>
      </c>
      <c r="J6032" s="89"/>
      <c r="K6032" s="89"/>
      <c r="L6032" s="89"/>
      <c r="M6032" s="89"/>
      <c r="N6032" s="274">
        <v>0</v>
      </c>
      <c r="O6032" s="274">
        <v>2178</v>
      </c>
      <c r="P6032" s="89" t="s">
        <v>670</v>
      </c>
    </row>
    <row r="6033" spans="1:16" ht="63.75">
      <c r="A6033" s="271">
        <v>266</v>
      </c>
      <c r="B6033" s="89"/>
      <c r="C6033" s="272" t="s">
        <v>1356</v>
      </c>
      <c r="D6033" s="84">
        <v>43579</v>
      </c>
      <c r="E6033" s="85" t="s">
        <v>10402</v>
      </c>
      <c r="F6033" s="85" t="s">
        <v>3</v>
      </c>
      <c r="G6033" s="85">
        <v>1734343</v>
      </c>
      <c r="H6033" s="89"/>
      <c r="I6033" s="273" t="s">
        <v>12098</v>
      </c>
      <c r="J6033" s="89"/>
      <c r="K6033" s="89"/>
      <c r="L6033" s="89"/>
      <c r="M6033" s="89"/>
      <c r="N6033" s="274">
        <v>0</v>
      </c>
      <c r="O6033" s="274">
        <v>508.95</v>
      </c>
      <c r="P6033" s="89" t="s">
        <v>670</v>
      </c>
    </row>
    <row r="6034" spans="1:16" ht="63.75">
      <c r="A6034" s="271">
        <v>266</v>
      </c>
      <c r="B6034" s="89"/>
      <c r="C6034" s="272" t="s">
        <v>1356</v>
      </c>
      <c r="D6034" s="84">
        <v>43579</v>
      </c>
      <c r="E6034" s="85" t="s">
        <v>10403</v>
      </c>
      <c r="F6034" s="85" t="s">
        <v>3</v>
      </c>
      <c r="G6034" s="85">
        <v>1734341</v>
      </c>
      <c r="H6034" s="89"/>
      <c r="I6034" s="273" t="s">
        <v>12099</v>
      </c>
      <c r="J6034" s="89"/>
      <c r="K6034" s="89"/>
      <c r="L6034" s="89"/>
      <c r="M6034" s="89"/>
      <c r="N6034" s="274">
        <v>0</v>
      </c>
      <c r="O6034" s="274">
        <v>1318.05</v>
      </c>
      <c r="P6034" s="89" t="s">
        <v>670</v>
      </c>
    </row>
    <row r="6035" spans="1:16" ht="51">
      <c r="A6035" s="271">
        <v>592</v>
      </c>
      <c r="B6035" s="89"/>
      <c r="C6035" s="272" t="s">
        <v>645</v>
      </c>
      <c r="D6035" s="84">
        <v>43579</v>
      </c>
      <c r="E6035" s="85" t="s">
        <v>10404</v>
      </c>
      <c r="F6035" s="85" t="s">
        <v>3</v>
      </c>
      <c r="G6035" s="85">
        <v>1734308</v>
      </c>
      <c r="H6035" s="89"/>
      <c r="I6035" s="273" t="s">
        <v>12100</v>
      </c>
      <c r="J6035" s="89"/>
      <c r="K6035" s="89"/>
      <c r="L6035" s="89"/>
      <c r="M6035" s="89"/>
      <c r="N6035" s="274">
        <v>0</v>
      </c>
      <c r="O6035" s="274">
        <v>154</v>
      </c>
      <c r="P6035" s="89" t="s">
        <v>670</v>
      </c>
    </row>
    <row r="6036" spans="1:16" ht="38.25">
      <c r="A6036" s="271">
        <v>590</v>
      </c>
      <c r="B6036" s="89"/>
      <c r="C6036" s="272" t="s">
        <v>611</v>
      </c>
      <c r="D6036" s="84">
        <v>43579</v>
      </c>
      <c r="E6036" s="85" t="s">
        <v>10405</v>
      </c>
      <c r="F6036" s="85" t="s">
        <v>3</v>
      </c>
      <c r="G6036" s="85">
        <v>1734299</v>
      </c>
      <c r="H6036" s="89"/>
      <c r="I6036" s="273" t="s">
        <v>12101</v>
      </c>
      <c r="J6036" s="89"/>
      <c r="K6036" s="89"/>
      <c r="L6036" s="89"/>
      <c r="M6036" s="89"/>
      <c r="N6036" s="274">
        <v>0</v>
      </c>
      <c r="O6036" s="274">
        <v>22</v>
      </c>
      <c r="P6036" s="89" t="s">
        <v>670</v>
      </c>
    </row>
    <row r="6037" spans="1:16" ht="51">
      <c r="A6037" s="271">
        <v>599</v>
      </c>
      <c r="B6037" s="89"/>
      <c r="C6037" s="272" t="s">
        <v>1372</v>
      </c>
      <c r="D6037" s="84">
        <v>43579</v>
      </c>
      <c r="E6037" s="85" t="s">
        <v>10406</v>
      </c>
      <c r="F6037" s="85" t="s">
        <v>3</v>
      </c>
      <c r="G6037" s="85">
        <v>1734262</v>
      </c>
      <c r="H6037" s="89"/>
      <c r="I6037" s="273" t="s">
        <v>11885</v>
      </c>
      <c r="J6037" s="89"/>
      <c r="K6037" s="89"/>
      <c r="L6037" s="89"/>
      <c r="M6037" s="89"/>
      <c r="N6037" s="274">
        <v>0</v>
      </c>
      <c r="O6037" s="274">
        <v>10</v>
      </c>
      <c r="P6037" s="89" t="s">
        <v>670</v>
      </c>
    </row>
    <row r="6038" spans="1:16" ht="51">
      <c r="A6038" s="271">
        <v>378</v>
      </c>
      <c r="B6038" s="89"/>
      <c r="C6038" s="272" t="s">
        <v>639</v>
      </c>
      <c r="D6038" s="84">
        <v>43579</v>
      </c>
      <c r="E6038" s="85" t="s">
        <v>10407</v>
      </c>
      <c r="F6038" s="85" t="s">
        <v>3</v>
      </c>
      <c r="G6038" s="85">
        <v>1734250</v>
      </c>
      <c r="H6038" s="89"/>
      <c r="I6038" s="273" t="s">
        <v>12102</v>
      </c>
      <c r="J6038" s="89"/>
      <c r="K6038" s="89"/>
      <c r="L6038" s="89"/>
      <c r="M6038" s="89"/>
      <c r="N6038" s="274">
        <v>0</v>
      </c>
      <c r="O6038" s="274">
        <v>1590</v>
      </c>
      <c r="P6038" s="89" t="s">
        <v>670</v>
      </c>
    </row>
    <row r="6039" spans="1:16" ht="51">
      <c r="A6039" s="271">
        <v>591</v>
      </c>
      <c r="B6039" s="89"/>
      <c r="C6039" s="272" t="s">
        <v>1370</v>
      </c>
      <c r="D6039" s="84">
        <v>43579</v>
      </c>
      <c r="E6039" s="85" t="s">
        <v>10408</v>
      </c>
      <c r="F6039" s="85" t="s">
        <v>3</v>
      </c>
      <c r="G6039" s="85">
        <v>1734242</v>
      </c>
      <c r="H6039" s="89"/>
      <c r="I6039" s="273" t="s">
        <v>12103</v>
      </c>
      <c r="J6039" s="89"/>
      <c r="K6039" s="89"/>
      <c r="L6039" s="89"/>
      <c r="M6039" s="89"/>
      <c r="N6039" s="274">
        <v>0</v>
      </c>
      <c r="O6039" s="274">
        <v>1049.1500000000001</v>
      </c>
      <c r="P6039" s="89" t="s">
        <v>670</v>
      </c>
    </row>
    <row r="6040" spans="1:16" ht="63.75">
      <c r="A6040" s="271" t="s">
        <v>565</v>
      </c>
      <c r="B6040" s="89"/>
      <c r="C6040" s="272" t="s">
        <v>615</v>
      </c>
      <c r="D6040" s="84">
        <v>43579</v>
      </c>
      <c r="E6040" s="85" t="s">
        <v>10409</v>
      </c>
      <c r="F6040" s="85" t="s">
        <v>3</v>
      </c>
      <c r="G6040" s="85">
        <v>1734230</v>
      </c>
      <c r="H6040" s="89"/>
      <c r="I6040" s="273" t="s">
        <v>12104</v>
      </c>
      <c r="J6040" s="89"/>
      <c r="K6040" s="89"/>
      <c r="L6040" s="89"/>
      <c r="M6040" s="89"/>
      <c r="N6040" s="274">
        <v>0</v>
      </c>
      <c r="O6040" s="274">
        <v>431</v>
      </c>
      <c r="P6040" s="89" t="s">
        <v>670</v>
      </c>
    </row>
    <row r="6041" spans="1:16" ht="63.75">
      <c r="A6041" s="271" t="s">
        <v>565</v>
      </c>
      <c r="B6041" s="89"/>
      <c r="C6041" s="272" t="s">
        <v>615</v>
      </c>
      <c r="D6041" s="84">
        <v>43579</v>
      </c>
      <c r="E6041" s="85" t="s">
        <v>10410</v>
      </c>
      <c r="F6041" s="85" t="s">
        <v>3</v>
      </c>
      <c r="G6041" s="85">
        <v>1734225</v>
      </c>
      <c r="H6041" s="89"/>
      <c r="I6041" s="273" t="s">
        <v>11856</v>
      </c>
      <c r="J6041" s="89"/>
      <c r="K6041" s="89"/>
      <c r="L6041" s="89"/>
      <c r="M6041" s="89"/>
      <c r="N6041" s="274">
        <v>0</v>
      </c>
      <c r="O6041" s="274">
        <v>20</v>
      </c>
      <c r="P6041" s="89" t="s">
        <v>670</v>
      </c>
    </row>
    <row r="6042" spans="1:16" ht="51">
      <c r="A6042" s="271">
        <v>291</v>
      </c>
      <c r="B6042" s="89"/>
      <c r="C6042" s="272" t="s">
        <v>129</v>
      </c>
      <c r="D6042" s="84">
        <v>43579</v>
      </c>
      <c r="E6042" s="85" t="s">
        <v>10411</v>
      </c>
      <c r="F6042" s="85" t="s">
        <v>3</v>
      </c>
      <c r="G6042" s="85">
        <v>1734208</v>
      </c>
      <c r="H6042" s="89"/>
      <c r="I6042" s="273" t="s">
        <v>12105</v>
      </c>
      <c r="J6042" s="89"/>
      <c r="K6042" s="89"/>
      <c r="L6042" s="89"/>
      <c r="M6042" s="89"/>
      <c r="N6042" s="274">
        <v>0</v>
      </c>
      <c r="O6042" s="274">
        <v>3499.7200000000003</v>
      </c>
      <c r="P6042" s="89" t="s">
        <v>670</v>
      </c>
    </row>
    <row r="6043" spans="1:16" ht="51">
      <c r="A6043" s="271">
        <v>86</v>
      </c>
      <c r="B6043" s="89"/>
      <c r="C6043" s="272" t="s">
        <v>56</v>
      </c>
      <c r="D6043" s="84">
        <v>43579</v>
      </c>
      <c r="E6043" s="85" t="s">
        <v>10412</v>
      </c>
      <c r="F6043" s="85" t="s">
        <v>3</v>
      </c>
      <c r="G6043" s="85">
        <v>1734058</v>
      </c>
      <c r="H6043" s="89"/>
      <c r="I6043" s="273" t="s">
        <v>12106</v>
      </c>
      <c r="J6043" s="89"/>
      <c r="K6043" s="89"/>
      <c r="L6043" s="89"/>
      <c r="M6043" s="89"/>
      <c r="N6043" s="274">
        <v>0</v>
      </c>
      <c r="O6043" s="274">
        <v>6325</v>
      </c>
      <c r="P6043" s="89" t="s">
        <v>670</v>
      </c>
    </row>
    <row r="6044" spans="1:16" ht="51">
      <c r="A6044" s="271">
        <v>86</v>
      </c>
      <c r="B6044" s="89"/>
      <c r="C6044" s="272" t="s">
        <v>56</v>
      </c>
      <c r="D6044" s="84">
        <v>43579</v>
      </c>
      <c r="E6044" s="85" t="s">
        <v>10413</v>
      </c>
      <c r="F6044" s="85" t="s">
        <v>3</v>
      </c>
      <c r="G6044" s="85">
        <v>1734056</v>
      </c>
      <c r="H6044" s="89"/>
      <c r="I6044" s="273" t="s">
        <v>12107</v>
      </c>
      <c r="J6044" s="89"/>
      <c r="K6044" s="89"/>
      <c r="L6044" s="89"/>
      <c r="M6044" s="89"/>
      <c r="N6044" s="274">
        <v>0</v>
      </c>
      <c r="O6044" s="274">
        <v>4120</v>
      </c>
      <c r="P6044" s="89" t="s">
        <v>670</v>
      </c>
    </row>
    <row r="6045" spans="1:16" ht="51">
      <c r="A6045" s="271" t="s">
        <v>565</v>
      </c>
      <c r="B6045" s="89"/>
      <c r="C6045" s="272" t="s">
        <v>615</v>
      </c>
      <c r="D6045" s="84">
        <v>43579</v>
      </c>
      <c r="E6045" s="85" t="s">
        <v>10414</v>
      </c>
      <c r="F6045" s="85" t="s">
        <v>3</v>
      </c>
      <c r="G6045" s="85">
        <v>1734044</v>
      </c>
      <c r="H6045" s="89"/>
      <c r="I6045" s="273" t="s">
        <v>12108</v>
      </c>
      <c r="J6045" s="89"/>
      <c r="K6045" s="89"/>
      <c r="L6045" s="89"/>
      <c r="M6045" s="89"/>
      <c r="N6045" s="274">
        <v>0</v>
      </c>
      <c r="O6045" s="274">
        <v>3574.75</v>
      </c>
      <c r="P6045" s="89" t="s">
        <v>670</v>
      </c>
    </row>
    <row r="6046" spans="1:16" ht="38.25">
      <c r="A6046" s="271">
        <v>86</v>
      </c>
      <c r="B6046" s="89"/>
      <c r="C6046" s="272" t="s">
        <v>56</v>
      </c>
      <c r="D6046" s="84">
        <v>43579</v>
      </c>
      <c r="E6046" s="85" t="s">
        <v>10415</v>
      </c>
      <c r="F6046" s="85" t="s">
        <v>3</v>
      </c>
      <c r="G6046" s="85">
        <v>1734043</v>
      </c>
      <c r="H6046" s="89"/>
      <c r="I6046" s="273" t="s">
        <v>12109</v>
      </c>
      <c r="J6046" s="89"/>
      <c r="K6046" s="89"/>
      <c r="L6046" s="89"/>
      <c r="M6046" s="89"/>
      <c r="N6046" s="274">
        <v>0</v>
      </c>
      <c r="O6046" s="274">
        <v>3340</v>
      </c>
      <c r="P6046" s="89" t="s">
        <v>670</v>
      </c>
    </row>
    <row r="6047" spans="1:16" ht="51">
      <c r="A6047" s="271" t="s">
        <v>565</v>
      </c>
      <c r="B6047" s="89"/>
      <c r="C6047" s="272" t="s">
        <v>615</v>
      </c>
      <c r="D6047" s="84">
        <v>43579</v>
      </c>
      <c r="E6047" s="85" t="s">
        <v>10416</v>
      </c>
      <c r="F6047" s="85" t="s">
        <v>3</v>
      </c>
      <c r="G6047" s="85">
        <v>1734040</v>
      </c>
      <c r="H6047" s="89"/>
      <c r="I6047" s="273" t="s">
        <v>12110</v>
      </c>
      <c r="J6047" s="89"/>
      <c r="K6047" s="89"/>
      <c r="L6047" s="89"/>
      <c r="M6047" s="89"/>
      <c r="N6047" s="274">
        <v>0</v>
      </c>
      <c r="O6047" s="274">
        <v>599.04</v>
      </c>
      <c r="P6047" s="89" t="s">
        <v>670</v>
      </c>
    </row>
    <row r="6048" spans="1:16" ht="63.75">
      <c r="A6048" s="271">
        <v>290</v>
      </c>
      <c r="B6048" s="89"/>
      <c r="C6048" s="272" t="s">
        <v>128</v>
      </c>
      <c r="D6048" s="84">
        <v>43579</v>
      </c>
      <c r="E6048" s="85" t="s">
        <v>10417</v>
      </c>
      <c r="F6048" s="85" t="s">
        <v>3</v>
      </c>
      <c r="G6048" s="85">
        <v>1734035</v>
      </c>
      <c r="H6048" s="89"/>
      <c r="I6048" s="273" t="s">
        <v>12111</v>
      </c>
      <c r="J6048" s="89"/>
      <c r="K6048" s="89"/>
      <c r="L6048" s="89"/>
      <c r="M6048" s="89"/>
      <c r="N6048" s="274">
        <v>0</v>
      </c>
      <c r="O6048" s="274">
        <v>48.160000000000004</v>
      </c>
      <c r="P6048" s="89" t="s">
        <v>670</v>
      </c>
    </row>
    <row r="6049" spans="1:16" ht="63.75">
      <c r="A6049" s="271">
        <v>290</v>
      </c>
      <c r="B6049" s="89"/>
      <c r="C6049" s="272" t="s">
        <v>128</v>
      </c>
      <c r="D6049" s="84">
        <v>43579</v>
      </c>
      <c r="E6049" s="85" t="s">
        <v>10418</v>
      </c>
      <c r="F6049" s="85" t="s">
        <v>3</v>
      </c>
      <c r="G6049" s="85">
        <v>1734033</v>
      </c>
      <c r="H6049" s="89"/>
      <c r="I6049" s="273" t="s">
        <v>12112</v>
      </c>
      <c r="J6049" s="89"/>
      <c r="K6049" s="89"/>
      <c r="L6049" s="89"/>
      <c r="M6049" s="89"/>
      <c r="N6049" s="274">
        <v>0</v>
      </c>
      <c r="O6049" s="274">
        <v>3200</v>
      </c>
      <c r="P6049" s="89" t="s">
        <v>670</v>
      </c>
    </row>
    <row r="6050" spans="1:16" ht="63.75">
      <c r="A6050" s="271">
        <v>290</v>
      </c>
      <c r="B6050" s="89"/>
      <c r="C6050" s="272" t="s">
        <v>128</v>
      </c>
      <c r="D6050" s="84">
        <v>43579</v>
      </c>
      <c r="E6050" s="85" t="s">
        <v>10419</v>
      </c>
      <c r="F6050" s="85" t="s">
        <v>3</v>
      </c>
      <c r="G6050" s="85">
        <v>1734031</v>
      </c>
      <c r="H6050" s="89"/>
      <c r="I6050" s="273" t="s">
        <v>12113</v>
      </c>
      <c r="J6050" s="89"/>
      <c r="K6050" s="89"/>
      <c r="L6050" s="89"/>
      <c r="M6050" s="89"/>
      <c r="N6050" s="274">
        <v>0</v>
      </c>
      <c r="O6050" s="274">
        <v>10105.92</v>
      </c>
      <c r="P6050" s="89" t="s">
        <v>670</v>
      </c>
    </row>
    <row r="6051" spans="1:16" ht="63.75">
      <c r="A6051" s="271">
        <v>254</v>
      </c>
      <c r="B6051" s="89"/>
      <c r="C6051" s="272" t="s">
        <v>115</v>
      </c>
      <c r="D6051" s="84">
        <v>43579</v>
      </c>
      <c r="E6051" s="85" t="s">
        <v>10420</v>
      </c>
      <c r="F6051" s="85" t="s">
        <v>3</v>
      </c>
      <c r="G6051" s="85">
        <v>1734030</v>
      </c>
      <c r="H6051" s="89"/>
      <c r="I6051" s="273" t="s">
        <v>12114</v>
      </c>
      <c r="J6051" s="89"/>
      <c r="K6051" s="89"/>
      <c r="L6051" s="89"/>
      <c r="M6051" s="89"/>
      <c r="N6051" s="274">
        <v>0</v>
      </c>
      <c r="O6051" s="274">
        <v>23000</v>
      </c>
      <c r="P6051" s="89" t="s">
        <v>670</v>
      </c>
    </row>
    <row r="6052" spans="1:16" ht="51">
      <c r="A6052" s="271">
        <v>254</v>
      </c>
      <c r="B6052" s="89"/>
      <c r="C6052" s="272" t="s">
        <v>115</v>
      </c>
      <c r="D6052" s="84">
        <v>43579</v>
      </c>
      <c r="E6052" s="85" t="s">
        <v>10421</v>
      </c>
      <c r="F6052" s="85" t="s">
        <v>3</v>
      </c>
      <c r="G6052" s="85">
        <v>1734027</v>
      </c>
      <c r="H6052" s="89"/>
      <c r="I6052" s="273" t="s">
        <v>12115</v>
      </c>
      <c r="J6052" s="89"/>
      <c r="K6052" s="89"/>
      <c r="L6052" s="89"/>
      <c r="M6052" s="89"/>
      <c r="N6052" s="274">
        <v>0</v>
      </c>
      <c r="O6052" s="274">
        <v>38906</v>
      </c>
      <c r="P6052" s="89" t="s">
        <v>670</v>
      </c>
    </row>
    <row r="6053" spans="1:16" ht="63.75">
      <c r="A6053" s="271">
        <v>290</v>
      </c>
      <c r="B6053" s="89"/>
      <c r="C6053" s="272" t="s">
        <v>128</v>
      </c>
      <c r="D6053" s="84">
        <v>43579</v>
      </c>
      <c r="E6053" s="85" t="s">
        <v>10422</v>
      </c>
      <c r="F6053" s="85" t="s">
        <v>3</v>
      </c>
      <c r="G6053" s="85">
        <v>1734025</v>
      </c>
      <c r="H6053" s="89"/>
      <c r="I6053" s="273" t="s">
        <v>12116</v>
      </c>
      <c r="J6053" s="89"/>
      <c r="K6053" s="89"/>
      <c r="L6053" s="89"/>
      <c r="M6053" s="89"/>
      <c r="N6053" s="274">
        <v>0</v>
      </c>
      <c r="O6053" s="274">
        <v>788.67000000000007</v>
      </c>
      <c r="P6053" s="89" t="s">
        <v>670</v>
      </c>
    </row>
    <row r="6054" spans="1:16" ht="63.75">
      <c r="A6054" s="271">
        <v>254</v>
      </c>
      <c r="B6054" s="89"/>
      <c r="C6054" s="272" t="s">
        <v>115</v>
      </c>
      <c r="D6054" s="84">
        <v>43579</v>
      </c>
      <c r="E6054" s="85" t="s">
        <v>10423</v>
      </c>
      <c r="F6054" s="85" t="s">
        <v>3</v>
      </c>
      <c r="G6054" s="85">
        <v>1734023</v>
      </c>
      <c r="H6054" s="89"/>
      <c r="I6054" s="273" t="s">
        <v>12117</v>
      </c>
      <c r="J6054" s="89"/>
      <c r="K6054" s="89"/>
      <c r="L6054" s="89"/>
      <c r="M6054" s="89"/>
      <c r="N6054" s="274">
        <v>0</v>
      </c>
      <c r="O6054" s="274">
        <v>80624</v>
      </c>
      <c r="P6054" s="89" t="s">
        <v>670</v>
      </c>
    </row>
    <row r="6055" spans="1:16" ht="63.75">
      <c r="A6055" s="271">
        <v>254</v>
      </c>
      <c r="B6055" s="89"/>
      <c r="C6055" s="272" t="s">
        <v>115</v>
      </c>
      <c r="D6055" s="84">
        <v>43579</v>
      </c>
      <c r="E6055" s="85" t="s">
        <v>10424</v>
      </c>
      <c r="F6055" s="85" t="s">
        <v>3</v>
      </c>
      <c r="G6055" s="85">
        <v>1734022</v>
      </c>
      <c r="H6055" s="89"/>
      <c r="I6055" s="273" t="s">
        <v>12118</v>
      </c>
      <c r="J6055" s="89"/>
      <c r="K6055" s="89"/>
      <c r="L6055" s="89"/>
      <c r="M6055" s="89"/>
      <c r="N6055" s="274">
        <v>0</v>
      </c>
      <c r="O6055" s="274">
        <v>11804</v>
      </c>
      <c r="P6055" s="89" t="s">
        <v>670</v>
      </c>
    </row>
    <row r="6056" spans="1:16" ht="63.75">
      <c r="A6056" s="271">
        <v>254</v>
      </c>
      <c r="B6056" s="89"/>
      <c r="C6056" s="272" t="s">
        <v>115</v>
      </c>
      <c r="D6056" s="84">
        <v>43579</v>
      </c>
      <c r="E6056" s="85" t="s">
        <v>10425</v>
      </c>
      <c r="F6056" s="85" t="s">
        <v>3</v>
      </c>
      <c r="G6056" s="85">
        <v>1734020</v>
      </c>
      <c r="H6056" s="89"/>
      <c r="I6056" s="273" t="s">
        <v>12119</v>
      </c>
      <c r="J6056" s="89"/>
      <c r="K6056" s="89"/>
      <c r="L6056" s="89"/>
      <c r="M6056" s="89"/>
      <c r="N6056" s="274">
        <v>0</v>
      </c>
      <c r="O6056" s="274">
        <v>40810</v>
      </c>
      <c r="P6056" s="89" t="s">
        <v>670</v>
      </c>
    </row>
    <row r="6057" spans="1:16" ht="51">
      <c r="A6057" s="271">
        <v>192</v>
      </c>
      <c r="B6057" s="89"/>
      <c r="C6057" s="272" t="s">
        <v>93</v>
      </c>
      <c r="D6057" s="84">
        <v>43579</v>
      </c>
      <c r="E6057" s="85" t="s">
        <v>10426</v>
      </c>
      <c r="F6057" s="85" t="s">
        <v>3</v>
      </c>
      <c r="G6057" s="85">
        <v>1734024</v>
      </c>
      <c r="H6057" s="89"/>
      <c r="I6057" s="273" t="s">
        <v>12120</v>
      </c>
      <c r="J6057" s="89"/>
      <c r="K6057" s="89"/>
      <c r="L6057" s="89"/>
      <c r="M6057" s="89"/>
      <c r="N6057" s="274">
        <v>0</v>
      </c>
      <c r="O6057" s="274">
        <v>3822</v>
      </c>
      <c r="P6057" s="89" t="s">
        <v>670</v>
      </c>
    </row>
    <row r="6058" spans="1:16" ht="51">
      <c r="A6058" s="271" t="s">
        <v>565</v>
      </c>
      <c r="B6058" s="89"/>
      <c r="C6058" s="272" t="s">
        <v>615</v>
      </c>
      <c r="D6058" s="84">
        <v>43579</v>
      </c>
      <c r="E6058" s="85" t="s">
        <v>10427</v>
      </c>
      <c r="F6058" s="85" t="s">
        <v>3</v>
      </c>
      <c r="G6058" s="85">
        <v>1734011</v>
      </c>
      <c r="H6058" s="89"/>
      <c r="I6058" s="273" t="s">
        <v>12121</v>
      </c>
      <c r="J6058" s="89"/>
      <c r="K6058" s="89"/>
      <c r="L6058" s="89"/>
      <c r="M6058" s="89"/>
      <c r="N6058" s="274">
        <v>0</v>
      </c>
      <c r="O6058" s="274">
        <v>600</v>
      </c>
      <c r="P6058" s="89" t="s">
        <v>670</v>
      </c>
    </row>
    <row r="6059" spans="1:16" ht="51">
      <c r="A6059" s="271" t="s">
        <v>565</v>
      </c>
      <c r="B6059" s="89"/>
      <c r="C6059" s="272" t="s">
        <v>615</v>
      </c>
      <c r="D6059" s="84">
        <v>43579</v>
      </c>
      <c r="E6059" s="85" t="s">
        <v>10428</v>
      </c>
      <c r="F6059" s="85" t="s">
        <v>3</v>
      </c>
      <c r="G6059" s="85">
        <v>1733983</v>
      </c>
      <c r="H6059" s="89"/>
      <c r="I6059" s="273" t="s">
        <v>12122</v>
      </c>
      <c r="J6059" s="89"/>
      <c r="K6059" s="89"/>
      <c r="L6059" s="89"/>
      <c r="M6059" s="89"/>
      <c r="N6059" s="274">
        <v>0</v>
      </c>
      <c r="O6059" s="274">
        <v>871.7</v>
      </c>
      <c r="P6059" s="89" t="s">
        <v>670</v>
      </c>
    </row>
    <row r="6060" spans="1:16" ht="38.25">
      <c r="A6060" s="271" t="s">
        <v>565</v>
      </c>
      <c r="B6060" s="89"/>
      <c r="C6060" s="272" t="s">
        <v>615</v>
      </c>
      <c r="D6060" s="84">
        <v>43579</v>
      </c>
      <c r="E6060" s="85" t="s">
        <v>10429</v>
      </c>
      <c r="F6060" s="85" t="s">
        <v>3</v>
      </c>
      <c r="G6060" s="85">
        <v>1733977</v>
      </c>
      <c r="H6060" s="89"/>
      <c r="I6060" s="273" t="s">
        <v>12123</v>
      </c>
      <c r="J6060" s="89"/>
      <c r="K6060" s="89"/>
      <c r="L6060" s="89"/>
      <c r="M6060" s="89"/>
      <c r="N6060" s="274">
        <v>0</v>
      </c>
      <c r="O6060" s="274">
        <v>0.38</v>
      </c>
      <c r="P6060" s="89" t="s">
        <v>741</v>
      </c>
    </row>
    <row r="6061" spans="1:16" ht="63.75">
      <c r="A6061" s="271">
        <v>223</v>
      </c>
      <c r="B6061" s="89"/>
      <c r="C6061" s="272" t="s">
        <v>104</v>
      </c>
      <c r="D6061" s="84">
        <v>43579</v>
      </c>
      <c r="E6061" s="85" t="s">
        <v>10430</v>
      </c>
      <c r="F6061" s="85" t="s">
        <v>3</v>
      </c>
      <c r="G6061" s="85">
        <v>1734117</v>
      </c>
      <c r="H6061" s="89"/>
      <c r="I6061" s="273" t="s">
        <v>12124</v>
      </c>
      <c r="J6061" s="89"/>
      <c r="K6061" s="89"/>
      <c r="L6061" s="89"/>
      <c r="M6061" s="89"/>
      <c r="N6061" s="274">
        <v>0</v>
      </c>
      <c r="O6061" s="274">
        <v>1805</v>
      </c>
      <c r="P6061" s="89" t="s">
        <v>670</v>
      </c>
    </row>
    <row r="6062" spans="1:16" ht="51">
      <c r="A6062" s="271">
        <v>86</v>
      </c>
      <c r="B6062" s="89"/>
      <c r="C6062" s="272" t="s">
        <v>56</v>
      </c>
      <c r="D6062" s="84">
        <v>43579</v>
      </c>
      <c r="E6062" s="85" t="s">
        <v>10431</v>
      </c>
      <c r="F6062" s="85" t="s">
        <v>3</v>
      </c>
      <c r="G6062" s="85">
        <v>1734089</v>
      </c>
      <c r="H6062" s="89"/>
      <c r="I6062" s="273" t="s">
        <v>12125</v>
      </c>
      <c r="J6062" s="89"/>
      <c r="K6062" s="89"/>
      <c r="L6062" s="89"/>
      <c r="M6062" s="89"/>
      <c r="N6062" s="274">
        <v>0</v>
      </c>
      <c r="O6062" s="274">
        <v>15000000</v>
      </c>
      <c r="P6062" s="89" t="s">
        <v>670</v>
      </c>
    </row>
    <row r="6063" spans="1:16" ht="51">
      <c r="A6063" s="271">
        <v>86</v>
      </c>
      <c r="B6063" s="89"/>
      <c r="C6063" s="272" t="s">
        <v>56</v>
      </c>
      <c r="D6063" s="84">
        <v>43579</v>
      </c>
      <c r="E6063" s="85" t="s">
        <v>10432</v>
      </c>
      <c r="F6063" s="85" t="s">
        <v>3</v>
      </c>
      <c r="G6063" s="85">
        <v>1734062</v>
      </c>
      <c r="H6063" s="89"/>
      <c r="I6063" s="273" t="s">
        <v>12126</v>
      </c>
      <c r="J6063" s="89"/>
      <c r="K6063" s="89"/>
      <c r="L6063" s="89"/>
      <c r="M6063" s="89"/>
      <c r="N6063" s="274">
        <v>0</v>
      </c>
      <c r="O6063" s="274">
        <v>3080</v>
      </c>
      <c r="P6063" s="89" t="s">
        <v>670</v>
      </c>
    </row>
    <row r="6064" spans="1:16" ht="38.25">
      <c r="A6064" s="271">
        <v>86</v>
      </c>
      <c r="B6064" s="89"/>
      <c r="C6064" s="272" t="s">
        <v>56</v>
      </c>
      <c r="D6064" s="84">
        <v>43579</v>
      </c>
      <c r="E6064" s="85" t="s">
        <v>10433</v>
      </c>
      <c r="F6064" s="85" t="s">
        <v>3</v>
      </c>
      <c r="G6064" s="85">
        <v>1734061</v>
      </c>
      <c r="H6064" s="89"/>
      <c r="I6064" s="273" t="s">
        <v>12127</v>
      </c>
      <c r="J6064" s="89"/>
      <c r="K6064" s="89"/>
      <c r="L6064" s="89"/>
      <c r="M6064" s="89"/>
      <c r="N6064" s="274">
        <v>0</v>
      </c>
      <c r="O6064" s="274">
        <v>70</v>
      </c>
      <c r="P6064" s="89" t="s">
        <v>670</v>
      </c>
    </row>
    <row r="6065" spans="1:16" ht="51">
      <c r="A6065" s="271">
        <v>599</v>
      </c>
      <c r="B6065" s="89"/>
      <c r="C6065" s="272" t="s">
        <v>1372</v>
      </c>
      <c r="D6065" s="84">
        <v>43580</v>
      </c>
      <c r="E6065" s="85" t="s">
        <v>10434</v>
      </c>
      <c r="F6065" s="85" t="s">
        <v>3</v>
      </c>
      <c r="G6065" s="85">
        <v>1734615</v>
      </c>
      <c r="H6065" s="89"/>
      <c r="I6065" s="273" t="s">
        <v>12128</v>
      </c>
      <c r="J6065" s="89"/>
      <c r="K6065" s="89"/>
      <c r="L6065" s="89"/>
      <c r="M6065" s="89"/>
      <c r="N6065" s="274">
        <v>0</v>
      </c>
      <c r="O6065" s="274">
        <v>450</v>
      </c>
      <c r="P6065" s="89" t="s">
        <v>670</v>
      </c>
    </row>
    <row r="6066" spans="1:16" ht="51">
      <c r="A6066" s="271">
        <v>10</v>
      </c>
      <c r="B6066" s="89"/>
      <c r="C6066" s="272" t="s">
        <v>41</v>
      </c>
      <c r="D6066" s="84">
        <v>43580</v>
      </c>
      <c r="E6066" s="85" t="s">
        <v>10435</v>
      </c>
      <c r="F6066" s="85" t="s">
        <v>3</v>
      </c>
      <c r="G6066" s="85">
        <v>1734616</v>
      </c>
      <c r="H6066" s="89"/>
      <c r="I6066" s="273" t="s">
        <v>12129</v>
      </c>
      <c r="J6066" s="89"/>
      <c r="K6066" s="89"/>
      <c r="L6066" s="89"/>
      <c r="M6066" s="89"/>
      <c r="N6066" s="274">
        <v>0</v>
      </c>
      <c r="O6066" s="274">
        <v>104.4</v>
      </c>
      <c r="P6066" s="89" t="s">
        <v>670</v>
      </c>
    </row>
    <row r="6067" spans="1:16" ht="38.25">
      <c r="A6067" s="271">
        <v>526</v>
      </c>
      <c r="B6067" s="89"/>
      <c r="C6067" s="272" t="s">
        <v>610</v>
      </c>
      <c r="D6067" s="84">
        <v>43580</v>
      </c>
      <c r="E6067" s="85" t="s">
        <v>10436</v>
      </c>
      <c r="F6067" s="85" t="s">
        <v>3</v>
      </c>
      <c r="G6067" s="85">
        <v>1734622</v>
      </c>
      <c r="H6067" s="89"/>
      <c r="I6067" s="273" t="s">
        <v>12130</v>
      </c>
      <c r="J6067" s="89"/>
      <c r="K6067" s="89"/>
      <c r="L6067" s="89"/>
      <c r="M6067" s="89"/>
      <c r="N6067" s="274">
        <v>0</v>
      </c>
      <c r="O6067" s="274">
        <v>5</v>
      </c>
      <c r="P6067" s="89" t="s">
        <v>670</v>
      </c>
    </row>
    <row r="6068" spans="1:16" ht="38.25">
      <c r="A6068" s="271">
        <v>526</v>
      </c>
      <c r="B6068" s="89"/>
      <c r="C6068" s="272" t="s">
        <v>610</v>
      </c>
      <c r="D6068" s="84">
        <v>43580</v>
      </c>
      <c r="E6068" s="85" t="s">
        <v>10437</v>
      </c>
      <c r="F6068" s="85" t="s">
        <v>3</v>
      </c>
      <c r="G6068" s="85">
        <v>1734626</v>
      </c>
      <c r="H6068" s="89"/>
      <c r="I6068" s="273" t="s">
        <v>5820</v>
      </c>
      <c r="J6068" s="89"/>
      <c r="K6068" s="89"/>
      <c r="L6068" s="89"/>
      <c r="M6068" s="89"/>
      <c r="N6068" s="274">
        <v>0</v>
      </c>
      <c r="O6068" s="274">
        <v>25</v>
      </c>
      <c r="P6068" s="89" t="s">
        <v>670</v>
      </c>
    </row>
    <row r="6069" spans="1:16" ht="51">
      <c r="A6069" s="271">
        <v>70</v>
      </c>
      <c r="B6069" s="89"/>
      <c r="C6069" s="272" t="s">
        <v>53</v>
      </c>
      <c r="D6069" s="84">
        <v>43580</v>
      </c>
      <c r="E6069" s="85" t="s">
        <v>10438</v>
      </c>
      <c r="F6069" s="85" t="s">
        <v>3</v>
      </c>
      <c r="G6069" s="85">
        <v>1734630</v>
      </c>
      <c r="H6069" s="89"/>
      <c r="I6069" s="273" t="s">
        <v>12131</v>
      </c>
      <c r="J6069" s="89"/>
      <c r="K6069" s="89"/>
      <c r="L6069" s="89"/>
      <c r="M6069" s="89"/>
      <c r="N6069" s="274">
        <v>0</v>
      </c>
      <c r="O6069" s="274">
        <v>2500</v>
      </c>
      <c r="P6069" s="89" t="s">
        <v>670</v>
      </c>
    </row>
    <row r="6070" spans="1:16" ht="38.25">
      <c r="A6070" s="271" t="s">
        <v>565</v>
      </c>
      <c r="B6070" s="89"/>
      <c r="C6070" s="272" t="s">
        <v>615</v>
      </c>
      <c r="D6070" s="84">
        <v>43580</v>
      </c>
      <c r="E6070" s="85" t="s">
        <v>10439</v>
      </c>
      <c r="F6070" s="85" t="s">
        <v>3</v>
      </c>
      <c r="G6070" s="85">
        <v>1734635</v>
      </c>
      <c r="H6070" s="89"/>
      <c r="I6070" s="273" t="s">
        <v>8442</v>
      </c>
      <c r="J6070" s="89"/>
      <c r="K6070" s="89"/>
      <c r="L6070" s="89"/>
      <c r="M6070" s="89"/>
      <c r="N6070" s="274">
        <v>0</v>
      </c>
      <c r="O6070" s="274">
        <v>500</v>
      </c>
      <c r="P6070" s="89" t="s">
        <v>670</v>
      </c>
    </row>
    <row r="6071" spans="1:16" ht="51">
      <c r="A6071" s="271" t="s">
        <v>565</v>
      </c>
      <c r="B6071" s="89"/>
      <c r="C6071" s="272" t="s">
        <v>615</v>
      </c>
      <c r="D6071" s="84">
        <v>43580</v>
      </c>
      <c r="E6071" s="85" t="s">
        <v>10440</v>
      </c>
      <c r="F6071" s="85" t="s">
        <v>3</v>
      </c>
      <c r="G6071" s="85">
        <v>1734686</v>
      </c>
      <c r="H6071" s="89"/>
      <c r="I6071" s="273" t="s">
        <v>12132</v>
      </c>
      <c r="J6071" s="89"/>
      <c r="K6071" s="89"/>
      <c r="L6071" s="89"/>
      <c r="M6071" s="89"/>
      <c r="N6071" s="274">
        <v>0</v>
      </c>
      <c r="O6071" s="274">
        <v>161.5</v>
      </c>
      <c r="P6071" s="89" t="s">
        <v>670</v>
      </c>
    </row>
    <row r="6072" spans="1:16" ht="38.25">
      <c r="A6072" s="271">
        <v>155</v>
      </c>
      <c r="B6072" s="89"/>
      <c r="C6072" s="272" t="s">
        <v>85</v>
      </c>
      <c r="D6072" s="84">
        <v>43580</v>
      </c>
      <c r="E6072" s="85" t="s">
        <v>10441</v>
      </c>
      <c r="F6072" s="85" t="s">
        <v>3</v>
      </c>
      <c r="G6072" s="85">
        <v>1734610</v>
      </c>
      <c r="H6072" s="89"/>
      <c r="I6072" s="273" t="s">
        <v>12133</v>
      </c>
      <c r="J6072" s="89"/>
      <c r="K6072" s="89"/>
      <c r="L6072" s="89"/>
      <c r="M6072" s="89"/>
      <c r="N6072" s="274">
        <v>0</v>
      </c>
      <c r="O6072" s="274">
        <v>2.7</v>
      </c>
      <c r="P6072" s="89" t="s">
        <v>670</v>
      </c>
    </row>
    <row r="6073" spans="1:16" ht="38.25">
      <c r="A6073" s="271">
        <v>46</v>
      </c>
      <c r="B6073" s="89"/>
      <c r="C6073" s="272" t="s">
        <v>48</v>
      </c>
      <c r="D6073" s="84">
        <v>43580</v>
      </c>
      <c r="E6073" s="85" t="s">
        <v>10442</v>
      </c>
      <c r="F6073" s="85" t="s">
        <v>3</v>
      </c>
      <c r="G6073" s="85">
        <v>1734609</v>
      </c>
      <c r="H6073" s="89"/>
      <c r="I6073" s="273" t="s">
        <v>12134</v>
      </c>
      <c r="J6073" s="89"/>
      <c r="K6073" s="89"/>
      <c r="L6073" s="89"/>
      <c r="M6073" s="89"/>
      <c r="N6073" s="274">
        <v>0</v>
      </c>
      <c r="O6073" s="274">
        <v>62.1</v>
      </c>
      <c r="P6073" s="89" t="s">
        <v>670</v>
      </c>
    </row>
    <row r="6074" spans="1:16" ht="38.25">
      <c r="A6074" s="271">
        <v>155</v>
      </c>
      <c r="B6074" s="89"/>
      <c r="C6074" s="272" t="s">
        <v>85</v>
      </c>
      <c r="D6074" s="84">
        <v>43580</v>
      </c>
      <c r="E6074" s="85" t="s">
        <v>10443</v>
      </c>
      <c r="F6074" s="85" t="s">
        <v>3</v>
      </c>
      <c r="G6074" s="85">
        <v>1734608</v>
      </c>
      <c r="H6074" s="89"/>
      <c r="I6074" s="273" t="s">
        <v>12133</v>
      </c>
      <c r="J6074" s="89"/>
      <c r="K6074" s="89"/>
      <c r="L6074" s="89"/>
      <c r="M6074" s="89"/>
      <c r="N6074" s="274">
        <v>0</v>
      </c>
      <c r="O6074" s="274">
        <v>245</v>
      </c>
      <c r="P6074" s="89" t="s">
        <v>670</v>
      </c>
    </row>
    <row r="6075" spans="1:16" ht="38.25">
      <c r="A6075" s="271" t="s">
        <v>565</v>
      </c>
      <c r="B6075" s="89"/>
      <c r="C6075" s="272" t="s">
        <v>615</v>
      </c>
      <c r="D6075" s="84">
        <v>43580</v>
      </c>
      <c r="E6075" s="85" t="s">
        <v>10444</v>
      </c>
      <c r="F6075" s="85" t="s">
        <v>3</v>
      </c>
      <c r="G6075" s="85">
        <v>1734607</v>
      </c>
      <c r="H6075" s="89"/>
      <c r="I6075" s="273" t="s">
        <v>12135</v>
      </c>
      <c r="J6075" s="89"/>
      <c r="K6075" s="89"/>
      <c r="L6075" s="89"/>
      <c r="M6075" s="89"/>
      <c r="N6075" s="274">
        <v>0</v>
      </c>
      <c r="O6075" s="274">
        <v>100</v>
      </c>
      <c r="P6075" s="89" t="s">
        <v>670</v>
      </c>
    </row>
    <row r="6076" spans="1:16" ht="38.25">
      <c r="A6076" s="271">
        <v>46</v>
      </c>
      <c r="B6076" s="89"/>
      <c r="C6076" s="272" t="s">
        <v>48</v>
      </c>
      <c r="D6076" s="84">
        <v>43580</v>
      </c>
      <c r="E6076" s="85" t="s">
        <v>10445</v>
      </c>
      <c r="F6076" s="85" t="s">
        <v>3</v>
      </c>
      <c r="G6076" s="85">
        <v>1734606</v>
      </c>
      <c r="H6076" s="89"/>
      <c r="I6076" s="273" t="s">
        <v>12136</v>
      </c>
      <c r="J6076" s="89"/>
      <c r="K6076" s="89"/>
      <c r="L6076" s="89"/>
      <c r="M6076" s="89"/>
      <c r="N6076" s="274">
        <v>0</v>
      </c>
      <c r="O6076" s="274">
        <v>112.2</v>
      </c>
      <c r="P6076" s="89" t="s">
        <v>670</v>
      </c>
    </row>
    <row r="6077" spans="1:16" ht="38.25">
      <c r="A6077" s="271" t="s">
        <v>565</v>
      </c>
      <c r="B6077" s="89"/>
      <c r="C6077" s="272" t="s">
        <v>615</v>
      </c>
      <c r="D6077" s="84">
        <v>43580</v>
      </c>
      <c r="E6077" s="85" t="s">
        <v>10446</v>
      </c>
      <c r="F6077" s="85" t="s">
        <v>3</v>
      </c>
      <c r="G6077" s="85">
        <v>1734605</v>
      </c>
      <c r="H6077" s="89"/>
      <c r="I6077" s="273" t="s">
        <v>12137</v>
      </c>
      <c r="J6077" s="89"/>
      <c r="K6077" s="89"/>
      <c r="L6077" s="89"/>
      <c r="M6077" s="89"/>
      <c r="N6077" s="274">
        <v>0</v>
      </c>
      <c r="O6077" s="274">
        <v>5</v>
      </c>
      <c r="P6077" s="89" t="s">
        <v>670</v>
      </c>
    </row>
    <row r="6078" spans="1:16" ht="38.25">
      <c r="A6078" s="271" t="s">
        <v>565</v>
      </c>
      <c r="B6078" s="89"/>
      <c r="C6078" s="272" t="s">
        <v>615</v>
      </c>
      <c r="D6078" s="84">
        <v>43580</v>
      </c>
      <c r="E6078" s="85" t="s">
        <v>10447</v>
      </c>
      <c r="F6078" s="85" t="s">
        <v>3</v>
      </c>
      <c r="G6078" s="85">
        <v>1734603</v>
      </c>
      <c r="H6078" s="89"/>
      <c r="I6078" s="273" t="s">
        <v>12138</v>
      </c>
      <c r="J6078" s="89"/>
      <c r="K6078" s="89"/>
      <c r="L6078" s="89"/>
      <c r="M6078" s="89"/>
      <c r="N6078" s="274">
        <v>0</v>
      </c>
      <c r="O6078" s="274">
        <v>161.5</v>
      </c>
      <c r="P6078" s="89" t="s">
        <v>670</v>
      </c>
    </row>
    <row r="6079" spans="1:16" ht="51">
      <c r="A6079" s="271">
        <v>378</v>
      </c>
      <c r="B6079" s="89"/>
      <c r="C6079" s="272" t="s">
        <v>639</v>
      </c>
      <c r="D6079" s="84">
        <v>43580</v>
      </c>
      <c r="E6079" s="85" t="s">
        <v>10448</v>
      </c>
      <c r="F6079" s="85" t="s">
        <v>3</v>
      </c>
      <c r="G6079" s="85">
        <v>1734581</v>
      </c>
      <c r="H6079" s="89"/>
      <c r="I6079" s="273" t="s">
        <v>12139</v>
      </c>
      <c r="J6079" s="89"/>
      <c r="K6079" s="89"/>
      <c r="L6079" s="89"/>
      <c r="M6079" s="89"/>
      <c r="N6079" s="274">
        <v>0</v>
      </c>
      <c r="O6079" s="274">
        <v>78</v>
      </c>
      <c r="P6079" s="89" t="s">
        <v>670</v>
      </c>
    </row>
    <row r="6080" spans="1:16" ht="51">
      <c r="A6080" s="271">
        <v>591</v>
      </c>
      <c r="B6080" s="89"/>
      <c r="C6080" s="272" t="s">
        <v>1370</v>
      </c>
      <c r="D6080" s="84">
        <v>43580</v>
      </c>
      <c r="E6080" s="85" t="s">
        <v>10449</v>
      </c>
      <c r="F6080" s="85" t="s">
        <v>3</v>
      </c>
      <c r="G6080" s="85">
        <v>1734574</v>
      </c>
      <c r="H6080" s="89"/>
      <c r="I6080" s="273" t="s">
        <v>12140</v>
      </c>
      <c r="J6080" s="89"/>
      <c r="K6080" s="89"/>
      <c r="L6080" s="89"/>
      <c r="M6080" s="89"/>
      <c r="N6080" s="274">
        <v>0</v>
      </c>
      <c r="O6080" s="274">
        <v>27.66</v>
      </c>
      <c r="P6080" s="89" t="s">
        <v>670</v>
      </c>
    </row>
    <row r="6081" spans="1:16" ht="51">
      <c r="A6081" s="271">
        <v>117</v>
      </c>
      <c r="B6081" s="89"/>
      <c r="C6081" s="272" t="s">
        <v>62</v>
      </c>
      <c r="D6081" s="84">
        <v>43580</v>
      </c>
      <c r="E6081" s="85" t="s">
        <v>10450</v>
      </c>
      <c r="F6081" s="85" t="s">
        <v>3</v>
      </c>
      <c r="G6081" s="85">
        <v>1734573</v>
      </c>
      <c r="H6081" s="89"/>
      <c r="I6081" s="273" t="s">
        <v>12141</v>
      </c>
      <c r="J6081" s="89"/>
      <c r="K6081" s="89"/>
      <c r="L6081" s="89"/>
      <c r="M6081" s="89"/>
      <c r="N6081" s="274">
        <v>0</v>
      </c>
      <c r="O6081" s="274">
        <v>371</v>
      </c>
      <c r="P6081" s="89" t="s">
        <v>670</v>
      </c>
    </row>
    <row r="6082" spans="1:16" ht="38.25">
      <c r="A6082" s="271">
        <v>206</v>
      </c>
      <c r="B6082" s="89"/>
      <c r="C6082" s="272" t="s">
        <v>97</v>
      </c>
      <c r="D6082" s="84">
        <v>43580</v>
      </c>
      <c r="E6082" s="85" t="s">
        <v>10451</v>
      </c>
      <c r="F6082" s="85" t="s">
        <v>3</v>
      </c>
      <c r="G6082" s="85">
        <v>1734842</v>
      </c>
      <c r="H6082" s="89"/>
      <c r="I6082" s="273" t="s">
        <v>12142</v>
      </c>
      <c r="J6082" s="89"/>
      <c r="K6082" s="89"/>
      <c r="L6082" s="89"/>
      <c r="M6082" s="89"/>
      <c r="N6082" s="274">
        <v>0</v>
      </c>
      <c r="O6082" s="274">
        <v>10</v>
      </c>
      <c r="P6082" s="89" t="s">
        <v>670</v>
      </c>
    </row>
    <row r="6083" spans="1:16" ht="51">
      <c r="A6083" s="271">
        <v>86</v>
      </c>
      <c r="B6083" s="89"/>
      <c r="C6083" s="272" t="s">
        <v>56</v>
      </c>
      <c r="D6083" s="84">
        <v>43580</v>
      </c>
      <c r="E6083" s="85" t="s">
        <v>10452</v>
      </c>
      <c r="F6083" s="85" t="s">
        <v>3</v>
      </c>
      <c r="G6083" s="85">
        <v>1734830</v>
      </c>
      <c r="H6083" s="89"/>
      <c r="I6083" s="273" t="s">
        <v>12143</v>
      </c>
      <c r="J6083" s="89"/>
      <c r="K6083" s="89"/>
      <c r="L6083" s="89"/>
      <c r="M6083" s="89"/>
      <c r="N6083" s="274">
        <v>0</v>
      </c>
      <c r="O6083" s="274">
        <v>2</v>
      </c>
      <c r="P6083" s="89" t="s">
        <v>670</v>
      </c>
    </row>
    <row r="6084" spans="1:16" ht="51">
      <c r="A6084" s="271">
        <v>20</v>
      </c>
      <c r="B6084" s="89"/>
      <c r="C6084" s="272" t="s">
        <v>44</v>
      </c>
      <c r="D6084" s="84">
        <v>43580</v>
      </c>
      <c r="E6084" s="85" t="s">
        <v>10453</v>
      </c>
      <c r="F6084" s="85" t="s">
        <v>3</v>
      </c>
      <c r="G6084" s="85">
        <v>1734827</v>
      </c>
      <c r="H6084" s="89"/>
      <c r="I6084" s="273" t="s">
        <v>12144</v>
      </c>
      <c r="J6084" s="89"/>
      <c r="K6084" s="89"/>
      <c r="L6084" s="89"/>
      <c r="M6084" s="89"/>
      <c r="N6084" s="274">
        <v>0</v>
      </c>
      <c r="O6084" s="274">
        <v>440</v>
      </c>
      <c r="P6084" s="89" t="s">
        <v>670</v>
      </c>
    </row>
    <row r="6085" spans="1:16" ht="51">
      <c r="A6085" s="271">
        <v>20</v>
      </c>
      <c r="B6085" s="89"/>
      <c r="C6085" s="272" t="s">
        <v>44</v>
      </c>
      <c r="D6085" s="84">
        <v>43580</v>
      </c>
      <c r="E6085" s="85" t="s">
        <v>10454</v>
      </c>
      <c r="F6085" s="85" t="s">
        <v>3</v>
      </c>
      <c r="G6085" s="85">
        <v>1734823</v>
      </c>
      <c r="H6085" s="89"/>
      <c r="I6085" s="273" t="s">
        <v>12145</v>
      </c>
      <c r="J6085" s="89"/>
      <c r="K6085" s="89"/>
      <c r="L6085" s="89"/>
      <c r="M6085" s="89"/>
      <c r="N6085" s="274">
        <v>0</v>
      </c>
      <c r="O6085" s="274">
        <v>140</v>
      </c>
      <c r="P6085" s="89" t="s">
        <v>670</v>
      </c>
    </row>
    <row r="6086" spans="1:16" ht="51">
      <c r="A6086" s="271">
        <v>76</v>
      </c>
      <c r="B6086" s="89"/>
      <c r="C6086" s="272" t="s">
        <v>54</v>
      </c>
      <c r="D6086" s="84">
        <v>43580</v>
      </c>
      <c r="E6086" s="85" t="s">
        <v>10455</v>
      </c>
      <c r="F6086" s="85" t="s">
        <v>3</v>
      </c>
      <c r="G6086" s="85">
        <v>1734814</v>
      </c>
      <c r="H6086" s="89"/>
      <c r="I6086" s="273" t="s">
        <v>12146</v>
      </c>
      <c r="J6086" s="89"/>
      <c r="K6086" s="89"/>
      <c r="L6086" s="89"/>
      <c r="M6086" s="89"/>
      <c r="N6086" s="274">
        <v>0</v>
      </c>
      <c r="O6086" s="274">
        <v>600</v>
      </c>
      <c r="P6086" s="89" t="s">
        <v>670</v>
      </c>
    </row>
    <row r="6087" spans="1:16" ht="38.25">
      <c r="A6087" s="271">
        <v>585</v>
      </c>
      <c r="B6087" s="89"/>
      <c r="C6087" s="272" t="s">
        <v>183</v>
      </c>
      <c r="D6087" s="84">
        <v>43580</v>
      </c>
      <c r="E6087" s="85" t="s">
        <v>10456</v>
      </c>
      <c r="F6087" s="85" t="s">
        <v>3</v>
      </c>
      <c r="G6087" s="85">
        <v>1734797</v>
      </c>
      <c r="H6087" s="89"/>
      <c r="I6087" s="273" t="s">
        <v>12147</v>
      </c>
      <c r="J6087" s="89"/>
      <c r="K6087" s="89"/>
      <c r="L6087" s="89"/>
      <c r="M6087" s="89"/>
      <c r="N6087" s="274">
        <v>0</v>
      </c>
      <c r="O6087" s="274">
        <v>67.430000000000007</v>
      </c>
      <c r="P6087" s="89" t="s">
        <v>670</v>
      </c>
    </row>
    <row r="6088" spans="1:16" ht="51">
      <c r="A6088" s="271">
        <v>599</v>
      </c>
      <c r="B6088" s="89"/>
      <c r="C6088" s="272" t="s">
        <v>1372</v>
      </c>
      <c r="D6088" s="84">
        <v>43580</v>
      </c>
      <c r="E6088" s="85" t="s">
        <v>10457</v>
      </c>
      <c r="F6088" s="85" t="s">
        <v>3</v>
      </c>
      <c r="G6088" s="85">
        <v>1734782</v>
      </c>
      <c r="H6088" s="89"/>
      <c r="I6088" s="273" t="s">
        <v>12148</v>
      </c>
      <c r="J6088" s="89"/>
      <c r="K6088" s="89"/>
      <c r="L6088" s="89"/>
      <c r="M6088" s="89"/>
      <c r="N6088" s="274">
        <v>0</v>
      </c>
      <c r="O6088" s="274">
        <v>42392</v>
      </c>
      <c r="P6088" s="89" t="s">
        <v>670</v>
      </c>
    </row>
    <row r="6089" spans="1:16" ht="51">
      <c r="A6089" s="271">
        <v>78</v>
      </c>
      <c r="B6089" s="89"/>
      <c r="C6089" s="272" t="s">
        <v>674</v>
      </c>
      <c r="D6089" s="84">
        <v>43580</v>
      </c>
      <c r="E6089" s="85" t="s">
        <v>10458</v>
      </c>
      <c r="F6089" s="85" t="s">
        <v>3</v>
      </c>
      <c r="G6089" s="85">
        <v>1734761</v>
      </c>
      <c r="H6089" s="89"/>
      <c r="I6089" s="273" t="s">
        <v>7599</v>
      </c>
      <c r="J6089" s="89"/>
      <c r="K6089" s="89"/>
      <c r="L6089" s="89"/>
      <c r="M6089" s="89"/>
      <c r="N6089" s="274">
        <v>0</v>
      </c>
      <c r="O6089" s="274">
        <v>1163.31</v>
      </c>
      <c r="P6089" s="89" t="s">
        <v>670</v>
      </c>
    </row>
    <row r="6090" spans="1:16" ht="38.25">
      <c r="A6090" s="271" t="s">
        <v>565</v>
      </c>
      <c r="B6090" s="89"/>
      <c r="C6090" s="272" t="s">
        <v>615</v>
      </c>
      <c r="D6090" s="84">
        <v>43580</v>
      </c>
      <c r="E6090" s="85" t="s">
        <v>10459</v>
      </c>
      <c r="F6090" s="85" t="s">
        <v>3</v>
      </c>
      <c r="G6090" s="85">
        <v>1734755</v>
      </c>
      <c r="H6090" s="89"/>
      <c r="I6090" s="273" t="s">
        <v>12149</v>
      </c>
      <c r="J6090" s="89"/>
      <c r="K6090" s="89"/>
      <c r="L6090" s="89"/>
      <c r="M6090" s="89"/>
      <c r="N6090" s="274">
        <v>0</v>
      </c>
      <c r="O6090" s="274">
        <v>300</v>
      </c>
      <c r="P6090" s="89" t="s">
        <v>670</v>
      </c>
    </row>
    <row r="6091" spans="1:16" ht="51">
      <c r="A6091" s="271" t="s">
        <v>565</v>
      </c>
      <c r="B6091" s="89"/>
      <c r="C6091" s="272" t="s">
        <v>615</v>
      </c>
      <c r="D6091" s="84">
        <v>43580</v>
      </c>
      <c r="E6091" s="85" t="s">
        <v>10460</v>
      </c>
      <c r="F6091" s="85" t="s">
        <v>3</v>
      </c>
      <c r="G6091" s="85">
        <v>1734754</v>
      </c>
      <c r="H6091" s="89"/>
      <c r="I6091" s="273" t="s">
        <v>12150</v>
      </c>
      <c r="J6091" s="89"/>
      <c r="K6091" s="89"/>
      <c r="L6091" s="89"/>
      <c r="M6091" s="89"/>
      <c r="N6091" s="274">
        <v>0</v>
      </c>
      <c r="O6091" s="274">
        <v>40</v>
      </c>
      <c r="P6091" s="89" t="s">
        <v>670</v>
      </c>
    </row>
    <row r="6092" spans="1:16" ht="51">
      <c r="A6092" s="271">
        <v>20</v>
      </c>
      <c r="B6092" s="89"/>
      <c r="C6092" s="272" t="s">
        <v>44</v>
      </c>
      <c r="D6092" s="84">
        <v>43580</v>
      </c>
      <c r="E6092" s="85" t="s">
        <v>10461</v>
      </c>
      <c r="F6092" s="85" t="s">
        <v>3</v>
      </c>
      <c r="G6092" s="85">
        <v>1734744</v>
      </c>
      <c r="H6092" s="89"/>
      <c r="I6092" s="273" t="s">
        <v>12151</v>
      </c>
      <c r="J6092" s="89"/>
      <c r="K6092" s="89"/>
      <c r="L6092" s="89"/>
      <c r="M6092" s="89"/>
      <c r="N6092" s="274">
        <v>0</v>
      </c>
      <c r="O6092" s="274">
        <v>168</v>
      </c>
      <c r="P6092" s="89" t="s">
        <v>670</v>
      </c>
    </row>
    <row r="6093" spans="1:16" ht="51">
      <c r="A6093" s="271">
        <v>526</v>
      </c>
      <c r="B6093" s="89"/>
      <c r="C6093" s="272" t="s">
        <v>610</v>
      </c>
      <c r="D6093" s="84">
        <v>43580</v>
      </c>
      <c r="E6093" s="85" t="s">
        <v>10462</v>
      </c>
      <c r="F6093" s="85" t="s">
        <v>3</v>
      </c>
      <c r="G6093" s="85">
        <v>1734734</v>
      </c>
      <c r="H6093" s="89"/>
      <c r="I6093" s="273" t="s">
        <v>12152</v>
      </c>
      <c r="J6093" s="89"/>
      <c r="K6093" s="89"/>
      <c r="L6093" s="89"/>
      <c r="M6093" s="89"/>
      <c r="N6093" s="274">
        <v>0</v>
      </c>
      <c r="O6093" s="274">
        <v>31</v>
      </c>
      <c r="P6093" s="89" t="s">
        <v>670</v>
      </c>
    </row>
    <row r="6094" spans="1:16" ht="51">
      <c r="A6094" s="271">
        <v>86</v>
      </c>
      <c r="B6094" s="89"/>
      <c r="C6094" s="272" t="s">
        <v>56</v>
      </c>
      <c r="D6094" s="84">
        <v>43580</v>
      </c>
      <c r="E6094" s="85" t="s">
        <v>10463</v>
      </c>
      <c r="F6094" s="85" t="s">
        <v>3</v>
      </c>
      <c r="G6094" s="85">
        <v>1734715</v>
      </c>
      <c r="H6094" s="89"/>
      <c r="I6094" s="273" t="s">
        <v>12153</v>
      </c>
      <c r="J6094" s="89"/>
      <c r="K6094" s="89"/>
      <c r="L6094" s="89"/>
      <c r="M6094" s="89"/>
      <c r="N6094" s="274">
        <v>0</v>
      </c>
      <c r="O6094" s="274">
        <v>1917.4</v>
      </c>
      <c r="P6094" s="89" t="s">
        <v>670</v>
      </c>
    </row>
    <row r="6095" spans="1:16" ht="51">
      <c r="A6095" s="271">
        <v>86</v>
      </c>
      <c r="B6095" s="89"/>
      <c r="C6095" s="272" t="s">
        <v>56</v>
      </c>
      <c r="D6095" s="84">
        <v>43580</v>
      </c>
      <c r="E6095" s="85" t="s">
        <v>10464</v>
      </c>
      <c r="F6095" s="85" t="s">
        <v>3</v>
      </c>
      <c r="G6095" s="85">
        <v>1734714</v>
      </c>
      <c r="H6095" s="89"/>
      <c r="I6095" s="273" t="s">
        <v>12154</v>
      </c>
      <c r="J6095" s="89"/>
      <c r="K6095" s="89"/>
      <c r="L6095" s="89"/>
      <c r="M6095" s="89"/>
      <c r="N6095" s="274">
        <v>0</v>
      </c>
      <c r="O6095" s="274">
        <v>189.37</v>
      </c>
      <c r="P6095" s="89" t="s">
        <v>670</v>
      </c>
    </row>
    <row r="6096" spans="1:16" ht="63.75">
      <c r="A6096" s="271">
        <v>76</v>
      </c>
      <c r="B6096" s="89"/>
      <c r="C6096" s="272" t="s">
        <v>54</v>
      </c>
      <c r="D6096" s="84">
        <v>43580</v>
      </c>
      <c r="E6096" s="85" t="s">
        <v>10465</v>
      </c>
      <c r="F6096" s="85" t="s">
        <v>3</v>
      </c>
      <c r="G6096" s="85">
        <v>1734713</v>
      </c>
      <c r="H6096" s="89"/>
      <c r="I6096" s="273" t="s">
        <v>12155</v>
      </c>
      <c r="J6096" s="89"/>
      <c r="K6096" s="89"/>
      <c r="L6096" s="89"/>
      <c r="M6096" s="89"/>
      <c r="N6096" s="274">
        <v>0</v>
      </c>
      <c r="O6096" s="274">
        <v>241</v>
      </c>
      <c r="P6096" s="89" t="s">
        <v>670</v>
      </c>
    </row>
    <row r="6097" spans="1:16" ht="51">
      <c r="A6097" s="271" t="s">
        <v>565</v>
      </c>
      <c r="B6097" s="89"/>
      <c r="C6097" s="272" t="s">
        <v>615</v>
      </c>
      <c r="D6097" s="84">
        <v>43580</v>
      </c>
      <c r="E6097" s="85" t="s">
        <v>10466</v>
      </c>
      <c r="F6097" s="85" t="s">
        <v>3</v>
      </c>
      <c r="G6097" s="85">
        <v>1734704</v>
      </c>
      <c r="H6097" s="89"/>
      <c r="I6097" s="273" t="s">
        <v>12156</v>
      </c>
      <c r="J6097" s="89"/>
      <c r="K6097" s="89"/>
      <c r="L6097" s="89"/>
      <c r="M6097" s="89"/>
      <c r="N6097" s="274">
        <v>0</v>
      </c>
      <c r="O6097" s="274">
        <v>2805.88</v>
      </c>
      <c r="P6097" s="89" t="s">
        <v>670</v>
      </c>
    </row>
    <row r="6098" spans="1:16" ht="51">
      <c r="A6098" s="271">
        <v>225</v>
      </c>
      <c r="B6098" s="89"/>
      <c r="C6098" s="272" t="s">
        <v>106</v>
      </c>
      <c r="D6098" s="84">
        <v>43580</v>
      </c>
      <c r="E6098" s="85" t="s">
        <v>10467</v>
      </c>
      <c r="F6098" s="85" t="s">
        <v>3</v>
      </c>
      <c r="G6098" s="85">
        <v>1734693</v>
      </c>
      <c r="H6098" s="89"/>
      <c r="I6098" s="273" t="s">
        <v>12157</v>
      </c>
      <c r="J6098" s="89"/>
      <c r="K6098" s="89"/>
      <c r="L6098" s="89"/>
      <c r="M6098" s="89"/>
      <c r="N6098" s="274">
        <v>0</v>
      </c>
      <c r="O6098" s="274">
        <v>552</v>
      </c>
      <c r="P6098" s="89" t="s">
        <v>670</v>
      </c>
    </row>
    <row r="6099" spans="1:16" ht="63.75">
      <c r="A6099" s="271" t="s">
        <v>565</v>
      </c>
      <c r="B6099" s="89"/>
      <c r="C6099" s="272" t="s">
        <v>615</v>
      </c>
      <c r="D6099" s="84">
        <v>43580</v>
      </c>
      <c r="E6099" s="85" t="s">
        <v>10468</v>
      </c>
      <c r="F6099" s="85" t="s">
        <v>3</v>
      </c>
      <c r="G6099" s="85">
        <v>1734593</v>
      </c>
      <c r="H6099" s="89"/>
      <c r="I6099" s="273" t="s">
        <v>12158</v>
      </c>
      <c r="J6099" s="89"/>
      <c r="K6099" s="89"/>
      <c r="L6099" s="89"/>
      <c r="M6099" s="89"/>
      <c r="N6099" s="274">
        <v>0</v>
      </c>
      <c r="O6099" s="274">
        <v>49876.83</v>
      </c>
      <c r="P6099" s="89" t="s">
        <v>670</v>
      </c>
    </row>
    <row r="6100" spans="1:16" ht="63.75">
      <c r="A6100" s="271">
        <v>35</v>
      </c>
      <c r="B6100" s="89"/>
      <c r="C6100" s="272" t="s">
        <v>46</v>
      </c>
      <c r="D6100" s="84">
        <v>43580</v>
      </c>
      <c r="E6100" s="85" t="s">
        <v>10469</v>
      </c>
      <c r="F6100" s="85" t="s">
        <v>3</v>
      </c>
      <c r="G6100" s="85">
        <v>1734589</v>
      </c>
      <c r="H6100" s="89"/>
      <c r="I6100" s="273" t="s">
        <v>12159</v>
      </c>
      <c r="J6100" s="89"/>
      <c r="K6100" s="89"/>
      <c r="L6100" s="89"/>
      <c r="M6100" s="89"/>
      <c r="N6100" s="274">
        <v>0</v>
      </c>
      <c r="O6100" s="274">
        <v>5070.3</v>
      </c>
      <c r="P6100" s="89" t="s">
        <v>670</v>
      </c>
    </row>
    <row r="6101" spans="1:16" ht="51">
      <c r="A6101" s="271">
        <v>16</v>
      </c>
      <c r="B6101" s="89"/>
      <c r="C6101" s="272" t="s">
        <v>43</v>
      </c>
      <c r="D6101" s="84">
        <v>43580</v>
      </c>
      <c r="E6101" s="85" t="s">
        <v>10470</v>
      </c>
      <c r="F6101" s="85" t="s">
        <v>3</v>
      </c>
      <c r="G6101" s="85">
        <v>1734587</v>
      </c>
      <c r="H6101" s="89"/>
      <c r="I6101" s="273" t="s">
        <v>12160</v>
      </c>
      <c r="J6101" s="89"/>
      <c r="K6101" s="89"/>
      <c r="L6101" s="89"/>
      <c r="M6101" s="89"/>
      <c r="N6101" s="274">
        <v>0</v>
      </c>
      <c r="O6101" s="274">
        <v>1093</v>
      </c>
      <c r="P6101" s="89" t="s">
        <v>670</v>
      </c>
    </row>
    <row r="6102" spans="1:16" ht="51">
      <c r="A6102" s="271">
        <v>16</v>
      </c>
      <c r="B6102" s="89"/>
      <c r="C6102" s="272" t="s">
        <v>43</v>
      </c>
      <c r="D6102" s="84">
        <v>43580</v>
      </c>
      <c r="E6102" s="85" t="s">
        <v>10471</v>
      </c>
      <c r="F6102" s="85" t="s">
        <v>3</v>
      </c>
      <c r="G6102" s="85">
        <v>1734585</v>
      </c>
      <c r="H6102" s="89"/>
      <c r="I6102" s="273" t="s">
        <v>12161</v>
      </c>
      <c r="J6102" s="89"/>
      <c r="K6102" s="89"/>
      <c r="L6102" s="89"/>
      <c r="M6102" s="89"/>
      <c r="N6102" s="274">
        <v>0</v>
      </c>
      <c r="O6102" s="274">
        <v>964</v>
      </c>
      <c r="P6102" s="89" t="s">
        <v>670</v>
      </c>
    </row>
    <row r="6103" spans="1:16" ht="51">
      <c r="A6103" s="271">
        <v>16</v>
      </c>
      <c r="B6103" s="89"/>
      <c r="C6103" s="272" t="s">
        <v>43</v>
      </c>
      <c r="D6103" s="84">
        <v>43580</v>
      </c>
      <c r="E6103" s="85" t="s">
        <v>10472</v>
      </c>
      <c r="F6103" s="85" t="s">
        <v>3</v>
      </c>
      <c r="G6103" s="85">
        <v>1734584</v>
      </c>
      <c r="H6103" s="89"/>
      <c r="I6103" s="273" t="s">
        <v>12162</v>
      </c>
      <c r="J6103" s="89"/>
      <c r="K6103" s="89"/>
      <c r="L6103" s="89"/>
      <c r="M6103" s="89"/>
      <c r="N6103" s="274">
        <v>0</v>
      </c>
      <c r="O6103" s="274">
        <v>1625.3</v>
      </c>
      <c r="P6103" s="89" t="s">
        <v>670</v>
      </c>
    </row>
    <row r="6104" spans="1:16" ht="51">
      <c r="A6104" s="271" t="s">
        <v>565</v>
      </c>
      <c r="B6104" s="89"/>
      <c r="C6104" s="272" t="s">
        <v>615</v>
      </c>
      <c r="D6104" s="84">
        <v>43580</v>
      </c>
      <c r="E6104" s="85" t="s">
        <v>10473</v>
      </c>
      <c r="F6104" s="85" t="s">
        <v>3</v>
      </c>
      <c r="G6104" s="85">
        <v>1734551</v>
      </c>
      <c r="H6104" s="89"/>
      <c r="I6104" s="273" t="s">
        <v>12163</v>
      </c>
      <c r="J6104" s="89"/>
      <c r="K6104" s="89"/>
      <c r="L6104" s="89"/>
      <c r="M6104" s="89"/>
      <c r="N6104" s="274">
        <v>0</v>
      </c>
      <c r="O6104" s="274">
        <v>0.8</v>
      </c>
      <c r="P6104" s="89" t="s">
        <v>670</v>
      </c>
    </row>
    <row r="6105" spans="1:16" ht="63.75">
      <c r="A6105" s="271">
        <v>291</v>
      </c>
      <c r="B6105" s="89"/>
      <c r="C6105" s="272" t="s">
        <v>129</v>
      </c>
      <c r="D6105" s="84">
        <v>43580</v>
      </c>
      <c r="E6105" s="85" t="s">
        <v>10474</v>
      </c>
      <c r="F6105" s="85" t="s">
        <v>3</v>
      </c>
      <c r="G6105" s="85">
        <v>1734549</v>
      </c>
      <c r="H6105" s="89"/>
      <c r="I6105" s="273" t="s">
        <v>12164</v>
      </c>
      <c r="J6105" s="89"/>
      <c r="K6105" s="89"/>
      <c r="L6105" s="89"/>
      <c r="M6105" s="89"/>
      <c r="N6105" s="274">
        <v>0</v>
      </c>
      <c r="O6105" s="274">
        <v>9500000</v>
      </c>
      <c r="P6105" s="89" t="s">
        <v>670</v>
      </c>
    </row>
    <row r="6106" spans="1:16" ht="51">
      <c r="A6106" s="271" t="s">
        <v>565</v>
      </c>
      <c r="B6106" s="89"/>
      <c r="C6106" s="272" t="s">
        <v>615</v>
      </c>
      <c r="D6106" s="84">
        <v>43580</v>
      </c>
      <c r="E6106" s="85" t="s">
        <v>10475</v>
      </c>
      <c r="F6106" s="85" t="s">
        <v>3</v>
      </c>
      <c r="G6106" s="85">
        <v>1734548</v>
      </c>
      <c r="H6106" s="89"/>
      <c r="I6106" s="273" t="s">
        <v>12165</v>
      </c>
      <c r="J6106" s="89"/>
      <c r="K6106" s="89"/>
      <c r="L6106" s="89"/>
      <c r="M6106" s="89"/>
      <c r="N6106" s="274">
        <v>0</v>
      </c>
      <c r="O6106" s="274">
        <v>10296</v>
      </c>
      <c r="P6106" s="89" t="s">
        <v>670</v>
      </c>
    </row>
    <row r="6107" spans="1:16" ht="51">
      <c r="A6107" s="271">
        <v>291</v>
      </c>
      <c r="B6107" s="89"/>
      <c r="C6107" s="272" t="s">
        <v>129</v>
      </c>
      <c r="D6107" s="84">
        <v>43580</v>
      </c>
      <c r="E6107" s="85" t="s">
        <v>10476</v>
      </c>
      <c r="F6107" s="85" t="s">
        <v>3</v>
      </c>
      <c r="G6107" s="85">
        <v>1734546</v>
      </c>
      <c r="H6107" s="89"/>
      <c r="I6107" s="273" t="s">
        <v>12166</v>
      </c>
      <c r="J6107" s="89"/>
      <c r="K6107" s="89"/>
      <c r="L6107" s="89"/>
      <c r="M6107" s="89"/>
      <c r="N6107" s="274">
        <v>0</v>
      </c>
      <c r="O6107" s="274">
        <v>354928.16000000003</v>
      </c>
      <c r="P6107" s="89" t="s">
        <v>670</v>
      </c>
    </row>
    <row r="6108" spans="1:16" ht="51">
      <c r="A6108" s="271">
        <v>291</v>
      </c>
      <c r="B6108" s="89"/>
      <c r="C6108" s="272" t="s">
        <v>129</v>
      </c>
      <c r="D6108" s="84">
        <v>43580</v>
      </c>
      <c r="E6108" s="85" t="s">
        <v>10477</v>
      </c>
      <c r="F6108" s="85" t="s">
        <v>3</v>
      </c>
      <c r="G6108" s="85">
        <v>1734543</v>
      </c>
      <c r="H6108" s="89"/>
      <c r="I6108" s="273" t="s">
        <v>12167</v>
      </c>
      <c r="J6108" s="89"/>
      <c r="K6108" s="89"/>
      <c r="L6108" s="89"/>
      <c r="M6108" s="89"/>
      <c r="N6108" s="274">
        <v>0</v>
      </c>
      <c r="O6108" s="274">
        <v>2848536.52</v>
      </c>
      <c r="P6108" s="89" t="s">
        <v>670</v>
      </c>
    </row>
    <row r="6109" spans="1:16" ht="51">
      <c r="A6109" s="271">
        <v>578</v>
      </c>
      <c r="B6109" s="89"/>
      <c r="C6109" s="272" t="s">
        <v>179</v>
      </c>
      <c r="D6109" s="84">
        <v>43580</v>
      </c>
      <c r="E6109" s="85" t="s">
        <v>10478</v>
      </c>
      <c r="F6109" s="85" t="s">
        <v>3</v>
      </c>
      <c r="G6109" s="85">
        <v>1734504</v>
      </c>
      <c r="H6109" s="89"/>
      <c r="I6109" s="273" t="s">
        <v>12168</v>
      </c>
      <c r="J6109" s="89"/>
      <c r="K6109" s="89"/>
      <c r="L6109" s="89"/>
      <c r="M6109" s="89"/>
      <c r="N6109" s="274">
        <v>0</v>
      </c>
      <c r="O6109" s="274">
        <v>570</v>
      </c>
      <c r="P6109" s="89" t="s">
        <v>670</v>
      </c>
    </row>
    <row r="6110" spans="1:16" ht="51">
      <c r="A6110" s="271">
        <v>591</v>
      </c>
      <c r="B6110" s="89"/>
      <c r="C6110" s="272" t="s">
        <v>1370</v>
      </c>
      <c r="D6110" s="84">
        <v>43580</v>
      </c>
      <c r="E6110" s="85" t="s">
        <v>10479</v>
      </c>
      <c r="F6110" s="85" t="s">
        <v>3</v>
      </c>
      <c r="G6110" s="85">
        <v>1734572</v>
      </c>
      <c r="H6110" s="89"/>
      <c r="I6110" s="273" t="s">
        <v>12169</v>
      </c>
      <c r="J6110" s="89"/>
      <c r="K6110" s="89"/>
      <c r="L6110" s="89"/>
      <c r="M6110" s="89"/>
      <c r="N6110" s="274">
        <v>0</v>
      </c>
      <c r="O6110" s="274">
        <v>31.16</v>
      </c>
      <c r="P6110" s="89" t="s">
        <v>670</v>
      </c>
    </row>
    <row r="6111" spans="1:16" ht="51">
      <c r="A6111" s="271">
        <v>156</v>
      </c>
      <c r="B6111" s="89"/>
      <c r="C6111" s="272" t="s">
        <v>86</v>
      </c>
      <c r="D6111" s="84">
        <v>43580</v>
      </c>
      <c r="E6111" s="85" t="s">
        <v>10480</v>
      </c>
      <c r="F6111" s="85" t="s">
        <v>3</v>
      </c>
      <c r="G6111" s="85">
        <v>1734571</v>
      </c>
      <c r="H6111" s="89"/>
      <c r="I6111" s="273" t="s">
        <v>12170</v>
      </c>
      <c r="J6111" s="89"/>
      <c r="K6111" s="89"/>
      <c r="L6111" s="89"/>
      <c r="M6111" s="89"/>
      <c r="N6111" s="274">
        <v>0</v>
      </c>
      <c r="O6111" s="274">
        <v>1324.08</v>
      </c>
      <c r="P6111" s="89" t="s">
        <v>670</v>
      </c>
    </row>
    <row r="6112" spans="1:16" ht="51">
      <c r="A6112" s="271">
        <v>117</v>
      </c>
      <c r="B6112" s="89"/>
      <c r="C6112" s="272" t="s">
        <v>62</v>
      </c>
      <c r="D6112" s="84">
        <v>43580</v>
      </c>
      <c r="E6112" s="85" t="s">
        <v>10481</v>
      </c>
      <c r="F6112" s="85" t="s">
        <v>3</v>
      </c>
      <c r="G6112" s="85">
        <v>1734569</v>
      </c>
      <c r="H6112" s="89"/>
      <c r="I6112" s="273" t="s">
        <v>12171</v>
      </c>
      <c r="J6112" s="89"/>
      <c r="K6112" s="89"/>
      <c r="L6112" s="89"/>
      <c r="M6112" s="89"/>
      <c r="N6112" s="274">
        <v>0</v>
      </c>
      <c r="O6112" s="274">
        <v>371</v>
      </c>
      <c r="P6112" s="89" t="s">
        <v>670</v>
      </c>
    </row>
    <row r="6113" spans="1:16" ht="51">
      <c r="A6113" s="271">
        <v>591</v>
      </c>
      <c r="B6113" s="89"/>
      <c r="C6113" s="272" t="s">
        <v>1370</v>
      </c>
      <c r="D6113" s="84">
        <v>43580</v>
      </c>
      <c r="E6113" s="85" t="s">
        <v>10482</v>
      </c>
      <c r="F6113" s="85" t="s">
        <v>3</v>
      </c>
      <c r="G6113" s="85">
        <v>1734568</v>
      </c>
      <c r="H6113" s="89"/>
      <c r="I6113" s="273" t="s">
        <v>12172</v>
      </c>
      <c r="J6113" s="89"/>
      <c r="K6113" s="89"/>
      <c r="L6113" s="89"/>
      <c r="M6113" s="89"/>
      <c r="N6113" s="274">
        <v>0</v>
      </c>
      <c r="O6113" s="274">
        <v>31.16</v>
      </c>
      <c r="P6113" s="89" t="s">
        <v>670</v>
      </c>
    </row>
    <row r="6114" spans="1:16" ht="51">
      <c r="A6114" s="271">
        <v>591</v>
      </c>
      <c r="B6114" s="89"/>
      <c r="C6114" s="272" t="s">
        <v>1370</v>
      </c>
      <c r="D6114" s="84">
        <v>43580</v>
      </c>
      <c r="E6114" s="85" t="s">
        <v>10483</v>
      </c>
      <c r="F6114" s="85" t="s">
        <v>3</v>
      </c>
      <c r="G6114" s="85">
        <v>1734566</v>
      </c>
      <c r="H6114" s="89"/>
      <c r="I6114" s="273" t="s">
        <v>12173</v>
      </c>
      <c r="J6114" s="89"/>
      <c r="K6114" s="89"/>
      <c r="L6114" s="89"/>
      <c r="M6114" s="89"/>
      <c r="N6114" s="274">
        <v>0</v>
      </c>
      <c r="O6114" s="274">
        <v>27.66</v>
      </c>
      <c r="P6114" s="89" t="s">
        <v>670</v>
      </c>
    </row>
    <row r="6115" spans="1:16" ht="51">
      <c r="A6115" s="271">
        <v>591</v>
      </c>
      <c r="B6115" s="89"/>
      <c r="C6115" s="272" t="s">
        <v>1370</v>
      </c>
      <c r="D6115" s="84">
        <v>43580</v>
      </c>
      <c r="E6115" s="85" t="s">
        <v>10484</v>
      </c>
      <c r="F6115" s="85" t="s">
        <v>3</v>
      </c>
      <c r="G6115" s="85">
        <v>1734562</v>
      </c>
      <c r="H6115" s="89"/>
      <c r="I6115" s="273" t="s">
        <v>8288</v>
      </c>
      <c r="J6115" s="89"/>
      <c r="K6115" s="89"/>
      <c r="L6115" s="89"/>
      <c r="M6115" s="89"/>
      <c r="N6115" s="274">
        <v>0</v>
      </c>
      <c r="O6115" s="274">
        <v>64.47</v>
      </c>
      <c r="P6115" s="89" t="s">
        <v>670</v>
      </c>
    </row>
    <row r="6116" spans="1:16" ht="51">
      <c r="A6116" s="271">
        <v>591</v>
      </c>
      <c r="B6116" s="89"/>
      <c r="C6116" s="272" t="s">
        <v>1370</v>
      </c>
      <c r="D6116" s="84">
        <v>43580</v>
      </c>
      <c r="E6116" s="85" t="s">
        <v>10485</v>
      </c>
      <c r="F6116" s="85" t="s">
        <v>3</v>
      </c>
      <c r="G6116" s="85">
        <v>1734561</v>
      </c>
      <c r="H6116" s="89"/>
      <c r="I6116" s="273" t="s">
        <v>12174</v>
      </c>
      <c r="J6116" s="89"/>
      <c r="K6116" s="89"/>
      <c r="L6116" s="89"/>
      <c r="M6116" s="89"/>
      <c r="N6116" s="274">
        <v>0</v>
      </c>
      <c r="O6116" s="274">
        <v>31.16</v>
      </c>
      <c r="P6116" s="89" t="s">
        <v>670</v>
      </c>
    </row>
    <row r="6117" spans="1:16" ht="63.75">
      <c r="A6117" s="271">
        <v>48</v>
      </c>
      <c r="B6117" s="89"/>
      <c r="C6117" s="272" t="s">
        <v>50</v>
      </c>
      <c r="D6117" s="84">
        <v>43580</v>
      </c>
      <c r="E6117" s="85" t="s">
        <v>10486</v>
      </c>
      <c r="F6117" s="85" t="s">
        <v>3</v>
      </c>
      <c r="G6117" s="85">
        <v>1734560</v>
      </c>
      <c r="H6117" s="89"/>
      <c r="I6117" s="273" t="s">
        <v>12175</v>
      </c>
      <c r="J6117" s="89"/>
      <c r="K6117" s="89"/>
      <c r="L6117" s="89"/>
      <c r="M6117" s="89"/>
      <c r="N6117" s="274">
        <v>0</v>
      </c>
      <c r="O6117" s="274">
        <v>400</v>
      </c>
      <c r="P6117" s="89" t="s">
        <v>670</v>
      </c>
    </row>
    <row r="6118" spans="1:16" ht="51">
      <c r="A6118" s="271">
        <v>47</v>
      </c>
      <c r="B6118" s="89"/>
      <c r="C6118" s="272" t="s">
        <v>49</v>
      </c>
      <c r="D6118" s="84">
        <v>43580</v>
      </c>
      <c r="E6118" s="85" t="s">
        <v>10487</v>
      </c>
      <c r="F6118" s="85" t="s">
        <v>3</v>
      </c>
      <c r="G6118" s="85">
        <v>1734559</v>
      </c>
      <c r="H6118" s="89"/>
      <c r="I6118" s="273" t="s">
        <v>12176</v>
      </c>
      <c r="J6118" s="89"/>
      <c r="K6118" s="89"/>
      <c r="L6118" s="89"/>
      <c r="M6118" s="89"/>
      <c r="N6118" s="274">
        <v>0</v>
      </c>
      <c r="O6118" s="274">
        <v>50</v>
      </c>
      <c r="P6118" s="89" t="s">
        <v>670</v>
      </c>
    </row>
    <row r="6119" spans="1:16" ht="51">
      <c r="A6119" s="271" t="s">
        <v>565</v>
      </c>
      <c r="B6119" s="89"/>
      <c r="C6119" s="272" t="s">
        <v>615</v>
      </c>
      <c r="D6119" s="84">
        <v>43580</v>
      </c>
      <c r="E6119" s="85" t="s">
        <v>10488</v>
      </c>
      <c r="F6119" s="85" t="s">
        <v>3</v>
      </c>
      <c r="G6119" s="85">
        <v>1734471</v>
      </c>
      <c r="H6119" s="89"/>
      <c r="I6119" s="273" t="s">
        <v>12177</v>
      </c>
      <c r="J6119" s="89"/>
      <c r="K6119" s="89"/>
      <c r="L6119" s="89"/>
      <c r="M6119" s="89"/>
      <c r="N6119" s="274">
        <v>0</v>
      </c>
      <c r="O6119" s="274">
        <v>926.67000000000007</v>
      </c>
      <c r="P6119" s="89" t="s">
        <v>670</v>
      </c>
    </row>
    <row r="6120" spans="1:16" ht="38.25">
      <c r="A6120" s="271" t="s">
        <v>565</v>
      </c>
      <c r="B6120" s="89"/>
      <c r="C6120" s="272" t="s">
        <v>615</v>
      </c>
      <c r="D6120" s="84">
        <v>43580</v>
      </c>
      <c r="E6120" s="85" t="s">
        <v>10489</v>
      </c>
      <c r="F6120" s="85" t="s">
        <v>3</v>
      </c>
      <c r="G6120" s="85">
        <v>1734475</v>
      </c>
      <c r="H6120" s="89"/>
      <c r="I6120" s="273" t="s">
        <v>12178</v>
      </c>
      <c r="J6120" s="89"/>
      <c r="K6120" s="89"/>
      <c r="L6120" s="89"/>
      <c r="M6120" s="89"/>
      <c r="N6120" s="274">
        <v>0</v>
      </c>
      <c r="O6120" s="274">
        <v>968</v>
      </c>
      <c r="P6120" s="89" t="s">
        <v>670</v>
      </c>
    </row>
    <row r="6121" spans="1:16" ht="51">
      <c r="A6121" s="271" t="s">
        <v>565</v>
      </c>
      <c r="B6121" s="89"/>
      <c r="C6121" s="272" t="s">
        <v>615</v>
      </c>
      <c r="D6121" s="84">
        <v>43580</v>
      </c>
      <c r="E6121" s="85" t="s">
        <v>10490</v>
      </c>
      <c r="F6121" s="85" t="s">
        <v>3</v>
      </c>
      <c r="G6121" s="85">
        <v>1734507</v>
      </c>
      <c r="H6121" s="89"/>
      <c r="I6121" s="273" t="s">
        <v>12179</v>
      </c>
      <c r="J6121" s="89"/>
      <c r="K6121" s="89"/>
      <c r="L6121" s="89"/>
      <c r="M6121" s="89"/>
      <c r="N6121" s="274">
        <v>0</v>
      </c>
      <c r="O6121" s="274">
        <v>1280</v>
      </c>
      <c r="P6121" s="89" t="s">
        <v>670</v>
      </c>
    </row>
    <row r="6122" spans="1:16" ht="51">
      <c r="A6122" s="271" t="s">
        <v>565</v>
      </c>
      <c r="B6122" s="89"/>
      <c r="C6122" s="272" t="s">
        <v>615</v>
      </c>
      <c r="D6122" s="84">
        <v>43580</v>
      </c>
      <c r="E6122" s="85" t="s">
        <v>10491</v>
      </c>
      <c r="F6122" s="85" t="s">
        <v>3</v>
      </c>
      <c r="G6122" s="85">
        <v>1734510</v>
      </c>
      <c r="H6122" s="89"/>
      <c r="I6122" s="273" t="s">
        <v>12180</v>
      </c>
      <c r="J6122" s="89"/>
      <c r="K6122" s="89"/>
      <c r="L6122" s="89"/>
      <c r="M6122" s="89"/>
      <c r="N6122" s="274">
        <v>0</v>
      </c>
      <c r="O6122" s="274">
        <v>3273.6</v>
      </c>
      <c r="P6122" s="89" t="s">
        <v>670</v>
      </c>
    </row>
    <row r="6123" spans="1:16" ht="51">
      <c r="A6123" s="271">
        <v>378</v>
      </c>
      <c r="B6123" s="89"/>
      <c r="C6123" s="272" t="s">
        <v>639</v>
      </c>
      <c r="D6123" s="84">
        <v>43580</v>
      </c>
      <c r="E6123" s="85" t="s">
        <v>10492</v>
      </c>
      <c r="F6123" s="85" t="s">
        <v>3</v>
      </c>
      <c r="G6123" s="85">
        <v>1734541</v>
      </c>
      <c r="H6123" s="89"/>
      <c r="I6123" s="273" t="s">
        <v>12181</v>
      </c>
      <c r="J6123" s="89"/>
      <c r="K6123" s="89"/>
      <c r="L6123" s="89"/>
      <c r="M6123" s="89"/>
      <c r="N6123" s="274">
        <v>0</v>
      </c>
      <c r="O6123" s="274">
        <v>200</v>
      </c>
      <c r="P6123" s="89" t="s">
        <v>670</v>
      </c>
    </row>
    <row r="6124" spans="1:16" ht="63.75">
      <c r="A6124" s="271">
        <v>512</v>
      </c>
      <c r="B6124" s="89"/>
      <c r="C6124" s="272" t="s">
        <v>785</v>
      </c>
      <c r="D6124" s="84">
        <v>43580</v>
      </c>
      <c r="E6124" s="85" t="s">
        <v>10493</v>
      </c>
      <c r="F6124" s="85" t="s">
        <v>3</v>
      </c>
      <c r="G6124" s="85">
        <v>1734550</v>
      </c>
      <c r="H6124" s="89"/>
      <c r="I6124" s="273" t="s">
        <v>12182</v>
      </c>
      <c r="J6124" s="89"/>
      <c r="K6124" s="89"/>
      <c r="L6124" s="89"/>
      <c r="M6124" s="89"/>
      <c r="N6124" s="274">
        <v>0</v>
      </c>
      <c r="O6124" s="274">
        <v>335.45</v>
      </c>
      <c r="P6124" s="89" t="s">
        <v>670</v>
      </c>
    </row>
    <row r="6125" spans="1:16" ht="63.75">
      <c r="A6125" s="271">
        <v>512</v>
      </c>
      <c r="B6125" s="89"/>
      <c r="C6125" s="272" t="s">
        <v>785</v>
      </c>
      <c r="D6125" s="84">
        <v>43580</v>
      </c>
      <c r="E6125" s="85" t="s">
        <v>10494</v>
      </c>
      <c r="F6125" s="85" t="s">
        <v>3</v>
      </c>
      <c r="G6125" s="85">
        <v>1734552</v>
      </c>
      <c r="H6125" s="89"/>
      <c r="I6125" s="273" t="s">
        <v>12183</v>
      </c>
      <c r="J6125" s="89"/>
      <c r="K6125" s="89"/>
      <c r="L6125" s="89"/>
      <c r="M6125" s="89"/>
      <c r="N6125" s="274">
        <v>0</v>
      </c>
      <c r="O6125" s="274">
        <v>844.34</v>
      </c>
      <c r="P6125" s="89" t="s">
        <v>670</v>
      </c>
    </row>
    <row r="6126" spans="1:16" ht="51">
      <c r="A6126" s="271">
        <v>86</v>
      </c>
      <c r="B6126" s="89"/>
      <c r="C6126" s="272" t="s">
        <v>56</v>
      </c>
      <c r="D6126" s="84">
        <v>43580</v>
      </c>
      <c r="E6126" s="85" t="s">
        <v>10495</v>
      </c>
      <c r="F6126" s="85" t="s">
        <v>3</v>
      </c>
      <c r="G6126" s="85">
        <v>1734554</v>
      </c>
      <c r="H6126" s="89"/>
      <c r="I6126" s="273" t="s">
        <v>12184</v>
      </c>
      <c r="J6126" s="89"/>
      <c r="K6126" s="89"/>
      <c r="L6126" s="89"/>
      <c r="M6126" s="89"/>
      <c r="N6126" s="274">
        <v>0</v>
      </c>
      <c r="O6126" s="274">
        <v>1204.42</v>
      </c>
      <c r="P6126" s="89" t="s">
        <v>670</v>
      </c>
    </row>
    <row r="6127" spans="1:16" ht="38.25">
      <c r="A6127" s="271" t="s">
        <v>565</v>
      </c>
      <c r="B6127" s="89"/>
      <c r="C6127" s="272" t="s">
        <v>615</v>
      </c>
      <c r="D6127" s="84">
        <v>43580</v>
      </c>
      <c r="E6127" s="85" t="s">
        <v>10496</v>
      </c>
      <c r="F6127" s="85" t="s">
        <v>3</v>
      </c>
      <c r="G6127" s="85">
        <v>1734556</v>
      </c>
      <c r="H6127" s="89"/>
      <c r="I6127" s="273" t="s">
        <v>12185</v>
      </c>
      <c r="J6127" s="89"/>
      <c r="K6127" s="89"/>
      <c r="L6127" s="89"/>
      <c r="M6127" s="89"/>
      <c r="N6127" s="274">
        <v>0</v>
      </c>
      <c r="O6127" s="274">
        <v>70</v>
      </c>
      <c r="P6127" s="89" t="s">
        <v>670</v>
      </c>
    </row>
    <row r="6128" spans="1:16" ht="38.25">
      <c r="A6128" s="271">
        <v>526</v>
      </c>
      <c r="B6128" s="89"/>
      <c r="C6128" s="272" t="s">
        <v>610</v>
      </c>
      <c r="D6128" s="84">
        <v>43581</v>
      </c>
      <c r="E6128" s="85" t="s">
        <v>10497</v>
      </c>
      <c r="F6128" s="85" t="s">
        <v>3</v>
      </c>
      <c r="G6128" s="85">
        <v>1735265</v>
      </c>
      <c r="H6128" s="89"/>
      <c r="I6128" s="273" t="s">
        <v>12186</v>
      </c>
      <c r="J6128" s="89"/>
      <c r="K6128" s="89"/>
      <c r="L6128" s="89"/>
      <c r="M6128" s="89"/>
      <c r="N6128" s="274">
        <v>0</v>
      </c>
      <c r="O6128" s="274">
        <v>51</v>
      </c>
      <c r="P6128" s="89" t="s">
        <v>670</v>
      </c>
    </row>
    <row r="6129" spans="1:16" ht="51">
      <c r="A6129" s="271">
        <v>46</v>
      </c>
      <c r="B6129" s="89"/>
      <c r="C6129" s="272" t="s">
        <v>48</v>
      </c>
      <c r="D6129" s="84">
        <v>43581</v>
      </c>
      <c r="E6129" s="85" t="s">
        <v>10498</v>
      </c>
      <c r="F6129" s="85" t="s">
        <v>3</v>
      </c>
      <c r="G6129" s="85">
        <v>1735232</v>
      </c>
      <c r="H6129" s="89"/>
      <c r="I6129" s="273" t="s">
        <v>12187</v>
      </c>
      <c r="J6129" s="89"/>
      <c r="K6129" s="89"/>
      <c r="L6129" s="89"/>
      <c r="M6129" s="89"/>
      <c r="N6129" s="274">
        <v>0</v>
      </c>
      <c r="O6129" s="274">
        <v>1000</v>
      </c>
      <c r="P6129" s="89" t="s">
        <v>670</v>
      </c>
    </row>
    <row r="6130" spans="1:16" ht="51">
      <c r="A6130" s="271">
        <v>212</v>
      </c>
      <c r="B6130" s="89"/>
      <c r="C6130" s="272" t="s">
        <v>100</v>
      </c>
      <c r="D6130" s="84">
        <v>43581</v>
      </c>
      <c r="E6130" s="85" t="s">
        <v>10499</v>
      </c>
      <c r="F6130" s="85" t="s">
        <v>3</v>
      </c>
      <c r="G6130" s="85">
        <v>1735222</v>
      </c>
      <c r="H6130" s="89"/>
      <c r="I6130" s="273" t="s">
        <v>12188</v>
      </c>
      <c r="J6130" s="89"/>
      <c r="K6130" s="89"/>
      <c r="L6130" s="89"/>
      <c r="M6130" s="89"/>
      <c r="N6130" s="274">
        <v>0</v>
      </c>
      <c r="O6130" s="274">
        <v>75</v>
      </c>
      <c r="P6130" s="89" t="s">
        <v>670</v>
      </c>
    </row>
    <row r="6131" spans="1:16" ht="51">
      <c r="A6131" s="271">
        <v>373</v>
      </c>
      <c r="B6131" s="89"/>
      <c r="C6131" s="272" t="s">
        <v>636</v>
      </c>
      <c r="D6131" s="84">
        <v>43581</v>
      </c>
      <c r="E6131" s="85" t="s">
        <v>10500</v>
      </c>
      <c r="F6131" s="85" t="s">
        <v>3</v>
      </c>
      <c r="G6131" s="85">
        <v>1735221</v>
      </c>
      <c r="H6131" s="89"/>
      <c r="I6131" s="273" t="s">
        <v>12189</v>
      </c>
      <c r="J6131" s="89"/>
      <c r="K6131" s="89"/>
      <c r="L6131" s="89"/>
      <c r="M6131" s="89"/>
      <c r="N6131" s="274">
        <v>0</v>
      </c>
      <c r="O6131" s="274">
        <v>456.1</v>
      </c>
      <c r="P6131" s="89" t="s">
        <v>670</v>
      </c>
    </row>
    <row r="6132" spans="1:16" ht="51">
      <c r="A6132" s="271" t="s">
        <v>565</v>
      </c>
      <c r="B6132" s="89"/>
      <c r="C6132" s="272" t="s">
        <v>615</v>
      </c>
      <c r="D6132" s="84">
        <v>43581</v>
      </c>
      <c r="E6132" s="85" t="s">
        <v>10501</v>
      </c>
      <c r="F6132" s="85" t="s">
        <v>3</v>
      </c>
      <c r="G6132" s="85">
        <v>1735208</v>
      </c>
      <c r="H6132" s="89"/>
      <c r="I6132" s="273" t="s">
        <v>12190</v>
      </c>
      <c r="J6132" s="89"/>
      <c r="K6132" s="89"/>
      <c r="L6132" s="89"/>
      <c r="M6132" s="89"/>
      <c r="N6132" s="274">
        <v>0</v>
      </c>
      <c r="O6132" s="274">
        <v>375.26</v>
      </c>
      <c r="P6132" s="89" t="s">
        <v>670</v>
      </c>
    </row>
    <row r="6133" spans="1:16" ht="51">
      <c r="A6133" s="271">
        <v>591</v>
      </c>
      <c r="B6133" s="89"/>
      <c r="C6133" s="272" t="s">
        <v>1370</v>
      </c>
      <c r="D6133" s="84">
        <v>43581</v>
      </c>
      <c r="E6133" s="85" t="s">
        <v>10502</v>
      </c>
      <c r="F6133" s="85" t="s">
        <v>3</v>
      </c>
      <c r="G6133" s="85">
        <v>1735134</v>
      </c>
      <c r="H6133" s="89"/>
      <c r="I6133" s="273" t="s">
        <v>2732</v>
      </c>
      <c r="J6133" s="89"/>
      <c r="K6133" s="89"/>
      <c r="L6133" s="89"/>
      <c r="M6133" s="89"/>
      <c r="N6133" s="274">
        <v>0</v>
      </c>
      <c r="O6133" s="274">
        <v>614.44000000000005</v>
      </c>
      <c r="P6133" s="89" t="s">
        <v>670</v>
      </c>
    </row>
    <row r="6134" spans="1:16" ht="51">
      <c r="A6134" s="271">
        <v>585</v>
      </c>
      <c r="B6134" s="89"/>
      <c r="C6134" s="272" t="s">
        <v>183</v>
      </c>
      <c r="D6134" s="84">
        <v>43581</v>
      </c>
      <c r="E6134" s="85" t="s">
        <v>10503</v>
      </c>
      <c r="F6134" s="85" t="s">
        <v>3</v>
      </c>
      <c r="G6134" s="85">
        <v>1735129</v>
      </c>
      <c r="H6134" s="89"/>
      <c r="I6134" s="273" t="s">
        <v>12191</v>
      </c>
      <c r="J6134" s="89"/>
      <c r="K6134" s="89"/>
      <c r="L6134" s="89"/>
      <c r="M6134" s="89"/>
      <c r="N6134" s="274">
        <v>0</v>
      </c>
      <c r="O6134" s="274">
        <v>3</v>
      </c>
      <c r="P6134" s="89" t="s">
        <v>670</v>
      </c>
    </row>
    <row r="6135" spans="1:16" ht="51">
      <c r="A6135" s="271">
        <v>526</v>
      </c>
      <c r="B6135" s="89"/>
      <c r="C6135" s="272" t="s">
        <v>610</v>
      </c>
      <c r="D6135" s="84">
        <v>43581</v>
      </c>
      <c r="E6135" s="85" t="s">
        <v>10504</v>
      </c>
      <c r="F6135" s="85" t="s">
        <v>3</v>
      </c>
      <c r="G6135" s="85">
        <v>1735127</v>
      </c>
      <c r="H6135" s="89"/>
      <c r="I6135" s="273" t="s">
        <v>12192</v>
      </c>
      <c r="J6135" s="89"/>
      <c r="K6135" s="89"/>
      <c r="L6135" s="89"/>
      <c r="M6135" s="89"/>
      <c r="N6135" s="274">
        <v>0</v>
      </c>
      <c r="O6135" s="274">
        <v>5000</v>
      </c>
      <c r="P6135" s="89" t="s">
        <v>670</v>
      </c>
    </row>
    <row r="6136" spans="1:16" ht="38.25">
      <c r="A6136" s="271" t="s">
        <v>565</v>
      </c>
      <c r="B6136" s="89"/>
      <c r="C6136" s="272" t="s">
        <v>615</v>
      </c>
      <c r="D6136" s="84">
        <v>43581</v>
      </c>
      <c r="E6136" s="85" t="s">
        <v>10505</v>
      </c>
      <c r="F6136" s="85" t="s">
        <v>3</v>
      </c>
      <c r="G6136" s="85">
        <v>1735099</v>
      </c>
      <c r="H6136" s="89"/>
      <c r="I6136" s="273" t="s">
        <v>12193</v>
      </c>
      <c r="J6136" s="89"/>
      <c r="K6136" s="89"/>
      <c r="L6136" s="89"/>
      <c r="M6136" s="89"/>
      <c r="N6136" s="274">
        <v>0</v>
      </c>
      <c r="O6136" s="274">
        <v>14746.25</v>
      </c>
      <c r="P6136" s="89" t="s">
        <v>670</v>
      </c>
    </row>
    <row r="6137" spans="1:16" ht="51">
      <c r="A6137" s="271">
        <v>86</v>
      </c>
      <c r="B6137" s="89"/>
      <c r="C6137" s="272" t="s">
        <v>56</v>
      </c>
      <c r="D6137" s="84">
        <v>43581</v>
      </c>
      <c r="E6137" s="85" t="s">
        <v>10506</v>
      </c>
      <c r="F6137" s="85" t="s">
        <v>3</v>
      </c>
      <c r="G6137" s="85">
        <v>1735084</v>
      </c>
      <c r="H6137" s="89"/>
      <c r="I6137" s="273" t="s">
        <v>12194</v>
      </c>
      <c r="J6137" s="89"/>
      <c r="K6137" s="89"/>
      <c r="L6137" s="89"/>
      <c r="M6137" s="89"/>
      <c r="N6137" s="274">
        <v>0</v>
      </c>
      <c r="O6137" s="274">
        <v>6079.6</v>
      </c>
      <c r="P6137" s="89" t="s">
        <v>670</v>
      </c>
    </row>
    <row r="6138" spans="1:16" ht="38.25">
      <c r="A6138" s="271" t="s">
        <v>565</v>
      </c>
      <c r="B6138" s="89"/>
      <c r="C6138" s="272" t="s">
        <v>615</v>
      </c>
      <c r="D6138" s="84">
        <v>43581</v>
      </c>
      <c r="E6138" s="85" t="s">
        <v>10507</v>
      </c>
      <c r="F6138" s="85" t="s">
        <v>3</v>
      </c>
      <c r="G6138" s="85">
        <v>1735034</v>
      </c>
      <c r="H6138" s="89"/>
      <c r="I6138" s="273" t="s">
        <v>12195</v>
      </c>
      <c r="J6138" s="89"/>
      <c r="K6138" s="89"/>
      <c r="L6138" s="89"/>
      <c r="M6138" s="89"/>
      <c r="N6138" s="274">
        <v>0</v>
      </c>
      <c r="O6138" s="274">
        <v>800</v>
      </c>
      <c r="P6138" s="89" t="s">
        <v>670</v>
      </c>
    </row>
    <row r="6139" spans="1:16" ht="63.75">
      <c r="A6139" s="271" t="s">
        <v>565</v>
      </c>
      <c r="B6139" s="89"/>
      <c r="C6139" s="272" t="s">
        <v>615</v>
      </c>
      <c r="D6139" s="84">
        <v>43581</v>
      </c>
      <c r="E6139" s="85" t="s">
        <v>10508</v>
      </c>
      <c r="F6139" s="85" t="s">
        <v>3</v>
      </c>
      <c r="G6139" s="85">
        <v>1735015</v>
      </c>
      <c r="H6139" s="89"/>
      <c r="I6139" s="273" t="s">
        <v>12196</v>
      </c>
      <c r="J6139" s="89"/>
      <c r="K6139" s="89"/>
      <c r="L6139" s="89"/>
      <c r="M6139" s="89"/>
      <c r="N6139" s="274">
        <v>0</v>
      </c>
      <c r="O6139" s="274">
        <v>58.57</v>
      </c>
      <c r="P6139" s="89" t="s">
        <v>670</v>
      </c>
    </row>
    <row r="6140" spans="1:16" ht="51">
      <c r="A6140" s="271">
        <v>41</v>
      </c>
      <c r="B6140" s="89"/>
      <c r="C6140" s="272" t="s">
        <v>47</v>
      </c>
      <c r="D6140" s="84">
        <v>43581</v>
      </c>
      <c r="E6140" s="85" t="s">
        <v>10509</v>
      </c>
      <c r="F6140" s="85" t="s">
        <v>3</v>
      </c>
      <c r="G6140" s="85">
        <v>1735492</v>
      </c>
      <c r="H6140" s="89"/>
      <c r="I6140" s="273" t="s">
        <v>12197</v>
      </c>
      <c r="J6140" s="89"/>
      <c r="K6140" s="89"/>
      <c r="L6140" s="89"/>
      <c r="M6140" s="89"/>
      <c r="N6140" s="274">
        <v>0</v>
      </c>
      <c r="O6140" s="274">
        <v>900</v>
      </c>
      <c r="P6140" s="89" t="s">
        <v>670</v>
      </c>
    </row>
    <row r="6141" spans="1:16" ht="51">
      <c r="A6141" s="271">
        <v>592</v>
      </c>
      <c r="B6141" s="89"/>
      <c r="C6141" s="272" t="s">
        <v>645</v>
      </c>
      <c r="D6141" s="84">
        <v>43581</v>
      </c>
      <c r="E6141" s="85" t="s">
        <v>10510</v>
      </c>
      <c r="F6141" s="85" t="s">
        <v>3</v>
      </c>
      <c r="G6141" s="85">
        <v>1735483</v>
      </c>
      <c r="H6141" s="89"/>
      <c r="I6141" s="273" t="s">
        <v>12198</v>
      </c>
      <c r="J6141" s="89"/>
      <c r="K6141" s="89"/>
      <c r="L6141" s="89"/>
      <c r="M6141" s="89"/>
      <c r="N6141" s="274">
        <v>0</v>
      </c>
      <c r="O6141" s="274">
        <v>18.100000000000001</v>
      </c>
      <c r="P6141" s="89" t="s">
        <v>670</v>
      </c>
    </row>
    <row r="6142" spans="1:16" ht="51">
      <c r="A6142" s="271">
        <v>41</v>
      </c>
      <c r="B6142" s="89"/>
      <c r="C6142" s="272" t="s">
        <v>47</v>
      </c>
      <c r="D6142" s="84">
        <v>43581</v>
      </c>
      <c r="E6142" s="85" t="s">
        <v>10511</v>
      </c>
      <c r="F6142" s="85" t="s">
        <v>3</v>
      </c>
      <c r="G6142" s="85">
        <v>1735463</v>
      </c>
      <c r="H6142" s="89"/>
      <c r="I6142" s="273" t="s">
        <v>12199</v>
      </c>
      <c r="J6142" s="89"/>
      <c r="K6142" s="89"/>
      <c r="L6142" s="89"/>
      <c r="M6142" s="89"/>
      <c r="N6142" s="274">
        <v>0</v>
      </c>
      <c r="O6142" s="274">
        <v>280</v>
      </c>
      <c r="P6142" s="89" t="s">
        <v>670</v>
      </c>
    </row>
    <row r="6143" spans="1:16" ht="51">
      <c r="A6143" s="271" t="s">
        <v>565</v>
      </c>
      <c r="B6143" s="89"/>
      <c r="C6143" s="272" t="s">
        <v>615</v>
      </c>
      <c r="D6143" s="84">
        <v>43581</v>
      </c>
      <c r="E6143" s="85" t="s">
        <v>10512</v>
      </c>
      <c r="F6143" s="85" t="s">
        <v>3</v>
      </c>
      <c r="G6143" s="85">
        <v>1735431</v>
      </c>
      <c r="H6143" s="89"/>
      <c r="I6143" s="273" t="s">
        <v>12200</v>
      </c>
      <c r="J6143" s="89"/>
      <c r="K6143" s="89"/>
      <c r="L6143" s="89"/>
      <c r="M6143" s="89"/>
      <c r="N6143" s="274">
        <v>0</v>
      </c>
      <c r="O6143" s="274">
        <v>2235.75</v>
      </c>
      <c r="P6143" s="89" t="s">
        <v>670</v>
      </c>
    </row>
    <row r="6144" spans="1:16" ht="38.25">
      <c r="A6144" s="271">
        <v>526</v>
      </c>
      <c r="B6144" s="89"/>
      <c r="C6144" s="272" t="s">
        <v>610</v>
      </c>
      <c r="D6144" s="84">
        <v>43581</v>
      </c>
      <c r="E6144" s="85" t="s">
        <v>10513</v>
      </c>
      <c r="F6144" s="85" t="s">
        <v>3</v>
      </c>
      <c r="G6144" s="85">
        <v>1735396</v>
      </c>
      <c r="H6144" s="89"/>
      <c r="I6144" s="273" t="s">
        <v>12201</v>
      </c>
      <c r="J6144" s="89"/>
      <c r="K6144" s="89"/>
      <c r="L6144" s="89"/>
      <c r="M6144" s="89"/>
      <c r="N6144" s="274">
        <v>0</v>
      </c>
      <c r="O6144" s="274">
        <v>21</v>
      </c>
      <c r="P6144" s="89" t="s">
        <v>670</v>
      </c>
    </row>
    <row r="6145" spans="1:16" ht="63.75">
      <c r="A6145" s="271">
        <v>661</v>
      </c>
      <c r="B6145" s="89"/>
      <c r="C6145" s="272" t="s">
        <v>189</v>
      </c>
      <c r="D6145" s="84">
        <v>43581</v>
      </c>
      <c r="E6145" s="85" t="s">
        <v>10514</v>
      </c>
      <c r="F6145" s="85" t="s">
        <v>3</v>
      </c>
      <c r="G6145" s="85">
        <v>1735390</v>
      </c>
      <c r="H6145" s="89"/>
      <c r="I6145" s="273" t="s">
        <v>12202</v>
      </c>
      <c r="J6145" s="89"/>
      <c r="K6145" s="89"/>
      <c r="L6145" s="89"/>
      <c r="M6145" s="89"/>
      <c r="N6145" s="274">
        <v>0</v>
      </c>
      <c r="O6145" s="274">
        <v>1655</v>
      </c>
      <c r="P6145" s="89" t="s">
        <v>670</v>
      </c>
    </row>
    <row r="6146" spans="1:16" ht="63.75">
      <c r="A6146" s="271">
        <v>48</v>
      </c>
      <c r="B6146" s="89"/>
      <c r="C6146" s="272" t="s">
        <v>50</v>
      </c>
      <c r="D6146" s="84">
        <v>43581</v>
      </c>
      <c r="E6146" s="85" t="s">
        <v>10515</v>
      </c>
      <c r="F6146" s="85" t="s">
        <v>3</v>
      </c>
      <c r="G6146" s="85">
        <v>1735389</v>
      </c>
      <c r="H6146" s="89"/>
      <c r="I6146" s="273" t="s">
        <v>12203</v>
      </c>
      <c r="J6146" s="89"/>
      <c r="K6146" s="89"/>
      <c r="L6146" s="89"/>
      <c r="M6146" s="89"/>
      <c r="N6146" s="274">
        <v>0</v>
      </c>
      <c r="O6146" s="274">
        <v>12633.91</v>
      </c>
      <c r="P6146" s="89" t="s">
        <v>670</v>
      </c>
    </row>
    <row r="6147" spans="1:16" ht="38.25">
      <c r="A6147" s="271">
        <v>526</v>
      </c>
      <c r="B6147" s="89"/>
      <c r="C6147" s="272" t="s">
        <v>610</v>
      </c>
      <c r="D6147" s="84">
        <v>43581</v>
      </c>
      <c r="E6147" s="85" t="s">
        <v>10516</v>
      </c>
      <c r="F6147" s="85" t="s">
        <v>3</v>
      </c>
      <c r="G6147" s="85">
        <v>1735386</v>
      </c>
      <c r="H6147" s="89"/>
      <c r="I6147" s="273" t="s">
        <v>11649</v>
      </c>
      <c r="J6147" s="89"/>
      <c r="K6147" s="89"/>
      <c r="L6147" s="89"/>
      <c r="M6147" s="89"/>
      <c r="N6147" s="274">
        <v>0</v>
      </c>
      <c r="O6147" s="274">
        <v>31</v>
      </c>
      <c r="P6147" s="89" t="s">
        <v>670</v>
      </c>
    </row>
    <row r="6148" spans="1:16" ht="38.25">
      <c r="A6148" s="271">
        <v>86</v>
      </c>
      <c r="B6148" s="89"/>
      <c r="C6148" s="272" t="s">
        <v>56</v>
      </c>
      <c r="D6148" s="84">
        <v>43581</v>
      </c>
      <c r="E6148" s="85" t="s">
        <v>10517</v>
      </c>
      <c r="F6148" s="85" t="s">
        <v>3</v>
      </c>
      <c r="G6148" s="85">
        <v>1735377</v>
      </c>
      <c r="H6148" s="89"/>
      <c r="I6148" s="273" t="s">
        <v>12204</v>
      </c>
      <c r="J6148" s="89"/>
      <c r="K6148" s="89"/>
      <c r="L6148" s="89"/>
      <c r="M6148" s="89"/>
      <c r="N6148" s="274">
        <v>0</v>
      </c>
      <c r="O6148" s="274">
        <v>1090</v>
      </c>
      <c r="P6148" s="89" t="s">
        <v>670</v>
      </c>
    </row>
    <row r="6149" spans="1:16" ht="51">
      <c r="A6149" s="271">
        <v>35</v>
      </c>
      <c r="B6149" s="89"/>
      <c r="C6149" s="272" t="s">
        <v>46</v>
      </c>
      <c r="D6149" s="84">
        <v>43581</v>
      </c>
      <c r="E6149" s="85" t="s">
        <v>10518</v>
      </c>
      <c r="F6149" s="85" t="s">
        <v>3</v>
      </c>
      <c r="G6149" s="85">
        <v>1735315</v>
      </c>
      <c r="H6149" s="89"/>
      <c r="I6149" s="273" t="s">
        <v>12205</v>
      </c>
      <c r="J6149" s="89"/>
      <c r="K6149" s="89"/>
      <c r="L6149" s="89"/>
      <c r="M6149" s="89"/>
      <c r="N6149" s="274">
        <v>0</v>
      </c>
      <c r="O6149" s="274">
        <v>330</v>
      </c>
      <c r="P6149" s="89" t="s">
        <v>670</v>
      </c>
    </row>
    <row r="6150" spans="1:16" ht="51">
      <c r="A6150" s="271">
        <v>47</v>
      </c>
      <c r="B6150" s="89"/>
      <c r="C6150" s="272" t="s">
        <v>49</v>
      </c>
      <c r="D6150" s="84">
        <v>43581</v>
      </c>
      <c r="E6150" s="85" t="s">
        <v>10519</v>
      </c>
      <c r="F6150" s="85" t="s">
        <v>3</v>
      </c>
      <c r="G6150" s="85">
        <v>1735298</v>
      </c>
      <c r="H6150" s="89"/>
      <c r="I6150" s="273" t="s">
        <v>12206</v>
      </c>
      <c r="J6150" s="89"/>
      <c r="K6150" s="89"/>
      <c r="L6150" s="89"/>
      <c r="M6150" s="89"/>
      <c r="N6150" s="274">
        <v>0</v>
      </c>
      <c r="O6150" s="274">
        <v>0.1</v>
      </c>
      <c r="P6150" s="89" t="s">
        <v>670</v>
      </c>
    </row>
    <row r="6151" spans="1:16" ht="51">
      <c r="A6151" s="271">
        <v>47</v>
      </c>
      <c r="B6151" s="89"/>
      <c r="C6151" s="272" t="s">
        <v>49</v>
      </c>
      <c r="D6151" s="84">
        <v>43581</v>
      </c>
      <c r="E6151" s="85" t="s">
        <v>10520</v>
      </c>
      <c r="F6151" s="85" t="s">
        <v>3</v>
      </c>
      <c r="G6151" s="85">
        <v>1735296</v>
      </c>
      <c r="H6151" s="89"/>
      <c r="I6151" s="273" t="s">
        <v>12207</v>
      </c>
      <c r="J6151" s="89"/>
      <c r="K6151" s="89"/>
      <c r="L6151" s="89"/>
      <c r="M6151" s="89"/>
      <c r="N6151" s="274">
        <v>0</v>
      </c>
      <c r="O6151" s="274">
        <v>0.1</v>
      </c>
      <c r="P6151" s="89" t="s">
        <v>670</v>
      </c>
    </row>
    <row r="6152" spans="1:16" ht="51">
      <c r="A6152" s="271" t="s">
        <v>565</v>
      </c>
      <c r="B6152" s="89"/>
      <c r="C6152" s="272" t="s">
        <v>615</v>
      </c>
      <c r="D6152" s="84">
        <v>43581</v>
      </c>
      <c r="E6152" s="85" t="s">
        <v>10521</v>
      </c>
      <c r="F6152" s="85" t="s">
        <v>3</v>
      </c>
      <c r="G6152" s="85">
        <v>1735277</v>
      </c>
      <c r="H6152" s="89"/>
      <c r="I6152" s="273" t="s">
        <v>12208</v>
      </c>
      <c r="J6152" s="89"/>
      <c r="K6152" s="89"/>
      <c r="L6152" s="89"/>
      <c r="M6152" s="89"/>
      <c r="N6152" s="274">
        <v>0</v>
      </c>
      <c r="O6152" s="274">
        <v>556.5</v>
      </c>
      <c r="P6152" s="89" t="s">
        <v>670</v>
      </c>
    </row>
    <row r="6153" spans="1:16" ht="51">
      <c r="A6153" s="271">
        <v>680</v>
      </c>
      <c r="B6153" s="89"/>
      <c r="C6153" s="272" t="s">
        <v>191</v>
      </c>
      <c r="D6153" s="84">
        <v>43581</v>
      </c>
      <c r="E6153" s="85" t="s">
        <v>10522</v>
      </c>
      <c r="F6153" s="85" t="s">
        <v>3</v>
      </c>
      <c r="G6153" s="85">
        <v>1735150</v>
      </c>
      <c r="H6153" s="89"/>
      <c r="I6153" s="273" t="s">
        <v>12209</v>
      </c>
      <c r="J6153" s="89"/>
      <c r="K6153" s="89"/>
      <c r="L6153" s="89"/>
      <c r="M6153" s="89"/>
      <c r="N6153" s="274">
        <v>0</v>
      </c>
      <c r="O6153" s="274">
        <v>3054.63</v>
      </c>
      <c r="P6153" s="89" t="s">
        <v>670</v>
      </c>
    </row>
    <row r="6154" spans="1:16" ht="63.75">
      <c r="A6154" s="271">
        <v>660</v>
      </c>
      <c r="B6154" s="89"/>
      <c r="C6154" s="272" t="s">
        <v>188</v>
      </c>
      <c r="D6154" s="84">
        <v>43581</v>
      </c>
      <c r="E6154" s="85" t="s">
        <v>10523</v>
      </c>
      <c r="F6154" s="85" t="s">
        <v>3</v>
      </c>
      <c r="G6154" s="85">
        <v>1735149</v>
      </c>
      <c r="H6154" s="89"/>
      <c r="I6154" s="273" t="s">
        <v>12210</v>
      </c>
      <c r="J6154" s="89"/>
      <c r="K6154" s="89"/>
      <c r="L6154" s="89"/>
      <c r="M6154" s="89"/>
      <c r="N6154" s="274">
        <v>0</v>
      </c>
      <c r="O6154" s="274">
        <v>7.24</v>
      </c>
      <c r="P6154" s="89" t="s">
        <v>670</v>
      </c>
    </row>
    <row r="6155" spans="1:16" ht="51">
      <c r="A6155" s="271">
        <v>346</v>
      </c>
      <c r="B6155" s="89"/>
      <c r="C6155" s="272" t="s">
        <v>152</v>
      </c>
      <c r="D6155" s="84">
        <v>43581</v>
      </c>
      <c r="E6155" s="85" t="s">
        <v>10524</v>
      </c>
      <c r="F6155" s="85" t="s">
        <v>3</v>
      </c>
      <c r="G6155" s="85">
        <v>1735138</v>
      </c>
      <c r="H6155" s="89"/>
      <c r="I6155" s="273" t="s">
        <v>12211</v>
      </c>
      <c r="J6155" s="89"/>
      <c r="K6155" s="89"/>
      <c r="L6155" s="89"/>
      <c r="M6155" s="89"/>
      <c r="N6155" s="274">
        <v>0</v>
      </c>
      <c r="O6155" s="274">
        <v>1522.9</v>
      </c>
      <c r="P6155" s="89" t="s">
        <v>670</v>
      </c>
    </row>
    <row r="6156" spans="1:16" ht="51">
      <c r="A6156" s="271">
        <v>291</v>
      </c>
      <c r="B6156" s="89"/>
      <c r="C6156" s="272" t="s">
        <v>129</v>
      </c>
      <c r="D6156" s="84">
        <v>43581</v>
      </c>
      <c r="E6156" s="85" t="s">
        <v>10525</v>
      </c>
      <c r="F6156" s="85" t="s">
        <v>3</v>
      </c>
      <c r="G6156" s="85">
        <v>1735124</v>
      </c>
      <c r="H6156" s="89"/>
      <c r="I6156" s="273" t="s">
        <v>12212</v>
      </c>
      <c r="J6156" s="89"/>
      <c r="K6156" s="89"/>
      <c r="L6156" s="89"/>
      <c r="M6156" s="89"/>
      <c r="N6156" s="274">
        <v>0</v>
      </c>
      <c r="O6156" s="274">
        <v>971.76</v>
      </c>
      <c r="P6156" s="89" t="s">
        <v>670</v>
      </c>
    </row>
    <row r="6157" spans="1:16" ht="51">
      <c r="A6157" s="271">
        <v>291</v>
      </c>
      <c r="B6157" s="89"/>
      <c r="C6157" s="272" t="s">
        <v>129</v>
      </c>
      <c r="D6157" s="84">
        <v>43581</v>
      </c>
      <c r="E6157" s="85" t="s">
        <v>10526</v>
      </c>
      <c r="F6157" s="85" t="s">
        <v>3</v>
      </c>
      <c r="G6157" s="85">
        <v>1735123</v>
      </c>
      <c r="H6157" s="89"/>
      <c r="I6157" s="273" t="s">
        <v>12213</v>
      </c>
      <c r="J6157" s="89"/>
      <c r="K6157" s="89"/>
      <c r="L6157" s="89"/>
      <c r="M6157" s="89"/>
      <c r="N6157" s="274">
        <v>0</v>
      </c>
      <c r="O6157" s="274">
        <v>198108.46</v>
      </c>
      <c r="P6157" s="89" t="s">
        <v>670</v>
      </c>
    </row>
    <row r="6158" spans="1:16" ht="51">
      <c r="A6158" s="271">
        <v>291</v>
      </c>
      <c r="B6158" s="89"/>
      <c r="C6158" s="272" t="s">
        <v>129</v>
      </c>
      <c r="D6158" s="84">
        <v>43581</v>
      </c>
      <c r="E6158" s="85" t="s">
        <v>10527</v>
      </c>
      <c r="F6158" s="85" t="s">
        <v>3</v>
      </c>
      <c r="G6158" s="85">
        <v>1735121</v>
      </c>
      <c r="H6158" s="89"/>
      <c r="I6158" s="273" t="s">
        <v>12214</v>
      </c>
      <c r="J6158" s="89"/>
      <c r="K6158" s="89"/>
      <c r="L6158" s="89"/>
      <c r="M6158" s="89"/>
      <c r="N6158" s="274">
        <v>0</v>
      </c>
      <c r="O6158" s="274">
        <v>721566.28</v>
      </c>
      <c r="P6158" s="89" t="s">
        <v>670</v>
      </c>
    </row>
    <row r="6159" spans="1:16" ht="51">
      <c r="A6159" s="271" t="s">
        <v>565</v>
      </c>
      <c r="B6159" s="89"/>
      <c r="C6159" s="272" t="s">
        <v>615</v>
      </c>
      <c r="D6159" s="84">
        <v>43581</v>
      </c>
      <c r="E6159" s="85" t="s">
        <v>10528</v>
      </c>
      <c r="F6159" s="85" t="s">
        <v>3</v>
      </c>
      <c r="G6159" s="85">
        <v>1735110</v>
      </c>
      <c r="H6159" s="89"/>
      <c r="I6159" s="273" t="s">
        <v>12215</v>
      </c>
      <c r="J6159" s="89"/>
      <c r="K6159" s="89"/>
      <c r="L6159" s="89"/>
      <c r="M6159" s="89"/>
      <c r="N6159" s="274">
        <v>0</v>
      </c>
      <c r="O6159" s="274">
        <v>4225.2700000000004</v>
      </c>
      <c r="P6159" s="89" t="s">
        <v>670</v>
      </c>
    </row>
    <row r="6160" spans="1:16" ht="51">
      <c r="A6160" s="271">
        <v>86</v>
      </c>
      <c r="B6160" s="89"/>
      <c r="C6160" s="272" t="s">
        <v>56</v>
      </c>
      <c r="D6160" s="84">
        <v>43581</v>
      </c>
      <c r="E6160" s="85" t="s">
        <v>10529</v>
      </c>
      <c r="F6160" s="85" t="s">
        <v>3</v>
      </c>
      <c r="G6160" s="85">
        <v>1735081</v>
      </c>
      <c r="H6160" s="89"/>
      <c r="I6160" s="273" t="s">
        <v>12216</v>
      </c>
      <c r="J6160" s="89"/>
      <c r="K6160" s="89"/>
      <c r="L6160" s="89"/>
      <c r="M6160" s="89"/>
      <c r="N6160" s="274">
        <v>0</v>
      </c>
      <c r="O6160" s="274">
        <v>1100</v>
      </c>
      <c r="P6160" s="89" t="s">
        <v>670</v>
      </c>
    </row>
    <row r="6161" spans="1:16" ht="51">
      <c r="A6161" s="271">
        <v>86</v>
      </c>
      <c r="B6161" s="89"/>
      <c r="C6161" s="272" t="s">
        <v>56</v>
      </c>
      <c r="D6161" s="84">
        <v>43581</v>
      </c>
      <c r="E6161" s="85" t="s">
        <v>10530</v>
      </c>
      <c r="F6161" s="85" t="s">
        <v>3</v>
      </c>
      <c r="G6161" s="85">
        <v>1735062</v>
      </c>
      <c r="H6161" s="89"/>
      <c r="I6161" s="273" t="s">
        <v>12217</v>
      </c>
      <c r="J6161" s="89"/>
      <c r="K6161" s="89"/>
      <c r="L6161" s="89"/>
      <c r="M6161" s="89"/>
      <c r="N6161" s="274">
        <v>0</v>
      </c>
      <c r="O6161" s="274">
        <v>30000</v>
      </c>
      <c r="P6161" s="89" t="s">
        <v>670</v>
      </c>
    </row>
    <row r="6162" spans="1:16" ht="51">
      <c r="A6162" s="271">
        <v>47</v>
      </c>
      <c r="B6162" s="89"/>
      <c r="C6162" s="272" t="s">
        <v>49</v>
      </c>
      <c r="D6162" s="84">
        <v>43581</v>
      </c>
      <c r="E6162" s="85" t="s">
        <v>10531</v>
      </c>
      <c r="F6162" s="85" t="s">
        <v>3</v>
      </c>
      <c r="G6162" s="85">
        <v>1735000</v>
      </c>
      <c r="H6162" s="89"/>
      <c r="I6162" s="273" t="s">
        <v>12218</v>
      </c>
      <c r="J6162" s="89"/>
      <c r="K6162" s="89"/>
      <c r="L6162" s="89"/>
      <c r="M6162" s="89"/>
      <c r="N6162" s="274">
        <v>0</v>
      </c>
      <c r="O6162" s="274">
        <v>20000</v>
      </c>
      <c r="P6162" s="89" t="s">
        <v>670</v>
      </c>
    </row>
    <row r="6163" spans="1:16" ht="51">
      <c r="A6163" s="271">
        <v>572</v>
      </c>
      <c r="B6163" s="89"/>
      <c r="C6163" s="272" t="s">
        <v>177</v>
      </c>
      <c r="D6163" s="84">
        <v>43581</v>
      </c>
      <c r="E6163" s="85" t="s">
        <v>10532</v>
      </c>
      <c r="F6163" s="85" t="s">
        <v>3</v>
      </c>
      <c r="G6163" s="85">
        <v>1734973</v>
      </c>
      <c r="H6163" s="89"/>
      <c r="I6163" s="273" t="s">
        <v>12219</v>
      </c>
      <c r="J6163" s="89"/>
      <c r="K6163" s="89"/>
      <c r="L6163" s="89"/>
      <c r="M6163" s="89"/>
      <c r="N6163" s="274">
        <v>0</v>
      </c>
      <c r="O6163" s="274">
        <v>66856.600000000006</v>
      </c>
      <c r="P6163" s="89" t="s">
        <v>670</v>
      </c>
    </row>
    <row r="6164" spans="1:16" ht="63.75">
      <c r="A6164" s="271">
        <v>70</v>
      </c>
      <c r="B6164" s="89"/>
      <c r="C6164" s="272" t="s">
        <v>53</v>
      </c>
      <c r="D6164" s="84">
        <v>43581</v>
      </c>
      <c r="E6164" s="85" t="s">
        <v>10533</v>
      </c>
      <c r="F6164" s="85" t="s">
        <v>3</v>
      </c>
      <c r="G6164" s="85">
        <v>1734999</v>
      </c>
      <c r="H6164" s="89"/>
      <c r="I6164" s="273" t="s">
        <v>12220</v>
      </c>
      <c r="J6164" s="89"/>
      <c r="K6164" s="89"/>
      <c r="L6164" s="89"/>
      <c r="M6164" s="89"/>
      <c r="N6164" s="274">
        <v>0</v>
      </c>
      <c r="O6164" s="274">
        <v>3014</v>
      </c>
      <c r="P6164" s="89" t="s">
        <v>670</v>
      </c>
    </row>
    <row r="6165" spans="1:16" ht="63.75">
      <c r="A6165" s="271">
        <v>682</v>
      </c>
      <c r="B6165" s="89"/>
      <c r="C6165" s="272" t="s">
        <v>1373</v>
      </c>
      <c r="D6165" s="84">
        <v>43581</v>
      </c>
      <c r="E6165" s="85" t="s">
        <v>10534</v>
      </c>
      <c r="F6165" s="85" t="s">
        <v>3</v>
      </c>
      <c r="G6165" s="85">
        <v>1735198</v>
      </c>
      <c r="H6165" s="89"/>
      <c r="I6165" s="273" t="s">
        <v>12221</v>
      </c>
      <c r="J6165" s="89"/>
      <c r="K6165" s="89"/>
      <c r="L6165" s="89"/>
      <c r="M6165" s="89"/>
      <c r="N6165" s="274">
        <v>0</v>
      </c>
      <c r="O6165" s="274">
        <v>1795</v>
      </c>
      <c r="P6165" s="89" t="s">
        <v>670</v>
      </c>
    </row>
    <row r="6166" spans="1:16" ht="63.75">
      <c r="A6166" s="271">
        <v>682</v>
      </c>
      <c r="B6166" s="89"/>
      <c r="C6166" s="272" t="s">
        <v>1373</v>
      </c>
      <c r="D6166" s="84">
        <v>43581</v>
      </c>
      <c r="E6166" s="85" t="s">
        <v>10535</v>
      </c>
      <c r="F6166" s="85" t="s">
        <v>3</v>
      </c>
      <c r="G6166" s="85">
        <v>1735194</v>
      </c>
      <c r="H6166" s="89"/>
      <c r="I6166" s="273" t="s">
        <v>12222</v>
      </c>
      <c r="J6166" s="89"/>
      <c r="K6166" s="89"/>
      <c r="L6166" s="89"/>
      <c r="M6166" s="89"/>
      <c r="N6166" s="274">
        <v>0</v>
      </c>
      <c r="O6166" s="274">
        <v>30</v>
      </c>
      <c r="P6166" s="89" t="s">
        <v>670</v>
      </c>
    </row>
    <row r="6167" spans="1:16" ht="51">
      <c r="A6167" s="271">
        <v>682</v>
      </c>
      <c r="B6167" s="89"/>
      <c r="C6167" s="272" t="s">
        <v>1373</v>
      </c>
      <c r="D6167" s="84">
        <v>43581</v>
      </c>
      <c r="E6167" s="85" t="s">
        <v>10536</v>
      </c>
      <c r="F6167" s="85" t="s">
        <v>3</v>
      </c>
      <c r="G6167" s="85">
        <v>1735193</v>
      </c>
      <c r="H6167" s="89"/>
      <c r="I6167" s="273" t="s">
        <v>12223</v>
      </c>
      <c r="J6167" s="89"/>
      <c r="K6167" s="89"/>
      <c r="L6167" s="89"/>
      <c r="M6167" s="89"/>
      <c r="N6167" s="274">
        <v>0</v>
      </c>
      <c r="O6167" s="274">
        <v>2065</v>
      </c>
      <c r="P6167" s="89" t="s">
        <v>670</v>
      </c>
    </row>
    <row r="6168" spans="1:16" ht="63.75">
      <c r="A6168" s="271">
        <v>682</v>
      </c>
      <c r="B6168" s="89"/>
      <c r="C6168" s="272" t="s">
        <v>1373</v>
      </c>
      <c r="D6168" s="84">
        <v>43581</v>
      </c>
      <c r="E6168" s="85" t="s">
        <v>10537</v>
      </c>
      <c r="F6168" s="85" t="s">
        <v>3</v>
      </c>
      <c r="G6168" s="85">
        <v>1735192</v>
      </c>
      <c r="H6168" s="89"/>
      <c r="I6168" s="273" t="s">
        <v>12224</v>
      </c>
      <c r="J6168" s="89"/>
      <c r="K6168" s="89"/>
      <c r="L6168" s="89"/>
      <c r="M6168" s="89"/>
      <c r="N6168" s="274">
        <v>0</v>
      </c>
      <c r="O6168" s="274">
        <v>100</v>
      </c>
      <c r="P6168" s="89" t="s">
        <v>670</v>
      </c>
    </row>
    <row r="6169" spans="1:16" ht="63.75">
      <c r="A6169" s="271">
        <v>342</v>
      </c>
      <c r="B6169" s="89"/>
      <c r="C6169" s="272" t="s">
        <v>148</v>
      </c>
      <c r="D6169" s="84">
        <v>43581</v>
      </c>
      <c r="E6169" s="85" t="s">
        <v>10538</v>
      </c>
      <c r="F6169" s="85" t="s">
        <v>3</v>
      </c>
      <c r="G6169" s="85">
        <v>1735178</v>
      </c>
      <c r="H6169" s="89"/>
      <c r="I6169" s="273" t="s">
        <v>12225</v>
      </c>
      <c r="J6169" s="89"/>
      <c r="K6169" s="89"/>
      <c r="L6169" s="89"/>
      <c r="M6169" s="89"/>
      <c r="N6169" s="274">
        <v>0</v>
      </c>
      <c r="O6169" s="274">
        <v>2779</v>
      </c>
      <c r="P6169" s="89" t="s">
        <v>670</v>
      </c>
    </row>
    <row r="6170" spans="1:16" ht="63.75">
      <c r="A6170" s="271">
        <v>342</v>
      </c>
      <c r="B6170" s="89"/>
      <c r="C6170" s="272" t="s">
        <v>148</v>
      </c>
      <c r="D6170" s="84">
        <v>43581</v>
      </c>
      <c r="E6170" s="85" t="s">
        <v>10539</v>
      </c>
      <c r="F6170" s="85" t="s">
        <v>3</v>
      </c>
      <c r="G6170" s="85">
        <v>1735176</v>
      </c>
      <c r="H6170" s="89"/>
      <c r="I6170" s="273" t="s">
        <v>12226</v>
      </c>
      <c r="J6170" s="89"/>
      <c r="K6170" s="89"/>
      <c r="L6170" s="89"/>
      <c r="M6170" s="89"/>
      <c r="N6170" s="274">
        <v>0</v>
      </c>
      <c r="O6170" s="274">
        <v>2506.02</v>
      </c>
      <c r="P6170" s="89" t="s">
        <v>670</v>
      </c>
    </row>
    <row r="6171" spans="1:16" ht="51">
      <c r="A6171" s="271">
        <v>342</v>
      </c>
      <c r="B6171" s="89"/>
      <c r="C6171" s="272" t="s">
        <v>148</v>
      </c>
      <c r="D6171" s="84">
        <v>43581</v>
      </c>
      <c r="E6171" s="85" t="s">
        <v>10540</v>
      </c>
      <c r="F6171" s="85" t="s">
        <v>3</v>
      </c>
      <c r="G6171" s="85">
        <v>1735167</v>
      </c>
      <c r="H6171" s="89"/>
      <c r="I6171" s="273" t="s">
        <v>12227</v>
      </c>
      <c r="J6171" s="89"/>
      <c r="K6171" s="89"/>
      <c r="L6171" s="89"/>
      <c r="M6171" s="89"/>
      <c r="N6171" s="274">
        <v>0</v>
      </c>
      <c r="O6171" s="274">
        <v>3990.8</v>
      </c>
      <c r="P6171" s="89" t="s">
        <v>670</v>
      </c>
    </row>
    <row r="6172" spans="1:16" ht="51">
      <c r="A6172" s="271">
        <v>25</v>
      </c>
      <c r="B6172" s="89"/>
      <c r="C6172" s="272" t="s">
        <v>45</v>
      </c>
      <c r="D6172" s="84">
        <v>43581</v>
      </c>
      <c r="E6172" s="85" t="s">
        <v>10541</v>
      </c>
      <c r="F6172" s="85" t="s">
        <v>3</v>
      </c>
      <c r="G6172" s="85">
        <v>1735164</v>
      </c>
      <c r="H6172" s="89"/>
      <c r="I6172" s="273" t="s">
        <v>12228</v>
      </c>
      <c r="J6172" s="89"/>
      <c r="K6172" s="89"/>
      <c r="L6172" s="89"/>
      <c r="M6172" s="89"/>
      <c r="N6172" s="274">
        <v>0</v>
      </c>
      <c r="O6172" s="274">
        <v>299114.22000000003</v>
      </c>
      <c r="P6172" s="89" t="s">
        <v>670</v>
      </c>
    </row>
    <row r="6173" spans="1:16" ht="51">
      <c r="A6173" s="271">
        <v>342</v>
      </c>
      <c r="B6173" s="89"/>
      <c r="C6173" s="272" t="s">
        <v>148</v>
      </c>
      <c r="D6173" s="84">
        <v>43581</v>
      </c>
      <c r="E6173" s="85" t="s">
        <v>10542</v>
      </c>
      <c r="F6173" s="85" t="s">
        <v>3</v>
      </c>
      <c r="G6173" s="85">
        <v>1735163</v>
      </c>
      <c r="H6173" s="89"/>
      <c r="I6173" s="273" t="s">
        <v>12229</v>
      </c>
      <c r="J6173" s="89"/>
      <c r="K6173" s="89"/>
      <c r="L6173" s="89"/>
      <c r="M6173" s="89"/>
      <c r="N6173" s="274">
        <v>0</v>
      </c>
      <c r="O6173" s="274">
        <v>2611.36</v>
      </c>
      <c r="P6173" s="89" t="s">
        <v>670</v>
      </c>
    </row>
    <row r="6174" spans="1:16" ht="51">
      <c r="A6174" s="271">
        <v>25</v>
      </c>
      <c r="B6174" s="89"/>
      <c r="C6174" s="272" t="s">
        <v>45</v>
      </c>
      <c r="D6174" s="84">
        <v>43581</v>
      </c>
      <c r="E6174" s="85" t="s">
        <v>10543</v>
      </c>
      <c r="F6174" s="85" t="s">
        <v>3</v>
      </c>
      <c r="G6174" s="85">
        <v>1735161</v>
      </c>
      <c r="H6174" s="89"/>
      <c r="I6174" s="273" t="s">
        <v>12230</v>
      </c>
      <c r="J6174" s="89"/>
      <c r="K6174" s="89"/>
      <c r="L6174" s="89"/>
      <c r="M6174" s="89"/>
      <c r="N6174" s="274">
        <v>0</v>
      </c>
      <c r="O6174" s="274">
        <v>34425.050000000003</v>
      </c>
      <c r="P6174" s="89" t="s">
        <v>670</v>
      </c>
    </row>
    <row r="6175" spans="1:16" ht="51">
      <c r="A6175" s="271">
        <v>342</v>
      </c>
      <c r="B6175" s="89"/>
      <c r="C6175" s="272" t="s">
        <v>148</v>
      </c>
      <c r="D6175" s="84">
        <v>43581</v>
      </c>
      <c r="E6175" s="85" t="s">
        <v>10544</v>
      </c>
      <c r="F6175" s="85" t="s">
        <v>3</v>
      </c>
      <c r="G6175" s="85">
        <v>1735160</v>
      </c>
      <c r="H6175" s="89"/>
      <c r="I6175" s="273" t="s">
        <v>12231</v>
      </c>
      <c r="J6175" s="89"/>
      <c r="K6175" s="89"/>
      <c r="L6175" s="89"/>
      <c r="M6175" s="89"/>
      <c r="N6175" s="274">
        <v>0</v>
      </c>
      <c r="O6175" s="274">
        <v>19</v>
      </c>
      <c r="P6175" s="89" t="s">
        <v>670</v>
      </c>
    </row>
    <row r="6176" spans="1:16" ht="63.75">
      <c r="A6176" s="271">
        <v>660</v>
      </c>
      <c r="B6176" s="89"/>
      <c r="C6176" s="272" t="s">
        <v>188</v>
      </c>
      <c r="D6176" s="84">
        <v>43581</v>
      </c>
      <c r="E6176" s="85" t="s">
        <v>10545</v>
      </c>
      <c r="F6176" s="85" t="s">
        <v>3</v>
      </c>
      <c r="G6176" s="85">
        <v>1735153</v>
      </c>
      <c r="H6176" s="89"/>
      <c r="I6176" s="273" t="s">
        <v>12232</v>
      </c>
      <c r="J6176" s="89"/>
      <c r="K6176" s="89"/>
      <c r="L6176" s="89"/>
      <c r="M6176" s="89"/>
      <c r="N6176" s="274">
        <v>0</v>
      </c>
      <c r="O6176" s="274">
        <v>323</v>
      </c>
      <c r="P6176" s="89" t="s">
        <v>670</v>
      </c>
    </row>
    <row r="6177" spans="1:16" ht="63.75">
      <c r="A6177" s="271">
        <v>660</v>
      </c>
      <c r="B6177" s="89"/>
      <c r="C6177" s="272" t="s">
        <v>188</v>
      </c>
      <c r="D6177" s="84">
        <v>43581</v>
      </c>
      <c r="E6177" s="85" t="s">
        <v>10546</v>
      </c>
      <c r="F6177" s="85" t="s">
        <v>3</v>
      </c>
      <c r="G6177" s="85">
        <v>1735151</v>
      </c>
      <c r="H6177" s="89"/>
      <c r="I6177" s="273" t="s">
        <v>12233</v>
      </c>
      <c r="J6177" s="89"/>
      <c r="K6177" s="89"/>
      <c r="L6177" s="89"/>
      <c r="M6177" s="89"/>
      <c r="N6177" s="274">
        <v>0</v>
      </c>
      <c r="O6177" s="274">
        <v>562.76</v>
      </c>
      <c r="P6177" s="89" t="s">
        <v>670</v>
      </c>
    </row>
    <row r="6178" spans="1:16" ht="51">
      <c r="A6178" s="271">
        <v>203</v>
      </c>
      <c r="B6178" s="89"/>
      <c r="C6178" s="272" t="s">
        <v>96</v>
      </c>
      <c r="D6178" s="84">
        <v>43584</v>
      </c>
      <c r="E6178" s="85" t="s">
        <v>10547</v>
      </c>
      <c r="F6178" s="85" t="s">
        <v>3</v>
      </c>
      <c r="G6178" s="85">
        <v>1735887</v>
      </c>
      <c r="H6178" s="89"/>
      <c r="I6178" s="273" t="s">
        <v>12234</v>
      </c>
      <c r="J6178" s="89"/>
      <c r="K6178" s="89"/>
      <c r="L6178" s="89"/>
      <c r="M6178" s="89"/>
      <c r="N6178" s="274">
        <v>0</v>
      </c>
      <c r="O6178" s="274">
        <v>371</v>
      </c>
      <c r="P6178" s="89" t="s">
        <v>670</v>
      </c>
    </row>
    <row r="6179" spans="1:16" ht="51">
      <c r="A6179" s="271" t="s">
        <v>565</v>
      </c>
      <c r="B6179" s="89"/>
      <c r="C6179" s="272" t="s">
        <v>615</v>
      </c>
      <c r="D6179" s="84">
        <v>43584</v>
      </c>
      <c r="E6179" s="85" t="s">
        <v>10548</v>
      </c>
      <c r="F6179" s="85" t="s">
        <v>3</v>
      </c>
      <c r="G6179" s="85">
        <v>1735899</v>
      </c>
      <c r="H6179" s="89"/>
      <c r="I6179" s="273" t="s">
        <v>12235</v>
      </c>
      <c r="J6179" s="89"/>
      <c r="K6179" s="89"/>
      <c r="L6179" s="89"/>
      <c r="M6179" s="89"/>
      <c r="N6179" s="274">
        <v>0</v>
      </c>
      <c r="O6179" s="274">
        <v>491.40000000000003</v>
      </c>
      <c r="P6179" s="89" t="s">
        <v>670</v>
      </c>
    </row>
    <row r="6180" spans="1:16" ht="51">
      <c r="A6180" s="271">
        <v>526</v>
      </c>
      <c r="B6180" s="89"/>
      <c r="C6180" s="272" t="s">
        <v>610</v>
      </c>
      <c r="D6180" s="84">
        <v>43584</v>
      </c>
      <c r="E6180" s="85" t="s">
        <v>10549</v>
      </c>
      <c r="F6180" s="85" t="s">
        <v>3</v>
      </c>
      <c r="G6180" s="85">
        <v>1735901</v>
      </c>
      <c r="H6180" s="89"/>
      <c r="I6180" s="273" t="s">
        <v>12236</v>
      </c>
      <c r="J6180" s="89"/>
      <c r="K6180" s="89"/>
      <c r="L6180" s="89"/>
      <c r="M6180" s="89"/>
      <c r="N6180" s="274">
        <v>0</v>
      </c>
      <c r="O6180" s="274">
        <v>70</v>
      </c>
      <c r="P6180" s="89" t="s">
        <v>670</v>
      </c>
    </row>
    <row r="6181" spans="1:16" ht="51">
      <c r="A6181" s="271">
        <v>599</v>
      </c>
      <c r="B6181" s="89"/>
      <c r="C6181" s="272" t="s">
        <v>1372</v>
      </c>
      <c r="D6181" s="84">
        <v>43584</v>
      </c>
      <c r="E6181" s="85" t="s">
        <v>10550</v>
      </c>
      <c r="F6181" s="85" t="s">
        <v>3</v>
      </c>
      <c r="G6181" s="85">
        <v>1735856</v>
      </c>
      <c r="H6181" s="89"/>
      <c r="I6181" s="273" t="s">
        <v>12237</v>
      </c>
      <c r="J6181" s="89"/>
      <c r="K6181" s="89"/>
      <c r="L6181" s="89"/>
      <c r="M6181" s="89"/>
      <c r="N6181" s="274">
        <v>0</v>
      </c>
      <c r="O6181" s="274">
        <v>371</v>
      </c>
      <c r="P6181" s="89" t="s">
        <v>670</v>
      </c>
    </row>
    <row r="6182" spans="1:16" ht="89.25">
      <c r="A6182" s="271">
        <v>587</v>
      </c>
      <c r="B6182" s="89"/>
      <c r="C6182" s="272" t="s">
        <v>730</v>
      </c>
      <c r="D6182" s="84">
        <v>43584</v>
      </c>
      <c r="E6182" s="85" t="s">
        <v>10551</v>
      </c>
      <c r="F6182" s="85" t="s">
        <v>3</v>
      </c>
      <c r="G6182" s="85">
        <v>1735850</v>
      </c>
      <c r="H6182" s="89"/>
      <c r="I6182" s="273" t="s">
        <v>12238</v>
      </c>
      <c r="J6182" s="89"/>
      <c r="K6182" s="89"/>
      <c r="L6182" s="89"/>
      <c r="M6182" s="89"/>
      <c r="N6182" s="274">
        <v>0</v>
      </c>
      <c r="O6182" s="274">
        <v>5125</v>
      </c>
      <c r="P6182" s="89" t="s">
        <v>670</v>
      </c>
    </row>
    <row r="6183" spans="1:16" ht="51">
      <c r="A6183" s="271">
        <v>47</v>
      </c>
      <c r="B6183" s="89"/>
      <c r="C6183" s="272" t="s">
        <v>49</v>
      </c>
      <c r="D6183" s="84">
        <v>43584</v>
      </c>
      <c r="E6183" s="85" t="s">
        <v>10552</v>
      </c>
      <c r="F6183" s="85" t="s">
        <v>3</v>
      </c>
      <c r="G6183" s="85">
        <v>1735847</v>
      </c>
      <c r="H6183" s="89"/>
      <c r="I6183" s="273" t="s">
        <v>12239</v>
      </c>
      <c r="J6183" s="89"/>
      <c r="K6183" s="89"/>
      <c r="L6183" s="89"/>
      <c r="M6183" s="89"/>
      <c r="N6183" s="274">
        <v>0</v>
      </c>
      <c r="O6183" s="274">
        <v>2495</v>
      </c>
      <c r="P6183" s="89" t="s">
        <v>670</v>
      </c>
    </row>
    <row r="6184" spans="1:16" ht="51">
      <c r="A6184" s="271">
        <v>212</v>
      </c>
      <c r="B6184" s="89"/>
      <c r="C6184" s="272" t="s">
        <v>100</v>
      </c>
      <c r="D6184" s="84">
        <v>43584</v>
      </c>
      <c r="E6184" s="85" t="s">
        <v>10553</v>
      </c>
      <c r="F6184" s="85" t="s">
        <v>3</v>
      </c>
      <c r="G6184" s="85">
        <v>1735846</v>
      </c>
      <c r="H6184" s="89"/>
      <c r="I6184" s="273" t="s">
        <v>12240</v>
      </c>
      <c r="J6184" s="89"/>
      <c r="K6184" s="89"/>
      <c r="L6184" s="89"/>
      <c r="M6184" s="89"/>
      <c r="N6184" s="274">
        <v>0</v>
      </c>
      <c r="O6184" s="274">
        <v>988</v>
      </c>
      <c r="P6184" s="89" t="s">
        <v>670</v>
      </c>
    </row>
    <row r="6185" spans="1:16" ht="38.25">
      <c r="A6185" s="271">
        <v>290</v>
      </c>
      <c r="B6185" s="89"/>
      <c r="C6185" s="272" t="s">
        <v>128</v>
      </c>
      <c r="D6185" s="84">
        <v>43584</v>
      </c>
      <c r="E6185" s="85" t="s">
        <v>10554</v>
      </c>
      <c r="F6185" s="85" t="s">
        <v>3</v>
      </c>
      <c r="G6185" s="85">
        <v>1735845</v>
      </c>
      <c r="H6185" s="89"/>
      <c r="I6185" s="273" t="s">
        <v>12241</v>
      </c>
      <c r="J6185" s="89"/>
      <c r="K6185" s="89"/>
      <c r="L6185" s="89"/>
      <c r="M6185" s="89"/>
      <c r="N6185" s="274">
        <v>0</v>
      </c>
      <c r="O6185" s="274">
        <v>111.3</v>
      </c>
      <c r="P6185" s="89" t="s">
        <v>670</v>
      </c>
    </row>
    <row r="6186" spans="1:16" ht="38.25">
      <c r="A6186" s="271">
        <v>290</v>
      </c>
      <c r="B6186" s="89"/>
      <c r="C6186" s="272" t="s">
        <v>128</v>
      </c>
      <c r="D6186" s="84">
        <v>43584</v>
      </c>
      <c r="E6186" s="85" t="s">
        <v>10555</v>
      </c>
      <c r="F6186" s="85" t="s">
        <v>3</v>
      </c>
      <c r="G6186" s="85">
        <v>1735844</v>
      </c>
      <c r="H6186" s="89"/>
      <c r="I6186" s="273" t="s">
        <v>12242</v>
      </c>
      <c r="J6186" s="89"/>
      <c r="K6186" s="89"/>
      <c r="L6186" s="89"/>
      <c r="M6186" s="89"/>
      <c r="N6186" s="274">
        <v>0</v>
      </c>
      <c r="O6186" s="274">
        <v>348</v>
      </c>
      <c r="P6186" s="89" t="s">
        <v>670</v>
      </c>
    </row>
    <row r="6187" spans="1:16" ht="51">
      <c r="A6187" s="271">
        <v>383</v>
      </c>
      <c r="B6187" s="89"/>
      <c r="C6187" s="272" t="s">
        <v>1363</v>
      </c>
      <c r="D6187" s="84">
        <v>43584</v>
      </c>
      <c r="E6187" s="85" t="s">
        <v>10556</v>
      </c>
      <c r="F6187" s="85" t="s">
        <v>3</v>
      </c>
      <c r="G6187" s="85">
        <v>1735839</v>
      </c>
      <c r="H6187" s="89"/>
      <c r="I6187" s="273" t="s">
        <v>12243</v>
      </c>
      <c r="J6187" s="89"/>
      <c r="K6187" s="89"/>
      <c r="L6187" s="89"/>
      <c r="M6187" s="89"/>
      <c r="N6187" s="274">
        <v>0</v>
      </c>
      <c r="O6187" s="274">
        <v>15</v>
      </c>
      <c r="P6187" s="89" t="s">
        <v>670</v>
      </c>
    </row>
    <row r="6188" spans="1:16" ht="38.25">
      <c r="A6188" s="271">
        <v>526</v>
      </c>
      <c r="B6188" s="89"/>
      <c r="C6188" s="272" t="s">
        <v>610</v>
      </c>
      <c r="D6188" s="84">
        <v>43584</v>
      </c>
      <c r="E6188" s="85" t="s">
        <v>10557</v>
      </c>
      <c r="F6188" s="85" t="s">
        <v>3</v>
      </c>
      <c r="G6188" s="85">
        <v>1735835</v>
      </c>
      <c r="H6188" s="89"/>
      <c r="I6188" s="273" t="s">
        <v>11560</v>
      </c>
      <c r="J6188" s="89"/>
      <c r="K6188" s="89"/>
      <c r="L6188" s="89"/>
      <c r="M6188" s="89"/>
      <c r="N6188" s="274">
        <v>0</v>
      </c>
      <c r="O6188" s="274">
        <v>31</v>
      </c>
      <c r="P6188" s="89" t="s">
        <v>670</v>
      </c>
    </row>
    <row r="6189" spans="1:16" ht="38.25">
      <c r="A6189" s="271">
        <v>526</v>
      </c>
      <c r="B6189" s="89"/>
      <c r="C6189" s="272" t="s">
        <v>610</v>
      </c>
      <c r="D6189" s="84">
        <v>43584</v>
      </c>
      <c r="E6189" s="85" t="s">
        <v>10558</v>
      </c>
      <c r="F6189" s="85" t="s">
        <v>3</v>
      </c>
      <c r="G6189" s="85">
        <v>1735833</v>
      </c>
      <c r="H6189" s="89"/>
      <c r="I6189" s="273" t="s">
        <v>12244</v>
      </c>
      <c r="J6189" s="89"/>
      <c r="K6189" s="89"/>
      <c r="L6189" s="89"/>
      <c r="M6189" s="89"/>
      <c r="N6189" s="274">
        <v>0</v>
      </c>
      <c r="O6189" s="274">
        <v>31</v>
      </c>
      <c r="P6189" s="89" t="s">
        <v>670</v>
      </c>
    </row>
    <row r="6190" spans="1:16" ht="38.25">
      <c r="A6190" s="271">
        <v>592</v>
      </c>
      <c r="B6190" s="89"/>
      <c r="C6190" s="272" t="s">
        <v>645</v>
      </c>
      <c r="D6190" s="84">
        <v>43584</v>
      </c>
      <c r="E6190" s="85" t="s">
        <v>10559</v>
      </c>
      <c r="F6190" s="85" t="s">
        <v>3</v>
      </c>
      <c r="G6190" s="85">
        <v>1736011</v>
      </c>
      <c r="H6190" s="89"/>
      <c r="I6190" s="273" t="s">
        <v>12245</v>
      </c>
      <c r="J6190" s="89"/>
      <c r="K6190" s="89"/>
      <c r="L6190" s="89"/>
      <c r="M6190" s="89"/>
      <c r="N6190" s="274">
        <v>0</v>
      </c>
      <c r="O6190" s="274">
        <v>1827</v>
      </c>
      <c r="P6190" s="89" t="s">
        <v>670</v>
      </c>
    </row>
    <row r="6191" spans="1:16" ht="51">
      <c r="A6191" s="271">
        <v>592</v>
      </c>
      <c r="B6191" s="89"/>
      <c r="C6191" s="272" t="s">
        <v>645</v>
      </c>
      <c r="D6191" s="84">
        <v>43584</v>
      </c>
      <c r="E6191" s="85" t="s">
        <v>10560</v>
      </c>
      <c r="F6191" s="85" t="s">
        <v>3</v>
      </c>
      <c r="G6191" s="85">
        <v>1736009</v>
      </c>
      <c r="H6191" s="89"/>
      <c r="I6191" s="273" t="s">
        <v>7531</v>
      </c>
      <c r="J6191" s="89"/>
      <c r="K6191" s="89"/>
      <c r="L6191" s="89"/>
      <c r="M6191" s="89"/>
      <c r="N6191" s="274">
        <v>0</v>
      </c>
      <c r="O6191" s="274">
        <v>10502</v>
      </c>
      <c r="P6191" s="89" t="s">
        <v>670</v>
      </c>
    </row>
    <row r="6192" spans="1:16" ht="51">
      <c r="A6192" s="271">
        <v>592</v>
      </c>
      <c r="B6192" s="89"/>
      <c r="C6192" s="272" t="s">
        <v>645</v>
      </c>
      <c r="D6192" s="84">
        <v>43584</v>
      </c>
      <c r="E6192" s="85" t="s">
        <v>10561</v>
      </c>
      <c r="F6192" s="85" t="s">
        <v>3</v>
      </c>
      <c r="G6192" s="85">
        <v>1736007</v>
      </c>
      <c r="H6192" s="89"/>
      <c r="I6192" s="273" t="s">
        <v>12246</v>
      </c>
      <c r="J6192" s="89"/>
      <c r="K6192" s="89"/>
      <c r="L6192" s="89"/>
      <c r="M6192" s="89"/>
      <c r="N6192" s="274">
        <v>0</v>
      </c>
      <c r="O6192" s="274">
        <v>27924.400000000001</v>
      </c>
      <c r="P6192" s="89" t="s">
        <v>670</v>
      </c>
    </row>
    <row r="6193" spans="1:16" ht="38.25">
      <c r="A6193" s="271">
        <v>592</v>
      </c>
      <c r="B6193" s="89"/>
      <c r="C6193" s="272" t="s">
        <v>645</v>
      </c>
      <c r="D6193" s="84">
        <v>43584</v>
      </c>
      <c r="E6193" s="85" t="s">
        <v>10562</v>
      </c>
      <c r="F6193" s="85" t="s">
        <v>3</v>
      </c>
      <c r="G6193" s="85">
        <v>1735991</v>
      </c>
      <c r="H6193" s="89"/>
      <c r="I6193" s="273" t="s">
        <v>12247</v>
      </c>
      <c r="J6193" s="89"/>
      <c r="K6193" s="89"/>
      <c r="L6193" s="89"/>
      <c r="M6193" s="89"/>
      <c r="N6193" s="274">
        <v>0</v>
      </c>
      <c r="O6193" s="274">
        <v>5.5</v>
      </c>
      <c r="P6193" s="89" t="s">
        <v>670</v>
      </c>
    </row>
    <row r="6194" spans="1:16" ht="38.25">
      <c r="A6194" s="271">
        <v>526</v>
      </c>
      <c r="B6194" s="89"/>
      <c r="C6194" s="272" t="s">
        <v>610</v>
      </c>
      <c r="D6194" s="84">
        <v>43584</v>
      </c>
      <c r="E6194" s="85" t="s">
        <v>10563</v>
      </c>
      <c r="F6194" s="85" t="s">
        <v>3</v>
      </c>
      <c r="G6194" s="85">
        <v>1735969</v>
      </c>
      <c r="H6194" s="89"/>
      <c r="I6194" s="273" t="s">
        <v>7924</v>
      </c>
      <c r="J6194" s="89"/>
      <c r="K6194" s="89"/>
      <c r="L6194" s="89"/>
      <c r="M6194" s="89"/>
      <c r="N6194" s="274">
        <v>0</v>
      </c>
      <c r="O6194" s="274">
        <v>31</v>
      </c>
      <c r="P6194" s="89" t="s">
        <v>670</v>
      </c>
    </row>
    <row r="6195" spans="1:16" ht="38.25">
      <c r="A6195" s="271" t="s">
        <v>565</v>
      </c>
      <c r="B6195" s="89"/>
      <c r="C6195" s="272" t="s">
        <v>615</v>
      </c>
      <c r="D6195" s="84">
        <v>43584</v>
      </c>
      <c r="E6195" s="85" t="s">
        <v>10564</v>
      </c>
      <c r="F6195" s="85" t="s">
        <v>3</v>
      </c>
      <c r="G6195" s="85">
        <v>1735952</v>
      </c>
      <c r="H6195" s="89"/>
      <c r="I6195" s="273" t="s">
        <v>12248</v>
      </c>
      <c r="J6195" s="89"/>
      <c r="K6195" s="89"/>
      <c r="L6195" s="89"/>
      <c r="M6195" s="89"/>
      <c r="N6195" s="274">
        <v>0</v>
      </c>
      <c r="O6195" s="274">
        <v>2848</v>
      </c>
      <c r="P6195" s="89" t="s">
        <v>670</v>
      </c>
    </row>
    <row r="6196" spans="1:16" ht="51">
      <c r="A6196" s="271">
        <v>152</v>
      </c>
      <c r="B6196" s="89"/>
      <c r="C6196" s="272" t="s">
        <v>82</v>
      </c>
      <c r="D6196" s="84">
        <v>43584</v>
      </c>
      <c r="E6196" s="85" t="s">
        <v>10565</v>
      </c>
      <c r="F6196" s="85" t="s">
        <v>3</v>
      </c>
      <c r="G6196" s="85">
        <v>1735950</v>
      </c>
      <c r="H6196" s="89"/>
      <c r="I6196" s="273" t="s">
        <v>12249</v>
      </c>
      <c r="J6196" s="89"/>
      <c r="K6196" s="89"/>
      <c r="L6196" s="89"/>
      <c r="M6196" s="89"/>
      <c r="N6196" s="274">
        <v>0</v>
      </c>
      <c r="O6196" s="274">
        <v>152</v>
      </c>
      <c r="P6196" s="89" t="s">
        <v>670</v>
      </c>
    </row>
    <row r="6197" spans="1:16" ht="51">
      <c r="A6197" s="271">
        <v>46</v>
      </c>
      <c r="B6197" s="89"/>
      <c r="C6197" s="272" t="s">
        <v>48</v>
      </c>
      <c r="D6197" s="84">
        <v>43584</v>
      </c>
      <c r="E6197" s="85" t="s">
        <v>10566</v>
      </c>
      <c r="F6197" s="85" t="s">
        <v>3</v>
      </c>
      <c r="G6197" s="85">
        <v>1735948</v>
      </c>
      <c r="H6197" s="89"/>
      <c r="I6197" s="273" t="s">
        <v>12250</v>
      </c>
      <c r="J6197" s="89"/>
      <c r="K6197" s="89"/>
      <c r="L6197" s="89"/>
      <c r="M6197" s="89"/>
      <c r="N6197" s="274">
        <v>0</v>
      </c>
      <c r="O6197" s="274">
        <v>2500</v>
      </c>
      <c r="P6197" s="89" t="s">
        <v>670</v>
      </c>
    </row>
    <row r="6198" spans="1:16" ht="51">
      <c r="A6198" s="271" t="s">
        <v>565</v>
      </c>
      <c r="B6198" s="89"/>
      <c r="C6198" s="272" t="s">
        <v>615</v>
      </c>
      <c r="D6198" s="84">
        <v>43584</v>
      </c>
      <c r="E6198" s="85" t="s">
        <v>10567</v>
      </c>
      <c r="F6198" s="85" t="s">
        <v>3</v>
      </c>
      <c r="G6198" s="85">
        <v>1735941</v>
      </c>
      <c r="H6198" s="89"/>
      <c r="I6198" s="273" t="s">
        <v>740</v>
      </c>
      <c r="J6198" s="89"/>
      <c r="K6198" s="89"/>
      <c r="L6198" s="89"/>
      <c r="M6198" s="89"/>
      <c r="N6198" s="274">
        <v>0</v>
      </c>
      <c r="O6198" s="274">
        <v>1500</v>
      </c>
      <c r="P6198" s="89" t="s">
        <v>670</v>
      </c>
    </row>
    <row r="6199" spans="1:16" ht="38.25">
      <c r="A6199" s="271">
        <v>76</v>
      </c>
      <c r="B6199" s="89"/>
      <c r="C6199" s="272" t="s">
        <v>54</v>
      </c>
      <c r="D6199" s="84">
        <v>43584</v>
      </c>
      <c r="E6199" s="85" t="s">
        <v>10568</v>
      </c>
      <c r="F6199" s="85" t="s">
        <v>3</v>
      </c>
      <c r="G6199" s="85">
        <v>1735938</v>
      </c>
      <c r="H6199" s="89"/>
      <c r="I6199" s="273" t="s">
        <v>12251</v>
      </c>
      <c r="J6199" s="89"/>
      <c r="K6199" s="89"/>
      <c r="L6199" s="89"/>
      <c r="M6199" s="89"/>
      <c r="N6199" s="274">
        <v>0</v>
      </c>
      <c r="O6199" s="274">
        <v>1812</v>
      </c>
      <c r="P6199" s="89" t="s">
        <v>670</v>
      </c>
    </row>
    <row r="6200" spans="1:16" ht="38.25">
      <c r="A6200" s="271">
        <v>46</v>
      </c>
      <c r="B6200" s="89"/>
      <c r="C6200" s="272" t="s">
        <v>48</v>
      </c>
      <c r="D6200" s="84">
        <v>43584</v>
      </c>
      <c r="E6200" s="85" t="s">
        <v>10569</v>
      </c>
      <c r="F6200" s="85" t="s">
        <v>3</v>
      </c>
      <c r="G6200" s="85">
        <v>1735935</v>
      </c>
      <c r="H6200" s="89"/>
      <c r="I6200" s="273" t="s">
        <v>12066</v>
      </c>
      <c r="J6200" s="89"/>
      <c r="K6200" s="89"/>
      <c r="L6200" s="89"/>
      <c r="M6200" s="89"/>
      <c r="N6200" s="274">
        <v>0</v>
      </c>
      <c r="O6200" s="274">
        <v>4000</v>
      </c>
      <c r="P6200" s="89" t="s">
        <v>670</v>
      </c>
    </row>
    <row r="6201" spans="1:16" ht="51">
      <c r="A6201" s="271" t="s">
        <v>565</v>
      </c>
      <c r="B6201" s="89"/>
      <c r="C6201" s="272" t="s">
        <v>615</v>
      </c>
      <c r="D6201" s="84">
        <v>43584</v>
      </c>
      <c r="E6201" s="85" t="s">
        <v>10570</v>
      </c>
      <c r="F6201" s="85" t="s">
        <v>3</v>
      </c>
      <c r="G6201" s="85">
        <v>1735933</v>
      </c>
      <c r="H6201" s="89"/>
      <c r="I6201" s="273" t="s">
        <v>12252</v>
      </c>
      <c r="J6201" s="89"/>
      <c r="K6201" s="89"/>
      <c r="L6201" s="89"/>
      <c r="M6201" s="89"/>
      <c r="N6201" s="274">
        <v>0</v>
      </c>
      <c r="O6201" s="274">
        <v>2000</v>
      </c>
      <c r="P6201" s="89" t="s">
        <v>670</v>
      </c>
    </row>
    <row r="6202" spans="1:16" ht="51">
      <c r="A6202" s="271">
        <v>234</v>
      </c>
      <c r="B6202" s="89"/>
      <c r="C6202" s="272" t="s">
        <v>644</v>
      </c>
      <c r="D6202" s="84">
        <v>43584</v>
      </c>
      <c r="E6202" s="85" t="s">
        <v>10571</v>
      </c>
      <c r="F6202" s="85" t="s">
        <v>3</v>
      </c>
      <c r="G6202" s="85">
        <v>1735915</v>
      </c>
      <c r="H6202" s="89"/>
      <c r="I6202" s="273" t="s">
        <v>12253</v>
      </c>
      <c r="J6202" s="89"/>
      <c r="K6202" s="89"/>
      <c r="L6202" s="89"/>
      <c r="M6202" s="89"/>
      <c r="N6202" s="274">
        <v>0</v>
      </c>
      <c r="O6202" s="274">
        <v>544</v>
      </c>
      <c r="P6202" s="89" t="s">
        <v>670</v>
      </c>
    </row>
    <row r="6203" spans="1:16" ht="51">
      <c r="A6203" s="271">
        <v>234</v>
      </c>
      <c r="B6203" s="89"/>
      <c r="C6203" s="272" t="s">
        <v>644</v>
      </c>
      <c r="D6203" s="84">
        <v>43584</v>
      </c>
      <c r="E6203" s="85" t="s">
        <v>10572</v>
      </c>
      <c r="F6203" s="85" t="s">
        <v>3</v>
      </c>
      <c r="G6203" s="85">
        <v>1735650</v>
      </c>
      <c r="H6203" s="89"/>
      <c r="I6203" s="273" t="s">
        <v>12254</v>
      </c>
      <c r="J6203" s="89"/>
      <c r="K6203" s="89"/>
      <c r="L6203" s="89"/>
      <c r="M6203" s="89"/>
      <c r="N6203" s="274">
        <v>0</v>
      </c>
      <c r="O6203" s="274">
        <v>620</v>
      </c>
      <c r="P6203" s="89" t="s">
        <v>670</v>
      </c>
    </row>
    <row r="6204" spans="1:16" ht="51">
      <c r="A6204" s="271">
        <v>234</v>
      </c>
      <c r="B6204" s="89"/>
      <c r="C6204" s="272" t="s">
        <v>644</v>
      </c>
      <c r="D6204" s="84">
        <v>43584</v>
      </c>
      <c r="E6204" s="85" t="s">
        <v>10573</v>
      </c>
      <c r="F6204" s="85" t="s">
        <v>3</v>
      </c>
      <c r="G6204" s="85">
        <v>1735648</v>
      </c>
      <c r="H6204" s="89"/>
      <c r="I6204" s="273" t="s">
        <v>12255</v>
      </c>
      <c r="J6204" s="89"/>
      <c r="K6204" s="89"/>
      <c r="L6204" s="89"/>
      <c r="M6204" s="89"/>
      <c r="N6204" s="274">
        <v>0</v>
      </c>
      <c r="O6204" s="274">
        <v>42</v>
      </c>
      <c r="P6204" s="89" t="s">
        <v>670</v>
      </c>
    </row>
    <row r="6205" spans="1:16" ht="38.25">
      <c r="A6205" s="271" t="s">
        <v>565</v>
      </c>
      <c r="B6205" s="89"/>
      <c r="C6205" s="272" t="s">
        <v>615</v>
      </c>
      <c r="D6205" s="84">
        <v>43584</v>
      </c>
      <c r="E6205" s="85" t="s">
        <v>10574</v>
      </c>
      <c r="F6205" s="85" t="s">
        <v>3</v>
      </c>
      <c r="G6205" s="85">
        <v>1735646</v>
      </c>
      <c r="H6205" s="89"/>
      <c r="I6205" s="273" t="s">
        <v>12256</v>
      </c>
      <c r="J6205" s="89"/>
      <c r="K6205" s="89"/>
      <c r="L6205" s="89"/>
      <c r="M6205" s="89"/>
      <c r="N6205" s="274">
        <v>0</v>
      </c>
      <c r="O6205" s="274">
        <v>5747.82</v>
      </c>
      <c r="P6205" s="89" t="s">
        <v>670</v>
      </c>
    </row>
    <row r="6206" spans="1:16" ht="63.75">
      <c r="A6206" s="271">
        <v>682</v>
      </c>
      <c r="B6206" s="89"/>
      <c r="C6206" s="272" t="s">
        <v>1373</v>
      </c>
      <c r="D6206" s="84">
        <v>43584</v>
      </c>
      <c r="E6206" s="85" t="s">
        <v>10575</v>
      </c>
      <c r="F6206" s="85" t="s">
        <v>3</v>
      </c>
      <c r="G6206" s="85">
        <v>1735778</v>
      </c>
      <c r="H6206" s="89"/>
      <c r="I6206" s="273" t="s">
        <v>12257</v>
      </c>
      <c r="J6206" s="89"/>
      <c r="K6206" s="89"/>
      <c r="L6206" s="89"/>
      <c r="M6206" s="89"/>
      <c r="N6206" s="274">
        <v>0</v>
      </c>
      <c r="O6206" s="274">
        <v>697.5</v>
      </c>
      <c r="P6206" s="89" t="s">
        <v>670</v>
      </c>
    </row>
    <row r="6207" spans="1:16" ht="51">
      <c r="A6207" s="271">
        <v>593</v>
      </c>
      <c r="B6207" s="89"/>
      <c r="C6207" s="272" t="s">
        <v>612</v>
      </c>
      <c r="D6207" s="84">
        <v>43584</v>
      </c>
      <c r="E6207" s="85" t="s">
        <v>10576</v>
      </c>
      <c r="F6207" s="85" t="s">
        <v>3</v>
      </c>
      <c r="G6207" s="85">
        <v>1735765</v>
      </c>
      <c r="H6207" s="89"/>
      <c r="I6207" s="273" t="s">
        <v>12258</v>
      </c>
      <c r="J6207" s="89"/>
      <c r="K6207" s="89"/>
      <c r="L6207" s="89"/>
      <c r="M6207" s="89"/>
      <c r="N6207" s="274">
        <v>0</v>
      </c>
      <c r="O6207" s="274">
        <v>433366.57</v>
      </c>
      <c r="P6207" s="89" t="s">
        <v>670</v>
      </c>
    </row>
    <row r="6208" spans="1:16" ht="63.75">
      <c r="A6208" s="271">
        <v>650</v>
      </c>
      <c r="B6208" s="89"/>
      <c r="C6208" s="272" t="s">
        <v>187</v>
      </c>
      <c r="D6208" s="84">
        <v>43584</v>
      </c>
      <c r="E6208" s="85" t="s">
        <v>10577</v>
      </c>
      <c r="F6208" s="85" t="s">
        <v>3</v>
      </c>
      <c r="G6208" s="85">
        <v>1735753</v>
      </c>
      <c r="H6208" s="89"/>
      <c r="I6208" s="273" t="s">
        <v>12259</v>
      </c>
      <c r="J6208" s="89"/>
      <c r="K6208" s="89"/>
      <c r="L6208" s="89"/>
      <c r="M6208" s="89"/>
      <c r="N6208" s="274">
        <v>0</v>
      </c>
      <c r="O6208" s="274">
        <v>3334</v>
      </c>
      <c r="P6208" s="89" t="s">
        <v>670</v>
      </c>
    </row>
    <row r="6209" spans="1:16" ht="51">
      <c r="A6209" s="271" t="s">
        <v>565</v>
      </c>
      <c r="B6209" s="89"/>
      <c r="C6209" s="272" t="s">
        <v>615</v>
      </c>
      <c r="D6209" s="84">
        <v>43584</v>
      </c>
      <c r="E6209" s="85" t="s">
        <v>10578</v>
      </c>
      <c r="F6209" s="85" t="s">
        <v>3</v>
      </c>
      <c r="G6209" s="85">
        <v>1735731</v>
      </c>
      <c r="H6209" s="89"/>
      <c r="I6209" s="273" t="s">
        <v>12260</v>
      </c>
      <c r="J6209" s="89"/>
      <c r="K6209" s="89"/>
      <c r="L6209" s="89"/>
      <c r="M6209" s="89"/>
      <c r="N6209" s="274">
        <v>0</v>
      </c>
      <c r="O6209" s="274">
        <v>11148.4</v>
      </c>
      <c r="P6209" s="89" t="s">
        <v>670</v>
      </c>
    </row>
    <row r="6210" spans="1:16" ht="51">
      <c r="A6210" s="271" t="s">
        <v>565</v>
      </c>
      <c r="B6210" s="89"/>
      <c r="C6210" s="272" t="s">
        <v>615</v>
      </c>
      <c r="D6210" s="84">
        <v>43584</v>
      </c>
      <c r="E6210" s="85" t="s">
        <v>10579</v>
      </c>
      <c r="F6210" s="85" t="s">
        <v>3</v>
      </c>
      <c r="G6210" s="85">
        <v>1735725</v>
      </c>
      <c r="H6210" s="89"/>
      <c r="I6210" s="273" t="s">
        <v>12261</v>
      </c>
      <c r="J6210" s="89"/>
      <c r="K6210" s="89"/>
      <c r="L6210" s="89"/>
      <c r="M6210" s="89"/>
      <c r="N6210" s="274">
        <v>0</v>
      </c>
      <c r="O6210" s="274">
        <v>518.66</v>
      </c>
      <c r="P6210" s="89" t="s">
        <v>670</v>
      </c>
    </row>
    <row r="6211" spans="1:16" ht="51">
      <c r="A6211" s="271" t="s">
        <v>565</v>
      </c>
      <c r="B6211" s="89"/>
      <c r="C6211" s="272" t="s">
        <v>615</v>
      </c>
      <c r="D6211" s="84">
        <v>43584</v>
      </c>
      <c r="E6211" s="85" t="s">
        <v>10580</v>
      </c>
      <c r="F6211" s="85" t="s">
        <v>3</v>
      </c>
      <c r="G6211" s="85">
        <v>1735724</v>
      </c>
      <c r="H6211" s="89"/>
      <c r="I6211" s="273" t="s">
        <v>12262</v>
      </c>
      <c r="J6211" s="89"/>
      <c r="K6211" s="89"/>
      <c r="L6211" s="89"/>
      <c r="M6211" s="89"/>
      <c r="N6211" s="274">
        <v>0</v>
      </c>
      <c r="O6211" s="274">
        <v>390</v>
      </c>
      <c r="P6211" s="89" t="s">
        <v>670</v>
      </c>
    </row>
    <row r="6212" spans="1:16" ht="51">
      <c r="A6212" s="271" t="s">
        <v>565</v>
      </c>
      <c r="B6212" s="89"/>
      <c r="C6212" s="272" t="s">
        <v>615</v>
      </c>
      <c r="D6212" s="84">
        <v>43584</v>
      </c>
      <c r="E6212" s="85" t="s">
        <v>10581</v>
      </c>
      <c r="F6212" s="85" t="s">
        <v>3</v>
      </c>
      <c r="G6212" s="85">
        <v>1735722</v>
      </c>
      <c r="H6212" s="89"/>
      <c r="I6212" s="273" t="s">
        <v>12263</v>
      </c>
      <c r="J6212" s="89"/>
      <c r="K6212" s="89"/>
      <c r="L6212" s="89"/>
      <c r="M6212" s="89"/>
      <c r="N6212" s="274">
        <v>0</v>
      </c>
      <c r="O6212" s="274">
        <v>1905.94</v>
      </c>
      <c r="P6212" s="89" t="s">
        <v>670</v>
      </c>
    </row>
    <row r="6213" spans="1:16" ht="63.75">
      <c r="A6213" s="271">
        <v>592</v>
      </c>
      <c r="B6213" s="89"/>
      <c r="C6213" s="272" t="s">
        <v>645</v>
      </c>
      <c r="D6213" s="84">
        <v>43584</v>
      </c>
      <c r="E6213" s="85" t="s">
        <v>10582</v>
      </c>
      <c r="F6213" s="85" t="s">
        <v>3</v>
      </c>
      <c r="G6213" s="85">
        <v>1735720</v>
      </c>
      <c r="H6213" s="89"/>
      <c r="I6213" s="273" t="s">
        <v>12264</v>
      </c>
      <c r="J6213" s="89"/>
      <c r="K6213" s="89"/>
      <c r="L6213" s="89"/>
      <c r="M6213" s="89"/>
      <c r="N6213" s="274">
        <v>0</v>
      </c>
      <c r="O6213" s="274">
        <v>303</v>
      </c>
      <c r="P6213" s="89" t="s">
        <v>670</v>
      </c>
    </row>
    <row r="6214" spans="1:16" ht="63.75">
      <c r="A6214" s="271">
        <v>15</v>
      </c>
      <c r="B6214" s="89"/>
      <c r="C6214" s="272" t="s">
        <v>42</v>
      </c>
      <c r="D6214" s="84">
        <v>43584</v>
      </c>
      <c r="E6214" s="85" t="s">
        <v>10583</v>
      </c>
      <c r="F6214" s="85" t="s">
        <v>3</v>
      </c>
      <c r="G6214" s="85">
        <v>1735699</v>
      </c>
      <c r="H6214" s="89"/>
      <c r="I6214" s="273" t="s">
        <v>12265</v>
      </c>
      <c r="J6214" s="89"/>
      <c r="K6214" s="89"/>
      <c r="L6214" s="89"/>
      <c r="M6214" s="89"/>
      <c r="N6214" s="274">
        <v>0</v>
      </c>
      <c r="O6214" s="274">
        <v>5774.81</v>
      </c>
      <c r="P6214" s="89" t="s">
        <v>670</v>
      </c>
    </row>
    <row r="6215" spans="1:16" ht="51">
      <c r="A6215" s="271">
        <v>15</v>
      </c>
      <c r="B6215" s="89"/>
      <c r="C6215" s="272" t="s">
        <v>42</v>
      </c>
      <c r="D6215" s="84">
        <v>43584</v>
      </c>
      <c r="E6215" s="85" t="s">
        <v>10584</v>
      </c>
      <c r="F6215" s="85" t="s">
        <v>3</v>
      </c>
      <c r="G6215" s="85">
        <v>1735696</v>
      </c>
      <c r="H6215" s="89"/>
      <c r="I6215" s="273" t="s">
        <v>12266</v>
      </c>
      <c r="J6215" s="89"/>
      <c r="K6215" s="89"/>
      <c r="L6215" s="89"/>
      <c r="M6215" s="89"/>
      <c r="N6215" s="274">
        <v>0</v>
      </c>
      <c r="O6215" s="274">
        <v>154407.33000000002</v>
      </c>
      <c r="P6215" s="89" t="s">
        <v>670</v>
      </c>
    </row>
    <row r="6216" spans="1:16" ht="63.75">
      <c r="A6216" s="271">
        <v>203</v>
      </c>
      <c r="B6216" s="89"/>
      <c r="C6216" s="272" t="s">
        <v>96</v>
      </c>
      <c r="D6216" s="84">
        <v>43584</v>
      </c>
      <c r="E6216" s="85" t="s">
        <v>10585</v>
      </c>
      <c r="F6216" s="85" t="s">
        <v>3</v>
      </c>
      <c r="G6216" s="85">
        <v>1735693</v>
      </c>
      <c r="H6216" s="89"/>
      <c r="I6216" s="273" t="s">
        <v>12267</v>
      </c>
      <c r="J6216" s="89"/>
      <c r="K6216" s="89"/>
      <c r="L6216" s="89"/>
      <c r="M6216" s="89"/>
      <c r="N6216" s="274">
        <v>0</v>
      </c>
      <c r="O6216" s="274">
        <v>2371.3000000000002</v>
      </c>
      <c r="P6216" s="89" t="s">
        <v>670</v>
      </c>
    </row>
    <row r="6217" spans="1:16" ht="51">
      <c r="A6217" s="271">
        <v>206</v>
      </c>
      <c r="B6217" s="89"/>
      <c r="C6217" s="272" t="s">
        <v>97</v>
      </c>
      <c r="D6217" s="84">
        <v>43584</v>
      </c>
      <c r="E6217" s="85" t="s">
        <v>10586</v>
      </c>
      <c r="F6217" s="85" t="s">
        <v>3</v>
      </c>
      <c r="G6217" s="85">
        <v>1735669</v>
      </c>
      <c r="H6217" s="89"/>
      <c r="I6217" s="273" t="s">
        <v>12268</v>
      </c>
      <c r="J6217" s="89"/>
      <c r="K6217" s="89"/>
      <c r="L6217" s="89"/>
      <c r="M6217" s="89"/>
      <c r="N6217" s="274">
        <v>0</v>
      </c>
      <c r="O6217" s="274">
        <v>18.080000000000002</v>
      </c>
      <c r="P6217" s="89" t="s">
        <v>670</v>
      </c>
    </row>
    <row r="6218" spans="1:16" ht="51">
      <c r="A6218" s="271">
        <v>206</v>
      </c>
      <c r="B6218" s="89"/>
      <c r="C6218" s="272" t="s">
        <v>97</v>
      </c>
      <c r="D6218" s="84">
        <v>43584</v>
      </c>
      <c r="E6218" s="85" t="s">
        <v>10587</v>
      </c>
      <c r="F6218" s="85" t="s">
        <v>3</v>
      </c>
      <c r="G6218" s="85">
        <v>1735663</v>
      </c>
      <c r="H6218" s="89"/>
      <c r="I6218" s="273" t="s">
        <v>12269</v>
      </c>
      <c r="J6218" s="89"/>
      <c r="K6218" s="89"/>
      <c r="L6218" s="89"/>
      <c r="M6218" s="89"/>
      <c r="N6218" s="274">
        <v>0</v>
      </c>
      <c r="O6218" s="274">
        <v>6</v>
      </c>
      <c r="P6218" s="89" t="s">
        <v>670</v>
      </c>
    </row>
    <row r="6219" spans="1:16" ht="51">
      <c r="A6219" s="271">
        <v>212</v>
      </c>
      <c r="B6219" s="89"/>
      <c r="C6219" s="272" t="s">
        <v>100</v>
      </c>
      <c r="D6219" s="84">
        <v>43584</v>
      </c>
      <c r="E6219" s="85" t="s">
        <v>10588</v>
      </c>
      <c r="F6219" s="85" t="s">
        <v>3</v>
      </c>
      <c r="G6219" s="85">
        <v>1735639</v>
      </c>
      <c r="H6219" s="89"/>
      <c r="I6219" s="273" t="s">
        <v>12270</v>
      </c>
      <c r="J6219" s="89"/>
      <c r="K6219" s="89"/>
      <c r="L6219" s="89"/>
      <c r="M6219" s="89"/>
      <c r="N6219" s="274">
        <v>0</v>
      </c>
      <c r="O6219" s="274">
        <v>1275</v>
      </c>
      <c r="P6219" s="89" t="s">
        <v>670</v>
      </c>
    </row>
    <row r="6220" spans="1:16" ht="51">
      <c r="A6220" s="271">
        <v>212</v>
      </c>
      <c r="B6220" s="89"/>
      <c r="C6220" s="272" t="s">
        <v>100</v>
      </c>
      <c r="D6220" s="84">
        <v>43584</v>
      </c>
      <c r="E6220" s="85" t="s">
        <v>10589</v>
      </c>
      <c r="F6220" s="85" t="s">
        <v>3</v>
      </c>
      <c r="G6220" s="85">
        <v>1735638</v>
      </c>
      <c r="H6220" s="89"/>
      <c r="I6220" s="273" t="s">
        <v>12271</v>
      </c>
      <c r="J6220" s="89"/>
      <c r="K6220" s="89"/>
      <c r="L6220" s="89"/>
      <c r="M6220" s="89"/>
      <c r="N6220" s="274">
        <v>0</v>
      </c>
      <c r="O6220" s="274">
        <v>1100.04</v>
      </c>
      <c r="P6220" s="89" t="s">
        <v>670</v>
      </c>
    </row>
    <row r="6221" spans="1:16" ht="38.25">
      <c r="A6221" s="271">
        <v>526</v>
      </c>
      <c r="B6221" s="89"/>
      <c r="C6221" s="272" t="s">
        <v>610</v>
      </c>
      <c r="D6221" s="84">
        <v>43584</v>
      </c>
      <c r="E6221" s="85" t="s">
        <v>10590</v>
      </c>
      <c r="F6221" s="85" t="s">
        <v>3</v>
      </c>
      <c r="G6221" s="85">
        <v>1735830</v>
      </c>
      <c r="H6221" s="89"/>
      <c r="I6221" s="273" t="s">
        <v>12130</v>
      </c>
      <c r="J6221" s="89"/>
      <c r="K6221" s="89"/>
      <c r="L6221" s="89"/>
      <c r="M6221" s="89"/>
      <c r="N6221" s="274">
        <v>0</v>
      </c>
      <c r="O6221" s="274">
        <v>31</v>
      </c>
      <c r="P6221" s="89" t="s">
        <v>670</v>
      </c>
    </row>
    <row r="6222" spans="1:16" ht="51">
      <c r="A6222" s="271" t="s">
        <v>565</v>
      </c>
      <c r="B6222" s="89"/>
      <c r="C6222" s="272" t="s">
        <v>615</v>
      </c>
      <c r="D6222" s="84">
        <v>43584</v>
      </c>
      <c r="E6222" s="85" t="s">
        <v>10591</v>
      </c>
      <c r="F6222" s="85" t="s">
        <v>3</v>
      </c>
      <c r="G6222" s="85">
        <v>1735828</v>
      </c>
      <c r="H6222" s="89"/>
      <c r="I6222" s="273" t="s">
        <v>12272</v>
      </c>
      <c r="J6222" s="89"/>
      <c r="K6222" s="89"/>
      <c r="L6222" s="89"/>
      <c r="M6222" s="89"/>
      <c r="N6222" s="274">
        <v>0</v>
      </c>
      <c r="O6222" s="274">
        <v>1187</v>
      </c>
      <c r="P6222" s="89" t="s">
        <v>670</v>
      </c>
    </row>
    <row r="6223" spans="1:16" ht="38.25">
      <c r="A6223" s="271">
        <v>16</v>
      </c>
      <c r="B6223" s="89"/>
      <c r="C6223" s="272" t="s">
        <v>43</v>
      </c>
      <c r="D6223" s="84">
        <v>43584</v>
      </c>
      <c r="E6223" s="85" t="s">
        <v>10592</v>
      </c>
      <c r="F6223" s="85" t="s">
        <v>3</v>
      </c>
      <c r="G6223" s="85">
        <v>1735779</v>
      </c>
      <c r="H6223" s="89"/>
      <c r="I6223" s="273" t="s">
        <v>12273</v>
      </c>
      <c r="J6223" s="89"/>
      <c r="K6223" s="89"/>
      <c r="L6223" s="89"/>
      <c r="M6223" s="89"/>
      <c r="N6223" s="274">
        <v>0</v>
      </c>
      <c r="O6223" s="274">
        <v>11588</v>
      </c>
      <c r="P6223" s="89" t="s">
        <v>670</v>
      </c>
    </row>
    <row r="6224" spans="1:16" ht="51">
      <c r="A6224" s="271">
        <v>35</v>
      </c>
      <c r="B6224" s="89"/>
      <c r="C6224" s="272" t="s">
        <v>46</v>
      </c>
      <c r="D6224" s="84">
        <v>43584</v>
      </c>
      <c r="E6224" s="85" t="s">
        <v>10593</v>
      </c>
      <c r="F6224" s="85" t="s">
        <v>3</v>
      </c>
      <c r="G6224" s="85">
        <v>1735752</v>
      </c>
      <c r="H6224" s="89"/>
      <c r="I6224" s="273" t="s">
        <v>12274</v>
      </c>
      <c r="J6224" s="89"/>
      <c r="K6224" s="89"/>
      <c r="L6224" s="89"/>
      <c r="M6224" s="89"/>
      <c r="N6224" s="274">
        <v>0</v>
      </c>
      <c r="O6224" s="274">
        <v>1583.23</v>
      </c>
      <c r="P6224" s="89" t="s">
        <v>670</v>
      </c>
    </row>
    <row r="6225" spans="1:16" ht="51">
      <c r="A6225" s="271">
        <v>526</v>
      </c>
      <c r="B6225" s="89"/>
      <c r="C6225" s="272" t="s">
        <v>610</v>
      </c>
      <c r="D6225" s="84">
        <v>43584</v>
      </c>
      <c r="E6225" s="85" t="s">
        <v>10594</v>
      </c>
      <c r="F6225" s="85" t="s">
        <v>3</v>
      </c>
      <c r="G6225" s="85">
        <v>1735726</v>
      </c>
      <c r="H6225" s="89"/>
      <c r="I6225" s="273" t="s">
        <v>12275</v>
      </c>
      <c r="J6225" s="89"/>
      <c r="K6225" s="89"/>
      <c r="L6225" s="89"/>
      <c r="M6225" s="89"/>
      <c r="N6225" s="274">
        <v>0</v>
      </c>
      <c r="O6225" s="274">
        <v>178</v>
      </c>
      <c r="P6225" s="89" t="s">
        <v>670</v>
      </c>
    </row>
    <row r="6226" spans="1:16" ht="51">
      <c r="A6226" s="271" t="s">
        <v>565</v>
      </c>
      <c r="B6226" s="89"/>
      <c r="C6226" s="272" t="s">
        <v>615</v>
      </c>
      <c r="D6226" s="84">
        <v>43584</v>
      </c>
      <c r="E6226" s="85" t="s">
        <v>10595</v>
      </c>
      <c r="F6226" s="85" t="s">
        <v>3</v>
      </c>
      <c r="G6226" s="85">
        <v>1735721</v>
      </c>
      <c r="H6226" s="89"/>
      <c r="I6226" s="273" t="s">
        <v>12276</v>
      </c>
      <c r="J6226" s="89"/>
      <c r="K6226" s="89"/>
      <c r="L6226" s="89"/>
      <c r="M6226" s="89"/>
      <c r="N6226" s="274">
        <v>0</v>
      </c>
      <c r="O6226" s="274">
        <v>8.120000000000001</v>
      </c>
      <c r="P6226" s="89" t="s">
        <v>670</v>
      </c>
    </row>
    <row r="6227" spans="1:16" ht="51">
      <c r="A6227" s="271" t="s">
        <v>565</v>
      </c>
      <c r="B6227" s="89"/>
      <c r="C6227" s="272" t="s">
        <v>615</v>
      </c>
      <c r="D6227" s="84">
        <v>43584</v>
      </c>
      <c r="E6227" s="85" t="s">
        <v>10596</v>
      </c>
      <c r="F6227" s="85" t="s">
        <v>3</v>
      </c>
      <c r="G6227" s="85">
        <v>1735719</v>
      </c>
      <c r="H6227" s="89"/>
      <c r="I6227" s="273" t="s">
        <v>12277</v>
      </c>
      <c r="J6227" s="89"/>
      <c r="K6227" s="89"/>
      <c r="L6227" s="89"/>
      <c r="M6227" s="89"/>
      <c r="N6227" s="274">
        <v>0</v>
      </c>
      <c r="O6227" s="274">
        <v>8.0500000000000007</v>
      </c>
      <c r="P6227" s="89" t="s">
        <v>670</v>
      </c>
    </row>
    <row r="6228" spans="1:16" ht="38.25">
      <c r="A6228" s="271" t="s">
        <v>565</v>
      </c>
      <c r="B6228" s="89"/>
      <c r="C6228" s="272" t="s">
        <v>615</v>
      </c>
      <c r="D6228" s="84">
        <v>43584</v>
      </c>
      <c r="E6228" s="85" t="s">
        <v>10597</v>
      </c>
      <c r="F6228" s="85" t="s">
        <v>3</v>
      </c>
      <c r="G6228" s="85">
        <v>1735656</v>
      </c>
      <c r="H6228" s="89"/>
      <c r="I6228" s="273" t="s">
        <v>12278</v>
      </c>
      <c r="J6228" s="89"/>
      <c r="K6228" s="89"/>
      <c r="L6228" s="89"/>
      <c r="M6228" s="89"/>
      <c r="N6228" s="274">
        <v>0</v>
      </c>
      <c r="O6228" s="274">
        <v>12766.130000000001</v>
      </c>
      <c r="P6228" s="89" t="s">
        <v>670</v>
      </c>
    </row>
    <row r="6229" spans="1:16" ht="51">
      <c r="A6229" s="271" t="s">
        <v>565</v>
      </c>
      <c r="B6229" s="89"/>
      <c r="C6229" s="272" t="s">
        <v>615</v>
      </c>
      <c r="D6229" s="84">
        <v>43584</v>
      </c>
      <c r="E6229" s="85" t="s">
        <v>10598</v>
      </c>
      <c r="F6229" s="85" t="s">
        <v>3</v>
      </c>
      <c r="G6229" s="85">
        <v>1735665</v>
      </c>
      <c r="H6229" s="89"/>
      <c r="I6229" s="273" t="s">
        <v>5141</v>
      </c>
      <c r="J6229" s="89"/>
      <c r="K6229" s="89"/>
      <c r="L6229" s="89"/>
      <c r="M6229" s="89"/>
      <c r="N6229" s="274">
        <v>0</v>
      </c>
      <c r="O6229" s="274">
        <v>100</v>
      </c>
      <c r="P6229" s="89" t="s">
        <v>670</v>
      </c>
    </row>
    <row r="6230" spans="1:16" ht="51">
      <c r="A6230" s="271" t="s">
        <v>565</v>
      </c>
      <c r="B6230" s="89"/>
      <c r="C6230" s="272" t="s">
        <v>615</v>
      </c>
      <c r="D6230" s="84">
        <v>43584</v>
      </c>
      <c r="E6230" s="85" t="s">
        <v>10599</v>
      </c>
      <c r="F6230" s="85" t="s">
        <v>3</v>
      </c>
      <c r="G6230" s="85">
        <v>1735670</v>
      </c>
      <c r="H6230" s="89"/>
      <c r="I6230" s="273" t="s">
        <v>8191</v>
      </c>
      <c r="J6230" s="89"/>
      <c r="K6230" s="89"/>
      <c r="L6230" s="89"/>
      <c r="M6230" s="89"/>
      <c r="N6230" s="274">
        <v>0</v>
      </c>
      <c r="O6230" s="274">
        <v>44</v>
      </c>
      <c r="P6230" s="89" t="s">
        <v>670</v>
      </c>
    </row>
    <row r="6231" spans="1:16" ht="51">
      <c r="A6231" s="271">
        <v>41</v>
      </c>
      <c r="B6231" s="89"/>
      <c r="C6231" s="272" t="s">
        <v>47</v>
      </c>
      <c r="D6231" s="84">
        <v>43584</v>
      </c>
      <c r="E6231" s="85" t="s">
        <v>10600</v>
      </c>
      <c r="F6231" s="85" t="s">
        <v>3</v>
      </c>
      <c r="G6231" s="85">
        <v>1735676</v>
      </c>
      <c r="H6231" s="89"/>
      <c r="I6231" s="273" t="s">
        <v>12279</v>
      </c>
      <c r="J6231" s="89"/>
      <c r="K6231" s="89"/>
      <c r="L6231" s="89"/>
      <c r="M6231" s="89"/>
      <c r="N6231" s="274">
        <v>0</v>
      </c>
      <c r="O6231" s="274">
        <v>594</v>
      </c>
      <c r="P6231" s="89" t="s">
        <v>670</v>
      </c>
    </row>
    <row r="6232" spans="1:16" ht="38.25">
      <c r="A6232" s="271" t="s">
        <v>565</v>
      </c>
      <c r="B6232" s="89"/>
      <c r="C6232" s="272" t="s">
        <v>615</v>
      </c>
      <c r="D6232" s="84">
        <v>43584</v>
      </c>
      <c r="E6232" s="85" t="s">
        <v>10601</v>
      </c>
      <c r="F6232" s="85" t="s">
        <v>3</v>
      </c>
      <c r="G6232" s="85">
        <v>1735684</v>
      </c>
      <c r="H6232" s="89"/>
      <c r="I6232" s="273" t="s">
        <v>12280</v>
      </c>
      <c r="J6232" s="89"/>
      <c r="K6232" s="89"/>
      <c r="L6232" s="89"/>
      <c r="M6232" s="89"/>
      <c r="N6232" s="274">
        <v>0</v>
      </c>
      <c r="O6232" s="274">
        <v>1395.43</v>
      </c>
      <c r="P6232" s="89" t="s">
        <v>670</v>
      </c>
    </row>
    <row r="6233" spans="1:16" ht="51">
      <c r="A6233" s="271">
        <v>599</v>
      </c>
      <c r="B6233" s="89"/>
      <c r="C6233" s="272" t="s">
        <v>1372</v>
      </c>
      <c r="D6233" s="84">
        <v>43584</v>
      </c>
      <c r="E6233" s="85" t="s">
        <v>10602</v>
      </c>
      <c r="F6233" s="85" t="s">
        <v>3</v>
      </c>
      <c r="G6233" s="85">
        <v>1735692</v>
      </c>
      <c r="H6233" s="89"/>
      <c r="I6233" s="273" t="s">
        <v>12281</v>
      </c>
      <c r="J6233" s="89"/>
      <c r="K6233" s="89"/>
      <c r="L6233" s="89"/>
      <c r="M6233" s="89"/>
      <c r="N6233" s="274">
        <v>0</v>
      </c>
      <c r="O6233" s="274">
        <v>792</v>
      </c>
      <c r="P6233" s="89" t="s">
        <v>670</v>
      </c>
    </row>
    <row r="6234" spans="1:16" ht="51">
      <c r="A6234" s="271">
        <v>46</v>
      </c>
      <c r="B6234" s="89"/>
      <c r="C6234" s="272" t="s">
        <v>48</v>
      </c>
      <c r="D6234" s="84">
        <v>43584</v>
      </c>
      <c r="E6234" s="85" t="s">
        <v>10603</v>
      </c>
      <c r="F6234" s="85" t="s">
        <v>3</v>
      </c>
      <c r="G6234" s="85">
        <v>1735703</v>
      </c>
      <c r="H6234" s="89"/>
      <c r="I6234" s="273" t="s">
        <v>12282</v>
      </c>
      <c r="J6234" s="89"/>
      <c r="K6234" s="89"/>
      <c r="L6234" s="89"/>
      <c r="M6234" s="89"/>
      <c r="N6234" s="274">
        <v>0</v>
      </c>
      <c r="O6234" s="274">
        <v>5000</v>
      </c>
      <c r="P6234" s="89" t="s">
        <v>670</v>
      </c>
    </row>
    <row r="6235" spans="1:16" ht="51">
      <c r="A6235" s="271" t="s">
        <v>565</v>
      </c>
      <c r="B6235" s="89"/>
      <c r="C6235" s="272" t="s">
        <v>615</v>
      </c>
      <c r="D6235" s="84">
        <v>43584</v>
      </c>
      <c r="E6235" s="85" t="s">
        <v>10604</v>
      </c>
      <c r="F6235" s="85" t="s">
        <v>3</v>
      </c>
      <c r="G6235" s="85">
        <v>1735708</v>
      </c>
      <c r="H6235" s="89"/>
      <c r="I6235" s="273" t="s">
        <v>12283</v>
      </c>
      <c r="J6235" s="89"/>
      <c r="K6235" s="89"/>
      <c r="L6235" s="89"/>
      <c r="M6235" s="89"/>
      <c r="N6235" s="274">
        <v>0</v>
      </c>
      <c r="O6235" s="274">
        <v>40</v>
      </c>
      <c r="P6235" s="89" t="s">
        <v>670</v>
      </c>
    </row>
    <row r="6236" spans="1:16" ht="51">
      <c r="A6236" s="271" t="s">
        <v>565</v>
      </c>
      <c r="B6236" s="89"/>
      <c r="C6236" s="272" t="s">
        <v>615</v>
      </c>
      <c r="D6236" s="84">
        <v>43584</v>
      </c>
      <c r="E6236" s="85" t="s">
        <v>10605</v>
      </c>
      <c r="F6236" s="85" t="s">
        <v>3</v>
      </c>
      <c r="G6236" s="85">
        <v>1735709</v>
      </c>
      <c r="H6236" s="89"/>
      <c r="I6236" s="273" t="s">
        <v>12284</v>
      </c>
      <c r="J6236" s="89"/>
      <c r="K6236" s="89"/>
      <c r="L6236" s="89"/>
      <c r="M6236" s="89"/>
      <c r="N6236" s="274">
        <v>0</v>
      </c>
      <c r="O6236" s="274">
        <v>23.400000000000002</v>
      </c>
      <c r="P6236" s="89" t="s">
        <v>670</v>
      </c>
    </row>
    <row r="6237" spans="1:16" ht="51">
      <c r="A6237" s="271" t="s">
        <v>565</v>
      </c>
      <c r="B6237" s="89"/>
      <c r="C6237" s="272" t="s">
        <v>615</v>
      </c>
      <c r="D6237" s="84">
        <v>43584</v>
      </c>
      <c r="E6237" s="85" t="s">
        <v>10606</v>
      </c>
      <c r="F6237" s="85" t="s">
        <v>3</v>
      </c>
      <c r="G6237" s="85">
        <v>1735718</v>
      </c>
      <c r="H6237" s="89"/>
      <c r="I6237" s="273" t="s">
        <v>12285</v>
      </c>
      <c r="J6237" s="89"/>
      <c r="K6237" s="89"/>
      <c r="L6237" s="89"/>
      <c r="M6237" s="89"/>
      <c r="N6237" s="274">
        <v>0</v>
      </c>
      <c r="O6237" s="274">
        <v>1443</v>
      </c>
      <c r="P6237" s="89" t="s">
        <v>670</v>
      </c>
    </row>
    <row r="6238" spans="1:16" ht="51">
      <c r="A6238" s="271">
        <v>20</v>
      </c>
      <c r="B6238" s="89"/>
      <c r="C6238" s="272" t="s">
        <v>44</v>
      </c>
      <c r="D6238" s="84">
        <v>43585</v>
      </c>
      <c r="E6238" s="85" t="s">
        <v>10607</v>
      </c>
      <c r="F6238" s="85" t="s">
        <v>3</v>
      </c>
      <c r="G6238" s="85">
        <v>1736167</v>
      </c>
      <c r="H6238" s="89"/>
      <c r="I6238" s="273" t="s">
        <v>12286</v>
      </c>
      <c r="J6238" s="89"/>
      <c r="K6238" s="89"/>
      <c r="L6238" s="89"/>
      <c r="M6238" s="89"/>
      <c r="N6238" s="274">
        <v>0</v>
      </c>
      <c r="O6238" s="274">
        <v>100</v>
      </c>
      <c r="P6238" s="89" t="s">
        <v>670</v>
      </c>
    </row>
    <row r="6239" spans="1:16" ht="38.25">
      <c r="A6239" s="271">
        <v>650</v>
      </c>
      <c r="B6239" s="89"/>
      <c r="C6239" s="272" t="s">
        <v>187</v>
      </c>
      <c r="D6239" s="84">
        <v>43585</v>
      </c>
      <c r="E6239" s="85" t="s">
        <v>10608</v>
      </c>
      <c r="F6239" s="85" t="s">
        <v>3</v>
      </c>
      <c r="G6239" s="85">
        <v>1736166</v>
      </c>
      <c r="H6239" s="89"/>
      <c r="I6239" s="273" t="s">
        <v>12287</v>
      </c>
      <c r="J6239" s="89"/>
      <c r="K6239" s="89"/>
      <c r="L6239" s="89"/>
      <c r="M6239" s="89"/>
      <c r="N6239" s="274">
        <v>0</v>
      </c>
      <c r="O6239" s="274">
        <v>0.66</v>
      </c>
      <c r="P6239" s="89" t="s">
        <v>670</v>
      </c>
    </row>
    <row r="6240" spans="1:16" ht="51">
      <c r="A6240" s="271">
        <v>20</v>
      </c>
      <c r="B6240" s="89"/>
      <c r="C6240" s="272" t="s">
        <v>44</v>
      </c>
      <c r="D6240" s="84">
        <v>43585</v>
      </c>
      <c r="E6240" s="85" t="s">
        <v>10609</v>
      </c>
      <c r="F6240" s="85" t="s">
        <v>3</v>
      </c>
      <c r="G6240" s="85">
        <v>1736165</v>
      </c>
      <c r="H6240" s="89"/>
      <c r="I6240" s="273" t="s">
        <v>12286</v>
      </c>
      <c r="J6240" s="89"/>
      <c r="K6240" s="89"/>
      <c r="L6240" s="89"/>
      <c r="M6240" s="89"/>
      <c r="N6240" s="274">
        <v>0</v>
      </c>
      <c r="O6240" s="274">
        <v>100</v>
      </c>
      <c r="P6240" s="89" t="s">
        <v>670</v>
      </c>
    </row>
    <row r="6241" spans="1:16" ht="51">
      <c r="A6241" s="271">
        <v>20</v>
      </c>
      <c r="B6241" s="89"/>
      <c r="C6241" s="272" t="s">
        <v>44</v>
      </c>
      <c r="D6241" s="84">
        <v>43585</v>
      </c>
      <c r="E6241" s="85" t="s">
        <v>10610</v>
      </c>
      <c r="F6241" s="85" t="s">
        <v>3</v>
      </c>
      <c r="G6241" s="85">
        <v>1736164</v>
      </c>
      <c r="H6241" s="89"/>
      <c r="I6241" s="273" t="s">
        <v>12286</v>
      </c>
      <c r="J6241" s="89"/>
      <c r="K6241" s="89"/>
      <c r="L6241" s="89"/>
      <c r="M6241" s="89"/>
      <c r="N6241" s="274">
        <v>0</v>
      </c>
      <c r="O6241" s="274">
        <v>100</v>
      </c>
      <c r="P6241" s="89" t="s">
        <v>670</v>
      </c>
    </row>
    <row r="6242" spans="1:16" ht="51">
      <c r="A6242" s="271">
        <v>526</v>
      </c>
      <c r="B6242" s="89"/>
      <c r="C6242" s="272" t="s">
        <v>610</v>
      </c>
      <c r="D6242" s="84">
        <v>43585</v>
      </c>
      <c r="E6242" s="85" t="s">
        <v>10611</v>
      </c>
      <c r="F6242" s="85" t="s">
        <v>3</v>
      </c>
      <c r="G6242" s="85">
        <v>1736169</v>
      </c>
      <c r="H6242" s="89"/>
      <c r="I6242" s="273" t="s">
        <v>8203</v>
      </c>
      <c r="J6242" s="89"/>
      <c r="K6242" s="89"/>
      <c r="L6242" s="89"/>
      <c r="M6242" s="89"/>
      <c r="N6242" s="274">
        <v>0</v>
      </c>
      <c r="O6242" s="274">
        <v>29.72</v>
      </c>
      <c r="P6242" s="89" t="s">
        <v>670</v>
      </c>
    </row>
    <row r="6243" spans="1:16" ht="51">
      <c r="A6243" s="271">
        <v>35</v>
      </c>
      <c r="B6243" s="89"/>
      <c r="C6243" s="272" t="s">
        <v>46</v>
      </c>
      <c r="D6243" s="84">
        <v>43585</v>
      </c>
      <c r="E6243" s="85" t="s">
        <v>10612</v>
      </c>
      <c r="F6243" s="85" t="s">
        <v>3</v>
      </c>
      <c r="G6243" s="85">
        <v>1736173</v>
      </c>
      <c r="H6243" s="89"/>
      <c r="I6243" s="273" t="s">
        <v>12288</v>
      </c>
      <c r="J6243" s="89"/>
      <c r="K6243" s="89"/>
      <c r="L6243" s="89"/>
      <c r="M6243" s="89"/>
      <c r="N6243" s="274">
        <v>0</v>
      </c>
      <c r="O6243" s="274">
        <v>40</v>
      </c>
      <c r="P6243" s="89" t="s">
        <v>670</v>
      </c>
    </row>
    <row r="6244" spans="1:16" ht="51">
      <c r="A6244" s="271">
        <v>20</v>
      </c>
      <c r="B6244" s="89"/>
      <c r="C6244" s="272" t="s">
        <v>44</v>
      </c>
      <c r="D6244" s="84">
        <v>43585</v>
      </c>
      <c r="E6244" s="85" t="s">
        <v>10613</v>
      </c>
      <c r="F6244" s="85" t="s">
        <v>3</v>
      </c>
      <c r="G6244" s="85">
        <v>1736200</v>
      </c>
      <c r="H6244" s="89"/>
      <c r="I6244" s="273" t="s">
        <v>12289</v>
      </c>
      <c r="J6244" s="89"/>
      <c r="K6244" s="89"/>
      <c r="L6244" s="89"/>
      <c r="M6244" s="89"/>
      <c r="N6244" s="274">
        <v>0</v>
      </c>
      <c r="O6244" s="274">
        <v>20</v>
      </c>
      <c r="P6244" s="89" t="s">
        <v>670</v>
      </c>
    </row>
    <row r="6245" spans="1:16" ht="51">
      <c r="A6245" s="271">
        <v>20</v>
      </c>
      <c r="B6245" s="89"/>
      <c r="C6245" s="272" t="s">
        <v>44</v>
      </c>
      <c r="D6245" s="84">
        <v>43585</v>
      </c>
      <c r="E6245" s="85" t="s">
        <v>10614</v>
      </c>
      <c r="F6245" s="85" t="s">
        <v>3</v>
      </c>
      <c r="G6245" s="85">
        <v>1736203</v>
      </c>
      <c r="H6245" s="89"/>
      <c r="I6245" s="273" t="s">
        <v>12290</v>
      </c>
      <c r="J6245" s="89"/>
      <c r="K6245" s="89"/>
      <c r="L6245" s="89"/>
      <c r="M6245" s="89"/>
      <c r="N6245" s="274">
        <v>0</v>
      </c>
      <c r="O6245" s="274">
        <v>0.86</v>
      </c>
      <c r="P6245" s="89" t="s">
        <v>670</v>
      </c>
    </row>
    <row r="6246" spans="1:16" ht="51">
      <c r="A6246" s="271">
        <v>212</v>
      </c>
      <c r="B6246" s="89"/>
      <c r="C6246" s="272" t="s">
        <v>100</v>
      </c>
      <c r="D6246" s="84">
        <v>43585</v>
      </c>
      <c r="E6246" s="85" t="s">
        <v>10615</v>
      </c>
      <c r="F6246" s="85" t="s">
        <v>3</v>
      </c>
      <c r="G6246" s="85">
        <v>1736216</v>
      </c>
      <c r="H6246" s="89"/>
      <c r="I6246" s="273" t="s">
        <v>12291</v>
      </c>
      <c r="J6246" s="89"/>
      <c r="K6246" s="89"/>
      <c r="L6246" s="89"/>
      <c r="M6246" s="89"/>
      <c r="N6246" s="274">
        <v>0</v>
      </c>
      <c r="O6246" s="274">
        <v>100</v>
      </c>
      <c r="P6246" s="89" t="s">
        <v>670</v>
      </c>
    </row>
    <row r="6247" spans="1:16" ht="38.25">
      <c r="A6247" s="271" t="s">
        <v>565</v>
      </c>
      <c r="B6247" s="89"/>
      <c r="C6247" s="272" t="s">
        <v>615</v>
      </c>
      <c r="D6247" s="84">
        <v>43585</v>
      </c>
      <c r="E6247" s="85" t="s">
        <v>10616</v>
      </c>
      <c r="F6247" s="85" t="s">
        <v>3</v>
      </c>
      <c r="G6247" s="85">
        <v>1736228</v>
      </c>
      <c r="H6247" s="89"/>
      <c r="I6247" s="273" t="s">
        <v>12292</v>
      </c>
      <c r="J6247" s="89"/>
      <c r="K6247" s="89"/>
      <c r="L6247" s="89"/>
      <c r="M6247" s="89"/>
      <c r="N6247" s="274">
        <v>0</v>
      </c>
      <c r="O6247" s="274">
        <v>11378.24</v>
      </c>
      <c r="P6247" s="89" t="s">
        <v>670</v>
      </c>
    </row>
    <row r="6248" spans="1:16" ht="38.25">
      <c r="A6248" s="271" t="s">
        <v>565</v>
      </c>
      <c r="B6248" s="89"/>
      <c r="C6248" s="272" t="s">
        <v>615</v>
      </c>
      <c r="D6248" s="84">
        <v>43585</v>
      </c>
      <c r="E6248" s="85" t="s">
        <v>10617</v>
      </c>
      <c r="F6248" s="85" t="s">
        <v>3</v>
      </c>
      <c r="G6248" s="85">
        <v>1736236</v>
      </c>
      <c r="H6248" s="89"/>
      <c r="I6248" s="273" t="s">
        <v>12293</v>
      </c>
      <c r="J6248" s="89"/>
      <c r="K6248" s="89"/>
      <c r="L6248" s="89"/>
      <c r="M6248" s="89"/>
      <c r="N6248" s="274">
        <v>0</v>
      </c>
      <c r="O6248" s="274">
        <v>13741.9</v>
      </c>
      <c r="P6248" s="89" t="s">
        <v>670</v>
      </c>
    </row>
    <row r="6249" spans="1:16" ht="51">
      <c r="A6249" s="271">
        <v>212</v>
      </c>
      <c r="B6249" s="89"/>
      <c r="C6249" s="272" t="s">
        <v>100</v>
      </c>
      <c r="D6249" s="84">
        <v>43585</v>
      </c>
      <c r="E6249" s="85" t="s">
        <v>10618</v>
      </c>
      <c r="F6249" s="85" t="s">
        <v>3</v>
      </c>
      <c r="G6249" s="85">
        <v>1736252</v>
      </c>
      <c r="H6249" s="89"/>
      <c r="I6249" s="273" t="s">
        <v>12294</v>
      </c>
      <c r="J6249" s="89"/>
      <c r="K6249" s="89"/>
      <c r="L6249" s="89"/>
      <c r="M6249" s="89"/>
      <c r="N6249" s="274">
        <v>0</v>
      </c>
      <c r="O6249" s="274">
        <v>274</v>
      </c>
      <c r="P6249" s="89" t="s">
        <v>670</v>
      </c>
    </row>
    <row r="6250" spans="1:16" ht="63.75">
      <c r="A6250" s="271">
        <v>10</v>
      </c>
      <c r="B6250" s="89"/>
      <c r="C6250" s="272" t="s">
        <v>41</v>
      </c>
      <c r="D6250" s="84">
        <v>43585</v>
      </c>
      <c r="E6250" s="85" t="s">
        <v>10619</v>
      </c>
      <c r="F6250" s="85" t="s">
        <v>3</v>
      </c>
      <c r="G6250" s="85">
        <v>1736265</v>
      </c>
      <c r="H6250" s="89"/>
      <c r="I6250" s="273" t="s">
        <v>12295</v>
      </c>
      <c r="J6250" s="89"/>
      <c r="K6250" s="89"/>
      <c r="L6250" s="89"/>
      <c r="M6250" s="89"/>
      <c r="N6250" s="274">
        <v>0</v>
      </c>
      <c r="O6250" s="274">
        <v>5916</v>
      </c>
      <c r="P6250" s="89" t="s">
        <v>670</v>
      </c>
    </row>
    <row r="6251" spans="1:16" ht="51">
      <c r="A6251" s="271" t="s">
        <v>565</v>
      </c>
      <c r="B6251" s="89"/>
      <c r="C6251" s="272" t="s">
        <v>615</v>
      </c>
      <c r="D6251" s="84">
        <v>43585</v>
      </c>
      <c r="E6251" s="85" t="s">
        <v>10620</v>
      </c>
      <c r="F6251" s="85" t="s">
        <v>3</v>
      </c>
      <c r="G6251" s="85">
        <v>1736277</v>
      </c>
      <c r="H6251" s="89"/>
      <c r="I6251" s="273" t="s">
        <v>12296</v>
      </c>
      <c r="J6251" s="89"/>
      <c r="K6251" s="89"/>
      <c r="L6251" s="89"/>
      <c r="M6251" s="89"/>
      <c r="N6251" s="274">
        <v>0</v>
      </c>
      <c r="O6251" s="274">
        <v>3529.34</v>
      </c>
      <c r="P6251" s="89" t="s">
        <v>670</v>
      </c>
    </row>
    <row r="6252" spans="1:16" ht="38.25">
      <c r="A6252" s="271">
        <v>16</v>
      </c>
      <c r="B6252" s="89"/>
      <c r="C6252" s="272" t="s">
        <v>43</v>
      </c>
      <c r="D6252" s="84">
        <v>43585</v>
      </c>
      <c r="E6252" s="85" t="s">
        <v>10621</v>
      </c>
      <c r="F6252" s="85" t="s">
        <v>3</v>
      </c>
      <c r="G6252" s="85">
        <v>1736278</v>
      </c>
      <c r="H6252" s="89"/>
      <c r="I6252" s="273" t="s">
        <v>12297</v>
      </c>
      <c r="J6252" s="89"/>
      <c r="K6252" s="89"/>
      <c r="L6252" s="89"/>
      <c r="M6252" s="89"/>
      <c r="N6252" s="274">
        <v>0</v>
      </c>
      <c r="O6252" s="274">
        <v>9296</v>
      </c>
      <c r="P6252" s="89" t="s">
        <v>670</v>
      </c>
    </row>
    <row r="6253" spans="1:16" ht="51">
      <c r="A6253" s="271" t="s">
        <v>565</v>
      </c>
      <c r="B6253" s="89"/>
      <c r="C6253" s="272" t="s">
        <v>615</v>
      </c>
      <c r="D6253" s="84">
        <v>43585</v>
      </c>
      <c r="E6253" s="85" t="s">
        <v>10622</v>
      </c>
      <c r="F6253" s="85" t="s">
        <v>3</v>
      </c>
      <c r="G6253" s="85">
        <v>1736279</v>
      </c>
      <c r="H6253" s="89"/>
      <c r="I6253" s="273" t="s">
        <v>12296</v>
      </c>
      <c r="J6253" s="89"/>
      <c r="K6253" s="89"/>
      <c r="L6253" s="89"/>
      <c r="M6253" s="89"/>
      <c r="N6253" s="274">
        <v>0</v>
      </c>
      <c r="O6253" s="274">
        <v>3529.34</v>
      </c>
      <c r="P6253" s="89" t="s">
        <v>670</v>
      </c>
    </row>
    <row r="6254" spans="1:16" ht="38.25">
      <c r="A6254" s="271">
        <v>526</v>
      </c>
      <c r="B6254" s="89"/>
      <c r="C6254" s="272" t="s">
        <v>610</v>
      </c>
      <c r="D6254" s="84">
        <v>43585</v>
      </c>
      <c r="E6254" s="85" t="s">
        <v>10623</v>
      </c>
      <c r="F6254" s="85" t="s">
        <v>3</v>
      </c>
      <c r="G6254" s="85">
        <v>1736282</v>
      </c>
      <c r="H6254" s="89"/>
      <c r="I6254" s="273" t="s">
        <v>12298</v>
      </c>
      <c r="J6254" s="89"/>
      <c r="K6254" s="89"/>
      <c r="L6254" s="89"/>
      <c r="M6254" s="89"/>
      <c r="N6254" s="274">
        <v>0</v>
      </c>
      <c r="O6254" s="274">
        <v>152</v>
      </c>
      <c r="P6254" s="89" t="s">
        <v>670</v>
      </c>
    </row>
    <row r="6255" spans="1:16" ht="51">
      <c r="A6255" s="271">
        <v>244</v>
      </c>
      <c r="B6255" s="89"/>
      <c r="C6255" s="272" t="s">
        <v>110</v>
      </c>
      <c r="D6255" s="84">
        <v>43585</v>
      </c>
      <c r="E6255" s="85" t="s">
        <v>10624</v>
      </c>
      <c r="F6255" s="85" t="s">
        <v>3</v>
      </c>
      <c r="G6255" s="85">
        <v>1736283</v>
      </c>
      <c r="H6255" s="89"/>
      <c r="I6255" s="273" t="s">
        <v>12299</v>
      </c>
      <c r="J6255" s="89"/>
      <c r="K6255" s="89"/>
      <c r="L6255" s="89"/>
      <c r="M6255" s="89"/>
      <c r="N6255" s="274">
        <v>0</v>
      </c>
      <c r="O6255" s="274">
        <v>2000</v>
      </c>
      <c r="P6255" s="89" t="s">
        <v>670</v>
      </c>
    </row>
    <row r="6256" spans="1:16" ht="38.25">
      <c r="A6256" s="271">
        <v>16</v>
      </c>
      <c r="B6256" s="89"/>
      <c r="C6256" s="272" t="s">
        <v>43</v>
      </c>
      <c r="D6256" s="84">
        <v>43585</v>
      </c>
      <c r="E6256" s="85" t="s">
        <v>10625</v>
      </c>
      <c r="F6256" s="85" t="s">
        <v>3</v>
      </c>
      <c r="G6256" s="85">
        <v>1736295</v>
      </c>
      <c r="H6256" s="89"/>
      <c r="I6256" s="273" t="s">
        <v>12300</v>
      </c>
      <c r="J6256" s="89"/>
      <c r="K6256" s="89"/>
      <c r="L6256" s="89"/>
      <c r="M6256" s="89"/>
      <c r="N6256" s="274">
        <v>0</v>
      </c>
      <c r="O6256" s="274">
        <v>2608</v>
      </c>
      <c r="P6256" s="89" t="s">
        <v>670</v>
      </c>
    </row>
    <row r="6257" spans="1:16" ht="51">
      <c r="A6257" s="271">
        <v>81</v>
      </c>
      <c r="B6257" s="89"/>
      <c r="C6257" s="272" t="s">
        <v>55</v>
      </c>
      <c r="D6257" s="84">
        <v>43585</v>
      </c>
      <c r="E6257" s="85" t="s">
        <v>10626</v>
      </c>
      <c r="F6257" s="85" t="s">
        <v>3</v>
      </c>
      <c r="G6257" s="85">
        <v>1736307</v>
      </c>
      <c r="H6257" s="89"/>
      <c r="I6257" s="273" t="s">
        <v>12301</v>
      </c>
      <c r="J6257" s="89"/>
      <c r="K6257" s="89"/>
      <c r="L6257" s="89"/>
      <c r="M6257" s="89"/>
      <c r="N6257" s="274">
        <v>0</v>
      </c>
      <c r="O6257" s="274">
        <v>3100</v>
      </c>
      <c r="P6257" s="89" t="s">
        <v>670</v>
      </c>
    </row>
    <row r="6258" spans="1:16" ht="63.75">
      <c r="A6258" s="271">
        <v>46</v>
      </c>
      <c r="B6258" s="89"/>
      <c r="C6258" s="272" t="s">
        <v>48</v>
      </c>
      <c r="D6258" s="84">
        <v>43585</v>
      </c>
      <c r="E6258" s="85" t="s">
        <v>10627</v>
      </c>
      <c r="F6258" s="85" t="s">
        <v>3</v>
      </c>
      <c r="G6258" s="85">
        <v>1736314</v>
      </c>
      <c r="H6258" s="89"/>
      <c r="I6258" s="273" t="s">
        <v>12302</v>
      </c>
      <c r="J6258" s="89"/>
      <c r="K6258" s="89"/>
      <c r="L6258" s="89"/>
      <c r="M6258" s="89"/>
      <c r="N6258" s="274">
        <v>0</v>
      </c>
      <c r="O6258" s="274">
        <v>3800</v>
      </c>
      <c r="P6258" s="89" t="s">
        <v>670</v>
      </c>
    </row>
    <row r="6259" spans="1:16" ht="63.75">
      <c r="A6259" s="271">
        <v>46</v>
      </c>
      <c r="B6259" s="89"/>
      <c r="C6259" s="272" t="s">
        <v>48</v>
      </c>
      <c r="D6259" s="84">
        <v>43585</v>
      </c>
      <c r="E6259" s="85" t="s">
        <v>10628</v>
      </c>
      <c r="F6259" s="85" t="s">
        <v>3</v>
      </c>
      <c r="G6259" s="85">
        <v>1736315</v>
      </c>
      <c r="H6259" s="89"/>
      <c r="I6259" s="273" t="s">
        <v>12303</v>
      </c>
      <c r="J6259" s="89"/>
      <c r="K6259" s="89"/>
      <c r="L6259" s="89"/>
      <c r="M6259" s="89"/>
      <c r="N6259" s="274">
        <v>0</v>
      </c>
      <c r="O6259" s="274">
        <v>1020</v>
      </c>
      <c r="P6259" s="89" t="s">
        <v>670</v>
      </c>
    </row>
    <row r="6260" spans="1:16" ht="63.75">
      <c r="A6260" s="271" t="s">
        <v>565</v>
      </c>
      <c r="B6260" s="89"/>
      <c r="C6260" s="272" t="s">
        <v>615</v>
      </c>
      <c r="D6260" s="84">
        <v>43585</v>
      </c>
      <c r="E6260" s="85" t="s">
        <v>10629</v>
      </c>
      <c r="F6260" s="85" t="s">
        <v>3</v>
      </c>
      <c r="G6260" s="85">
        <v>1736316</v>
      </c>
      <c r="H6260" s="89"/>
      <c r="I6260" s="273" t="s">
        <v>12304</v>
      </c>
      <c r="J6260" s="89"/>
      <c r="K6260" s="89"/>
      <c r="L6260" s="89"/>
      <c r="M6260" s="89"/>
      <c r="N6260" s="274">
        <v>0</v>
      </c>
      <c r="O6260" s="274">
        <v>3091.9</v>
      </c>
      <c r="P6260" s="89" t="s">
        <v>670</v>
      </c>
    </row>
    <row r="6261" spans="1:16" ht="51">
      <c r="A6261" s="271">
        <v>41</v>
      </c>
      <c r="B6261" s="89"/>
      <c r="C6261" s="272" t="s">
        <v>47</v>
      </c>
      <c r="D6261" s="84">
        <v>43585</v>
      </c>
      <c r="E6261" s="85" t="s">
        <v>10630</v>
      </c>
      <c r="F6261" s="85" t="s">
        <v>3</v>
      </c>
      <c r="G6261" s="85">
        <v>1736338</v>
      </c>
      <c r="H6261" s="89"/>
      <c r="I6261" s="273" t="s">
        <v>12305</v>
      </c>
      <c r="J6261" s="89"/>
      <c r="K6261" s="89"/>
      <c r="L6261" s="89"/>
      <c r="M6261" s="89"/>
      <c r="N6261" s="274">
        <v>0</v>
      </c>
      <c r="O6261" s="274">
        <v>490</v>
      </c>
      <c r="P6261" s="89" t="s">
        <v>670</v>
      </c>
    </row>
    <row r="6262" spans="1:16" ht="38.25">
      <c r="A6262" s="271">
        <v>526</v>
      </c>
      <c r="B6262" s="89"/>
      <c r="C6262" s="272" t="s">
        <v>610</v>
      </c>
      <c r="D6262" s="84">
        <v>43585</v>
      </c>
      <c r="E6262" s="85" t="s">
        <v>10631</v>
      </c>
      <c r="F6262" s="85" t="s">
        <v>3</v>
      </c>
      <c r="G6262" s="85">
        <v>1736340</v>
      </c>
      <c r="H6262" s="89"/>
      <c r="I6262" s="273" t="s">
        <v>12306</v>
      </c>
      <c r="J6262" s="89"/>
      <c r="K6262" s="89"/>
      <c r="L6262" s="89"/>
      <c r="M6262" s="89"/>
      <c r="N6262" s="274">
        <v>0</v>
      </c>
      <c r="O6262" s="274">
        <v>130</v>
      </c>
      <c r="P6262" s="89" t="s">
        <v>670</v>
      </c>
    </row>
    <row r="6263" spans="1:16" ht="38.25">
      <c r="A6263" s="271">
        <v>526</v>
      </c>
      <c r="B6263" s="89"/>
      <c r="C6263" s="272" t="s">
        <v>610</v>
      </c>
      <c r="D6263" s="84">
        <v>43585</v>
      </c>
      <c r="E6263" s="85" t="s">
        <v>10632</v>
      </c>
      <c r="F6263" s="85" t="s">
        <v>3</v>
      </c>
      <c r="G6263" s="85">
        <v>1736342</v>
      </c>
      <c r="H6263" s="89"/>
      <c r="I6263" s="273" t="s">
        <v>12307</v>
      </c>
      <c r="J6263" s="89"/>
      <c r="K6263" s="89"/>
      <c r="L6263" s="89"/>
      <c r="M6263" s="89"/>
      <c r="N6263" s="274">
        <v>0</v>
      </c>
      <c r="O6263" s="274">
        <v>130</v>
      </c>
      <c r="P6263" s="89" t="s">
        <v>670</v>
      </c>
    </row>
    <row r="6264" spans="1:16" ht="38.25">
      <c r="A6264" s="271">
        <v>526</v>
      </c>
      <c r="B6264" s="89"/>
      <c r="C6264" s="272" t="s">
        <v>610</v>
      </c>
      <c r="D6264" s="84">
        <v>43585</v>
      </c>
      <c r="E6264" s="85" t="s">
        <v>10633</v>
      </c>
      <c r="F6264" s="85" t="s">
        <v>3</v>
      </c>
      <c r="G6264" s="85">
        <v>1736343</v>
      </c>
      <c r="H6264" s="89"/>
      <c r="I6264" s="273" t="s">
        <v>12308</v>
      </c>
      <c r="J6264" s="89"/>
      <c r="K6264" s="89"/>
      <c r="L6264" s="89"/>
      <c r="M6264" s="89"/>
      <c r="N6264" s="274">
        <v>0</v>
      </c>
      <c r="O6264" s="274">
        <v>130</v>
      </c>
      <c r="P6264" s="89" t="s">
        <v>670</v>
      </c>
    </row>
    <row r="6265" spans="1:16" ht="51">
      <c r="A6265" s="271" t="s">
        <v>565</v>
      </c>
      <c r="B6265" s="89"/>
      <c r="C6265" s="272" t="s">
        <v>615</v>
      </c>
      <c r="D6265" s="84">
        <v>43585</v>
      </c>
      <c r="E6265" s="85" t="s">
        <v>10634</v>
      </c>
      <c r="F6265" s="85" t="s">
        <v>3</v>
      </c>
      <c r="G6265" s="85">
        <v>1736372</v>
      </c>
      <c r="H6265" s="89"/>
      <c r="I6265" s="273" t="s">
        <v>12309</v>
      </c>
      <c r="J6265" s="89"/>
      <c r="K6265" s="89"/>
      <c r="L6265" s="89"/>
      <c r="M6265" s="89"/>
      <c r="N6265" s="274">
        <v>0</v>
      </c>
      <c r="O6265" s="274">
        <v>3650</v>
      </c>
      <c r="P6265" s="89" t="s">
        <v>670</v>
      </c>
    </row>
    <row r="6266" spans="1:16" ht="38.25">
      <c r="A6266" s="271">
        <v>526</v>
      </c>
      <c r="B6266" s="89"/>
      <c r="C6266" s="272" t="s">
        <v>610</v>
      </c>
      <c r="D6266" s="84">
        <v>43585</v>
      </c>
      <c r="E6266" s="85" t="s">
        <v>10635</v>
      </c>
      <c r="F6266" s="85" t="s">
        <v>3</v>
      </c>
      <c r="G6266" s="85">
        <v>1736376</v>
      </c>
      <c r="H6266" s="89"/>
      <c r="I6266" s="273" t="s">
        <v>12310</v>
      </c>
      <c r="J6266" s="89"/>
      <c r="K6266" s="89"/>
      <c r="L6266" s="89"/>
      <c r="M6266" s="89"/>
      <c r="N6266" s="274">
        <v>0</v>
      </c>
      <c r="O6266" s="274">
        <v>31</v>
      </c>
      <c r="P6266" s="89" t="s">
        <v>670</v>
      </c>
    </row>
    <row r="6267" spans="1:16" ht="51">
      <c r="A6267" s="271">
        <v>16</v>
      </c>
      <c r="B6267" s="89"/>
      <c r="C6267" s="272" t="s">
        <v>43</v>
      </c>
      <c r="D6267" s="84">
        <v>43585</v>
      </c>
      <c r="E6267" s="85" t="s">
        <v>10636</v>
      </c>
      <c r="F6267" s="85" t="s">
        <v>3</v>
      </c>
      <c r="G6267" s="85">
        <v>1736379</v>
      </c>
      <c r="H6267" s="89"/>
      <c r="I6267" s="273" t="s">
        <v>12311</v>
      </c>
      <c r="J6267" s="89"/>
      <c r="K6267" s="89"/>
      <c r="L6267" s="89"/>
      <c r="M6267" s="89"/>
      <c r="N6267" s="274">
        <v>0</v>
      </c>
      <c r="O6267" s="274">
        <v>2000</v>
      </c>
      <c r="P6267" s="89" t="s">
        <v>670</v>
      </c>
    </row>
    <row r="6268" spans="1:16" ht="38.25">
      <c r="A6268" s="271">
        <v>46</v>
      </c>
      <c r="B6268" s="89"/>
      <c r="C6268" s="272" t="s">
        <v>48</v>
      </c>
      <c r="D6268" s="84">
        <v>43585</v>
      </c>
      <c r="E6268" s="85" t="s">
        <v>10637</v>
      </c>
      <c r="F6268" s="85" t="s">
        <v>3</v>
      </c>
      <c r="G6268" s="85">
        <v>1736392</v>
      </c>
      <c r="H6268" s="89"/>
      <c r="I6268" s="273" t="s">
        <v>12312</v>
      </c>
      <c r="J6268" s="89"/>
      <c r="K6268" s="89"/>
      <c r="L6268" s="89"/>
      <c r="M6268" s="89"/>
      <c r="N6268" s="274">
        <v>0</v>
      </c>
      <c r="O6268" s="274">
        <v>6750</v>
      </c>
      <c r="P6268" s="89" t="s">
        <v>670</v>
      </c>
    </row>
    <row r="6269" spans="1:16" ht="51">
      <c r="A6269" s="271">
        <v>599</v>
      </c>
      <c r="B6269" s="89"/>
      <c r="C6269" s="272" t="s">
        <v>1372</v>
      </c>
      <c r="D6269" s="84">
        <v>43585</v>
      </c>
      <c r="E6269" s="85" t="s">
        <v>10638</v>
      </c>
      <c r="F6269" s="85" t="s">
        <v>3</v>
      </c>
      <c r="G6269" s="85">
        <v>1736399</v>
      </c>
      <c r="H6269" s="89"/>
      <c r="I6269" s="273" t="s">
        <v>12313</v>
      </c>
      <c r="J6269" s="89"/>
      <c r="K6269" s="89"/>
      <c r="L6269" s="89"/>
      <c r="M6269" s="89"/>
      <c r="N6269" s="274">
        <v>0</v>
      </c>
      <c r="O6269" s="274">
        <v>483</v>
      </c>
      <c r="P6269" s="89" t="s">
        <v>670</v>
      </c>
    </row>
    <row r="6270" spans="1:16" ht="51">
      <c r="A6270" s="271">
        <v>212</v>
      </c>
      <c r="B6270" s="89"/>
      <c r="C6270" s="272" t="s">
        <v>100</v>
      </c>
      <c r="D6270" s="84">
        <v>43585</v>
      </c>
      <c r="E6270" s="85" t="s">
        <v>10639</v>
      </c>
      <c r="F6270" s="85" t="s">
        <v>3</v>
      </c>
      <c r="G6270" s="85">
        <v>1736403</v>
      </c>
      <c r="H6270" s="89"/>
      <c r="I6270" s="273" t="s">
        <v>12314</v>
      </c>
      <c r="J6270" s="89"/>
      <c r="K6270" s="89"/>
      <c r="L6270" s="89"/>
      <c r="M6270" s="89"/>
      <c r="N6270" s="274">
        <v>0</v>
      </c>
      <c r="O6270" s="274">
        <v>536</v>
      </c>
      <c r="P6270" s="89" t="s">
        <v>670</v>
      </c>
    </row>
    <row r="6271" spans="1:16" ht="51">
      <c r="A6271" s="271" t="s">
        <v>565</v>
      </c>
      <c r="B6271" s="89"/>
      <c r="C6271" s="272" t="s">
        <v>615</v>
      </c>
      <c r="D6271" s="84">
        <v>43585</v>
      </c>
      <c r="E6271" s="85" t="s">
        <v>10640</v>
      </c>
      <c r="F6271" s="85" t="s">
        <v>3</v>
      </c>
      <c r="G6271" s="85">
        <v>1736408</v>
      </c>
      <c r="H6271" s="89"/>
      <c r="I6271" s="273" t="s">
        <v>12315</v>
      </c>
      <c r="J6271" s="89"/>
      <c r="K6271" s="89"/>
      <c r="L6271" s="89"/>
      <c r="M6271" s="89"/>
      <c r="N6271" s="274">
        <v>0</v>
      </c>
      <c r="O6271" s="274">
        <v>234</v>
      </c>
      <c r="P6271" s="89" t="s">
        <v>670</v>
      </c>
    </row>
    <row r="6272" spans="1:16" ht="51">
      <c r="A6272" s="271" t="s">
        <v>565</v>
      </c>
      <c r="B6272" s="89"/>
      <c r="C6272" s="272" t="s">
        <v>615</v>
      </c>
      <c r="D6272" s="84">
        <v>43585</v>
      </c>
      <c r="E6272" s="85" t="s">
        <v>10641</v>
      </c>
      <c r="F6272" s="85" t="s">
        <v>3</v>
      </c>
      <c r="G6272" s="85">
        <v>1736411</v>
      </c>
      <c r="H6272" s="89"/>
      <c r="I6272" s="273" t="s">
        <v>12316</v>
      </c>
      <c r="J6272" s="89"/>
      <c r="K6272" s="89"/>
      <c r="L6272" s="89"/>
      <c r="M6272" s="89"/>
      <c r="N6272" s="274">
        <v>0</v>
      </c>
      <c r="O6272" s="274">
        <v>155</v>
      </c>
      <c r="P6272" s="89" t="s">
        <v>670</v>
      </c>
    </row>
    <row r="6273" spans="1:16" ht="38.25">
      <c r="A6273" s="271">
        <v>526</v>
      </c>
      <c r="B6273" s="89"/>
      <c r="C6273" s="272" t="s">
        <v>610</v>
      </c>
      <c r="D6273" s="84">
        <v>43585</v>
      </c>
      <c r="E6273" s="85" t="s">
        <v>10642</v>
      </c>
      <c r="F6273" s="85" t="s">
        <v>3</v>
      </c>
      <c r="G6273" s="85">
        <v>1736412</v>
      </c>
      <c r="H6273" s="89"/>
      <c r="I6273" s="273" t="s">
        <v>12317</v>
      </c>
      <c r="J6273" s="89"/>
      <c r="K6273" s="89"/>
      <c r="L6273" s="89"/>
      <c r="M6273" s="89"/>
      <c r="N6273" s="274">
        <v>0</v>
      </c>
      <c r="O6273" s="274">
        <v>152</v>
      </c>
      <c r="P6273" s="89" t="s">
        <v>670</v>
      </c>
    </row>
    <row r="6274" spans="1:16" ht="63.75">
      <c r="A6274" s="271">
        <v>76</v>
      </c>
      <c r="B6274" s="89"/>
      <c r="C6274" s="272" t="s">
        <v>54</v>
      </c>
      <c r="D6274" s="84">
        <v>43585</v>
      </c>
      <c r="E6274" s="85" t="s">
        <v>10643</v>
      </c>
      <c r="F6274" s="85" t="s">
        <v>3</v>
      </c>
      <c r="G6274" s="85">
        <v>1736418</v>
      </c>
      <c r="H6274" s="89"/>
      <c r="I6274" s="273" t="s">
        <v>12318</v>
      </c>
      <c r="J6274" s="89"/>
      <c r="K6274" s="89"/>
      <c r="L6274" s="89"/>
      <c r="M6274" s="89"/>
      <c r="N6274" s="274">
        <v>0</v>
      </c>
      <c r="O6274" s="274">
        <v>36</v>
      </c>
      <c r="P6274" s="89" t="s">
        <v>670</v>
      </c>
    </row>
    <row r="6275" spans="1:16" ht="38.25">
      <c r="A6275" s="271">
        <v>526</v>
      </c>
      <c r="B6275" s="89"/>
      <c r="C6275" s="272" t="s">
        <v>610</v>
      </c>
      <c r="D6275" s="84">
        <v>43585</v>
      </c>
      <c r="E6275" s="85" t="s">
        <v>10644</v>
      </c>
      <c r="F6275" s="85" t="s">
        <v>3</v>
      </c>
      <c r="G6275" s="85">
        <v>1736431</v>
      </c>
      <c r="H6275" s="89"/>
      <c r="I6275" s="273" t="s">
        <v>12319</v>
      </c>
      <c r="J6275" s="89"/>
      <c r="K6275" s="89"/>
      <c r="L6275" s="89"/>
      <c r="M6275" s="89"/>
      <c r="N6275" s="274">
        <v>0</v>
      </c>
      <c r="O6275" s="274">
        <v>140</v>
      </c>
      <c r="P6275" s="89" t="s">
        <v>670</v>
      </c>
    </row>
    <row r="6276" spans="1:16" ht="51">
      <c r="A6276" s="271">
        <v>212</v>
      </c>
      <c r="B6276" s="89"/>
      <c r="C6276" s="272" t="s">
        <v>100</v>
      </c>
      <c r="D6276" s="84">
        <v>43585</v>
      </c>
      <c r="E6276" s="85" t="s">
        <v>10645</v>
      </c>
      <c r="F6276" s="85" t="s">
        <v>3</v>
      </c>
      <c r="G6276" s="85">
        <v>1736446</v>
      </c>
      <c r="H6276" s="89"/>
      <c r="I6276" s="273" t="s">
        <v>12320</v>
      </c>
      <c r="J6276" s="89"/>
      <c r="K6276" s="89"/>
      <c r="L6276" s="89"/>
      <c r="M6276" s="89"/>
      <c r="N6276" s="274">
        <v>0</v>
      </c>
      <c r="O6276" s="274">
        <v>436</v>
      </c>
      <c r="P6276" s="89" t="s">
        <v>670</v>
      </c>
    </row>
    <row r="6277" spans="1:16" ht="38.25">
      <c r="A6277" s="271">
        <v>46</v>
      </c>
      <c r="B6277" s="89"/>
      <c r="C6277" s="272" t="s">
        <v>48</v>
      </c>
      <c r="D6277" s="84">
        <v>43585</v>
      </c>
      <c r="E6277" s="85" t="s">
        <v>10646</v>
      </c>
      <c r="F6277" s="85" t="s">
        <v>3</v>
      </c>
      <c r="G6277" s="85">
        <v>1736452</v>
      </c>
      <c r="H6277" s="89"/>
      <c r="I6277" s="273" t="s">
        <v>12321</v>
      </c>
      <c r="J6277" s="89"/>
      <c r="K6277" s="89"/>
      <c r="L6277" s="89"/>
      <c r="M6277" s="89"/>
      <c r="N6277" s="274">
        <v>0</v>
      </c>
      <c r="O6277" s="274">
        <v>4536.6000000000004</v>
      </c>
      <c r="P6277" s="89" t="s">
        <v>670</v>
      </c>
    </row>
    <row r="6278" spans="1:16" ht="51">
      <c r="A6278" s="271">
        <v>35</v>
      </c>
      <c r="B6278" s="89"/>
      <c r="C6278" s="272" t="s">
        <v>46</v>
      </c>
      <c r="D6278" s="84">
        <v>43585</v>
      </c>
      <c r="E6278" s="85" t="s">
        <v>10647</v>
      </c>
      <c r="F6278" s="85" t="s">
        <v>3</v>
      </c>
      <c r="G6278" s="85">
        <v>1736456</v>
      </c>
      <c r="H6278" s="89"/>
      <c r="I6278" s="273" t="s">
        <v>12322</v>
      </c>
      <c r="J6278" s="89"/>
      <c r="K6278" s="89"/>
      <c r="L6278" s="89"/>
      <c r="M6278" s="89"/>
      <c r="N6278" s="274">
        <v>0</v>
      </c>
      <c r="O6278" s="274">
        <v>9443.23</v>
      </c>
      <c r="P6278" s="89" t="s">
        <v>670</v>
      </c>
    </row>
    <row r="6279" spans="1:16" ht="51">
      <c r="A6279" s="271">
        <v>342</v>
      </c>
      <c r="B6279" s="89"/>
      <c r="C6279" s="272" t="s">
        <v>148</v>
      </c>
      <c r="D6279" s="84">
        <v>43585</v>
      </c>
      <c r="E6279" s="85" t="s">
        <v>10648</v>
      </c>
      <c r="F6279" s="85" t="s">
        <v>3</v>
      </c>
      <c r="G6279" s="85">
        <v>1736459</v>
      </c>
      <c r="H6279" s="89"/>
      <c r="I6279" s="273" t="s">
        <v>12323</v>
      </c>
      <c r="J6279" s="89"/>
      <c r="K6279" s="89"/>
      <c r="L6279" s="89"/>
      <c r="M6279" s="89"/>
      <c r="N6279" s="274">
        <v>0</v>
      </c>
      <c r="O6279" s="274">
        <v>10.199999999999999</v>
      </c>
      <c r="P6279" s="89" t="s">
        <v>670</v>
      </c>
    </row>
    <row r="6280" spans="1:16" ht="51">
      <c r="A6280" s="271">
        <v>212</v>
      </c>
      <c r="B6280" s="89"/>
      <c r="C6280" s="272" t="s">
        <v>100</v>
      </c>
      <c r="D6280" s="84">
        <v>43585</v>
      </c>
      <c r="E6280" s="85" t="s">
        <v>10649</v>
      </c>
      <c r="F6280" s="85" t="s">
        <v>3</v>
      </c>
      <c r="G6280" s="85">
        <v>1736463</v>
      </c>
      <c r="H6280" s="89"/>
      <c r="I6280" s="273" t="s">
        <v>12324</v>
      </c>
      <c r="J6280" s="89"/>
      <c r="K6280" s="89"/>
      <c r="L6280" s="89"/>
      <c r="M6280" s="89"/>
      <c r="N6280" s="274">
        <v>0</v>
      </c>
      <c r="O6280" s="274">
        <v>1000</v>
      </c>
      <c r="P6280" s="89" t="s">
        <v>670</v>
      </c>
    </row>
    <row r="6281" spans="1:16" ht="63.75">
      <c r="A6281" s="271">
        <v>25</v>
      </c>
      <c r="B6281" s="89"/>
      <c r="C6281" s="272" t="s">
        <v>45</v>
      </c>
      <c r="D6281" s="84">
        <v>43585</v>
      </c>
      <c r="E6281" s="85" t="s">
        <v>10650</v>
      </c>
      <c r="F6281" s="85" t="s">
        <v>3</v>
      </c>
      <c r="G6281" s="85">
        <v>1736472</v>
      </c>
      <c r="H6281" s="89"/>
      <c r="I6281" s="273" t="s">
        <v>12325</v>
      </c>
      <c r="J6281" s="89"/>
      <c r="K6281" s="89"/>
      <c r="L6281" s="89"/>
      <c r="M6281" s="89"/>
      <c r="N6281" s="274">
        <v>0</v>
      </c>
      <c r="O6281" s="274">
        <v>5017</v>
      </c>
      <c r="P6281" s="89" t="s">
        <v>670</v>
      </c>
    </row>
    <row r="6282" spans="1:16" ht="38.25">
      <c r="A6282" s="271">
        <v>46</v>
      </c>
      <c r="B6282" s="89"/>
      <c r="C6282" s="272" t="s">
        <v>48</v>
      </c>
      <c r="D6282" s="84">
        <v>43585</v>
      </c>
      <c r="E6282" s="85" t="s">
        <v>10651</v>
      </c>
      <c r="F6282" s="85" t="s">
        <v>3</v>
      </c>
      <c r="G6282" s="85">
        <v>1736486</v>
      </c>
      <c r="H6282" s="89"/>
      <c r="I6282" s="273" t="s">
        <v>12326</v>
      </c>
      <c r="J6282" s="89"/>
      <c r="K6282" s="89"/>
      <c r="L6282" s="89"/>
      <c r="M6282" s="89"/>
      <c r="N6282" s="274">
        <v>0</v>
      </c>
      <c r="O6282" s="274">
        <v>50</v>
      </c>
      <c r="P6282" s="89" t="s">
        <v>670</v>
      </c>
    </row>
    <row r="6283" spans="1:16" ht="38.25">
      <c r="A6283" s="271">
        <v>46</v>
      </c>
      <c r="B6283" s="89"/>
      <c r="C6283" s="272" t="s">
        <v>48</v>
      </c>
      <c r="D6283" s="84">
        <v>43585</v>
      </c>
      <c r="E6283" s="85" t="s">
        <v>10652</v>
      </c>
      <c r="F6283" s="85" t="s">
        <v>3</v>
      </c>
      <c r="G6283" s="85">
        <v>1736505</v>
      </c>
      <c r="H6283" s="89"/>
      <c r="I6283" s="273" t="s">
        <v>12327</v>
      </c>
      <c r="J6283" s="89"/>
      <c r="K6283" s="89"/>
      <c r="L6283" s="89"/>
      <c r="M6283" s="89"/>
      <c r="N6283" s="274">
        <v>0</v>
      </c>
      <c r="O6283" s="274">
        <v>108</v>
      </c>
      <c r="P6283" s="89" t="s">
        <v>670</v>
      </c>
    </row>
    <row r="6284" spans="1:16" ht="38.25">
      <c r="A6284" s="271">
        <v>46</v>
      </c>
      <c r="B6284" s="89"/>
      <c r="C6284" s="272" t="s">
        <v>48</v>
      </c>
      <c r="D6284" s="84">
        <v>43585</v>
      </c>
      <c r="E6284" s="85" t="s">
        <v>10653</v>
      </c>
      <c r="F6284" s="85" t="s">
        <v>3</v>
      </c>
      <c r="G6284" s="85">
        <v>1736507</v>
      </c>
      <c r="H6284" s="89"/>
      <c r="I6284" s="273" t="s">
        <v>12328</v>
      </c>
      <c r="J6284" s="89"/>
      <c r="K6284" s="89"/>
      <c r="L6284" s="89"/>
      <c r="M6284" s="89"/>
      <c r="N6284" s="274">
        <v>0</v>
      </c>
      <c r="O6284" s="274">
        <v>300</v>
      </c>
      <c r="P6284" s="89" t="s">
        <v>670</v>
      </c>
    </row>
    <row r="6285" spans="1:16" ht="63.75">
      <c r="A6285" s="271">
        <v>670</v>
      </c>
      <c r="B6285" s="89"/>
      <c r="C6285" s="272" t="s">
        <v>190</v>
      </c>
      <c r="D6285" s="84">
        <v>43585</v>
      </c>
      <c r="E6285" s="85" t="s">
        <v>10654</v>
      </c>
      <c r="F6285" s="85" t="s">
        <v>3</v>
      </c>
      <c r="G6285" s="85">
        <v>1736508</v>
      </c>
      <c r="H6285" s="89"/>
      <c r="I6285" s="273" t="s">
        <v>12329</v>
      </c>
      <c r="J6285" s="89"/>
      <c r="K6285" s="89"/>
      <c r="L6285" s="89"/>
      <c r="M6285" s="89"/>
      <c r="N6285" s="274">
        <v>0</v>
      </c>
      <c r="O6285" s="274">
        <v>1106</v>
      </c>
      <c r="P6285" s="89" t="s">
        <v>670</v>
      </c>
    </row>
    <row r="6286" spans="1:16" ht="51">
      <c r="A6286" s="271">
        <v>46</v>
      </c>
      <c r="B6286" s="89"/>
      <c r="C6286" s="272" t="s">
        <v>48</v>
      </c>
      <c r="D6286" s="84">
        <v>43585</v>
      </c>
      <c r="E6286" s="85" t="s">
        <v>10655</v>
      </c>
      <c r="F6286" s="85" t="s">
        <v>3</v>
      </c>
      <c r="G6286" s="85">
        <v>1736513</v>
      </c>
      <c r="H6286" s="89"/>
      <c r="I6286" s="273" t="s">
        <v>12330</v>
      </c>
      <c r="J6286" s="89"/>
      <c r="K6286" s="89"/>
      <c r="L6286" s="89"/>
      <c r="M6286" s="89"/>
      <c r="N6286" s="274">
        <v>0</v>
      </c>
      <c r="O6286" s="274">
        <v>70</v>
      </c>
      <c r="P6286" s="89" t="s">
        <v>670</v>
      </c>
    </row>
    <row r="6287" spans="1:16" ht="63.75">
      <c r="A6287" s="271">
        <v>660</v>
      </c>
      <c r="B6287" s="89"/>
      <c r="C6287" s="272" t="s">
        <v>188</v>
      </c>
      <c r="D6287" s="84">
        <v>43585</v>
      </c>
      <c r="E6287" s="85" t="s">
        <v>10656</v>
      </c>
      <c r="F6287" s="85" t="s">
        <v>3</v>
      </c>
      <c r="G6287" s="85">
        <v>1736198</v>
      </c>
      <c r="H6287" s="89"/>
      <c r="I6287" s="273" t="s">
        <v>12331</v>
      </c>
      <c r="J6287" s="89"/>
      <c r="K6287" s="89"/>
      <c r="L6287" s="89"/>
      <c r="M6287" s="89"/>
      <c r="N6287" s="274">
        <v>0</v>
      </c>
      <c r="O6287" s="274">
        <v>2476</v>
      </c>
      <c r="P6287" s="89" t="s">
        <v>670</v>
      </c>
    </row>
    <row r="6288" spans="1:16" ht="63.75">
      <c r="A6288" s="271">
        <v>660</v>
      </c>
      <c r="B6288" s="89"/>
      <c r="C6288" s="272" t="s">
        <v>188</v>
      </c>
      <c r="D6288" s="84">
        <v>43585</v>
      </c>
      <c r="E6288" s="85" t="s">
        <v>10657</v>
      </c>
      <c r="F6288" s="85" t="s">
        <v>3</v>
      </c>
      <c r="G6288" s="85">
        <v>1736199</v>
      </c>
      <c r="H6288" s="89"/>
      <c r="I6288" s="273" t="s">
        <v>12332</v>
      </c>
      <c r="J6288" s="89"/>
      <c r="K6288" s="89"/>
      <c r="L6288" s="89"/>
      <c r="M6288" s="89"/>
      <c r="N6288" s="274">
        <v>0</v>
      </c>
      <c r="O6288" s="274">
        <v>1500</v>
      </c>
      <c r="P6288" s="89" t="s">
        <v>670</v>
      </c>
    </row>
    <row r="6289" spans="1:16" ht="63.75">
      <c r="A6289" s="271">
        <v>660</v>
      </c>
      <c r="B6289" s="89"/>
      <c r="C6289" s="272" t="s">
        <v>188</v>
      </c>
      <c r="D6289" s="84">
        <v>43585</v>
      </c>
      <c r="E6289" s="85" t="s">
        <v>10658</v>
      </c>
      <c r="F6289" s="85" t="s">
        <v>3</v>
      </c>
      <c r="G6289" s="85">
        <v>1736202</v>
      </c>
      <c r="H6289" s="89"/>
      <c r="I6289" s="273" t="s">
        <v>12333</v>
      </c>
      <c r="J6289" s="89"/>
      <c r="K6289" s="89"/>
      <c r="L6289" s="89"/>
      <c r="M6289" s="89"/>
      <c r="N6289" s="274">
        <v>0</v>
      </c>
      <c r="O6289" s="274">
        <v>326</v>
      </c>
      <c r="P6289" s="89" t="s">
        <v>670</v>
      </c>
    </row>
    <row r="6290" spans="1:16" ht="63.75">
      <c r="A6290" s="271">
        <v>660</v>
      </c>
      <c r="B6290" s="89"/>
      <c r="C6290" s="272" t="s">
        <v>188</v>
      </c>
      <c r="D6290" s="84">
        <v>43585</v>
      </c>
      <c r="E6290" s="85" t="s">
        <v>10659</v>
      </c>
      <c r="F6290" s="85" t="s">
        <v>3</v>
      </c>
      <c r="G6290" s="85">
        <v>1736208</v>
      </c>
      <c r="H6290" s="89"/>
      <c r="I6290" s="273" t="s">
        <v>12334</v>
      </c>
      <c r="J6290" s="89"/>
      <c r="K6290" s="89"/>
      <c r="L6290" s="89"/>
      <c r="M6290" s="89"/>
      <c r="N6290" s="274">
        <v>0</v>
      </c>
      <c r="O6290" s="274">
        <v>1344</v>
      </c>
      <c r="P6290" s="89" t="s">
        <v>670</v>
      </c>
    </row>
    <row r="6291" spans="1:16" ht="63.75">
      <c r="A6291" s="271">
        <v>660</v>
      </c>
      <c r="B6291" s="89"/>
      <c r="C6291" s="272" t="s">
        <v>188</v>
      </c>
      <c r="D6291" s="84">
        <v>43585</v>
      </c>
      <c r="E6291" s="85" t="s">
        <v>10660</v>
      </c>
      <c r="F6291" s="85" t="s">
        <v>3</v>
      </c>
      <c r="G6291" s="85">
        <v>1736210</v>
      </c>
      <c r="H6291" s="89"/>
      <c r="I6291" s="273" t="s">
        <v>12335</v>
      </c>
      <c r="J6291" s="89"/>
      <c r="K6291" s="89"/>
      <c r="L6291" s="89"/>
      <c r="M6291" s="89"/>
      <c r="N6291" s="274">
        <v>0</v>
      </c>
      <c r="O6291" s="274">
        <v>227.27</v>
      </c>
      <c r="P6291" s="89" t="s">
        <v>670</v>
      </c>
    </row>
    <row r="6292" spans="1:16" ht="63.75">
      <c r="A6292" s="271">
        <v>660</v>
      </c>
      <c r="B6292" s="89"/>
      <c r="C6292" s="272" t="s">
        <v>188</v>
      </c>
      <c r="D6292" s="84">
        <v>43585</v>
      </c>
      <c r="E6292" s="85" t="s">
        <v>10661</v>
      </c>
      <c r="F6292" s="85" t="s">
        <v>3</v>
      </c>
      <c r="G6292" s="85">
        <v>1736211</v>
      </c>
      <c r="H6292" s="89"/>
      <c r="I6292" s="273" t="s">
        <v>12336</v>
      </c>
      <c r="J6292" s="89"/>
      <c r="K6292" s="89"/>
      <c r="L6292" s="89"/>
      <c r="M6292" s="89"/>
      <c r="N6292" s="274">
        <v>0</v>
      </c>
      <c r="O6292" s="274">
        <v>5911</v>
      </c>
      <c r="P6292" s="89" t="s">
        <v>670</v>
      </c>
    </row>
    <row r="6293" spans="1:16" ht="63.75">
      <c r="A6293" s="271">
        <v>660</v>
      </c>
      <c r="B6293" s="89"/>
      <c r="C6293" s="272" t="s">
        <v>188</v>
      </c>
      <c r="D6293" s="84">
        <v>43585</v>
      </c>
      <c r="E6293" s="85" t="s">
        <v>10662</v>
      </c>
      <c r="F6293" s="85" t="s">
        <v>3</v>
      </c>
      <c r="G6293" s="85">
        <v>1736214</v>
      </c>
      <c r="H6293" s="89"/>
      <c r="I6293" s="273" t="s">
        <v>12337</v>
      </c>
      <c r="J6293" s="89"/>
      <c r="K6293" s="89"/>
      <c r="L6293" s="89"/>
      <c r="M6293" s="89"/>
      <c r="N6293" s="274">
        <v>0</v>
      </c>
      <c r="O6293" s="274">
        <v>434</v>
      </c>
      <c r="P6293" s="89" t="s">
        <v>670</v>
      </c>
    </row>
    <row r="6294" spans="1:16" ht="63.75">
      <c r="A6294" s="271">
        <v>660</v>
      </c>
      <c r="B6294" s="89"/>
      <c r="C6294" s="272" t="s">
        <v>188</v>
      </c>
      <c r="D6294" s="84">
        <v>43585</v>
      </c>
      <c r="E6294" s="85" t="s">
        <v>10663</v>
      </c>
      <c r="F6294" s="85" t="s">
        <v>3</v>
      </c>
      <c r="G6294" s="85">
        <v>1736217</v>
      </c>
      <c r="H6294" s="89"/>
      <c r="I6294" s="273" t="s">
        <v>12338</v>
      </c>
      <c r="J6294" s="89"/>
      <c r="K6294" s="89"/>
      <c r="L6294" s="89"/>
      <c r="M6294" s="89"/>
      <c r="N6294" s="274">
        <v>0</v>
      </c>
      <c r="O6294" s="274">
        <v>1014</v>
      </c>
      <c r="P6294" s="89" t="s">
        <v>670</v>
      </c>
    </row>
    <row r="6295" spans="1:16" ht="51">
      <c r="A6295" s="271">
        <v>291</v>
      </c>
      <c r="B6295" s="89"/>
      <c r="C6295" s="272" t="s">
        <v>129</v>
      </c>
      <c r="D6295" s="84">
        <v>43585</v>
      </c>
      <c r="E6295" s="85" t="s">
        <v>10664</v>
      </c>
      <c r="F6295" s="85" t="s">
        <v>3</v>
      </c>
      <c r="G6295" s="85">
        <v>1736251</v>
      </c>
      <c r="H6295" s="89"/>
      <c r="I6295" s="273" t="s">
        <v>12339</v>
      </c>
      <c r="J6295" s="89"/>
      <c r="K6295" s="89"/>
      <c r="L6295" s="89"/>
      <c r="M6295" s="89"/>
      <c r="N6295" s="274">
        <v>0</v>
      </c>
      <c r="O6295" s="274">
        <v>1069.6400000000001</v>
      </c>
      <c r="P6295" s="89" t="s">
        <v>670</v>
      </c>
    </row>
    <row r="6296" spans="1:16" ht="63.75">
      <c r="A6296" s="271">
        <v>650</v>
      </c>
      <c r="B6296" s="89"/>
      <c r="C6296" s="272" t="s">
        <v>187</v>
      </c>
      <c r="D6296" s="84">
        <v>43585</v>
      </c>
      <c r="E6296" s="85" t="s">
        <v>10665</v>
      </c>
      <c r="F6296" s="85" t="s">
        <v>3</v>
      </c>
      <c r="G6296" s="85">
        <v>1736253</v>
      </c>
      <c r="H6296" s="89"/>
      <c r="I6296" s="273" t="s">
        <v>12340</v>
      </c>
      <c r="J6296" s="89"/>
      <c r="K6296" s="89"/>
      <c r="L6296" s="89"/>
      <c r="M6296" s="89"/>
      <c r="N6296" s="274">
        <v>0</v>
      </c>
      <c r="O6296" s="274">
        <v>300</v>
      </c>
      <c r="P6296" s="89" t="s">
        <v>670</v>
      </c>
    </row>
    <row r="6297" spans="1:16" ht="63.75">
      <c r="A6297" s="271">
        <v>650</v>
      </c>
      <c r="B6297" s="89"/>
      <c r="C6297" s="272" t="s">
        <v>187</v>
      </c>
      <c r="D6297" s="84">
        <v>43585</v>
      </c>
      <c r="E6297" s="85" t="s">
        <v>10666</v>
      </c>
      <c r="F6297" s="85" t="s">
        <v>3</v>
      </c>
      <c r="G6297" s="85">
        <v>1736256</v>
      </c>
      <c r="H6297" s="89"/>
      <c r="I6297" s="273" t="s">
        <v>12341</v>
      </c>
      <c r="J6297" s="89"/>
      <c r="K6297" s="89"/>
      <c r="L6297" s="89"/>
      <c r="M6297" s="89"/>
      <c r="N6297" s="274">
        <v>0</v>
      </c>
      <c r="O6297" s="274">
        <v>546</v>
      </c>
      <c r="P6297" s="89" t="s">
        <v>670</v>
      </c>
    </row>
    <row r="6298" spans="1:16" ht="63.75">
      <c r="A6298" s="271">
        <v>650</v>
      </c>
      <c r="B6298" s="89"/>
      <c r="C6298" s="272" t="s">
        <v>187</v>
      </c>
      <c r="D6298" s="84">
        <v>43585</v>
      </c>
      <c r="E6298" s="85" t="s">
        <v>10667</v>
      </c>
      <c r="F6298" s="85" t="s">
        <v>3</v>
      </c>
      <c r="G6298" s="85">
        <v>1736261</v>
      </c>
      <c r="H6298" s="89"/>
      <c r="I6298" s="273" t="s">
        <v>12342</v>
      </c>
      <c r="J6298" s="89"/>
      <c r="K6298" s="89"/>
      <c r="L6298" s="89"/>
      <c r="M6298" s="89"/>
      <c r="N6298" s="274">
        <v>0</v>
      </c>
      <c r="O6298" s="274">
        <v>742</v>
      </c>
      <c r="P6298" s="89" t="s">
        <v>670</v>
      </c>
    </row>
    <row r="6299" spans="1:16" ht="63.75">
      <c r="A6299" s="271">
        <v>650</v>
      </c>
      <c r="B6299" s="89"/>
      <c r="C6299" s="272" t="s">
        <v>187</v>
      </c>
      <c r="D6299" s="84">
        <v>43585</v>
      </c>
      <c r="E6299" s="85" t="s">
        <v>10668</v>
      </c>
      <c r="F6299" s="85" t="s">
        <v>3</v>
      </c>
      <c r="G6299" s="85">
        <v>1736263</v>
      </c>
      <c r="H6299" s="89"/>
      <c r="I6299" s="273" t="s">
        <v>12343</v>
      </c>
      <c r="J6299" s="89"/>
      <c r="K6299" s="89"/>
      <c r="L6299" s="89"/>
      <c r="M6299" s="89"/>
      <c r="N6299" s="274">
        <v>0</v>
      </c>
      <c r="O6299" s="274">
        <v>700</v>
      </c>
      <c r="P6299" s="89" t="s">
        <v>670</v>
      </c>
    </row>
    <row r="6300" spans="1:16" ht="63.75">
      <c r="A6300" s="271">
        <v>650</v>
      </c>
      <c r="B6300" s="89"/>
      <c r="C6300" s="272" t="s">
        <v>187</v>
      </c>
      <c r="D6300" s="84">
        <v>43585</v>
      </c>
      <c r="E6300" s="85" t="s">
        <v>10669</v>
      </c>
      <c r="F6300" s="85" t="s">
        <v>3</v>
      </c>
      <c r="G6300" s="85">
        <v>1736266</v>
      </c>
      <c r="H6300" s="89"/>
      <c r="I6300" s="273" t="s">
        <v>12344</v>
      </c>
      <c r="J6300" s="89"/>
      <c r="K6300" s="89"/>
      <c r="L6300" s="89"/>
      <c r="M6300" s="89"/>
      <c r="N6300" s="274">
        <v>0</v>
      </c>
      <c r="O6300" s="274">
        <v>576.5</v>
      </c>
      <c r="P6300" s="89" t="s">
        <v>670</v>
      </c>
    </row>
    <row r="6301" spans="1:16" ht="63.75">
      <c r="A6301" s="271">
        <v>70</v>
      </c>
      <c r="B6301" s="89"/>
      <c r="C6301" s="272" t="s">
        <v>53</v>
      </c>
      <c r="D6301" s="84">
        <v>43585</v>
      </c>
      <c r="E6301" s="85" t="s">
        <v>10670</v>
      </c>
      <c r="F6301" s="85" t="s">
        <v>3</v>
      </c>
      <c r="G6301" s="85">
        <v>1736267</v>
      </c>
      <c r="H6301" s="89"/>
      <c r="I6301" s="273" t="s">
        <v>12345</v>
      </c>
      <c r="J6301" s="89"/>
      <c r="K6301" s="89"/>
      <c r="L6301" s="89"/>
      <c r="M6301" s="89"/>
      <c r="N6301" s="274">
        <v>0</v>
      </c>
      <c r="O6301" s="274">
        <v>483</v>
      </c>
      <c r="P6301" s="89" t="s">
        <v>670</v>
      </c>
    </row>
    <row r="6302" spans="1:16" ht="63.75">
      <c r="A6302" s="271">
        <v>70</v>
      </c>
      <c r="B6302" s="89"/>
      <c r="C6302" s="272" t="s">
        <v>53</v>
      </c>
      <c r="D6302" s="84">
        <v>43585</v>
      </c>
      <c r="E6302" s="85" t="s">
        <v>10671</v>
      </c>
      <c r="F6302" s="85" t="s">
        <v>3</v>
      </c>
      <c r="G6302" s="85">
        <v>1736268</v>
      </c>
      <c r="H6302" s="89"/>
      <c r="I6302" s="273" t="s">
        <v>12346</v>
      </c>
      <c r="J6302" s="89"/>
      <c r="K6302" s="89"/>
      <c r="L6302" s="89"/>
      <c r="M6302" s="89"/>
      <c r="N6302" s="274">
        <v>0</v>
      </c>
      <c r="O6302" s="274">
        <v>5630</v>
      </c>
      <c r="P6302" s="89" t="s">
        <v>670</v>
      </c>
    </row>
    <row r="6303" spans="1:16" ht="63.75">
      <c r="A6303" s="271">
        <v>287</v>
      </c>
      <c r="B6303" s="89"/>
      <c r="C6303" s="272" t="s">
        <v>126</v>
      </c>
      <c r="D6303" s="84">
        <v>43585</v>
      </c>
      <c r="E6303" s="85" t="s">
        <v>10672</v>
      </c>
      <c r="F6303" s="85" t="s">
        <v>3</v>
      </c>
      <c r="G6303" s="85">
        <v>1736276</v>
      </c>
      <c r="H6303" s="89"/>
      <c r="I6303" s="273" t="s">
        <v>12347</v>
      </c>
      <c r="J6303" s="89"/>
      <c r="K6303" s="89"/>
      <c r="L6303" s="89"/>
      <c r="M6303" s="89"/>
      <c r="N6303" s="274">
        <v>0</v>
      </c>
      <c r="O6303" s="274">
        <v>231152.42</v>
      </c>
      <c r="P6303" s="89" t="s">
        <v>670</v>
      </c>
    </row>
    <row r="6304" spans="1:16" ht="51">
      <c r="A6304" s="271">
        <v>292</v>
      </c>
      <c r="B6304" s="89"/>
      <c r="C6304" s="272" t="s">
        <v>130</v>
      </c>
      <c r="D6304" s="84">
        <v>43585</v>
      </c>
      <c r="E6304" s="85" t="s">
        <v>10673</v>
      </c>
      <c r="F6304" s="85" t="s">
        <v>3</v>
      </c>
      <c r="G6304" s="85">
        <v>1736312</v>
      </c>
      <c r="H6304" s="89"/>
      <c r="I6304" s="273" t="s">
        <v>12348</v>
      </c>
      <c r="J6304" s="89"/>
      <c r="K6304" s="89"/>
      <c r="L6304" s="89"/>
      <c r="M6304" s="89"/>
      <c r="N6304" s="274">
        <v>0</v>
      </c>
      <c r="O6304" s="274">
        <v>298</v>
      </c>
      <c r="P6304" s="89" t="s">
        <v>670</v>
      </c>
    </row>
    <row r="6305" spans="1:16" ht="51">
      <c r="A6305" s="271">
        <v>16</v>
      </c>
      <c r="B6305" s="89"/>
      <c r="C6305" s="272" t="s">
        <v>43</v>
      </c>
      <c r="D6305" s="84">
        <v>43585</v>
      </c>
      <c r="E6305" s="85" t="s">
        <v>10674</v>
      </c>
      <c r="F6305" s="85" t="s">
        <v>3</v>
      </c>
      <c r="G6305" s="85">
        <v>1736319</v>
      </c>
      <c r="H6305" s="89"/>
      <c r="I6305" s="273" t="s">
        <v>12349</v>
      </c>
      <c r="J6305" s="89"/>
      <c r="K6305" s="89"/>
      <c r="L6305" s="89"/>
      <c r="M6305" s="89"/>
      <c r="N6305" s="274">
        <v>0</v>
      </c>
      <c r="O6305" s="274">
        <v>8000.05</v>
      </c>
      <c r="P6305" s="89" t="s">
        <v>670</v>
      </c>
    </row>
    <row r="6306" spans="1:16" ht="63.75">
      <c r="A6306" s="271">
        <v>66</v>
      </c>
      <c r="B6306" s="89"/>
      <c r="C6306" s="272" t="s">
        <v>52</v>
      </c>
      <c r="D6306" s="84">
        <v>43585</v>
      </c>
      <c r="E6306" s="85" t="s">
        <v>10675</v>
      </c>
      <c r="F6306" s="85" t="s">
        <v>3</v>
      </c>
      <c r="G6306" s="85">
        <v>1736322</v>
      </c>
      <c r="H6306" s="89"/>
      <c r="I6306" s="273" t="s">
        <v>12350</v>
      </c>
      <c r="J6306" s="89"/>
      <c r="K6306" s="89"/>
      <c r="L6306" s="89"/>
      <c r="M6306" s="89"/>
      <c r="N6306" s="274">
        <v>0</v>
      </c>
      <c r="O6306" s="274">
        <v>2152.35</v>
      </c>
      <c r="P6306" s="89" t="s">
        <v>670</v>
      </c>
    </row>
    <row r="6307" spans="1:16" ht="51">
      <c r="A6307" s="271">
        <v>293</v>
      </c>
      <c r="B6307" s="89"/>
      <c r="C6307" s="272" t="s">
        <v>131</v>
      </c>
      <c r="D6307" s="84">
        <v>43585</v>
      </c>
      <c r="E6307" s="85" t="s">
        <v>10676</v>
      </c>
      <c r="F6307" s="85" t="s">
        <v>3</v>
      </c>
      <c r="G6307" s="85">
        <v>1736540</v>
      </c>
      <c r="H6307" s="89"/>
      <c r="I6307" s="273" t="s">
        <v>12351</v>
      </c>
      <c r="J6307" s="89"/>
      <c r="K6307" s="89"/>
      <c r="L6307" s="89"/>
      <c r="M6307" s="89"/>
      <c r="N6307" s="274">
        <v>0</v>
      </c>
      <c r="O6307" s="274">
        <v>185.5</v>
      </c>
      <c r="P6307" s="89" t="s">
        <v>670</v>
      </c>
    </row>
    <row r="6308" spans="1:16">
      <c r="A6308" s="210"/>
      <c r="B6308" s="211"/>
      <c r="C6308" s="212"/>
      <c r="D6308" s="218"/>
      <c r="E6308" s="211"/>
      <c r="F6308" s="211"/>
      <c r="G6308" s="211"/>
      <c r="H6308" s="211"/>
      <c r="I6308" s="213"/>
      <c r="J6308" s="211"/>
      <c r="K6308" s="211"/>
      <c r="L6308" s="211"/>
      <c r="M6308" s="211"/>
      <c r="N6308" s="214"/>
      <c r="O6308" s="214"/>
      <c r="P6308" s="211"/>
    </row>
    <row r="6309" spans="1:16" ht="18.75">
      <c r="A6309" s="252"/>
      <c r="B6309" s="253"/>
      <c r="C6309" s="212"/>
      <c r="D6309" s="211"/>
      <c r="E6309" s="211"/>
      <c r="F6309" s="211"/>
      <c r="G6309" s="211"/>
      <c r="H6309" s="211"/>
      <c r="I6309" s="355" t="s">
        <v>571</v>
      </c>
      <c r="J6309" s="355"/>
      <c r="K6309" s="355"/>
      <c r="L6309" s="355"/>
      <c r="M6309" s="355"/>
      <c r="N6309" s="250">
        <f>+SUBTOTAL(9,N10:N6307)</f>
        <v>2367005188.8399963</v>
      </c>
      <c r="O6309" s="250">
        <f>+SUBTOTAL(9,O10:O6307)</f>
        <v>2243531639.0100002</v>
      </c>
      <c r="P6309" s="211"/>
    </row>
    <row r="6310" spans="1:16">
      <c r="A6310" s="211"/>
      <c r="B6310" s="211"/>
      <c r="C6310" s="212"/>
      <c r="D6310" s="211"/>
      <c r="E6310" s="211"/>
      <c r="F6310" s="211"/>
      <c r="G6310" s="211"/>
      <c r="H6310" s="211"/>
      <c r="I6310" s="213"/>
      <c r="J6310" s="211"/>
      <c r="K6310" s="211"/>
      <c r="L6310" s="211"/>
      <c r="M6310" s="211"/>
      <c r="N6310" s="214"/>
      <c r="O6310" s="214"/>
      <c r="P6310" s="211"/>
    </row>
    <row r="6311" spans="1:16">
      <c r="A6311" s="211"/>
      <c r="B6311" s="211"/>
      <c r="C6311" s="212"/>
      <c r="D6311" s="211"/>
      <c r="E6311" s="211"/>
      <c r="F6311" s="211"/>
      <c r="G6311" s="211"/>
      <c r="H6311" s="211"/>
      <c r="I6311" s="213"/>
      <c r="J6311" s="211"/>
      <c r="K6311" s="211"/>
      <c r="L6311" s="211"/>
      <c r="M6311" s="211"/>
      <c r="N6311" s="214"/>
      <c r="O6311" s="214"/>
      <c r="P6311" s="211"/>
    </row>
    <row r="6312" spans="1:16">
      <c r="A6312" s="211"/>
      <c r="B6312" s="211"/>
      <c r="C6312" s="212"/>
      <c r="D6312" s="211"/>
      <c r="E6312" s="211"/>
      <c r="F6312" s="211"/>
      <c r="G6312" s="211"/>
      <c r="H6312" s="211"/>
      <c r="I6312" s="213"/>
      <c r="J6312" s="211"/>
      <c r="K6312" s="211"/>
      <c r="L6312" s="211"/>
      <c r="M6312" s="211"/>
      <c r="N6312" s="214"/>
      <c r="O6312" s="214"/>
      <c r="P6312" s="211"/>
    </row>
    <row r="6313" spans="1:16">
      <c r="A6313" s="211"/>
      <c r="B6313" s="211"/>
      <c r="C6313" s="212"/>
      <c r="D6313" s="211"/>
      <c r="E6313" s="211"/>
      <c r="F6313" s="211"/>
      <c r="G6313" s="211"/>
      <c r="H6313" s="211"/>
      <c r="I6313" s="213"/>
      <c r="J6313" s="211"/>
      <c r="K6313" s="211"/>
      <c r="L6313" s="211"/>
      <c r="M6313" s="211"/>
      <c r="N6313" s="214"/>
      <c r="O6313" s="214"/>
      <c r="P6313" s="211"/>
    </row>
    <row r="6314" spans="1:16">
      <c r="A6314" s="211"/>
      <c r="B6314" s="211"/>
      <c r="C6314" s="212"/>
      <c r="D6314" s="211"/>
      <c r="E6314" s="211"/>
      <c r="F6314" s="211"/>
      <c r="G6314" s="211"/>
      <c r="H6314" s="211"/>
      <c r="I6314" s="213"/>
      <c r="J6314" s="211"/>
      <c r="K6314" s="211"/>
      <c r="L6314" s="211"/>
      <c r="M6314" s="211"/>
      <c r="N6314" s="214"/>
      <c r="O6314" s="214"/>
      <c r="P6314" s="211"/>
    </row>
    <row r="6315" spans="1:16">
      <c r="A6315" s="211"/>
      <c r="B6315" s="211"/>
      <c r="C6315" s="212"/>
      <c r="D6315" s="211"/>
      <c r="E6315" s="211"/>
      <c r="F6315" s="211"/>
      <c r="G6315" s="211"/>
      <c r="H6315" s="211"/>
      <c r="I6315" s="213"/>
      <c r="J6315" s="211"/>
      <c r="K6315" s="211"/>
      <c r="L6315" s="211"/>
      <c r="M6315" s="211"/>
      <c r="N6315" s="214"/>
      <c r="O6315" s="214"/>
      <c r="P6315" s="211"/>
    </row>
    <row r="6316" spans="1:16" s="99" customFormat="1">
      <c r="A6316" s="211"/>
      <c r="B6316" s="211"/>
      <c r="C6316" s="212"/>
      <c r="D6316" s="211"/>
      <c r="E6316" s="211"/>
      <c r="F6316" s="211"/>
      <c r="G6316" s="211"/>
      <c r="H6316" s="211"/>
      <c r="I6316" s="213"/>
      <c r="J6316" s="211"/>
      <c r="K6316" s="211"/>
      <c r="L6316" s="211"/>
      <c r="M6316" s="211"/>
      <c r="N6316" s="214"/>
      <c r="O6316" s="214"/>
      <c r="P6316" s="211"/>
    </row>
    <row r="6317" spans="1:16" s="99" customFormat="1">
      <c r="A6317" s="211"/>
      <c r="B6317" s="211"/>
      <c r="C6317" s="212"/>
      <c r="D6317" s="211"/>
      <c r="E6317" s="211"/>
      <c r="F6317" s="211"/>
      <c r="G6317" s="211"/>
      <c r="H6317" s="211"/>
      <c r="I6317" s="213"/>
      <c r="J6317" s="211"/>
      <c r="K6317" s="211"/>
      <c r="L6317" s="211"/>
      <c r="M6317" s="211"/>
      <c r="N6317" s="214"/>
      <c r="O6317" s="214"/>
      <c r="P6317" s="211"/>
    </row>
    <row r="6318" spans="1:16" s="99" customFormat="1">
      <c r="A6318" s="211"/>
      <c r="B6318" s="211"/>
      <c r="C6318" s="353"/>
      <c r="D6318" s="353"/>
      <c r="E6318" s="353"/>
      <c r="F6318" s="251"/>
      <c r="G6318" s="251"/>
      <c r="H6318" s="251"/>
      <c r="I6318" s="254"/>
      <c r="J6318" s="251"/>
      <c r="K6318" s="251"/>
      <c r="L6318" s="251"/>
      <c r="M6318" s="251"/>
      <c r="N6318" s="354"/>
      <c r="O6318" s="354"/>
      <c r="P6318" s="354"/>
    </row>
    <row r="6319" spans="1:16" s="99" customFormat="1">
      <c r="A6319" s="211"/>
      <c r="B6319" s="211"/>
      <c r="C6319" s="212"/>
      <c r="D6319" s="211"/>
      <c r="E6319" s="211"/>
      <c r="F6319" s="211"/>
      <c r="G6319" s="211"/>
      <c r="H6319" s="211"/>
      <c r="I6319" s="213"/>
      <c r="J6319" s="211"/>
      <c r="K6319" s="211"/>
      <c r="L6319" s="211"/>
      <c r="M6319" s="211"/>
      <c r="N6319" s="214"/>
      <c r="O6319" s="214"/>
      <c r="P6319" s="211"/>
    </row>
    <row r="6320" spans="1:16" s="99" customFormat="1">
      <c r="A6320" s="211"/>
      <c r="B6320" s="211"/>
      <c r="C6320" s="212"/>
      <c r="D6320" s="211"/>
      <c r="E6320" s="211"/>
      <c r="F6320" s="211"/>
      <c r="G6320" s="211"/>
      <c r="H6320" s="211"/>
      <c r="I6320" s="213"/>
      <c r="J6320" s="211"/>
      <c r="K6320" s="211"/>
      <c r="L6320" s="211"/>
      <c r="M6320" s="211"/>
      <c r="N6320" s="214"/>
      <c r="O6320" s="214"/>
      <c r="P6320" s="211"/>
    </row>
    <row r="6321" spans="1:16" s="99" customFormat="1">
      <c r="A6321" s="211"/>
      <c r="B6321" s="211"/>
      <c r="C6321" s="212"/>
      <c r="D6321" s="211"/>
      <c r="E6321" s="211"/>
      <c r="F6321" s="211"/>
      <c r="G6321" s="211"/>
      <c r="H6321" s="211"/>
      <c r="I6321" s="213"/>
      <c r="J6321" s="211"/>
      <c r="K6321" s="211"/>
      <c r="L6321" s="211"/>
      <c r="M6321" s="211"/>
      <c r="N6321" s="214"/>
      <c r="O6321" s="214"/>
      <c r="P6321" s="211"/>
    </row>
    <row r="6322" spans="1:16" s="99" customFormat="1">
      <c r="A6322" s="211"/>
      <c r="B6322" s="211"/>
      <c r="C6322" s="212"/>
      <c r="D6322" s="211"/>
      <c r="E6322" s="211"/>
      <c r="F6322" s="211"/>
      <c r="G6322" s="211"/>
      <c r="H6322" s="211"/>
      <c r="I6322" s="213"/>
      <c r="J6322" s="211"/>
      <c r="K6322" s="211"/>
      <c r="L6322" s="211"/>
      <c r="M6322" s="211"/>
      <c r="N6322" s="214"/>
      <c r="O6322" s="214"/>
      <c r="P6322" s="211"/>
    </row>
  </sheetData>
  <sheetProtection algorithmName="SHA-512" hashValue="vpOtKwBbKgPjU/iwS1/rc3Sp7pAfe8MXsK+8M/Q/weODV8fTfAa3u4gnCHp2Apx1paI15jE7RjffzJBrXHGW7w==" saltValue="q+6R+s6OxgT7OxPpH2ih2A==" spinCount="100000" sheet="1" objects="1" scenarios="1" formatCells="0" formatColumns="0" formatRows="0" insertColumns="0" insertRows="0" insertHyperlinks="0" sort="0" autoFilter="0" pivotTables="0"/>
  <protectedRanges>
    <protectedRange sqref="B10:B6308" name="Rango2"/>
    <protectedRange sqref="J10:M6308" name="Compr"/>
    <protectedRange sqref="H10:H6308" name="Rango3"/>
  </protectedRanges>
  <autoFilter ref="A8:P5367"/>
  <mergeCells count="22">
    <mergeCell ref="J7:K7"/>
    <mergeCell ref="L7:M7"/>
    <mergeCell ref="N7:O7"/>
    <mergeCell ref="K8:K9"/>
    <mergeCell ref="L8:L9"/>
    <mergeCell ref="M8:M9"/>
    <mergeCell ref="A8:A9"/>
    <mergeCell ref="B8:B9"/>
    <mergeCell ref="C8:C9"/>
    <mergeCell ref="D8:D9"/>
    <mergeCell ref="E8:E9"/>
    <mergeCell ref="C6318:E6318"/>
    <mergeCell ref="N6318:P6318"/>
    <mergeCell ref="I6309:M6309"/>
    <mergeCell ref="F8:F9"/>
    <mergeCell ref="G8:G9"/>
    <mergeCell ref="H8:H9"/>
    <mergeCell ref="I8:I9"/>
    <mergeCell ref="J8:J9"/>
    <mergeCell ref="N8:N9"/>
    <mergeCell ref="O8:O9"/>
    <mergeCell ref="P8:P9"/>
  </mergeCells>
  <pageMargins left="0.39370078740157483" right="0.19685039370078741" top="0.31496062992125984" bottom="0.74803149606299213" header="0.31496062992125984" footer="0.31496062992125984"/>
  <pageSetup scale="61"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Q412"/>
  <sheetViews>
    <sheetView view="pageBreakPreview" zoomScaleNormal="100" zoomScaleSheetLayoutView="100" workbookViewId="0">
      <pane ySplit="9" topLeftCell="A10" activePane="bottomLeft" state="frozen"/>
      <selection activeCell="D26" sqref="D26"/>
      <selection pane="bottomLeft"/>
    </sheetView>
  </sheetViews>
  <sheetFormatPr baseColWidth="10" defaultRowHeight="12.75"/>
  <cols>
    <col min="1" max="1" width="7.140625" style="87" customWidth="1"/>
    <col min="2" max="2" width="4.140625" style="87" bestFit="1" customWidth="1"/>
    <col min="3" max="3" width="15.5703125" style="145" customWidth="1"/>
    <col min="4" max="4" width="12.28515625" style="170" bestFit="1" customWidth="1"/>
    <col min="5" max="5" width="12.140625" style="87" customWidth="1"/>
    <col min="6" max="6" width="9.42578125" style="87" customWidth="1"/>
    <col min="7" max="7" width="12.42578125" style="87" customWidth="1"/>
    <col min="8" max="8" width="50.28515625" style="94" customWidth="1"/>
    <col min="9" max="12" width="7.28515625" style="87" customWidth="1"/>
    <col min="13" max="13" width="15" style="154" customWidth="1"/>
    <col min="14" max="14" width="14.42578125" style="154" customWidth="1"/>
    <col min="15" max="16" width="15.85546875" style="154" bestFit="1" customWidth="1"/>
    <col min="17" max="17" width="14.5703125" style="87" customWidth="1"/>
    <col min="18" max="16384" width="11.42578125" style="83"/>
  </cols>
  <sheetData>
    <row r="1" spans="1:17" s="96" customFormat="1">
      <c r="A1" s="161" t="s">
        <v>34</v>
      </c>
      <c r="B1" s="161"/>
      <c r="C1" s="161"/>
      <c r="D1" s="167"/>
      <c r="E1" s="161"/>
      <c r="F1" s="161"/>
      <c r="G1" s="161"/>
      <c r="H1" s="161"/>
      <c r="I1" s="161"/>
      <c r="J1" s="161"/>
      <c r="K1" s="95"/>
      <c r="L1" s="95"/>
      <c r="M1" s="157"/>
      <c r="N1" s="157"/>
      <c r="O1" s="157"/>
      <c r="P1" s="157"/>
      <c r="Q1" s="95"/>
    </row>
    <row r="2" spans="1:17" s="96" customFormat="1" ht="15.75">
      <c r="A2" s="161" t="s">
        <v>733</v>
      </c>
      <c r="B2" s="161"/>
      <c r="C2" s="161"/>
      <c r="D2" s="167"/>
      <c r="E2" s="161"/>
      <c r="F2" s="161"/>
      <c r="G2" s="161"/>
      <c r="H2" s="161"/>
      <c r="I2" s="161"/>
      <c r="J2" s="161"/>
      <c r="K2" s="95"/>
      <c r="L2" s="95"/>
      <c r="M2" s="157"/>
      <c r="N2" s="157"/>
      <c r="O2" s="157"/>
      <c r="P2" s="157"/>
      <c r="Q2" s="95"/>
    </row>
    <row r="3" spans="1:17" s="96" customFormat="1">
      <c r="A3" s="161" t="s">
        <v>36</v>
      </c>
      <c r="B3" s="161"/>
      <c r="C3" s="161"/>
      <c r="D3" s="167"/>
      <c r="E3" s="161"/>
      <c r="F3" s="161"/>
      <c r="G3" s="161"/>
      <c r="H3" s="161"/>
      <c r="I3" s="161"/>
      <c r="J3" s="161"/>
      <c r="K3" s="95"/>
      <c r="L3" s="95"/>
      <c r="M3" s="157"/>
      <c r="N3" s="157"/>
      <c r="O3" s="157"/>
      <c r="P3" s="157"/>
      <c r="Q3" s="95"/>
    </row>
    <row r="4" spans="1:17" s="96" customFormat="1">
      <c r="A4" s="161" t="str">
        <f>+'CUT MN'!A4</f>
        <v>CORRESPONDIENTE AL PERIODO DE ENERO A ABRIL DE 2019</v>
      </c>
      <c r="B4" s="161"/>
      <c r="C4" s="161"/>
      <c r="D4" s="167"/>
      <c r="E4" s="161"/>
      <c r="F4" s="161"/>
      <c r="G4" s="161"/>
      <c r="H4" s="161"/>
      <c r="I4" s="161"/>
      <c r="J4" s="161"/>
      <c r="K4" s="95"/>
      <c r="L4" s="95"/>
      <c r="M4" s="157"/>
      <c r="N4" s="157"/>
      <c r="O4" s="157"/>
      <c r="P4" s="157"/>
      <c r="Q4" s="95"/>
    </row>
    <row r="5" spans="1:17" s="96" customFormat="1">
      <c r="A5" s="86" t="str">
        <f>+'CUT MN'!A5</f>
        <v>ACTUALIZADO AL : 7 de Mayo de 2019</v>
      </c>
      <c r="B5" s="86"/>
      <c r="C5" s="86"/>
      <c r="D5" s="168"/>
      <c r="E5" s="86"/>
      <c r="F5" s="86"/>
      <c r="G5" s="86"/>
      <c r="H5" s="86"/>
      <c r="I5" s="86"/>
      <c r="J5" s="86"/>
      <c r="K5" s="95"/>
      <c r="L5" s="95"/>
      <c r="M5" s="157"/>
      <c r="N5" s="157"/>
      <c r="O5" s="157"/>
      <c r="P5" s="157"/>
      <c r="Q5" s="95"/>
    </row>
    <row r="6" spans="1:17" s="96" customFormat="1">
      <c r="A6" s="86"/>
      <c r="B6" s="81"/>
      <c r="C6" s="81"/>
      <c r="D6" s="97"/>
      <c r="E6" s="81"/>
      <c r="F6" s="81"/>
      <c r="G6" s="81"/>
      <c r="H6" s="91"/>
      <c r="I6" s="82"/>
      <c r="J6" s="95"/>
      <c r="K6" s="95"/>
      <c r="L6" s="95"/>
      <c r="M6" s="157"/>
      <c r="N6" s="157"/>
      <c r="O6" s="157"/>
      <c r="P6" s="157"/>
      <c r="Q6" s="95"/>
    </row>
    <row r="7" spans="1:17">
      <c r="A7" s="88"/>
      <c r="B7" s="88"/>
      <c r="C7" s="144"/>
      <c r="D7" s="169"/>
      <c r="E7" s="88"/>
      <c r="F7" s="88"/>
      <c r="G7" s="88"/>
      <c r="H7" s="92"/>
      <c r="I7" s="357" t="s">
        <v>691</v>
      </c>
      <c r="J7" s="357"/>
      <c r="K7" s="357" t="s">
        <v>690</v>
      </c>
      <c r="L7" s="365"/>
      <c r="M7" s="361"/>
      <c r="N7" s="361"/>
      <c r="O7" s="364"/>
      <c r="P7" s="364"/>
      <c r="Q7" s="88"/>
    </row>
    <row r="8" spans="1:17" s="87" customFormat="1" ht="12" customHeight="1">
      <c r="A8" s="357" t="s">
        <v>692</v>
      </c>
      <c r="B8" s="357" t="s">
        <v>693</v>
      </c>
      <c r="C8" s="356" t="s">
        <v>703</v>
      </c>
      <c r="D8" s="362" t="s">
        <v>687</v>
      </c>
      <c r="E8" s="356" t="s">
        <v>686</v>
      </c>
      <c r="F8" s="356" t="s">
        <v>688</v>
      </c>
      <c r="G8" s="357" t="s">
        <v>710</v>
      </c>
      <c r="H8" s="356" t="s">
        <v>689</v>
      </c>
      <c r="I8" s="357" t="s">
        <v>695</v>
      </c>
      <c r="J8" s="357" t="s">
        <v>696</v>
      </c>
      <c r="K8" s="357" t="s">
        <v>694</v>
      </c>
      <c r="L8" s="357" t="s">
        <v>697</v>
      </c>
      <c r="M8" s="358" t="s">
        <v>700</v>
      </c>
      <c r="N8" s="358" t="s">
        <v>707</v>
      </c>
      <c r="O8" s="358" t="s">
        <v>698</v>
      </c>
      <c r="P8" s="358" t="s">
        <v>708</v>
      </c>
      <c r="Q8" s="356" t="s">
        <v>706</v>
      </c>
    </row>
    <row r="9" spans="1:17" s="87" customFormat="1">
      <c r="A9" s="357"/>
      <c r="B9" s="357"/>
      <c r="C9" s="356"/>
      <c r="D9" s="362"/>
      <c r="E9" s="356"/>
      <c r="F9" s="356"/>
      <c r="G9" s="357"/>
      <c r="H9" s="356"/>
      <c r="I9" s="357"/>
      <c r="J9" s="357"/>
      <c r="K9" s="357"/>
      <c r="L9" s="357"/>
      <c r="M9" s="358"/>
      <c r="N9" s="358"/>
      <c r="O9" s="358"/>
      <c r="P9" s="358"/>
      <c r="Q9" s="356"/>
    </row>
    <row r="10" spans="1:17" ht="51">
      <c r="A10" s="89" t="s">
        <v>556</v>
      </c>
      <c r="B10" s="89"/>
      <c r="C10" s="90" t="s">
        <v>616</v>
      </c>
      <c r="D10" s="146">
        <v>43468</v>
      </c>
      <c r="E10" s="85" t="s">
        <v>23</v>
      </c>
      <c r="F10" s="283">
        <v>18579</v>
      </c>
      <c r="G10" s="89"/>
      <c r="H10" s="93" t="s">
        <v>3420</v>
      </c>
      <c r="I10" s="89"/>
      <c r="J10" s="89"/>
      <c r="K10" s="89"/>
      <c r="L10" s="89"/>
      <c r="M10" s="153">
        <v>0</v>
      </c>
      <c r="N10" s="153">
        <v>0</v>
      </c>
      <c r="O10" s="153">
        <v>0</v>
      </c>
      <c r="P10" s="153">
        <v>0.01</v>
      </c>
      <c r="Q10" s="89" t="s">
        <v>670</v>
      </c>
    </row>
    <row r="11" spans="1:17" ht="63.75">
      <c r="A11" s="89" t="s">
        <v>557</v>
      </c>
      <c r="B11" s="89"/>
      <c r="C11" s="90" t="s">
        <v>783</v>
      </c>
      <c r="D11" s="146">
        <v>43472</v>
      </c>
      <c r="E11" s="85" t="s">
        <v>20</v>
      </c>
      <c r="F11" s="283">
        <v>11689</v>
      </c>
      <c r="G11" s="89"/>
      <c r="H11" s="93" t="s">
        <v>3421</v>
      </c>
      <c r="I11" s="89"/>
      <c r="J11" s="89"/>
      <c r="K11" s="89"/>
      <c r="L11" s="89"/>
      <c r="M11" s="153">
        <v>4947848.68</v>
      </c>
      <c r="N11" s="153">
        <v>0</v>
      </c>
      <c r="O11" s="153">
        <v>33942241.939999998</v>
      </c>
      <c r="P11" s="153">
        <v>0</v>
      </c>
      <c r="Q11" s="89" t="s">
        <v>670</v>
      </c>
    </row>
    <row r="12" spans="1:17" ht="63.75">
      <c r="A12" s="89" t="s">
        <v>557</v>
      </c>
      <c r="B12" s="89"/>
      <c r="C12" s="90" t="s">
        <v>783</v>
      </c>
      <c r="D12" s="146">
        <v>43472</v>
      </c>
      <c r="E12" s="85" t="s">
        <v>20</v>
      </c>
      <c r="F12" s="283">
        <v>11690</v>
      </c>
      <c r="G12" s="89"/>
      <c r="H12" s="93" t="s">
        <v>3422</v>
      </c>
      <c r="I12" s="89"/>
      <c r="J12" s="89"/>
      <c r="K12" s="89"/>
      <c r="L12" s="89"/>
      <c r="M12" s="153">
        <v>2874839.28</v>
      </c>
      <c r="N12" s="153">
        <v>0</v>
      </c>
      <c r="O12" s="153">
        <v>19721397.460000001</v>
      </c>
      <c r="P12" s="153">
        <v>0</v>
      </c>
      <c r="Q12" s="89" t="s">
        <v>670</v>
      </c>
    </row>
    <row r="13" spans="1:17" ht="63.75">
      <c r="A13" s="89">
        <v>81</v>
      </c>
      <c r="B13" s="89"/>
      <c r="C13" s="90" t="s">
        <v>55</v>
      </c>
      <c r="D13" s="146">
        <v>43473</v>
      </c>
      <c r="E13" s="85" t="s">
        <v>6</v>
      </c>
      <c r="F13" s="283">
        <v>1068232</v>
      </c>
      <c r="G13" s="89"/>
      <c r="H13" s="93" t="s">
        <v>3423</v>
      </c>
      <c r="I13" s="89"/>
      <c r="J13" s="89"/>
      <c r="K13" s="89"/>
      <c r="L13" s="89"/>
      <c r="M13" s="153">
        <v>0</v>
      </c>
      <c r="N13" s="153">
        <v>14990</v>
      </c>
      <c r="O13" s="153">
        <v>0</v>
      </c>
      <c r="P13" s="153">
        <v>102831.4</v>
      </c>
      <c r="Q13" s="89" t="s">
        <v>670</v>
      </c>
    </row>
    <row r="14" spans="1:17" ht="63.75">
      <c r="A14" s="89">
        <v>81</v>
      </c>
      <c r="B14" s="89"/>
      <c r="C14" s="90" t="s">
        <v>55</v>
      </c>
      <c r="D14" s="146">
        <v>43473</v>
      </c>
      <c r="E14" s="85" t="s">
        <v>6</v>
      </c>
      <c r="F14" s="283">
        <v>1068234</v>
      </c>
      <c r="G14" s="89"/>
      <c r="H14" s="93" t="s">
        <v>3423</v>
      </c>
      <c r="I14" s="89"/>
      <c r="J14" s="89"/>
      <c r="K14" s="89"/>
      <c r="L14" s="89"/>
      <c r="M14" s="153">
        <v>0</v>
      </c>
      <c r="N14" s="153">
        <v>14990</v>
      </c>
      <c r="O14" s="153">
        <v>0</v>
      </c>
      <c r="P14" s="153">
        <v>102831.4</v>
      </c>
      <c r="Q14" s="89" t="s">
        <v>670</v>
      </c>
    </row>
    <row r="15" spans="1:17" ht="63.75">
      <c r="A15" s="89">
        <v>81</v>
      </c>
      <c r="B15" s="89"/>
      <c r="C15" s="90" t="s">
        <v>55</v>
      </c>
      <c r="D15" s="146">
        <v>43473</v>
      </c>
      <c r="E15" s="85" t="s">
        <v>6</v>
      </c>
      <c r="F15" s="283">
        <v>1068249</v>
      </c>
      <c r="G15" s="89"/>
      <c r="H15" s="93" t="s">
        <v>3423</v>
      </c>
      <c r="I15" s="89"/>
      <c r="J15" s="89"/>
      <c r="K15" s="89"/>
      <c r="L15" s="89"/>
      <c r="M15" s="153">
        <v>0</v>
      </c>
      <c r="N15" s="153">
        <v>14990</v>
      </c>
      <c r="O15" s="153">
        <v>0</v>
      </c>
      <c r="P15" s="153">
        <v>102831.4</v>
      </c>
      <c r="Q15" s="89" t="s">
        <v>670</v>
      </c>
    </row>
    <row r="16" spans="1:17" ht="63.75">
      <c r="A16" s="89">
        <v>81</v>
      </c>
      <c r="B16" s="89"/>
      <c r="C16" s="90" t="s">
        <v>55</v>
      </c>
      <c r="D16" s="146">
        <v>43473</v>
      </c>
      <c r="E16" s="85" t="s">
        <v>6</v>
      </c>
      <c r="F16" s="283">
        <v>1068250</v>
      </c>
      <c r="G16" s="89"/>
      <c r="H16" s="93" t="s">
        <v>3423</v>
      </c>
      <c r="I16" s="89"/>
      <c r="J16" s="89"/>
      <c r="K16" s="89"/>
      <c r="L16" s="89"/>
      <c r="M16" s="153">
        <v>0</v>
      </c>
      <c r="N16" s="153">
        <v>14990</v>
      </c>
      <c r="O16" s="153">
        <v>0</v>
      </c>
      <c r="P16" s="153">
        <v>102831.4</v>
      </c>
      <c r="Q16" s="89" t="s">
        <v>670</v>
      </c>
    </row>
    <row r="17" spans="1:17" ht="63.75">
      <c r="A17" s="89">
        <v>81</v>
      </c>
      <c r="B17" s="89"/>
      <c r="C17" s="90" t="s">
        <v>55</v>
      </c>
      <c r="D17" s="146">
        <v>43473</v>
      </c>
      <c r="E17" s="85" t="s">
        <v>6</v>
      </c>
      <c r="F17" s="283">
        <v>1068251</v>
      </c>
      <c r="G17" s="89"/>
      <c r="H17" s="93" t="s">
        <v>3423</v>
      </c>
      <c r="I17" s="89"/>
      <c r="J17" s="89"/>
      <c r="K17" s="89"/>
      <c r="L17" s="89"/>
      <c r="M17" s="153">
        <v>0</v>
      </c>
      <c r="N17" s="153">
        <v>14990</v>
      </c>
      <c r="O17" s="153">
        <v>0</v>
      </c>
      <c r="P17" s="153">
        <v>102831.4</v>
      </c>
      <c r="Q17" s="89" t="s">
        <v>670</v>
      </c>
    </row>
    <row r="18" spans="1:17" ht="76.5">
      <c r="A18" s="89">
        <v>81</v>
      </c>
      <c r="B18" s="89"/>
      <c r="C18" s="90" t="s">
        <v>55</v>
      </c>
      <c r="D18" s="146">
        <v>43473</v>
      </c>
      <c r="E18" s="85" t="s">
        <v>6</v>
      </c>
      <c r="F18" s="283">
        <v>1068256</v>
      </c>
      <c r="G18" s="89"/>
      <c r="H18" s="93" t="s">
        <v>3424</v>
      </c>
      <c r="I18" s="89"/>
      <c r="J18" s="89"/>
      <c r="K18" s="89"/>
      <c r="L18" s="89"/>
      <c r="M18" s="153">
        <v>0</v>
      </c>
      <c r="N18" s="153">
        <v>14990</v>
      </c>
      <c r="O18" s="153">
        <v>0</v>
      </c>
      <c r="P18" s="153">
        <v>102831.4</v>
      </c>
      <c r="Q18" s="89" t="s">
        <v>670</v>
      </c>
    </row>
    <row r="19" spans="1:17" ht="63.75">
      <c r="A19" s="89">
        <v>81</v>
      </c>
      <c r="B19" s="89"/>
      <c r="C19" s="90" t="s">
        <v>55</v>
      </c>
      <c r="D19" s="146">
        <v>43473</v>
      </c>
      <c r="E19" s="85" t="s">
        <v>6</v>
      </c>
      <c r="F19" s="283">
        <v>1068252</v>
      </c>
      <c r="G19" s="89"/>
      <c r="H19" s="93" t="s">
        <v>3423</v>
      </c>
      <c r="I19" s="89"/>
      <c r="J19" s="89"/>
      <c r="K19" s="89"/>
      <c r="L19" s="89"/>
      <c r="M19" s="153">
        <v>0</v>
      </c>
      <c r="N19" s="153">
        <v>14990</v>
      </c>
      <c r="O19" s="153">
        <v>0</v>
      </c>
      <c r="P19" s="153">
        <v>102831.4</v>
      </c>
      <c r="Q19" s="89" t="s">
        <v>670</v>
      </c>
    </row>
    <row r="20" spans="1:17" ht="76.5">
      <c r="A20" s="89">
        <v>81</v>
      </c>
      <c r="B20" s="89"/>
      <c r="C20" s="90" t="s">
        <v>55</v>
      </c>
      <c r="D20" s="146">
        <v>43473</v>
      </c>
      <c r="E20" s="85" t="s">
        <v>6</v>
      </c>
      <c r="F20" s="283">
        <v>1068255</v>
      </c>
      <c r="G20" s="89"/>
      <c r="H20" s="93" t="s">
        <v>3424</v>
      </c>
      <c r="I20" s="89"/>
      <c r="J20" s="89"/>
      <c r="K20" s="89"/>
      <c r="L20" s="89"/>
      <c r="M20" s="153">
        <v>0</v>
      </c>
      <c r="N20" s="153">
        <v>14990</v>
      </c>
      <c r="O20" s="153">
        <v>0</v>
      </c>
      <c r="P20" s="153">
        <v>102831.4</v>
      </c>
      <c r="Q20" s="89" t="s">
        <v>670</v>
      </c>
    </row>
    <row r="21" spans="1:17" ht="63.75">
      <c r="A21" s="89">
        <v>81</v>
      </c>
      <c r="B21" s="89"/>
      <c r="C21" s="90" t="s">
        <v>55</v>
      </c>
      <c r="D21" s="146">
        <v>43473</v>
      </c>
      <c r="E21" s="85" t="s">
        <v>6</v>
      </c>
      <c r="F21" s="283">
        <v>1068268</v>
      </c>
      <c r="G21" s="89"/>
      <c r="H21" s="93" t="s">
        <v>3423</v>
      </c>
      <c r="I21" s="89"/>
      <c r="J21" s="89"/>
      <c r="K21" s="89"/>
      <c r="L21" s="89"/>
      <c r="M21" s="153">
        <v>0</v>
      </c>
      <c r="N21" s="153">
        <v>14990</v>
      </c>
      <c r="O21" s="153">
        <v>0</v>
      </c>
      <c r="P21" s="153">
        <v>102831.4</v>
      </c>
      <c r="Q21" s="89" t="s">
        <v>670</v>
      </c>
    </row>
    <row r="22" spans="1:17" ht="63.75">
      <c r="A22" s="89">
        <v>81</v>
      </c>
      <c r="B22" s="89"/>
      <c r="C22" s="90" t="s">
        <v>55</v>
      </c>
      <c r="D22" s="146">
        <v>43473</v>
      </c>
      <c r="E22" s="85" t="s">
        <v>6</v>
      </c>
      <c r="F22" s="283">
        <v>1068267</v>
      </c>
      <c r="G22" s="89"/>
      <c r="H22" s="93" t="s">
        <v>3423</v>
      </c>
      <c r="I22" s="89"/>
      <c r="J22" s="89"/>
      <c r="K22" s="89"/>
      <c r="L22" s="89"/>
      <c r="M22" s="153">
        <v>0</v>
      </c>
      <c r="N22" s="153">
        <v>14990</v>
      </c>
      <c r="O22" s="153">
        <v>0</v>
      </c>
      <c r="P22" s="153">
        <v>102831.4</v>
      </c>
      <c r="Q22" s="89" t="s">
        <v>670</v>
      </c>
    </row>
    <row r="23" spans="1:17" ht="63.75">
      <c r="A23" s="89">
        <v>81</v>
      </c>
      <c r="B23" s="89"/>
      <c r="C23" s="90" t="s">
        <v>55</v>
      </c>
      <c r="D23" s="146">
        <v>43473</v>
      </c>
      <c r="E23" s="85" t="s">
        <v>6</v>
      </c>
      <c r="F23" s="283">
        <v>1068262</v>
      </c>
      <c r="G23" s="89"/>
      <c r="H23" s="93" t="s">
        <v>3423</v>
      </c>
      <c r="I23" s="89"/>
      <c r="J23" s="89"/>
      <c r="K23" s="89"/>
      <c r="L23" s="89"/>
      <c r="M23" s="153">
        <v>0</v>
      </c>
      <c r="N23" s="153">
        <v>9480.26</v>
      </c>
      <c r="O23" s="153">
        <v>0</v>
      </c>
      <c r="P23" s="153">
        <v>65034.58</v>
      </c>
      <c r="Q23" s="89" t="s">
        <v>670</v>
      </c>
    </row>
    <row r="24" spans="1:17" ht="63.75">
      <c r="A24" s="89">
        <v>81</v>
      </c>
      <c r="B24" s="89"/>
      <c r="C24" s="90" t="s">
        <v>55</v>
      </c>
      <c r="D24" s="146">
        <v>43473</v>
      </c>
      <c r="E24" s="85" t="s">
        <v>6</v>
      </c>
      <c r="F24" s="283">
        <v>1068261</v>
      </c>
      <c r="G24" s="89"/>
      <c r="H24" s="93" t="s">
        <v>3423</v>
      </c>
      <c r="I24" s="89"/>
      <c r="J24" s="89"/>
      <c r="K24" s="89"/>
      <c r="L24" s="89"/>
      <c r="M24" s="153">
        <v>0</v>
      </c>
      <c r="N24" s="153">
        <v>14990</v>
      </c>
      <c r="O24" s="153">
        <v>0</v>
      </c>
      <c r="P24" s="153">
        <v>102831.4</v>
      </c>
      <c r="Q24" s="89" t="s">
        <v>670</v>
      </c>
    </row>
    <row r="25" spans="1:17" ht="63.75">
      <c r="A25" s="89">
        <v>81</v>
      </c>
      <c r="B25" s="89"/>
      <c r="C25" s="90" t="s">
        <v>55</v>
      </c>
      <c r="D25" s="146">
        <v>43473</v>
      </c>
      <c r="E25" s="85" t="s">
        <v>6</v>
      </c>
      <c r="F25" s="283">
        <v>1068259</v>
      </c>
      <c r="G25" s="89"/>
      <c r="H25" s="93" t="s">
        <v>3423</v>
      </c>
      <c r="I25" s="89"/>
      <c r="J25" s="89"/>
      <c r="K25" s="89"/>
      <c r="L25" s="89"/>
      <c r="M25" s="153">
        <v>0</v>
      </c>
      <c r="N25" s="153">
        <v>14990</v>
      </c>
      <c r="O25" s="153">
        <v>0</v>
      </c>
      <c r="P25" s="153">
        <v>102831.4</v>
      </c>
      <c r="Q25" s="89" t="s">
        <v>670</v>
      </c>
    </row>
    <row r="26" spans="1:17" ht="76.5">
      <c r="A26" s="89">
        <v>81</v>
      </c>
      <c r="B26" s="89"/>
      <c r="C26" s="90" t="s">
        <v>55</v>
      </c>
      <c r="D26" s="146">
        <v>43473</v>
      </c>
      <c r="E26" s="85" t="s">
        <v>6</v>
      </c>
      <c r="F26" s="283">
        <v>1068258</v>
      </c>
      <c r="G26" s="89"/>
      <c r="H26" s="93" t="s">
        <v>3424</v>
      </c>
      <c r="I26" s="89"/>
      <c r="J26" s="89"/>
      <c r="K26" s="89"/>
      <c r="L26" s="89"/>
      <c r="M26" s="153">
        <v>0</v>
      </c>
      <c r="N26" s="153">
        <v>14990</v>
      </c>
      <c r="O26" s="153">
        <v>0</v>
      </c>
      <c r="P26" s="153">
        <v>102831.4</v>
      </c>
      <c r="Q26" s="89" t="s">
        <v>670</v>
      </c>
    </row>
    <row r="27" spans="1:17" ht="63.75">
      <c r="A27" s="89">
        <v>81</v>
      </c>
      <c r="B27" s="89"/>
      <c r="C27" s="90" t="s">
        <v>55</v>
      </c>
      <c r="D27" s="146">
        <v>43473</v>
      </c>
      <c r="E27" s="85" t="s">
        <v>6</v>
      </c>
      <c r="F27" s="283">
        <v>1068257</v>
      </c>
      <c r="G27" s="89"/>
      <c r="H27" s="93" t="s">
        <v>3423</v>
      </c>
      <c r="I27" s="89"/>
      <c r="J27" s="89"/>
      <c r="K27" s="89"/>
      <c r="L27" s="89"/>
      <c r="M27" s="153">
        <v>0</v>
      </c>
      <c r="N27" s="153">
        <v>14990</v>
      </c>
      <c r="O27" s="153">
        <v>0</v>
      </c>
      <c r="P27" s="153">
        <v>102831.4</v>
      </c>
      <c r="Q27" s="89" t="s">
        <v>670</v>
      </c>
    </row>
    <row r="28" spans="1:17" ht="63.75">
      <c r="A28" s="89">
        <v>81</v>
      </c>
      <c r="B28" s="89"/>
      <c r="C28" s="90" t="s">
        <v>55</v>
      </c>
      <c r="D28" s="146">
        <v>43473</v>
      </c>
      <c r="E28" s="85" t="s">
        <v>6</v>
      </c>
      <c r="F28" s="283">
        <v>1068270</v>
      </c>
      <c r="G28" s="89"/>
      <c r="H28" s="93" t="s">
        <v>3423</v>
      </c>
      <c r="I28" s="89"/>
      <c r="J28" s="89"/>
      <c r="K28" s="89"/>
      <c r="L28" s="89"/>
      <c r="M28" s="153">
        <v>0</v>
      </c>
      <c r="N28" s="153">
        <v>14990</v>
      </c>
      <c r="O28" s="153">
        <v>0</v>
      </c>
      <c r="P28" s="153">
        <v>102831.4</v>
      </c>
      <c r="Q28" s="89" t="s">
        <v>670</v>
      </c>
    </row>
    <row r="29" spans="1:17" ht="63.75">
      <c r="A29" s="89">
        <v>81</v>
      </c>
      <c r="B29" s="89"/>
      <c r="C29" s="90" t="s">
        <v>55</v>
      </c>
      <c r="D29" s="146">
        <v>43473</v>
      </c>
      <c r="E29" s="85" t="s">
        <v>6</v>
      </c>
      <c r="F29" s="283">
        <v>1068333</v>
      </c>
      <c r="G29" s="89"/>
      <c r="H29" s="93" t="s">
        <v>3423</v>
      </c>
      <c r="I29" s="89"/>
      <c r="J29" s="89"/>
      <c r="K29" s="89"/>
      <c r="L29" s="89"/>
      <c r="M29" s="153">
        <v>0</v>
      </c>
      <c r="N29" s="153">
        <v>14990</v>
      </c>
      <c r="O29" s="153">
        <v>0</v>
      </c>
      <c r="P29" s="153">
        <v>102831.4</v>
      </c>
      <c r="Q29" s="89" t="s">
        <v>670</v>
      </c>
    </row>
    <row r="30" spans="1:17" ht="63.75">
      <c r="A30" s="89">
        <v>81</v>
      </c>
      <c r="B30" s="89"/>
      <c r="C30" s="90" t="s">
        <v>55</v>
      </c>
      <c r="D30" s="146">
        <v>43473</v>
      </c>
      <c r="E30" s="85" t="s">
        <v>6</v>
      </c>
      <c r="F30" s="283">
        <v>1068332</v>
      </c>
      <c r="G30" s="89"/>
      <c r="H30" s="93" t="s">
        <v>3423</v>
      </c>
      <c r="I30" s="89"/>
      <c r="J30" s="89"/>
      <c r="K30" s="89"/>
      <c r="L30" s="89"/>
      <c r="M30" s="153">
        <v>0</v>
      </c>
      <c r="N30" s="153">
        <v>14990</v>
      </c>
      <c r="O30" s="153">
        <v>0</v>
      </c>
      <c r="P30" s="153">
        <v>102831.4</v>
      </c>
      <c r="Q30" s="89" t="s">
        <v>670</v>
      </c>
    </row>
    <row r="31" spans="1:17" ht="63.75">
      <c r="A31" s="89">
        <v>81</v>
      </c>
      <c r="B31" s="89"/>
      <c r="C31" s="90" t="s">
        <v>55</v>
      </c>
      <c r="D31" s="146">
        <v>43473</v>
      </c>
      <c r="E31" s="85" t="s">
        <v>6</v>
      </c>
      <c r="F31" s="283">
        <v>1068328</v>
      </c>
      <c r="G31" s="89"/>
      <c r="H31" s="93" t="s">
        <v>3423</v>
      </c>
      <c r="I31" s="89"/>
      <c r="J31" s="89"/>
      <c r="K31" s="89"/>
      <c r="L31" s="89"/>
      <c r="M31" s="153">
        <v>0</v>
      </c>
      <c r="N31" s="153">
        <v>14990</v>
      </c>
      <c r="O31" s="153">
        <v>0</v>
      </c>
      <c r="P31" s="153">
        <v>102831.4</v>
      </c>
      <c r="Q31" s="89" t="s">
        <v>670</v>
      </c>
    </row>
    <row r="32" spans="1:17" ht="63.75">
      <c r="A32" s="89">
        <v>81</v>
      </c>
      <c r="B32" s="89"/>
      <c r="C32" s="90" t="s">
        <v>55</v>
      </c>
      <c r="D32" s="146">
        <v>43473</v>
      </c>
      <c r="E32" s="85" t="s">
        <v>6</v>
      </c>
      <c r="F32" s="283">
        <v>1068327</v>
      </c>
      <c r="G32" s="89"/>
      <c r="H32" s="93" t="s">
        <v>3423</v>
      </c>
      <c r="I32" s="89"/>
      <c r="J32" s="89"/>
      <c r="K32" s="89"/>
      <c r="L32" s="89"/>
      <c r="M32" s="153">
        <v>0</v>
      </c>
      <c r="N32" s="153">
        <v>14990</v>
      </c>
      <c r="O32" s="153">
        <v>0</v>
      </c>
      <c r="P32" s="153">
        <v>102831.4</v>
      </c>
      <c r="Q32" s="89" t="s">
        <v>670</v>
      </c>
    </row>
    <row r="33" spans="1:17" ht="63.75">
      <c r="A33" s="89">
        <v>81</v>
      </c>
      <c r="B33" s="89"/>
      <c r="C33" s="90" t="s">
        <v>55</v>
      </c>
      <c r="D33" s="146">
        <v>43473</v>
      </c>
      <c r="E33" s="85" t="s">
        <v>6</v>
      </c>
      <c r="F33" s="283">
        <v>1068325</v>
      </c>
      <c r="G33" s="89"/>
      <c r="H33" s="93" t="s">
        <v>3423</v>
      </c>
      <c r="I33" s="89"/>
      <c r="J33" s="89"/>
      <c r="K33" s="89"/>
      <c r="L33" s="89"/>
      <c r="M33" s="153">
        <v>0</v>
      </c>
      <c r="N33" s="153">
        <v>14990</v>
      </c>
      <c r="O33" s="153">
        <v>0</v>
      </c>
      <c r="P33" s="153">
        <v>102831.4</v>
      </c>
      <c r="Q33" s="89" t="s">
        <v>670</v>
      </c>
    </row>
    <row r="34" spans="1:17" ht="63.75">
      <c r="A34" s="89">
        <v>81</v>
      </c>
      <c r="B34" s="89"/>
      <c r="C34" s="90" t="s">
        <v>55</v>
      </c>
      <c r="D34" s="146">
        <v>43473</v>
      </c>
      <c r="E34" s="85" t="s">
        <v>6</v>
      </c>
      <c r="F34" s="283">
        <v>1068324</v>
      </c>
      <c r="G34" s="89"/>
      <c r="H34" s="93" t="s">
        <v>3423</v>
      </c>
      <c r="I34" s="89"/>
      <c r="J34" s="89"/>
      <c r="K34" s="89"/>
      <c r="L34" s="89"/>
      <c r="M34" s="153">
        <v>0</v>
      </c>
      <c r="N34" s="153">
        <v>14990</v>
      </c>
      <c r="O34" s="153">
        <v>0</v>
      </c>
      <c r="P34" s="153">
        <v>102831.4</v>
      </c>
      <c r="Q34" s="89" t="s">
        <v>670</v>
      </c>
    </row>
    <row r="35" spans="1:17" ht="63.75">
      <c r="A35" s="89">
        <v>81</v>
      </c>
      <c r="B35" s="89"/>
      <c r="C35" s="90" t="s">
        <v>55</v>
      </c>
      <c r="D35" s="146">
        <v>43473</v>
      </c>
      <c r="E35" s="85" t="s">
        <v>6</v>
      </c>
      <c r="F35" s="283">
        <v>1068323</v>
      </c>
      <c r="G35" s="89"/>
      <c r="H35" s="93" t="s">
        <v>3423</v>
      </c>
      <c r="I35" s="89"/>
      <c r="J35" s="89"/>
      <c r="K35" s="89"/>
      <c r="L35" s="89"/>
      <c r="M35" s="153">
        <v>0</v>
      </c>
      <c r="N35" s="153">
        <v>14990</v>
      </c>
      <c r="O35" s="153">
        <v>0</v>
      </c>
      <c r="P35" s="153">
        <v>102831.4</v>
      </c>
      <c r="Q35" s="89" t="s">
        <v>670</v>
      </c>
    </row>
    <row r="36" spans="1:17" ht="63.75">
      <c r="A36" s="89">
        <v>81</v>
      </c>
      <c r="B36" s="89"/>
      <c r="C36" s="90" t="s">
        <v>55</v>
      </c>
      <c r="D36" s="146">
        <v>43473</v>
      </c>
      <c r="E36" s="85" t="s">
        <v>6</v>
      </c>
      <c r="F36" s="283">
        <v>1068322</v>
      </c>
      <c r="G36" s="89"/>
      <c r="H36" s="93" t="s">
        <v>3423</v>
      </c>
      <c r="I36" s="89"/>
      <c r="J36" s="89"/>
      <c r="K36" s="89"/>
      <c r="L36" s="89"/>
      <c r="M36" s="153">
        <v>0</v>
      </c>
      <c r="N36" s="153">
        <v>14990</v>
      </c>
      <c r="O36" s="153">
        <v>0</v>
      </c>
      <c r="P36" s="153">
        <v>102831.4</v>
      </c>
      <c r="Q36" s="89" t="s">
        <v>670</v>
      </c>
    </row>
    <row r="37" spans="1:17" ht="63.75">
      <c r="A37" s="89">
        <v>81</v>
      </c>
      <c r="B37" s="89"/>
      <c r="C37" s="90" t="s">
        <v>55</v>
      </c>
      <c r="D37" s="146">
        <v>43473</v>
      </c>
      <c r="E37" s="85" t="s">
        <v>6</v>
      </c>
      <c r="F37" s="283">
        <v>1068271</v>
      </c>
      <c r="G37" s="89"/>
      <c r="H37" s="93" t="s">
        <v>3423</v>
      </c>
      <c r="I37" s="89"/>
      <c r="J37" s="89"/>
      <c r="K37" s="89"/>
      <c r="L37" s="89"/>
      <c r="M37" s="153">
        <v>0</v>
      </c>
      <c r="N37" s="153">
        <v>14990</v>
      </c>
      <c r="O37" s="153">
        <v>0</v>
      </c>
      <c r="P37" s="153">
        <v>102831.4</v>
      </c>
      <c r="Q37" s="89" t="s">
        <v>670</v>
      </c>
    </row>
    <row r="38" spans="1:17" ht="63.75">
      <c r="A38" s="89">
        <v>81</v>
      </c>
      <c r="B38" s="89"/>
      <c r="C38" s="90" t="s">
        <v>55</v>
      </c>
      <c r="D38" s="146">
        <v>43473</v>
      </c>
      <c r="E38" s="85" t="s">
        <v>6</v>
      </c>
      <c r="F38" s="283">
        <v>1068272</v>
      </c>
      <c r="G38" s="89"/>
      <c r="H38" s="93" t="s">
        <v>3423</v>
      </c>
      <c r="I38" s="89"/>
      <c r="J38" s="89"/>
      <c r="K38" s="89"/>
      <c r="L38" s="89"/>
      <c r="M38" s="153">
        <v>0</v>
      </c>
      <c r="N38" s="153">
        <v>14990</v>
      </c>
      <c r="O38" s="153">
        <v>0</v>
      </c>
      <c r="P38" s="153">
        <v>102831.4</v>
      </c>
      <c r="Q38" s="89" t="s">
        <v>670</v>
      </c>
    </row>
    <row r="39" spans="1:17" ht="63.75">
      <c r="A39" s="89">
        <v>81</v>
      </c>
      <c r="B39" s="89"/>
      <c r="C39" s="90" t="s">
        <v>55</v>
      </c>
      <c r="D39" s="146">
        <v>43473</v>
      </c>
      <c r="E39" s="85" t="s">
        <v>6</v>
      </c>
      <c r="F39" s="283">
        <v>1068275</v>
      </c>
      <c r="G39" s="89"/>
      <c r="H39" s="93" t="s">
        <v>3423</v>
      </c>
      <c r="I39" s="89"/>
      <c r="J39" s="89"/>
      <c r="K39" s="89"/>
      <c r="L39" s="89"/>
      <c r="M39" s="153">
        <v>0</v>
      </c>
      <c r="N39" s="153">
        <v>14990</v>
      </c>
      <c r="O39" s="153">
        <v>0</v>
      </c>
      <c r="P39" s="153">
        <v>102831.4</v>
      </c>
      <c r="Q39" s="89" t="s">
        <v>670</v>
      </c>
    </row>
    <row r="40" spans="1:17" ht="63.75">
      <c r="A40" s="89">
        <v>81</v>
      </c>
      <c r="B40" s="89"/>
      <c r="C40" s="90" t="s">
        <v>55</v>
      </c>
      <c r="D40" s="146">
        <v>43473</v>
      </c>
      <c r="E40" s="85" t="s">
        <v>6</v>
      </c>
      <c r="F40" s="283">
        <v>1068277</v>
      </c>
      <c r="G40" s="89"/>
      <c r="H40" s="93" t="s">
        <v>3423</v>
      </c>
      <c r="I40" s="89"/>
      <c r="J40" s="89"/>
      <c r="K40" s="89"/>
      <c r="L40" s="89"/>
      <c r="M40" s="153">
        <v>0</v>
      </c>
      <c r="N40" s="153">
        <v>14990</v>
      </c>
      <c r="O40" s="153">
        <v>0</v>
      </c>
      <c r="P40" s="153">
        <v>102831.4</v>
      </c>
      <c r="Q40" s="89" t="s">
        <v>670</v>
      </c>
    </row>
    <row r="41" spans="1:17" ht="63.75">
      <c r="A41" s="89">
        <v>81</v>
      </c>
      <c r="B41" s="89"/>
      <c r="C41" s="90" t="s">
        <v>55</v>
      </c>
      <c r="D41" s="146">
        <v>43473</v>
      </c>
      <c r="E41" s="85" t="s">
        <v>6</v>
      </c>
      <c r="F41" s="283">
        <v>1068278</v>
      </c>
      <c r="G41" s="89"/>
      <c r="H41" s="93" t="s">
        <v>3423</v>
      </c>
      <c r="I41" s="89"/>
      <c r="J41" s="89"/>
      <c r="K41" s="89"/>
      <c r="L41" s="89"/>
      <c r="M41" s="153">
        <v>0</v>
      </c>
      <c r="N41" s="153">
        <v>14990</v>
      </c>
      <c r="O41" s="153">
        <v>0</v>
      </c>
      <c r="P41" s="153">
        <v>102831.4</v>
      </c>
      <c r="Q41" s="89" t="s">
        <v>670</v>
      </c>
    </row>
    <row r="42" spans="1:17" ht="63.75">
      <c r="A42" s="89">
        <v>81</v>
      </c>
      <c r="B42" s="89"/>
      <c r="C42" s="90" t="s">
        <v>55</v>
      </c>
      <c r="D42" s="146">
        <v>43473</v>
      </c>
      <c r="E42" s="85" t="s">
        <v>6</v>
      </c>
      <c r="F42" s="283">
        <v>1068280</v>
      </c>
      <c r="G42" s="89"/>
      <c r="H42" s="93" t="s">
        <v>3423</v>
      </c>
      <c r="I42" s="89"/>
      <c r="J42" s="89"/>
      <c r="K42" s="89"/>
      <c r="L42" s="89"/>
      <c r="M42" s="153">
        <v>0</v>
      </c>
      <c r="N42" s="153">
        <v>14990</v>
      </c>
      <c r="O42" s="153">
        <v>0</v>
      </c>
      <c r="P42" s="153">
        <v>102831.4</v>
      </c>
      <c r="Q42" s="89" t="s">
        <v>670</v>
      </c>
    </row>
    <row r="43" spans="1:17" ht="63.75">
      <c r="A43" s="89">
        <v>81</v>
      </c>
      <c r="B43" s="89"/>
      <c r="C43" s="90" t="s">
        <v>55</v>
      </c>
      <c r="D43" s="146">
        <v>43473</v>
      </c>
      <c r="E43" s="85" t="s">
        <v>6</v>
      </c>
      <c r="F43" s="283">
        <v>1068298</v>
      </c>
      <c r="G43" s="89"/>
      <c r="H43" s="93" t="s">
        <v>3423</v>
      </c>
      <c r="I43" s="89"/>
      <c r="J43" s="89"/>
      <c r="K43" s="89"/>
      <c r="L43" s="89"/>
      <c r="M43" s="153">
        <v>0</v>
      </c>
      <c r="N43" s="153">
        <v>14990</v>
      </c>
      <c r="O43" s="153">
        <v>0</v>
      </c>
      <c r="P43" s="153">
        <v>102831.4</v>
      </c>
      <c r="Q43" s="89" t="s">
        <v>670</v>
      </c>
    </row>
    <row r="44" spans="1:17" ht="63.75">
      <c r="A44" s="89">
        <v>81</v>
      </c>
      <c r="B44" s="89"/>
      <c r="C44" s="90" t="s">
        <v>55</v>
      </c>
      <c r="D44" s="146">
        <v>43473</v>
      </c>
      <c r="E44" s="85" t="s">
        <v>6</v>
      </c>
      <c r="F44" s="283">
        <v>1068299</v>
      </c>
      <c r="G44" s="89"/>
      <c r="H44" s="93" t="s">
        <v>3423</v>
      </c>
      <c r="I44" s="89"/>
      <c r="J44" s="89"/>
      <c r="K44" s="89"/>
      <c r="L44" s="89"/>
      <c r="M44" s="153">
        <v>0</v>
      </c>
      <c r="N44" s="153">
        <v>14990</v>
      </c>
      <c r="O44" s="153">
        <v>0</v>
      </c>
      <c r="P44" s="153">
        <v>102831.4</v>
      </c>
      <c r="Q44" s="89" t="s">
        <v>670</v>
      </c>
    </row>
    <row r="45" spans="1:17" ht="63.75">
      <c r="A45" s="89">
        <v>81</v>
      </c>
      <c r="B45" s="89"/>
      <c r="C45" s="90" t="s">
        <v>55</v>
      </c>
      <c r="D45" s="146">
        <v>43473</v>
      </c>
      <c r="E45" s="85" t="s">
        <v>6</v>
      </c>
      <c r="F45" s="283">
        <v>1068301</v>
      </c>
      <c r="G45" s="89"/>
      <c r="H45" s="93" t="s">
        <v>3423</v>
      </c>
      <c r="I45" s="89"/>
      <c r="J45" s="89"/>
      <c r="K45" s="89"/>
      <c r="L45" s="89"/>
      <c r="M45" s="153">
        <v>0</v>
      </c>
      <c r="N45" s="153">
        <v>14990</v>
      </c>
      <c r="O45" s="153">
        <v>0</v>
      </c>
      <c r="P45" s="153">
        <v>102831.4</v>
      </c>
      <c r="Q45" s="89" t="s">
        <v>670</v>
      </c>
    </row>
    <row r="46" spans="1:17" ht="63.75">
      <c r="A46" s="89">
        <v>81</v>
      </c>
      <c r="B46" s="89"/>
      <c r="C46" s="90" t="s">
        <v>55</v>
      </c>
      <c r="D46" s="146">
        <v>43473</v>
      </c>
      <c r="E46" s="85" t="s">
        <v>6</v>
      </c>
      <c r="F46" s="283">
        <v>1068302</v>
      </c>
      <c r="G46" s="89"/>
      <c r="H46" s="93" t="s">
        <v>3423</v>
      </c>
      <c r="I46" s="89"/>
      <c r="J46" s="89"/>
      <c r="K46" s="89"/>
      <c r="L46" s="89"/>
      <c r="M46" s="153">
        <v>0</v>
      </c>
      <c r="N46" s="153">
        <v>14990</v>
      </c>
      <c r="O46" s="153">
        <v>0</v>
      </c>
      <c r="P46" s="153">
        <v>102831.4</v>
      </c>
      <c r="Q46" s="89" t="s">
        <v>670</v>
      </c>
    </row>
    <row r="47" spans="1:17" ht="63.75">
      <c r="A47" s="89">
        <v>81</v>
      </c>
      <c r="B47" s="89"/>
      <c r="C47" s="90" t="s">
        <v>55</v>
      </c>
      <c r="D47" s="146">
        <v>43473</v>
      </c>
      <c r="E47" s="85" t="s">
        <v>6</v>
      </c>
      <c r="F47" s="283">
        <v>1068303</v>
      </c>
      <c r="G47" s="89"/>
      <c r="H47" s="93" t="s">
        <v>3423</v>
      </c>
      <c r="I47" s="89"/>
      <c r="J47" s="89"/>
      <c r="K47" s="89"/>
      <c r="L47" s="89"/>
      <c r="M47" s="153">
        <v>0</v>
      </c>
      <c r="N47" s="153">
        <v>14990</v>
      </c>
      <c r="O47" s="153">
        <v>0</v>
      </c>
      <c r="P47" s="153">
        <v>102831.4</v>
      </c>
      <c r="Q47" s="89" t="s">
        <v>670</v>
      </c>
    </row>
    <row r="48" spans="1:17" ht="63.75">
      <c r="A48" s="89">
        <v>81</v>
      </c>
      <c r="B48" s="89"/>
      <c r="C48" s="90" t="s">
        <v>55</v>
      </c>
      <c r="D48" s="146">
        <v>43473</v>
      </c>
      <c r="E48" s="85" t="s">
        <v>6</v>
      </c>
      <c r="F48" s="283">
        <v>1068305</v>
      </c>
      <c r="G48" s="89"/>
      <c r="H48" s="93" t="s">
        <v>3423</v>
      </c>
      <c r="I48" s="89"/>
      <c r="J48" s="89"/>
      <c r="K48" s="89"/>
      <c r="L48" s="89"/>
      <c r="M48" s="153">
        <v>0</v>
      </c>
      <c r="N48" s="153">
        <v>14990</v>
      </c>
      <c r="O48" s="153">
        <v>0</v>
      </c>
      <c r="P48" s="153">
        <v>102831.4</v>
      </c>
      <c r="Q48" s="89" t="s">
        <v>670</v>
      </c>
    </row>
    <row r="49" spans="1:17" ht="63.75">
      <c r="A49" s="89">
        <v>81</v>
      </c>
      <c r="B49" s="89"/>
      <c r="C49" s="90" t="s">
        <v>55</v>
      </c>
      <c r="D49" s="146">
        <v>43473</v>
      </c>
      <c r="E49" s="85" t="s">
        <v>6</v>
      </c>
      <c r="F49" s="283">
        <v>1068321</v>
      </c>
      <c r="G49" s="89"/>
      <c r="H49" s="93" t="s">
        <v>3423</v>
      </c>
      <c r="I49" s="89"/>
      <c r="J49" s="89"/>
      <c r="K49" s="89"/>
      <c r="L49" s="89"/>
      <c r="M49" s="153">
        <v>0</v>
      </c>
      <c r="N49" s="153">
        <v>14990</v>
      </c>
      <c r="O49" s="153">
        <v>0</v>
      </c>
      <c r="P49" s="153">
        <v>102831.4</v>
      </c>
      <c r="Q49" s="89" t="s">
        <v>670</v>
      </c>
    </row>
    <row r="50" spans="1:17" ht="51">
      <c r="A50" s="89" t="s">
        <v>556</v>
      </c>
      <c r="B50" s="89"/>
      <c r="C50" s="90" t="s">
        <v>616</v>
      </c>
      <c r="D50" s="146">
        <v>43473</v>
      </c>
      <c r="E50" s="85" t="s">
        <v>23</v>
      </c>
      <c r="F50" s="283">
        <v>18591</v>
      </c>
      <c r="G50" s="89"/>
      <c r="H50" s="93" t="s">
        <v>3425</v>
      </c>
      <c r="I50" s="89"/>
      <c r="J50" s="89"/>
      <c r="K50" s="89"/>
      <c r="L50" s="89"/>
      <c r="M50" s="153">
        <v>0</v>
      </c>
      <c r="N50" s="153">
        <v>0</v>
      </c>
      <c r="O50" s="153">
        <v>0</v>
      </c>
      <c r="P50" s="153">
        <v>0.01</v>
      </c>
      <c r="Q50" s="89" t="s">
        <v>670</v>
      </c>
    </row>
    <row r="51" spans="1:17" ht="63.75">
      <c r="A51" s="89">
        <v>512</v>
      </c>
      <c r="B51" s="89"/>
      <c r="C51" s="90" t="s">
        <v>785</v>
      </c>
      <c r="D51" s="146">
        <v>43474</v>
      </c>
      <c r="E51" s="85" t="s">
        <v>15</v>
      </c>
      <c r="F51" s="283">
        <v>934626</v>
      </c>
      <c r="G51" s="89"/>
      <c r="H51" s="93" t="s">
        <v>1412</v>
      </c>
      <c r="I51" s="89"/>
      <c r="J51" s="89"/>
      <c r="K51" s="89"/>
      <c r="L51" s="89"/>
      <c r="M51" s="153">
        <v>7.29</v>
      </c>
      <c r="N51" s="153">
        <v>0</v>
      </c>
      <c r="O51" s="153">
        <v>50.01</v>
      </c>
      <c r="P51" s="153">
        <v>0</v>
      </c>
      <c r="Q51" s="89" t="s">
        <v>670</v>
      </c>
    </row>
    <row r="52" spans="1:17" ht="63.75">
      <c r="A52" s="89">
        <v>512</v>
      </c>
      <c r="B52" s="89"/>
      <c r="C52" s="90" t="s">
        <v>785</v>
      </c>
      <c r="D52" s="146">
        <v>43474</v>
      </c>
      <c r="E52" s="85" t="s">
        <v>15</v>
      </c>
      <c r="F52" s="283">
        <v>935296</v>
      </c>
      <c r="G52" s="89"/>
      <c r="H52" s="93" t="s">
        <v>3426</v>
      </c>
      <c r="I52" s="89"/>
      <c r="J52" s="89"/>
      <c r="K52" s="89"/>
      <c r="L52" s="89"/>
      <c r="M52" s="153">
        <v>7.29</v>
      </c>
      <c r="N52" s="153">
        <v>0</v>
      </c>
      <c r="O52" s="153">
        <v>50.01</v>
      </c>
      <c r="P52" s="153">
        <v>0</v>
      </c>
      <c r="Q52" s="89" t="s">
        <v>670</v>
      </c>
    </row>
    <row r="53" spans="1:17" ht="63.75">
      <c r="A53" s="89">
        <v>512</v>
      </c>
      <c r="B53" s="89"/>
      <c r="C53" s="90" t="s">
        <v>785</v>
      </c>
      <c r="D53" s="146">
        <v>43475</v>
      </c>
      <c r="E53" s="85" t="s">
        <v>15</v>
      </c>
      <c r="F53" s="283">
        <v>936449</v>
      </c>
      <c r="G53" s="89"/>
      <c r="H53" s="93" t="s">
        <v>3427</v>
      </c>
      <c r="I53" s="89"/>
      <c r="J53" s="89"/>
      <c r="K53" s="89"/>
      <c r="L53" s="89"/>
      <c r="M53" s="153">
        <v>7.29</v>
      </c>
      <c r="N53" s="153">
        <v>0</v>
      </c>
      <c r="O53" s="153">
        <v>50.01</v>
      </c>
      <c r="P53" s="153">
        <v>0</v>
      </c>
      <c r="Q53" s="89" t="s">
        <v>670</v>
      </c>
    </row>
    <row r="54" spans="1:17" ht="51">
      <c r="A54" s="89" t="s">
        <v>556</v>
      </c>
      <c r="B54" s="89"/>
      <c r="C54" s="90" t="s">
        <v>616</v>
      </c>
      <c r="D54" s="146">
        <v>43475</v>
      </c>
      <c r="E54" s="85" t="s">
        <v>23</v>
      </c>
      <c r="F54" s="283">
        <v>18599</v>
      </c>
      <c r="G54" s="89"/>
      <c r="H54" s="93" t="s">
        <v>3428</v>
      </c>
      <c r="I54" s="89"/>
      <c r="J54" s="89"/>
      <c r="K54" s="89"/>
      <c r="L54" s="89"/>
      <c r="M54" s="153">
        <v>0</v>
      </c>
      <c r="N54" s="153">
        <v>0</v>
      </c>
      <c r="O54" s="153">
        <v>0</v>
      </c>
      <c r="P54" s="153">
        <v>0.01</v>
      </c>
      <c r="Q54" s="89" t="s">
        <v>670</v>
      </c>
    </row>
    <row r="55" spans="1:17" ht="89.25">
      <c r="A55" s="89">
        <v>514</v>
      </c>
      <c r="B55" s="89"/>
      <c r="C55" s="90" t="s">
        <v>172</v>
      </c>
      <c r="D55" s="146">
        <v>43476</v>
      </c>
      <c r="E55" s="85" t="s">
        <v>671</v>
      </c>
      <c r="F55" s="283">
        <v>182876</v>
      </c>
      <c r="G55" s="89"/>
      <c r="H55" s="93" t="s">
        <v>3429</v>
      </c>
      <c r="I55" s="89"/>
      <c r="J55" s="89"/>
      <c r="K55" s="89"/>
      <c r="L55" s="89"/>
      <c r="M55" s="153">
        <v>0</v>
      </c>
      <c r="N55" s="153">
        <v>78010661.200000003</v>
      </c>
      <c r="O55" s="153">
        <v>0</v>
      </c>
      <c r="P55" s="153">
        <v>535153135.82999998</v>
      </c>
      <c r="Q55" s="89" t="s">
        <v>670</v>
      </c>
    </row>
    <row r="56" spans="1:17" ht="63.75">
      <c r="A56" s="89">
        <v>512</v>
      </c>
      <c r="B56" s="89"/>
      <c r="C56" s="90" t="s">
        <v>785</v>
      </c>
      <c r="D56" s="146">
        <v>43476</v>
      </c>
      <c r="E56" s="85" t="s">
        <v>15</v>
      </c>
      <c r="F56" s="283">
        <v>937770</v>
      </c>
      <c r="G56" s="89"/>
      <c r="H56" s="93" t="s">
        <v>3430</v>
      </c>
      <c r="I56" s="89"/>
      <c r="J56" s="89"/>
      <c r="K56" s="89"/>
      <c r="L56" s="89"/>
      <c r="M56" s="153">
        <v>7.29</v>
      </c>
      <c r="N56" s="153">
        <v>0</v>
      </c>
      <c r="O56" s="153">
        <v>50.01</v>
      </c>
      <c r="P56" s="153">
        <v>0</v>
      </c>
      <c r="Q56" s="89" t="s">
        <v>670</v>
      </c>
    </row>
    <row r="57" spans="1:17" ht="63.75">
      <c r="A57" s="89">
        <v>512</v>
      </c>
      <c r="B57" s="89"/>
      <c r="C57" s="90" t="s">
        <v>785</v>
      </c>
      <c r="D57" s="146">
        <v>43479</v>
      </c>
      <c r="E57" s="85" t="s">
        <v>15</v>
      </c>
      <c r="F57" s="283">
        <v>938356</v>
      </c>
      <c r="G57" s="89"/>
      <c r="H57" s="93" t="s">
        <v>759</v>
      </c>
      <c r="I57" s="89"/>
      <c r="J57" s="89"/>
      <c r="K57" s="89"/>
      <c r="L57" s="89"/>
      <c r="M57" s="153">
        <v>7.29</v>
      </c>
      <c r="N57" s="153">
        <v>0</v>
      </c>
      <c r="O57" s="153">
        <v>50.01</v>
      </c>
      <c r="P57" s="153">
        <v>0</v>
      </c>
      <c r="Q57" s="89" t="s">
        <v>670</v>
      </c>
    </row>
    <row r="58" spans="1:17" ht="63.75">
      <c r="A58" s="89">
        <v>512</v>
      </c>
      <c r="B58" s="89"/>
      <c r="C58" s="90" t="s">
        <v>785</v>
      </c>
      <c r="D58" s="146">
        <v>43479</v>
      </c>
      <c r="E58" s="85" t="s">
        <v>15</v>
      </c>
      <c r="F58" s="283">
        <v>939075</v>
      </c>
      <c r="G58" s="89"/>
      <c r="H58" s="93" t="s">
        <v>3431</v>
      </c>
      <c r="I58" s="89"/>
      <c r="J58" s="89"/>
      <c r="K58" s="89"/>
      <c r="L58" s="89"/>
      <c r="M58" s="153">
        <v>7.29</v>
      </c>
      <c r="N58" s="153">
        <v>0</v>
      </c>
      <c r="O58" s="153">
        <v>50.01</v>
      </c>
      <c r="P58" s="153">
        <v>0</v>
      </c>
      <c r="Q58" s="89" t="s">
        <v>670</v>
      </c>
    </row>
    <row r="59" spans="1:17" ht="51">
      <c r="A59" s="89" t="s">
        <v>556</v>
      </c>
      <c r="B59" s="89"/>
      <c r="C59" s="90" t="s">
        <v>616</v>
      </c>
      <c r="D59" s="146">
        <v>43479</v>
      </c>
      <c r="E59" s="85" t="s">
        <v>23</v>
      </c>
      <c r="F59" s="283">
        <v>18607</v>
      </c>
      <c r="G59" s="89"/>
      <c r="H59" s="93" t="s">
        <v>3432</v>
      </c>
      <c r="I59" s="89"/>
      <c r="J59" s="89"/>
      <c r="K59" s="89"/>
      <c r="L59" s="89"/>
      <c r="M59" s="153">
        <v>0</v>
      </c>
      <c r="N59" s="153">
        <v>0</v>
      </c>
      <c r="O59" s="153">
        <v>0</v>
      </c>
      <c r="P59" s="153">
        <v>0.01</v>
      </c>
      <c r="Q59" s="89" t="s">
        <v>670</v>
      </c>
    </row>
    <row r="60" spans="1:17" ht="63.75">
      <c r="A60" s="89" t="s">
        <v>557</v>
      </c>
      <c r="B60" s="89"/>
      <c r="C60" s="90" t="s">
        <v>783</v>
      </c>
      <c r="D60" s="146">
        <v>43480</v>
      </c>
      <c r="E60" s="85" t="s">
        <v>20</v>
      </c>
      <c r="F60" s="283">
        <v>11674</v>
      </c>
      <c r="G60" s="89"/>
      <c r="H60" s="93" t="s">
        <v>3433</v>
      </c>
      <c r="I60" s="89"/>
      <c r="J60" s="89"/>
      <c r="K60" s="89"/>
      <c r="L60" s="89"/>
      <c r="M60" s="153">
        <v>394188.7</v>
      </c>
      <c r="N60" s="153">
        <v>0</v>
      </c>
      <c r="O60" s="153">
        <v>2704134.48</v>
      </c>
      <c r="P60" s="153">
        <v>0</v>
      </c>
      <c r="Q60" s="89" t="s">
        <v>670</v>
      </c>
    </row>
    <row r="61" spans="1:17" ht="51">
      <c r="A61" s="89" t="s">
        <v>557</v>
      </c>
      <c r="B61" s="89"/>
      <c r="C61" s="90" t="s">
        <v>783</v>
      </c>
      <c r="D61" s="146">
        <v>43480</v>
      </c>
      <c r="E61" s="85" t="s">
        <v>20</v>
      </c>
      <c r="F61" s="283">
        <v>11698</v>
      </c>
      <c r="G61" s="89"/>
      <c r="H61" s="93" t="s">
        <v>3434</v>
      </c>
      <c r="I61" s="89"/>
      <c r="J61" s="89"/>
      <c r="K61" s="89"/>
      <c r="L61" s="89"/>
      <c r="M61" s="153">
        <v>170.14</v>
      </c>
      <c r="N61" s="153">
        <v>0</v>
      </c>
      <c r="O61" s="153">
        <v>1167.1600000000001</v>
      </c>
      <c r="P61" s="153">
        <v>0</v>
      </c>
      <c r="Q61" s="89" t="s">
        <v>670</v>
      </c>
    </row>
    <row r="62" spans="1:17" ht="51">
      <c r="A62" s="89" t="s">
        <v>557</v>
      </c>
      <c r="B62" s="89"/>
      <c r="C62" s="90" t="s">
        <v>783</v>
      </c>
      <c r="D62" s="146">
        <v>43480</v>
      </c>
      <c r="E62" s="85" t="s">
        <v>20</v>
      </c>
      <c r="F62" s="283">
        <v>11702</v>
      </c>
      <c r="G62" s="89"/>
      <c r="H62" s="93" t="s">
        <v>3435</v>
      </c>
      <c r="I62" s="89"/>
      <c r="J62" s="89"/>
      <c r="K62" s="89"/>
      <c r="L62" s="89"/>
      <c r="M62" s="153">
        <v>64602.37</v>
      </c>
      <c r="N62" s="153">
        <v>0</v>
      </c>
      <c r="O62" s="153">
        <v>443172.26</v>
      </c>
      <c r="P62" s="153">
        <v>0</v>
      </c>
      <c r="Q62" s="89" t="s">
        <v>670</v>
      </c>
    </row>
    <row r="63" spans="1:17" ht="51">
      <c r="A63" s="89" t="s">
        <v>557</v>
      </c>
      <c r="B63" s="89"/>
      <c r="C63" s="90" t="s">
        <v>783</v>
      </c>
      <c r="D63" s="146">
        <v>43480</v>
      </c>
      <c r="E63" s="85" t="s">
        <v>20</v>
      </c>
      <c r="F63" s="283">
        <v>11676</v>
      </c>
      <c r="G63" s="89"/>
      <c r="H63" s="93" t="s">
        <v>3436</v>
      </c>
      <c r="I63" s="89"/>
      <c r="J63" s="89"/>
      <c r="K63" s="89"/>
      <c r="L63" s="89"/>
      <c r="M63" s="153">
        <v>833626.34</v>
      </c>
      <c r="N63" s="153">
        <v>0</v>
      </c>
      <c r="O63" s="153">
        <v>5718676.6900000004</v>
      </c>
      <c r="P63" s="153">
        <v>0</v>
      </c>
      <c r="Q63" s="89" t="s">
        <v>670</v>
      </c>
    </row>
    <row r="64" spans="1:17" ht="51">
      <c r="A64" s="89" t="s">
        <v>556</v>
      </c>
      <c r="B64" s="89"/>
      <c r="C64" s="90" t="s">
        <v>616</v>
      </c>
      <c r="D64" s="146">
        <v>43480</v>
      </c>
      <c r="E64" s="85" t="s">
        <v>23</v>
      </c>
      <c r="F64" s="283">
        <v>18611</v>
      </c>
      <c r="G64" s="89"/>
      <c r="H64" s="93" t="s">
        <v>3437</v>
      </c>
      <c r="I64" s="89"/>
      <c r="J64" s="89"/>
      <c r="K64" s="89"/>
      <c r="L64" s="89"/>
      <c r="M64" s="153">
        <v>0</v>
      </c>
      <c r="N64" s="153">
        <v>0</v>
      </c>
      <c r="O64" s="153">
        <v>0</v>
      </c>
      <c r="P64" s="153">
        <v>0.01</v>
      </c>
      <c r="Q64" s="89" t="s">
        <v>670</v>
      </c>
    </row>
    <row r="65" spans="1:17" ht="63.75">
      <c r="A65" s="89">
        <v>512</v>
      </c>
      <c r="B65" s="89"/>
      <c r="C65" s="90" t="s">
        <v>785</v>
      </c>
      <c r="D65" s="146">
        <v>43481</v>
      </c>
      <c r="E65" s="85" t="s">
        <v>15</v>
      </c>
      <c r="F65" s="283">
        <v>940842</v>
      </c>
      <c r="G65" s="89"/>
      <c r="H65" s="93" t="s">
        <v>3438</v>
      </c>
      <c r="I65" s="89"/>
      <c r="J65" s="89"/>
      <c r="K65" s="89"/>
      <c r="L65" s="89"/>
      <c r="M65" s="153">
        <v>7.29</v>
      </c>
      <c r="N65" s="153">
        <v>0</v>
      </c>
      <c r="O65" s="153">
        <v>50.01</v>
      </c>
      <c r="P65" s="153">
        <v>0</v>
      </c>
      <c r="Q65" s="89" t="s">
        <v>670</v>
      </c>
    </row>
    <row r="66" spans="1:17" ht="51">
      <c r="A66" s="89" t="s">
        <v>556</v>
      </c>
      <c r="B66" s="89"/>
      <c r="C66" s="90" t="s">
        <v>616</v>
      </c>
      <c r="D66" s="146">
        <v>43481</v>
      </c>
      <c r="E66" s="85" t="s">
        <v>23</v>
      </c>
      <c r="F66" s="283">
        <v>18616</v>
      </c>
      <c r="G66" s="89"/>
      <c r="H66" s="93" t="s">
        <v>3439</v>
      </c>
      <c r="I66" s="89"/>
      <c r="J66" s="89"/>
      <c r="K66" s="89"/>
      <c r="L66" s="89"/>
      <c r="M66" s="153">
        <v>0</v>
      </c>
      <c r="N66" s="153">
        <v>0</v>
      </c>
      <c r="O66" s="153">
        <v>0.02</v>
      </c>
      <c r="P66" s="153">
        <v>0</v>
      </c>
      <c r="Q66" s="89" t="s">
        <v>670</v>
      </c>
    </row>
    <row r="67" spans="1:17" ht="63.75">
      <c r="A67" s="89">
        <v>512</v>
      </c>
      <c r="B67" s="89"/>
      <c r="C67" s="90" t="s">
        <v>785</v>
      </c>
      <c r="D67" s="146">
        <v>43482</v>
      </c>
      <c r="E67" s="85" t="s">
        <v>15</v>
      </c>
      <c r="F67" s="283">
        <v>942660</v>
      </c>
      <c r="G67" s="89"/>
      <c r="H67" s="93" t="s">
        <v>3440</v>
      </c>
      <c r="I67" s="89"/>
      <c r="J67" s="89"/>
      <c r="K67" s="89"/>
      <c r="L67" s="89"/>
      <c r="M67" s="153">
        <v>7.29</v>
      </c>
      <c r="N67" s="153">
        <v>0</v>
      </c>
      <c r="O67" s="153">
        <v>50.01</v>
      </c>
      <c r="P67" s="153">
        <v>0</v>
      </c>
      <c r="Q67" s="89" t="s">
        <v>670</v>
      </c>
    </row>
    <row r="68" spans="1:17" ht="63.75">
      <c r="A68" s="89">
        <v>512</v>
      </c>
      <c r="B68" s="89"/>
      <c r="C68" s="90" t="s">
        <v>785</v>
      </c>
      <c r="D68" s="146">
        <v>43482</v>
      </c>
      <c r="E68" s="85" t="s">
        <v>15</v>
      </c>
      <c r="F68" s="283">
        <v>942656</v>
      </c>
      <c r="G68" s="89"/>
      <c r="H68" s="93" t="s">
        <v>1413</v>
      </c>
      <c r="I68" s="89"/>
      <c r="J68" s="89"/>
      <c r="K68" s="89"/>
      <c r="L68" s="89"/>
      <c r="M68" s="153">
        <v>7.29</v>
      </c>
      <c r="N68" s="153">
        <v>0</v>
      </c>
      <c r="O68" s="153">
        <v>50.01</v>
      </c>
      <c r="P68" s="153">
        <v>0</v>
      </c>
      <c r="Q68" s="89" t="s">
        <v>670</v>
      </c>
    </row>
    <row r="69" spans="1:17" ht="51">
      <c r="A69" s="89" t="s">
        <v>556</v>
      </c>
      <c r="B69" s="89"/>
      <c r="C69" s="90" t="s">
        <v>616</v>
      </c>
      <c r="D69" s="146">
        <v>43482</v>
      </c>
      <c r="E69" s="85" t="s">
        <v>23</v>
      </c>
      <c r="F69" s="283">
        <v>18620</v>
      </c>
      <c r="G69" s="89"/>
      <c r="H69" s="93" t="s">
        <v>3441</v>
      </c>
      <c r="I69" s="89"/>
      <c r="J69" s="89"/>
      <c r="K69" s="89"/>
      <c r="L69" s="89"/>
      <c r="M69" s="153">
        <v>0</v>
      </c>
      <c r="N69" s="153">
        <v>0</v>
      </c>
      <c r="O69" s="153">
        <v>0</v>
      </c>
      <c r="P69" s="153">
        <v>0.01</v>
      </c>
      <c r="Q69" s="89" t="s">
        <v>670</v>
      </c>
    </row>
    <row r="70" spans="1:17" ht="51">
      <c r="A70" s="89">
        <v>514</v>
      </c>
      <c r="B70" s="89"/>
      <c r="C70" s="90" t="s">
        <v>172</v>
      </c>
      <c r="D70" s="146">
        <v>43483</v>
      </c>
      <c r="E70" s="85" t="s">
        <v>3</v>
      </c>
      <c r="F70" s="283">
        <v>1704628</v>
      </c>
      <c r="G70" s="89"/>
      <c r="H70" s="93" t="s">
        <v>3442</v>
      </c>
      <c r="I70" s="89"/>
      <c r="J70" s="89"/>
      <c r="K70" s="89"/>
      <c r="L70" s="89"/>
      <c r="M70" s="153">
        <v>0</v>
      </c>
      <c r="N70" s="153">
        <v>650.32000000000005</v>
      </c>
      <c r="O70" s="153">
        <v>0</v>
      </c>
      <c r="P70" s="153">
        <v>4461.2</v>
      </c>
      <c r="Q70" s="89" t="s">
        <v>670</v>
      </c>
    </row>
    <row r="71" spans="1:17" ht="51">
      <c r="A71" s="89" t="s">
        <v>556</v>
      </c>
      <c r="B71" s="89"/>
      <c r="C71" s="90" t="s">
        <v>616</v>
      </c>
      <c r="D71" s="146">
        <v>43483</v>
      </c>
      <c r="E71" s="85" t="s">
        <v>23</v>
      </c>
      <c r="F71" s="283">
        <v>18624</v>
      </c>
      <c r="G71" s="89"/>
      <c r="H71" s="93" t="s">
        <v>3443</v>
      </c>
      <c r="I71" s="89"/>
      <c r="J71" s="89"/>
      <c r="K71" s="89"/>
      <c r="L71" s="89"/>
      <c r="M71" s="153">
        <v>0</v>
      </c>
      <c r="N71" s="153">
        <v>0</v>
      </c>
      <c r="O71" s="153">
        <v>0.01</v>
      </c>
      <c r="P71" s="153">
        <v>0</v>
      </c>
      <c r="Q71" s="89" t="s">
        <v>670</v>
      </c>
    </row>
    <row r="72" spans="1:17" ht="63.75">
      <c r="A72" s="89">
        <v>512</v>
      </c>
      <c r="B72" s="89"/>
      <c r="C72" s="90" t="s">
        <v>785</v>
      </c>
      <c r="D72" s="146">
        <v>43488</v>
      </c>
      <c r="E72" s="85" t="s">
        <v>15</v>
      </c>
      <c r="F72" s="283">
        <v>945381</v>
      </c>
      <c r="G72" s="89"/>
      <c r="H72" s="93" t="s">
        <v>3444</v>
      </c>
      <c r="I72" s="89"/>
      <c r="J72" s="89"/>
      <c r="K72" s="89"/>
      <c r="L72" s="89"/>
      <c r="M72" s="153">
        <v>7.29</v>
      </c>
      <c r="N72" s="153">
        <v>0</v>
      </c>
      <c r="O72" s="153">
        <v>50.01</v>
      </c>
      <c r="P72" s="153">
        <v>0</v>
      </c>
      <c r="Q72" s="89" t="s">
        <v>670</v>
      </c>
    </row>
    <row r="73" spans="1:17" ht="63.75">
      <c r="A73" s="89">
        <v>512</v>
      </c>
      <c r="B73" s="89"/>
      <c r="C73" s="90" t="s">
        <v>785</v>
      </c>
      <c r="D73" s="146">
        <v>43488</v>
      </c>
      <c r="E73" s="85" t="s">
        <v>15</v>
      </c>
      <c r="F73" s="283">
        <v>945383</v>
      </c>
      <c r="G73" s="89"/>
      <c r="H73" s="93" t="s">
        <v>1425</v>
      </c>
      <c r="I73" s="89"/>
      <c r="J73" s="89"/>
      <c r="K73" s="89"/>
      <c r="L73" s="89"/>
      <c r="M73" s="153">
        <v>7.29</v>
      </c>
      <c r="N73" s="153">
        <v>0</v>
      </c>
      <c r="O73" s="153">
        <v>50.01</v>
      </c>
      <c r="P73" s="153">
        <v>0</v>
      </c>
      <c r="Q73" s="89" t="s">
        <v>670</v>
      </c>
    </row>
    <row r="74" spans="1:17" ht="63.75">
      <c r="A74" s="89">
        <v>512</v>
      </c>
      <c r="B74" s="89"/>
      <c r="C74" s="90" t="s">
        <v>785</v>
      </c>
      <c r="D74" s="146">
        <v>43488</v>
      </c>
      <c r="E74" s="85" t="s">
        <v>15</v>
      </c>
      <c r="F74" s="283">
        <v>945393</v>
      </c>
      <c r="G74" s="89"/>
      <c r="H74" s="93" t="s">
        <v>760</v>
      </c>
      <c r="I74" s="89"/>
      <c r="J74" s="89"/>
      <c r="K74" s="89"/>
      <c r="L74" s="89"/>
      <c r="M74" s="153">
        <v>7.29</v>
      </c>
      <c r="N74" s="153">
        <v>0</v>
      </c>
      <c r="O74" s="153">
        <v>50.01</v>
      </c>
      <c r="P74" s="153">
        <v>0</v>
      </c>
      <c r="Q74" s="89" t="s">
        <v>670</v>
      </c>
    </row>
    <row r="75" spans="1:17" ht="63.75">
      <c r="A75" s="89">
        <v>512</v>
      </c>
      <c r="B75" s="89"/>
      <c r="C75" s="90" t="s">
        <v>785</v>
      </c>
      <c r="D75" s="146">
        <v>43488</v>
      </c>
      <c r="E75" s="85" t="s">
        <v>15</v>
      </c>
      <c r="F75" s="283">
        <v>945732</v>
      </c>
      <c r="G75" s="89"/>
      <c r="H75" s="93" t="s">
        <v>3445</v>
      </c>
      <c r="I75" s="89"/>
      <c r="J75" s="89"/>
      <c r="K75" s="89"/>
      <c r="L75" s="89"/>
      <c r="M75" s="153">
        <v>7.29</v>
      </c>
      <c r="N75" s="153">
        <v>0</v>
      </c>
      <c r="O75" s="153">
        <v>50.01</v>
      </c>
      <c r="P75" s="153">
        <v>0</v>
      </c>
      <c r="Q75" s="89" t="s">
        <v>670</v>
      </c>
    </row>
    <row r="76" spans="1:17" ht="63.75">
      <c r="A76" s="89">
        <v>512</v>
      </c>
      <c r="B76" s="89"/>
      <c r="C76" s="90" t="s">
        <v>785</v>
      </c>
      <c r="D76" s="146">
        <v>43488</v>
      </c>
      <c r="E76" s="85" t="s">
        <v>15</v>
      </c>
      <c r="F76" s="283">
        <v>945734</v>
      </c>
      <c r="G76" s="89"/>
      <c r="H76" s="93" t="s">
        <v>3446</v>
      </c>
      <c r="I76" s="89"/>
      <c r="J76" s="89"/>
      <c r="K76" s="89"/>
      <c r="L76" s="89"/>
      <c r="M76" s="153">
        <v>7.29</v>
      </c>
      <c r="N76" s="153">
        <v>0</v>
      </c>
      <c r="O76" s="153">
        <v>50.01</v>
      </c>
      <c r="P76" s="153">
        <v>0</v>
      </c>
      <c r="Q76" s="89" t="s">
        <v>670</v>
      </c>
    </row>
    <row r="77" spans="1:17" ht="63.75">
      <c r="A77" s="89">
        <v>512</v>
      </c>
      <c r="B77" s="89"/>
      <c r="C77" s="90" t="s">
        <v>785</v>
      </c>
      <c r="D77" s="146">
        <v>43488</v>
      </c>
      <c r="E77" s="85" t="s">
        <v>15</v>
      </c>
      <c r="F77" s="283">
        <v>946023</v>
      </c>
      <c r="G77" s="89"/>
      <c r="H77" s="93" t="s">
        <v>3447</v>
      </c>
      <c r="I77" s="89"/>
      <c r="J77" s="89"/>
      <c r="K77" s="89"/>
      <c r="L77" s="89"/>
      <c r="M77" s="153">
        <v>7.29</v>
      </c>
      <c r="N77" s="153">
        <v>0</v>
      </c>
      <c r="O77" s="153">
        <v>50.01</v>
      </c>
      <c r="P77" s="153">
        <v>0</v>
      </c>
      <c r="Q77" s="89" t="s">
        <v>670</v>
      </c>
    </row>
    <row r="78" spans="1:17" ht="63.75">
      <c r="A78" s="89">
        <v>512</v>
      </c>
      <c r="B78" s="89"/>
      <c r="C78" s="90" t="s">
        <v>785</v>
      </c>
      <c r="D78" s="146">
        <v>43488</v>
      </c>
      <c r="E78" s="85" t="s">
        <v>15</v>
      </c>
      <c r="F78" s="283">
        <v>946025</v>
      </c>
      <c r="G78" s="89"/>
      <c r="H78" s="93" t="s">
        <v>3448</v>
      </c>
      <c r="I78" s="89"/>
      <c r="J78" s="89"/>
      <c r="K78" s="89"/>
      <c r="L78" s="89"/>
      <c r="M78" s="153">
        <v>7.29</v>
      </c>
      <c r="N78" s="153">
        <v>0</v>
      </c>
      <c r="O78" s="153">
        <v>50.01</v>
      </c>
      <c r="P78" s="153">
        <v>0</v>
      </c>
      <c r="Q78" s="89" t="s">
        <v>670</v>
      </c>
    </row>
    <row r="79" spans="1:17" ht="63.75">
      <c r="A79" s="89">
        <v>512</v>
      </c>
      <c r="B79" s="89"/>
      <c r="C79" s="90" t="s">
        <v>785</v>
      </c>
      <c r="D79" s="146">
        <v>43488</v>
      </c>
      <c r="E79" s="85" t="s">
        <v>11</v>
      </c>
      <c r="F79" s="283">
        <v>945345</v>
      </c>
      <c r="G79" s="89"/>
      <c r="H79" s="93" t="s">
        <v>3449</v>
      </c>
      <c r="I79" s="89"/>
      <c r="J79" s="89"/>
      <c r="K79" s="89"/>
      <c r="L79" s="89"/>
      <c r="M79" s="153">
        <v>7.29</v>
      </c>
      <c r="N79" s="153">
        <v>0</v>
      </c>
      <c r="O79" s="153">
        <v>50.01</v>
      </c>
      <c r="P79" s="153">
        <v>0</v>
      </c>
      <c r="Q79" s="89" t="s">
        <v>670</v>
      </c>
    </row>
    <row r="80" spans="1:17" ht="76.5">
      <c r="A80" s="89" t="s">
        <v>557</v>
      </c>
      <c r="B80" s="89"/>
      <c r="C80" s="90" t="s">
        <v>783</v>
      </c>
      <c r="D80" s="146">
        <v>43488</v>
      </c>
      <c r="E80" s="85" t="s">
        <v>13</v>
      </c>
      <c r="F80" s="283">
        <v>945311</v>
      </c>
      <c r="G80" s="89"/>
      <c r="H80" s="93" t="s">
        <v>3450</v>
      </c>
      <c r="I80" s="89"/>
      <c r="J80" s="89"/>
      <c r="K80" s="89"/>
      <c r="L80" s="89"/>
      <c r="M80" s="153">
        <v>95.76</v>
      </c>
      <c r="N80" s="153">
        <v>0</v>
      </c>
      <c r="O80" s="153">
        <v>656.91</v>
      </c>
      <c r="P80" s="153">
        <v>0</v>
      </c>
      <c r="Q80" s="89" t="s">
        <v>670</v>
      </c>
    </row>
    <row r="81" spans="1:17" ht="63.75">
      <c r="A81" s="89" t="s">
        <v>557</v>
      </c>
      <c r="B81" s="89"/>
      <c r="C81" s="90" t="s">
        <v>783</v>
      </c>
      <c r="D81" s="146">
        <v>43488</v>
      </c>
      <c r="E81" s="85" t="s">
        <v>13</v>
      </c>
      <c r="F81" s="283">
        <v>945305</v>
      </c>
      <c r="G81" s="89"/>
      <c r="H81" s="93" t="s">
        <v>3451</v>
      </c>
      <c r="I81" s="89"/>
      <c r="J81" s="89"/>
      <c r="K81" s="89"/>
      <c r="L81" s="89"/>
      <c r="M81" s="153">
        <v>10</v>
      </c>
      <c r="N81" s="153">
        <v>0</v>
      </c>
      <c r="O81" s="153">
        <v>68.599999999999994</v>
      </c>
      <c r="P81" s="153">
        <v>0</v>
      </c>
      <c r="Q81" s="89" t="s">
        <v>670</v>
      </c>
    </row>
    <row r="82" spans="1:17" ht="63.75">
      <c r="A82" s="89" t="s">
        <v>557</v>
      </c>
      <c r="B82" s="89"/>
      <c r="C82" s="90" t="s">
        <v>783</v>
      </c>
      <c r="D82" s="146">
        <v>43488</v>
      </c>
      <c r="E82" s="85" t="s">
        <v>13</v>
      </c>
      <c r="F82" s="283">
        <v>945306</v>
      </c>
      <c r="G82" s="89"/>
      <c r="H82" s="93" t="s">
        <v>3452</v>
      </c>
      <c r="I82" s="89"/>
      <c r="J82" s="89"/>
      <c r="K82" s="89"/>
      <c r="L82" s="89"/>
      <c r="M82" s="153">
        <v>10</v>
      </c>
      <c r="N82" s="153">
        <v>0</v>
      </c>
      <c r="O82" s="153">
        <v>68.599999999999994</v>
      </c>
      <c r="P82" s="153">
        <v>0</v>
      </c>
      <c r="Q82" s="89" t="s">
        <v>670</v>
      </c>
    </row>
    <row r="83" spans="1:17" ht="63.75">
      <c r="A83" s="89" t="s">
        <v>557</v>
      </c>
      <c r="B83" s="89"/>
      <c r="C83" s="90" t="s">
        <v>783</v>
      </c>
      <c r="D83" s="146">
        <v>43488</v>
      </c>
      <c r="E83" s="85" t="s">
        <v>13</v>
      </c>
      <c r="F83" s="283">
        <v>945307</v>
      </c>
      <c r="G83" s="89"/>
      <c r="H83" s="93" t="s">
        <v>3453</v>
      </c>
      <c r="I83" s="89"/>
      <c r="J83" s="89"/>
      <c r="K83" s="89"/>
      <c r="L83" s="89"/>
      <c r="M83" s="153">
        <v>10</v>
      </c>
      <c r="N83" s="153">
        <v>0</v>
      </c>
      <c r="O83" s="153">
        <v>68.599999999999994</v>
      </c>
      <c r="P83" s="153">
        <v>0</v>
      </c>
      <c r="Q83" s="89" t="s">
        <v>670</v>
      </c>
    </row>
    <row r="84" spans="1:17" ht="63.75">
      <c r="A84" s="89">
        <v>512</v>
      </c>
      <c r="B84" s="89"/>
      <c r="C84" s="90" t="s">
        <v>785</v>
      </c>
      <c r="D84" s="146">
        <v>43489</v>
      </c>
      <c r="E84" s="85" t="s">
        <v>15</v>
      </c>
      <c r="F84" s="283">
        <v>946339</v>
      </c>
      <c r="G84" s="89"/>
      <c r="H84" s="93" t="s">
        <v>3454</v>
      </c>
      <c r="I84" s="89"/>
      <c r="J84" s="89"/>
      <c r="K84" s="89"/>
      <c r="L84" s="89"/>
      <c r="M84" s="153">
        <v>7.29</v>
      </c>
      <c r="N84" s="153">
        <v>0</v>
      </c>
      <c r="O84" s="153">
        <v>50.01</v>
      </c>
      <c r="P84" s="153">
        <v>0</v>
      </c>
      <c r="Q84" s="89" t="s">
        <v>670</v>
      </c>
    </row>
    <row r="85" spans="1:17" ht="63.75">
      <c r="A85" s="89">
        <v>512</v>
      </c>
      <c r="B85" s="89"/>
      <c r="C85" s="90" t="s">
        <v>785</v>
      </c>
      <c r="D85" s="146">
        <v>43489</v>
      </c>
      <c r="E85" s="85" t="s">
        <v>15</v>
      </c>
      <c r="F85" s="283">
        <v>946341</v>
      </c>
      <c r="G85" s="89"/>
      <c r="H85" s="93" t="s">
        <v>3455</v>
      </c>
      <c r="I85" s="89"/>
      <c r="J85" s="89"/>
      <c r="K85" s="89"/>
      <c r="L85" s="89"/>
      <c r="M85" s="153">
        <v>7.29</v>
      </c>
      <c r="N85" s="153">
        <v>0</v>
      </c>
      <c r="O85" s="153">
        <v>50.01</v>
      </c>
      <c r="P85" s="153">
        <v>0</v>
      </c>
      <c r="Q85" s="89" t="s">
        <v>670</v>
      </c>
    </row>
    <row r="86" spans="1:17" ht="63.75">
      <c r="A86" s="89">
        <v>512</v>
      </c>
      <c r="B86" s="89"/>
      <c r="C86" s="90" t="s">
        <v>785</v>
      </c>
      <c r="D86" s="146">
        <v>43489</v>
      </c>
      <c r="E86" s="85" t="s">
        <v>15</v>
      </c>
      <c r="F86" s="283">
        <v>946600</v>
      </c>
      <c r="G86" s="89"/>
      <c r="H86" s="93" t="s">
        <v>3456</v>
      </c>
      <c r="I86" s="89"/>
      <c r="J86" s="89"/>
      <c r="K86" s="89"/>
      <c r="L86" s="89"/>
      <c r="M86" s="153">
        <v>7.29</v>
      </c>
      <c r="N86" s="153">
        <v>0</v>
      </c>
      <c r="O86" s="153">
        <v>50.01</v>
      </c>
      <c r="P86" s="153">
        <v>0</v>
      </c>
      <c r="Q86" s="89" t="s">
        <v>670</v>
      </c>
    </row>
    <row r="87" spans="1:17" ht="63.75">
      <c r="A87" s="89">
        <v>512</v>
      </c>
      <c r="B87" s="89"/>
      <c r="C87" s="90" t="s">
        <v>785</v>
      </c>
      <c r="D87" s="146">
        <v>43489</v>
      </c>
      <c r="E87" s="85" t="s">
        <v>15</v>
      </c>
      <c r="F87" s="283">
        <v>947050</v>
      </c>
      <c r="G87" s="89"/>
      <c r="H87" s="93" t="s">
        <v>3457</v>
      </c>
      <c r="I87" s="89"/>
      <c r="J87" s="89"/>
      <c r="K87" s="89"/>
      <c r="L87" s="89"/>
      <c r="M87" s="153">
        <v>7.29</v>
      </c>
      <c r="N87" s="153">
        <v>0</v>
      </c>
      <c r="O87" s="153">
        <v>50.01</v>
      </c>
      <c r="P87" s="153">
        <v>0</v>
      </c>
      <c r="Q87" s="89" t="s">
        <v>670</v>
      </c>
    </row>
    <row r="88" spans="1:17" ht="63.75">
      <c r="A88" s="89">
        <v>512</v>
      </c>
      <c r="B88" s="89"/>
      <c r="C88" s="90" t="s">
        <v>785</v>
      </c>
      <c r="D88" s="146">
        <v>43489</v>
      </c>
      <c r="E88" s="85" t="s">
        <v>15</v>
      </c>
      <c r="F88" s="283">
        <v>947055</v>
      </c>
      <c r="G88" s="89"/>
      <c r="H88" s="93" t="s">
        <v>3458</v>
      </c>
      <c r="I88" s="89"/>
      <c r="J88" s="89"/>
      <c r="K88" s="89"/>
      <c r="L88" s="89"/>
      <c r="M88" s="153">
        <v>7.29</v>
      </c>
      <c r="N88" s="153">
        <v>0</v>
      </c>
      <c r="O88" s="153">
        <v>50.01</v>
      </c>
      <c r="P88" s="153">
        <v>0</v>
      </c>
      <c r="Q88" s="89" t="s">
        <v>670</v>
      </c>
    </row>
    <row r="89" spans="1:17" ht="51">
      <c r="A89" s="89" t="s">
        <v>556</v>
      </c>
      <c r="B89" s="89"/>
      <c r="C89" s="90" t="s">
        <v>616</v>
      </c>
      <c r="D89" s="146">
        <v>43489</v>
      </c>
      <c r="E89" s="85" t="s">
        <v>23</v>
      </c>
      <c r="F89" s="283">
        <v>18637</v>
      </c>
      <c r="G89" s="89"/>
      <c r="H89" s="93" t="s">
        <v>3459</v>
      </c>
      <c r="I89" s="89"/>
      <c r="J89" s="89"/>
      <c r="K89" s="89"/>
      <c r="L89" s="89"/>
      <c r="M89" s="153">
        <v>0</v>
      </c>
      <c r="N89" s="153">
        <v>0</v>
      </c>
      <c r="O89" s="153">
        <v>0.01</v>
      </c>
      <c r="P89" s="153">
        <v>0</v>
      </c>
      <c r="Q89" s="89" t="s">
        <v>670</v>
      </c>
    </row>
    <row r="90" spans="1:17" ht="63.75">
      <c r="A90" s="89">
        <v>512</v>
      </c>
      <c r="B90" s="89"/>
      <c r="C90" s="90" t="s">
        <v>785</v>
      </c>
      <c r="D90" s="146">
        <v>43490</v>
      </c>
      <c r="E90" s="85" t="s">
        <v>15</v>
      </c>
      <c r="F90" s="283">
        <v>947848</v>
      </c>
      <c r="G90" s="89"/>
      <c r="H90" s="93" t="s">
        <v>3460</v>
      </c>
      <c r="I90" s="89"/>
      <c r="J90" s="89"/>
      <c r="K90" s="89"/>
      <c r="L90" s="89"/>
      <c r="M90" s="153">
        <v>7.29</v>
      </c>
      <c r="N90" s="153">
        <v>0</v>
      </c>
      <c r="O90" s="153">
        <v>50.01</v>
      </c>
      <c r="P90" s="153">
        <v>0</v>
      </c>
      <c r="Q90" s="89" t="s">
        <v>670</v>
      </c>
    </row>
    <row r="91" spans="1:17" ht="63.75">
      <c r="A91" s="89">
        <v>512</v>
      </c>
      <c r="B91" s="89"/>
      <c r="C91" s="90" t="s">
        <v>785</v>
      </c>
      <c r="D91" s="146">
        <v>43490</v>
      </c>
      <c r="E91" s="85" t="s">
        <v>15</v>
      </c>
      <c r="F91" s="283">
        <v>948433</v>
      </c>
      <c r="G91" s="89"/>
      <c r="H91" s="93" t="s">
        <v>3461</v>
      </c>
      <c r="I91" s="89"/>
      <c r="J91" s="89"/>
      <c r="K91" s="89"/>
      <c r="L91" s="89"/>
      <c r="M91" s="153">
        <v>7.29</v>
      </c>
      <c r="N91" s="153">
        <v>0</v>
      </c>
      <c r="O91" s="153">
        <v>50.01</v>
      </c>
      <c r="P91" s="153">
        <v>0</v>
      </c>
      <c r="Q91" s="89" t="s">
        <v>670</v>
      </c>
    </row>
    <row r="92" spans="1:17" ht="51">
      <c r="A92" s="89" t="s">
        <v>556</v>
      </c>
      <c r="B92" s="89"/>
      <c r="C92" s="90" t="s">
        <v>616</v>
      </c>
      <c r="D92" s="146">
        <v>43490</v>
      </c>
      <c r="E92" s="85" t="s">
        <v>23</v>
      </c>
      <c r="F92" s="283">
        <v>18641</v>
      </c>
      <c r="G92" s="89"/>
      <c r="H92" s="93" t="s">
        <v>3462</v>
      </c>
      <c r="I92" s="89"/>
      <c r="J92" s="89"/>
      <c r="K92" s="89"/>
      <c r="L92" s="89"/>
      <c r="M92" s="153">
        <v>0</v>
      </c>
      <c r="N92" s="153">
        <v>0</v>
      </c>
      <c r="O92" s="153">
        <v>0.01</v>
      </c>
      <c r="P92" s="153">
        <v>0</v>
      </c>
      <c r="Q92" s="89" t="s">
        <v>670</v>
      </c>
    </row>
    <row r="93" spans="1:17" ht="63.75">
      <c r="A93" s="89">
        <v>512</v>
      </c>
      <c r="B93" s="89"/>
      <c r="C93" s="90" t="s">
        <v>785</v>
      </c>
      <c r="D93" s="146">
        <v>43493</v>
      </c>
      <c r="E93" s="85" t="s">
        <v>15</v>
      </c>
      <c r="F93" s="283">
        <v>949815</v>
      </c>
      <c r="G93" s="89"/>
      <c r="H93" s="93" t="s">
        <v>3463</v>
      </c>
      <c r="I93" s="89"/>
      <c r="J93" s="89"/>
      <c r="K93" s="89"/>
      <c r="L93" s="89"/>
      <c r="M93" s="153">
        <v>7.29</v>
      </c>
      <c r="N93" s="153">
        <v>0</v>
      </c>
      <c r="O93" s="153">
        <v>50.01</v>
      </c>
      <c r="P93" s="153">
        <v>0</v>
      </c>
      <c r="Q93" s="89" t="s">
        <v>670</v>
      </c>
    </row>
    <row r="94" spans="1:17" ht="63.75">
      <c r="A94" s="89">
        <v>512</v>
      </c>
      <c r="B94" s="89"/>
      <c r="C94" s="90" t="s">
        <v>785</v>
      </c>
      <c r="D94" s="146">
        <v>43493</v>
      </c>
      <c r="E94" s="85" t="s">
        <v>15</v>
      </c>
      <c r="F94" s="283">
        <v>949820</v>
      </c>
      <c r="G94" s="89"/>
      <c r="H94" s="93" t="s">
        <v>3464</v>
      </c>
      <c r="I94" s="89"/>
      <c r="J94" s="89"/>
      <c r="K94" s="89"/>
      <c r="L94" s="89"/>
      <c r="M94" s="153">
        <v>7.29</v>
      </c>
      <c r="N94" s="153">
        <v>0</v>
      </c>
      <c r="O94" s="153">
        <v>50.01</v>
      </c>
      <c r="P94" s="153">
        <v>0</v>
      </c>
      <c r="Q94" s="89" t="s">
        <v>670</v>
      </c>
    </row>
    <row r="95" spans="1:17" ht="51">
      <c r="A95" s="89" t="s">
        <v>556</v>
      </c>
      <c r="B95" s="89"/>
      <c r="C95" s="90" t="s">
        <v>616</v>
      </c>
      <c r="D95" s="146">
        <v>43493</v>
      </c>
      <c r="E95" s="85" t="s">
        <v>23</v>
      </c>
      <c r="F95" s="283">
        <v>18645</v>
      </c>
      <c r="G95" s="89"/>
      <c r="H95" s="93" t="s">
        <v>3465</v>
      </c>
      <c r="I95" s="89"/>
      <c r="J95" s="89"/>
      <c r="K95" s="89"/>
      <c r="L95" s="89"/>
      <c r="M95" s="153">
        <v>0</v>
      </c>
      <c r="N95" s="153">
        <v>0</v>
      </c>
      <c r="O95" s="153">
        <v>0</v>
      </c>
      <c r="P95" s="153">
        <v>0.01</v>
      </c>
      <c r="Q95" s="89" t="s">
        <v>670</v>
      </c>
    </row>
    <row r="96" spans="1:17" ht="63.75">
      <c r="A96" s="89">
        <v>512</v>
      </c>
      <c r="B96" s="89"/>
      <c r="C96" s="90" t="s">
        <v>785</v>
      </c>
      <c r="D96" s="146">
        <v>43494</v>
      </c>
      <c r="E96" s="85" t="s">
        <v>15</v>
      </c>
      <c r="F96" s="283">
        <v>950138</v>
      </c>
      <c r="G96" s="89"/>
      <c r="H96" s="93" t="s">
        <v>761</v>
      </c>
      <c r="I96" s="89"/>
      <c r="J96" s="89"/>
      <c r="K96" s="89"/>
      <c r="L96" s="89"/>
      <c r="M96" s="153">
        <v>7.29</v>
      </c>
      <c r="N96" s="153">
        <v>0</v>
      </c>
      <c r="O96" s="153">
        <v>50.01</v>
      </c>
      <c r="P96" s="153">
        <v>0</v>
      </c>
      <c r="Q96" s="89" t="s">
        <v>670</v>
      </c>
    </row>
    <row r="97" spans="1:17" ht="63.75">
      <c r="A97" s="89">
        <v>287</v>
      </c>
      <c r="B97" s="89"/>
      <c r="C97" s="90" t="s">
        <v>126</v>
      </c>
      <c r="D97" s="146">
        <v>43494</v>
      </c>
      <c r="E97" s="85" t="s">
        <v>6</v>
      </c>
      <c r="F97" s="283">
        <v>950852</v>
      </c>
      <c r="G97" s="89"/>
      <c r="H97" s="93" t="s">
        <v>3466</v>
      </c>
      <c r="I97" s="89"/>
      <c r="J97" s="89"/>
      <c r="K97" s="89"/>
      <c r="L97" s="89"/>
      <c r="M97" s="153">
        <v>0</v>
      </c>
      <c r="N97" s="153">
        <v>683140</v>
      </c>
      <c r="O97" s="153">
        <v>0</v>
      </c>
      <c r="P97" s="153">
        <v>4686340.4000000004</v>
      </c>
      <c r="Q97" s="89" t="s">
        <v>670</v>
      </c>
    </row>
    <row r="98" spans="1:17" ht="51">
      <c r="A98" s="89" t="s">
        <v>556</v>
      </c>
      <c r="B98" s="89"/>
      <c r="C98" s="90" t="s">
        <v>616</v>
      </c>
      <c r="D98" s="146">
        <v>43494</v>
      </c>
      <c r="E98" s="85" t="s">
        <v>23</v>
      </c>
      <c r="F98" s="283">
        <v>18649</v>
      </c>
      <c r="G98" s="89"/>
      <c r="H98" s="93" t="s">
        <v>3467</v>
      </c>
      <c r="I98" s="89"/>
      <c r="J98" s="89"/>
      <c r="K98" s="89"/>
      <c r="L98" s="89"/>
      <c r="M98" s="153">
        <v>0</v>
      </c>
      <c r="N98" s="153">
        <v>0</v>
      </c>
      <c r="O98" s="153">
        <v>0</v>
      </c>
      <c r="P98" s="153">
        <v>0.01</v>
      </c>
      <c r="Q98" s="89" t="s">
        <v>670</v>
      </c>
    </row>
    <row r="99" spans="1:17" ht="63.75">
      <c r="A99" s="89">
        <v>512</v>
      </c>
      <c r="B99" s="89"/>
      <c r="C99" s="90" t="s">
        <v>785</v>
      </c>
      <c r="D99" s="146">
        <v>43495</v>
      </c>
      <c r="E99" s="85" t="s">
        <v>15</v>
      </c>
      <c r="F99" s="283">
        <v>952328</v>
      </c>
      <c r="G99" s="89"/>
      <c r="H99" s="93" t="s">
        <v>3468</v>
      </c>
      <c r="I99" s="89"/>
      <c r="J99" s="89"/>
      <c r="K99" s="89"/>
      <c r="L99" s="89"/>
      <c r="M99" s="153">
        <v>7.29</v>
      </c>
      <c r="N99" s="153">
        <v>0</v>
      </c>
      <c r="O99" s="153">
        <v>50.01</v>
      </c>
      <c r="P99" s="153">
        <v>0</v>
      </c>
      <c r="Q99" s="89" t="s">
        <v>670</v>
      </c>
    </row>
    <row r="100" spans="1:17" ht="63.75">
      <c r="A100" s="89">
        <v>512</v>
      </c>
      <c r="B100" s="89"/>
      <c r="C100" s="90" t="s">
        <v>785</v>
      </c>
      <c r="D100" s="146">
        <v>43495</v>
      </c>
      <c r="E100" s="85" t="s">
        <v>11</v>
      </c>
      <c r="F100" s="283">
        <v>945994</v>
      </c>
      <c r="G100" s="89"/>
      <c r="H100" s="93" t="s">
        <v>3469</v>
      </c>
      <c r="I100" s="89"/>
      <c r="J100" s="89"/>
      <c r="K100" s="89"/>
      <c r="L100" s="89"/>
      <c r="M100" s="153">
        <v>7.29</v>
      </c>
      <c r="N100" s="153">
        <v>0</v>
      </c>
      <c r="O100" s="153">
        <v>50.01</v>
      </c>
      <c r="P100" s="153">
        <v>0</v>
      </c>
      <c r="Q100" s="89" t="s">
        <v>670</v>
      </c>
    </row>
    <row r="101" spans="1:17" ht="51">
      <c r="A101" s="89" t="s">
        <v>556</v>
      </c>
      <c r="B101" s="89"/>
      <c r="C101" s="90" t="s">
        <v>616</v>
      </c>
      <c r="D101" s="146">
        <v>43495</v>
      </c>
      <c r="E101" s="85" t="s">
        <v>23</v>
      </c>
      <c r="F101" s="283">
        <v>18653</v>
      </c>
      <c r="G101" s="89"/>
      <c r="H101" s="93" t="s">
        <v>3470</v>
      </c>
      <c r="I101" s="89"/>
      <c r="J101" s="89"/>
      <c r="K101" s="89"/>
      <c r="L101" s="89"/>
      <c r="M101" s="153">
        <v>0</v>
      </c>
      <c r="N101" s="153">
        <v>0</v>
      </c>
      <c r="O101" s="153">
        <v>0.01</v>
      </c>
      <c r="P101" s="153">
        <v>0</v>
      </c>
      <c r="Q101" s="89" t="s">
        <v>670</v>
      </c>
    </row>
    <row r="102" spans="1:17" ht="63.75">
      <c r="A102" s="89">
        <v>512</v>
      </c>
      <c r="B102" s="89"/>
      <c r="C102" s="90" t="s">
        <v>785</v>
      </c>
      <c r="D102" s="146">
        <v>43496</v>
      </c>
      <c r="E102" s="85" t="s">
        <v>11</v>
      </c>
      <c r="F102" s="283">
        <v>946053</v>
      </c>
      <c r="G102" s="89"/>
      <c r="H102" s="93" t="s">
        <v>3471</v>
      </c>
      <c r="I102" s="89"/>
      <c r="J102" s="89"/>
      <c r="K102" s="89"/>
      <c r="L102" s="89"/>
      <c r="M102" s="153">
        <v>7.29</v>
      </c>
      <c r="N102" s="153">
        <v>0</v>
      </c>
      <c r="O102" s="153">
        <v>50.01</v>
      </c>
      <c r="P102" s="153">
        <v>0</v>
      </c>
      <c r="Q102" s="89" t="s">
        <v>670</v>
      </c>
    </row>
    <row r="103" spans="1:17" ht="63.75">
      <c r="A103" s="89" t="s">
        <v>557</v>
      </c>
      <c r="B103" s="89"/>
      <c r="C103" s="90" t="s">
        <v>783</v>
      </c>
      <c r="D103" s="146">
        <v>43497</v>
      </c>
      <c r="E103" s="85" t="s">
        <v>671</v>
      </c>
      <c r="F103" s="283">
        <v>183531</v>
      </c>
      <c r="G103" s="89"/>
      <c r="H103" s="93" t="s">
        <v>5984</v>
      </c>
      <c r="I103" s="89"/>
      <c r="J103" s="89"/>
      <c r="K103" s="89"/>
      <c r="L103" s="89"/>
      <c r="M103" s="153">
        <v>0</v>
      </c>
      <c r="N103" s="153">
        <v>8658000</v>
      </c>
      <c r="O103" s="153">
        <v>0</v>
      </c>
      <c r="P103" s="153">
        <v>59393880</v>
      </c>
      <c r="Q103" s="89" t="s">
        <v>670</v>
      </c>
    </row>
    <row r="104" spans="1:17" ht="63.75">
      <c r="A104" s="89">
        <v>512</v>
      </c>
      <c r="B104" s="89"/>
      <c r="C104" s="90" t="s">
        <v>785</v>
      </c>
      <c r="D104" s="146">
        <v>43497</v>
      </c>
      <c r="E104" s="85" t="s">
        <v>15</v>
      </c>
      <c r="F104" s="283">
        <v>953772</v>
      </c>
      <c r="G104" s="89"/>
      <c r="H104" s="93" t="s">
        <v>5985</v>
      </c>
      <c r="I104" s="89"/>
      <c r="J104" s="89"/>
      <c r="K104" s="89"/>
      <c r="L104" s="89"/>
      <c r="M104" s="153">
        <v>7.29</v>
      </c>
      <c r="N104" s="153">
        <v>0</v>
      </c>
      <c r="O104" s="153">
        <v>50.01</v>
      </c>
      <c r="P104" s="153">
        <v>0</v>
      </c>
      <c r="Q104" s="89" t="s">
        <v>670</v>
      </c>
    </row>
    <row r="105" spans="1:17" ht="63.75">
      <c r="A105" s="89">
        <v>512</v>
      </c>
      <c r="B105" s="89"/>
      <c r="C105" s="90" t="s">
        <v>785</v>
      </c>
      <c r="D105" s="146">
        <v>43497</v>
      </c>
      <c r="E105" s="85" t="s">
        <v>15</v>
      </c>
      <c r="F105" s="283">
        <v>953774</v>
      </c>
      <c r="G105" s="89"/>
      <c r="H105" s="93" t="s">
        <v>5986</v>
      </c>
      <c r="I105" s="89"/>
      <c r="J105" s="89"/>
      <c r="K105" s="89"/>
      <c r="L105" s="89"/>
      <c r="M105" s="153">
        <v>7.29</v>
      </c>
      <c r="N105" s="153">
        <v>0</v>
      </c>
      <c r="O105" s="153">
        <v>50.01</v>
      </c>
      <c r="P105" s="153">
        <v>0</v>
      </c>
      <c r="Q105" s="89" t="s">
        <v>670</v>
      </c>
    </row>
    <row r="106" spans="1:17" ht="51">
      <c r="A106" s="89" t="s">
        <v>556</v>
      </c>
      <c r="B106" s="89"/>
      <c r="C106" s="90" t="s">
        <v>616</v>
      </c>
      <c r="D106" s="146">
        <v>43497</v>
      </c>
      <c r="E106" s="85" t="s">
        <v>23</v>
      </c>
      <c r="F106" s="283">
        <v>18661</v>
      </c>
      <c r="G106" s="89"/>
      <c r="H106" s="93" t="s">
        <v>5987</v>
      </c>
      <c r="I106" s="89"/>
      <c r="J106" s="89"/>
      <c r="K106" s="89"/>
      <c r="L106" s="89"/>
      <c r="M106" s="153">
        <v>0</v>
      </c>
      <c r="N106" s="153">
        <v>0</v>
      </c>
      <c r="O106" s="153">
        <v>0.01</v>
      </c>
      <c r="P106" s="153">
        <v>0</v>
      </c>
      <c r="Q106" s="89" t="s">
        <v>670</v>
      </c>
    </row>
    <row r="107" spans="1:17" ht="63.75">
      <c r="A107" s="89" t="s">
        <v>557</v>
      </c>
      <c r="B107" s="89"/>
      <c r="C107" s="90" t="s">
        <v>783</v>
      </c>
      <c r="D107" s="146">
        <v>43500</v>
      </c>
      <c r="E107" s="85" t="s">
        <v>20</v>
      </c>
      <c r="F107" s="283">
        <v>11839</v>
      </c>
      <c r="G107" s="89"/>
      <c r="H107" s="93" t="s">
        <v>5988</v>
      </c>
      <c r="I107" s="89"/>
      <c r="J107" s="89"/>
      <c r="K107" s="89"/>
      <c r="L107" s="89"/>
      <c r="M107" s="153">
        <v>948393.43</v>
      </c>
      <c r="N107" s="153">
        <v>0</v>
      </c>
      <c r="O107" s="153">
        <v>6505978.9299999997</v>
      </c>
      <c r="P107" s="153">
        <v>0</v>
      </c>
      <c r="Q107" s="89" t="s">
        <v>670</v>
      </c>
    </row>
    <row r="108" spans="1:17" ht="63.75">
      <c r="A108" s="89">
        <v>514</v>
      </c>
      <c r="B108" s="89"/>
      <c r="C108" s="90" t="s">
        <v>172</v>
      </c>
      <c r="D108" s="146">
        <v>43500</v>
      </c>
      <c r="E108" s="85" t="s">
        <v>6</v>
      </c>
      <c r="F108" s="283">
        <v>955826</v>
      </c>
      <c r="G108" s="89"/>
      <c r="H108" s="93" t="s">
        <v>5989</v>
      </c>
      <c r="I108" s="89"/>
      <c r="J108" s="89"/>
      <c r="K108" s="89"/>
      <c r="L108" s="89"/>
      <c r="M108" s="153">
        <v>0</v>
      </c>
      <c r="N108" s="153">
        <v>1664494.56</v>
      </c>
      <c r="O108" s="153">
        <v>0</v>
      </c>
      <c r="P108" s="153">
        <v>11418432.68</v>
      </c>
      <c r="Q108" s="89" t="s">
        <v>670</v>
      </c>
    </row>
    <row r="109" spans="1:17" ht="63.75">
      <c r="A109" s="89">
        <v>512</v>
      </c>
      <c r="B109" s="89"/>
      <c r="C109" s="90" t="s">
        <v>785</v>
      </c>
      <c r="D109" s="146">
        <v>43500</v>
      </c>
      <c r="E109" s="85" t="s">
        <v>15</v>
      </c>
      <c r="F109" s="283">
        <v>955818</v>
      </c>
      <c r="G109" s="89"/>
      <c r="H109" s="93" t="s">
        <v>5990</v>
      </c>
      <c r="I109" s="89"/>
      <c r="J109" s="89"/>
      <c r="K109" s="89"/>
      <c r="L109" s="89"/>
      <c r="M109" s="153">
        <v>7.29</v>
      </c>
      <c r="N109" s="153">
        <v>0</v>
      </c>
      <c r="O109" s="153">
        <v>50.01</v>
      </c>
      <c r="P109" s="153">
        <v>0</v>
      </c>
      <c r="Q109" s="89" t="s">
        <v>670</v>
      </c>
    </row>
    <row r="110" spans="1:17" ht="76.5">
      <c r="A110" s="89">
        <v>514</v>
      </c>
      <c r="B110" s="89"/>
      <c r="C110" s="90" t="s">
        <v>172</v>
      </c>
      <c r="D110" s="146">
        <v>43500</v>
      </c>
      <c r="E110" s="85" t="s">
        <v>11</v>
      </c>
      <c r="F110" s="283">
        <v>955826</v>
      </c>
      <c r="G110" s="89"/>
      <c r="H110" s="93" t="s">
        <v>5991</v>
      </c>
      <c r="I110" s="89"/>
      <c r="J110" s="89"/>
      <c r="K110" s="89"/>
      <c r="L110" s="89"/>
      <c r="M110" s="153">
        <v>7.29</v>
      </c>
      <c r="N110" s="153">
        <v>0</v>
      </c>
      <c r="O110" s="153">
        <v>50.01</v>
      </c>
      <c r="P110" s="153">
        <v>0</v>
      </c>
      <c r="Q110" s="89" t="s">
        <v>670</v>
      </c>
    </row>
    <row r="111" spans="1:17" ht="63.75">
      <c r="A111" s="89">
        <v>512</v>
      </c>
      <c r="B111" s="89"/>
      <c r="C111" s="90" t="s">
        <v>785</v>
      </c>
      <c r="D111" s="146">
        <v>43501</v>
      </c>
      <c r="E111" s="85" t="s">
        <v>15</v>
      </c>
      <c r="F111" s="283">
        <v>956278</v>
      </c>
      <c r="G111" s="89"/>
      <c r="H111" s="93" t="s">
        <v>5992</v>
      </c>
      <c r="I111" s="89"/>
      <c r="J111" s="89"/>
      <c r="K111" s="89"/>
      <c r="L111" s="89"/>
      <c r="M111" s="153">
        <v>7.29</v>
      </c>
      <c r="N111" s="153">
        <v>0</v>
      </c>
      <c r="O111" s="153">
        <v>50.01</v>
      </c>
      <c r="P111" s="153">
        <v>0</v>
      </c>
      <c r="Q111" s="89" t="s">
        <v>670</v>
      </c>
    </row>
    <row r="112" spans="1:17" ht="51">
      <c r="A112" s="89">
        <v>47</v>
      </c>
      <c r="B112" s="89"/>
      <c r="C112" s="90" t="s">
        <v>49</v>
      </c>
      <c r="D112" s="146">
        <v>43501</v>
      </c>
      <c r="E112" s="85" t="s">
        <v>3</v>
      </c>
      <c r="F112" s="283">
        <v>1709524</v>
      </c>
      <c r="G112" s="89"/>
      <c r="H112" s="93" t="s">
        <v>5993</v>
      </c>
      <c r="I112" s="89"/>
      <c r="J112" s="89"/>
      <c r="K112" s="89"/>
      <c r="L112" s="89"/>
      <c r="M112" s="153">
        <v>0</v>
      </c>
      <c r="N112" s="153">
        <v>34427.629999999997</v>
      </c>
      <c r="O112" s="153">
        <v>0</v>
      </c>
      <c r="P112" s="153">
        <v>236173.54</v>
      </c>
      <c r="Q112" s="89" t="s">
        <v>670</v>
      </c>
    </row>
    <row r="113" spans="1:17" ht="51">
      <c r="A113" s="89" t="s">
        <v>556</v>
      </c>
      <c r="B113" s="89"/>
      <c r="C113" s="90" t="s">
        <v>616</v>
      </c>
      <c r="D113" s="146">
        <v>43501</v>
      </c>
      <c r="E113" s="85" t="s">
        <v>23</v>
      </c>
      <c r="F113" s="283">
        <v>18668</v>
      </c>
      <c r="G113" s="89"/>
      <c r="H113" s="93" t="s">
        <v>5994</v>
      </c>
      <c r="I113" s="89"/>
      <c r="J113" s="89"/>
      <c r="K113" s="89"/>
      <c r="L113" s="89"/>
      <c r="M113" s="153">
        <v>0</v>
      </c>
      <c r="N113" s="153">
        <v>0</v>
      </c>
      <c r="O113" s="153">
        <v>0</v>
      </c>
      <c r="P113" s="153">
        <v>0.02</v>
      </c>
      <c r="Q113" s="89" t="s">
        <v>670</v>
      </c>
    </row>
    <row r="114" spans="1:17" ht="63.75">
      <c r="A114" s="89">
        <v>512</v>
      </c>
      <c r="B114" s="89"/>
      <c r="C114" s="90" t="s">
        <v>785</v>
      </c>
      <c r="D114" s="146">
        <v>43502</v>
      </c>
      <c r="E114" s="85" t="s">
        <v>15</v>
      </c>
      <c r="F114" s="283">
        <v>958198</v>
      </c>
      <c r="G114" s="89"/>
      <c r="H114" s="93" t="s">
        <v>5995</v>
      </c>
      <c r="I114" s="89"/>
      <c r="J114" s="89"/>
      <c r="K114" s="89"/>
      <c r="L114" s="89"/>
      <c r="M114" s="153">
        <v>7.29</v>
      </c>
      <c r="N114" s="153">
        <v>0</v>
      </c>
      <c r="O114" s="153">
        <v>50.01</v>
      </c>
      <c r="P114" s="153">
        <v>0</v>
      </c>
      <c r="Q114" s="89" t="s">
        <v>670</v>
      </c>
    </row>
    <row r="115" spans="1:17" ht="63.75">
      <c r="A115" s="89">
        <v>512</v>
      </c>
      <c r="B115" s="89"/>
      <c r="C115" s="90" t="s">
        <v>785</v>
      </c>
      <c r="D115" s="146">
        <v>43502</v>
      </c>
      <c r="E115" s="85" t="s">
        <v>15</v>
      </c>
      <c r="F115" s="283">
        <v>958200</v>
      </c>
      <c r="G115" s="89"/>
      <c r="H115" s="93" t="s">
        <v>5996</v>
      </c>
      <c r="I115" s="89"/>
      <c r="J115" s="89"/>
      <c r="K115" s="89"/>
      <c r="L115" s="89"/>
      <c r="M115" s="153">
        <v>7.29</v>
      </c>
      <c r="N115" s="153">
        <v>0</v>
      </c>
      <c r="O115" s="153">
        <v>50.01</v>
      </c>
      <c r="P115" s="153">
        <v>0</v>
      </c>
      <c r="Q115" s="89" t="s">
        <v>670</v>
      </c>
    </row>
    <row r="116" spans="1:17" ht="51">
      <c r="A116" s="89" t="s">
        <v>556</v>
      </c>
      <c r="B116" s="89"/>
      <c r="C116" s="90" t="s">
        <v>616</v>
      </c>
      <c r="D116" s="146">
        <v>43502</v>
      </c>
      <c r="E116" s="85" t="s">
        <v>23</v>
      </c>
      <c r="F116" s="283">
        <v>18672</v>
      </c>
      <c r="G116" s="89"/>
      <c r="H116" s="93" t="s">
        <v>5997</v>
      </c>
      <c r="I116" s="89"/>
      <c r="J116" s="89"/>
      <c r="K116" s="89"/>
      <c r="L116" s="89"/>
      <c r="M116" s="153">
        <v>0</v>
      </c>
      <c r="N116" s="153">
        <v>0</v>
      </c>
      <c r="O116" s="153">
        <v>0</v>
      </c>
      <c r="P116" s="153">
        <v>0.01</v>
      </c>
      <c r="Q116" s="89" t="s">
        <v>670</v>
      </c>
    </row>
    <row r="117" spans="1:17" ht="76.5">
      <c r="A117" s="89" t="s">
        <v>556</v>
      </c>
      <c r="B117" s="89"/>
      <c r="C117" s="90" t="s">
        <v>616</v>
      </c>
      <c r="D117" s="146">
        <v>43503</v>
      </c>
      <c r="E117" s="85" t="s">
        <v>671</v>
      </c>
      <c r="F117" s="283">
        <v>191626</v>
      </c>
      <c r="G117" s="89"/>
      <c r="H117" s="93" t="s">
        <v>5998</v>
      </c>
      <c r="I117" s="89"/>
      <c r="J117" s="89"/>
      <c r="K117" s="89"/>
      <c r="L117" s="89"/>
      <c r="M117" s="153">
        <v>0</v>
      </c>
      <c r="N117" s="153">
        <v>1268</v>
      </c>
      <c r="O117" s="153">
        <v>0</v>
      </c>
      <c r="P117" s="153">
        <v>8698.48</v>
      </c>
      <c r="Q117" s="89" t="s">
        <v>670</v>
      </c>
    </row>
    <row r="118" spans="1:17" ht="63.75">
      <c r="A118" s="89">
        <v>512</v>
      </c>
      <c r="B118" s="89"/>
      <c r="C118" s="90" t="s">
        <v>785</v>
      </c>
      <c r="D118" s="146">
        <v>43503</v>
      </c>
      <c r="E118" s="85" t="s">
        <v>15</v>
      </c>
      <c r="F118" s="283">
        <v>959108</v>
      </c>
      <c r="G118" s="89"/>
      <c r="H118" s="93" t="s">
        <v>1425</v>
      </c>
      <c r="I118" s="89"/>
      <c r="J118" s="89"/>
      <c r="K118" s="89"/>
      <c r="L118" s="89"/>
      <c r="M118" s="153">
        <v>7.29</v>
      </c>
      <c r="N118" s="153">
        <v>0</v>
      </c>
      <c r="O118" s="153">
        <v>50.01</v>
      </c>
      <c r="P118" s="153">
        <v>0</v>
      </c>
      <c r="Q118" s="89" t="s">
        <v>670</v>
      </c>
    </row>
    <row r="119" spans="1:17" ht="63.75">
      <c r="A119" s="89">
        <v>512</v>
      </c>
      <c r="B119" s="89"/>
      <c r="C119" s="90" t="s">
        <v>785</v>
      </c>
      <c r="D119" s="146">
        <v>43503</v>
      </c>
      <c r="E119" s="85" t="s">
        <v>15</v>
      </c>
      <c r="F119" s="283">
        <v>958578</v>
      </c>
      <c r="G119" s="89"/>
      <c r="H119" s="93" t="s">
        <v>5999</v>
      </c>
      <c r="I119" s="89"/>
      <c r="J119" s="89"/>
      <c r="K119" s="89"/>
      <c r="L119" s="89"/>
      <c r="M119" s="153">
        <v>7.29</v>
      </c>
      <c r="N119" s="153">
        <v>0</v>
      </c>
      <c r="O119" s="153">
        <v>50.01</v>
      </c>
      <c r="P119" s="153">
        <v>0</v>
      </c>
      <c r="Q119" s="89" t="s">
        <v>670</v>
      </c>
    </row>
    <row r="120" spans="1:17" ht="63.75">
      <c r="A120" s="89">
        <v>512</v>
      </c>
      <c r="B120" s="89"/>
      <c r="C120" s="90" t="s">
        <v>785</v>
      </c>
      <c r="D120" s="146">
        <v>43503</v>
      </c>
      <c r="E120" s="85" t="s">
        <v>15</v>
      </c>
      <c r="F120" s="283">
        <v>959112</v>
      </c>
      <c r="G120" s="89"/>
      <c r="H120" s="93" t="s">
        <v>6000</v>
      </c>
      <c r="I120" s="89"/>
      <c r="J120" s="89"/>
      <c r="K120" s="89"/>
      <c r="L120" s="89"/>
      <c r="M120" s="153">
        <v>7.29</v>
      </c>
      <c r="N120" s="153">
        <v>0</v>
      </c>
      <c r="O120" s="153">
        <v>50.01</v>
      </c>
      <c r="P120" s="153">
        <v>0</v>
      </c>
      <c r="Q120" s="89" t="s">
        <v>670</v>
      </c>
    </row>
    <row r="121" spans="1:17" ht="63.75">
      <c r="A121" s="89">
        <v>70</v>
      </c>
      <c r="B121" s="89"/>
      <c r="C121" s="90" t="s">
        <v>53</v>
      </c>
      <c r="D121" s="146">
        <v>43504</v>
      </c>
      <c r="E121" s="85" t="s">
        <v>6</v>
      </c>
      <c r="F121" s="283">
        <v>959423</v>
      </c>
      <c r="G121" s="89"/>
      <c r="H121" s="93" t="s">
        <v>6001</v>
      </c>
      <c r="I121" s="89"/>
      <c r="J121" s="89"/>
      <c r="K121" s="89"/>
      <c r="L121" s="89"/>
      <c r="M121" s="153">
        <v>0</v>
      </c>
      <c r="N121" s="153">
        <v>1790418.35</v>
      </c>
      <c r="O121" s="153">
        <v>0</v>
      </c>
      <c r="P121" s="153">
        <v>12282269.880000001</v>
      </c>
      <c r="Q121" s="89" t="s">
        <v>670</v>
      </c>
    </row>
    <row r="122" spans="1:17" ht="76.5">
      <c r="A122" s="89">
        <v>70</v>
      </c>
      <c r="B122" s="89"/>
      <c r="C122" s="90" t="s">
        <v>53</v>
      </c>
      <c r="D122" s="146">
        <v>43504</v>
      </c>
      <c r="E122" s="85" t="s">
        <v>11</v>
      </c>
      <c r="F122" s="283">
        <v>959423</v>
      </c>
      <c r="G122" s="89"/>
      <c r="H122" s="93" t="s">
        <v>6002</v>
      </c>
      <c r="I122" s="89"/>
      <c r="J122" s="89"/>
      <c r="K122" s="89"/>
      <c r="L122" s="89"/>
      <c r="M122" s="153">
        <v>7.29</v>
      </c>
      <c r="N122" s="153">
        <v>0</v>
      </c>
      <c r="O122" s="153">
        <v>50.01</v>
      </c>
      <c r="P122" s="153">
        <v>0</v>
      </c>
      <c r="Q122" s="89" t="s">
        <v>670</v>
      </c>
    </row>
    <row r="123" spans="1:17" ht="63.75">
      <c r="A123" s="89">
        <v>512</v>
      </c>
      <c r="B123" s="89"/>
      <c r="C123" s="90" t="s">
        <v>785</v>
      </c>
      <c r="D123" s="146">
        <v>43504</v>
      </c>
      <c r="E123" s="85" t="s">
        <v>15</v>
      </c>
      <c r="F123" s="283">
        <v>959431</v>
      </c>
      <c r="G123" s="89"/>
      <c r="H123" s="93" t="s">
        <v>6003</v>
      </c>
      <c r="I123" s="89"/>
      <c r="J123" s="89"/>
      <c r="K123" s="89"/>
      <c r="L123" s="89"/>
      <c r="M123" s="153">
        <v>7.29</v>
      </c>
      <c r="N123" s="153">
        <v>0</v>
      </c>
      <c r="O123" s="153">
        <v>50.01</v>
      </c>
      <c r="P123" s="153">
        <v>0</v>
      </c>
      <c r="Q123" s="89" t="s">
        <v>670</v>
      </c>
    </row>
    <row r="124" spans="1:17" ht="63.75">
      <c r="A124" s="89" t="s">
        <v>557</v>
      </c>
      <c r="B124" s="89"/>
      <c r="C124" s="90" t="s">
        <v>783</v>
      </c>
      <c r="D124" s="146">
        <v>43504</v>
      </c>
      <c r="E124" s="85" t="s">
        <v>20</v>
      </c>
      <c r="F124" s="283">
        <v>11841</v>
      </c>
      <c r="G124" s="89"/>
      <c r="H124" s="93" t="s">
        <v>6004</v>
      </c>
      <c r="I124" s="89"/>
      <c r="J124" s="89"/>
      <c r="K124" s="89"/>
      <c r="L124" s="89"/>
      <c r="M124" s="153">
        <v>3870848.46</v>
      </c>
      <c r="N124" s="153">
        <v>0</v>
      </c>
      <c r="O124" s="153">
        <v>26554020.440000001</v>
      </c>
      <c r="P124" s="153">
        <v>0</v>
      </c>
      <c r="Q124" s="89" t="s">
        <v>670</v>
      </c>
    </row>
    <row r="125" spans="1:17" ht="63.75">
      <c r="A125" s="89" t="s">
        <v>557</v>
      </c>
      <c r="B125" s="89"/>
      <c r="C125" s="90" t="s">
        <v>783</v>
      </c>
      <c r="D125" s="146">
        <v>43504</v>
      </c>
      <c r="E125" s="85" t="s">
        <v>6</v>
      </c>
      <c r="F125" s="283">
        <v>959858</v>
      </c>
      <c r="G125" s="89"/>
      <c r="H125" s="93" t="s">
        <v>6005</v>
      </c>
      <c r="I125" s="89"/>
      <c r="J125" s="89"/>
      <c r="K125" s="89"/>
      <c r="L125" s="89"/>
      <c r="M125" s="153">
        <v>0</v>
      </c>
      <c r="N125" s="153">
        <v>157616.81</v>
      </c>
      <c r="O125" s="153">
        <v>0</v>
      </c>
      <c r="P125" s="153">
        <v>1081251.32</v>
      </c>
      <c r="Q125" s="89" t="s">
        <v>670</v>
      </c>
    </row>
    <row r="126" spans="1:17" ht="63.75">
      <c r="A126" s="89">
        <v>512</v>
      </c>
      <c r="B126" s="89"/>
      <c r="C126" s="90" t="s">
        <v>785</v>
      </c>
      <c r="D126" s="146">
        <v>43504</v>
      </c>
      <c r="E126" s="85" t="s">
        <v>11</v>
      </c>
      <c r="F126" s="283">
        <v>946658</v>
      </c>
      <c r="G126" s="89"/>
      <c r="H126" s="93" t="s">
        <v>6006</v>
      </c>
      <c r="I126" s="89"/>
      <c r="J126" s="89"/>
      <c r="K126" s="89"/>
      <c r="L126" s="89"/>
      <c r="M126" s="153">
        <v>7.29</v>
      </c>
      <c r="N126" s="153">
        <v>0</v>
      </c>
      <c r="O126" s="153">
        <v>50.01</v>
      </c>
      <c r="P126" s="153">
        <v>0</v>
      </c>
      <c r="Q126" s="89" t="s">
        <v>670</v>
      </c>
    </row>
    <row r="127" spans="1:17" ht="51">
      <c r="A127" s="89" t="s">
        <v>556</v>
      </c>
      <c r="B127" s="89"/>
      <c r="C127" s="90" t="s">
        <v>616</v>
      </c>
      <c r="D127" s="146">
        <v>43504</v>
      </c>
      <c r="E127" s="85" t="s">
        <v>23</v>
      </c>
      <c r="F127" s="283">
        <v>18680</v>
      </c>
      <c r="G127" s="89"/>
      <c r="H127" s="93" t="s">
        <v>6007</v>
      </c>
      <c r="I127" s="89"/>
      <c r="J127" s="89"/>
      <c r="K127" s="89"/>
      <c r="L127" s="89"/>
      <c r="M127" s="153">
        <v>0</v>
      </c>
      <c r="N127" s="153">
        <v>0</v>
      </c>
      <c r="O127" s="153">
        <v>0</v>
      </c>
      <c r="P127" s="153">
        <v>0.01</v>
      </c>
      <c r="Q127" s="89" t="s">
        <v>670</v>
      </c>
    </row>
    <row r="128" spans="1:17" ht="63.75">
      <c r="A128" s="89">
        <v>512</v>
      </c>
      <c r="B128" s="89"/>
      <c r="C128" s="90" t="s">
        <v>785</v>
      </c>
      <c r="D128" s="146">
        <v>43507</v>
      </c>
      <c r="E128" s="85" t="s">
        <v>15</v>
      </c>
      <c r="F128" s="283">
        <v>960849</v>
      </c>
      <c r="G128" s="89"/>
      <c r="H128" s="93" t="s">
        <v>759</v>
      </c>
      <c r="I128" s="89"/>
      <c r="J128" s="89"/>
      <c r="K128" s="89"/>
      <c r="L128" s="89"/>
      <c r="M128" s="153">
        <v>7.29</v>
      </c>
      <c r="N128" s="153">
        <v>0</v>
      </c>
      <c r="O128" s="153">
        <v>50.01</v>
      </c>
      <c r="P128" s="153">
        <v>0</v>
      </c>
      <c r="Q128" s="89" t="s">
        <v>670</v>
      </c>
    </row>
    <row r="129" spans="1:17" ht="63.75">
      <c r="A129" s="89">
        <v>512</v>
      </c>
      <c r="B129" s="89"/>
      <c r="C129" s="90" t="s">
        <v>785</v>
      </c>
      <c r="D129" s="146">
        <v>43507</v>
      </c>
      <c r="E129" s="85" t="s">
        <v>15</v>
      </c>
      <c r="F129" s="283">
        <v>960855</v>
      </c>
      <c r="G129" s="89"/>
      <c r="H129" s="93" t="s">
        <v>6008</v>
      </c>
      <c r="I129" s="89"/>
      <c r="J129" s="89"/>
      <c r="K129" s="89"/>
      <c r="L129" s="89"/>
      <c r="M129" s="153">
        <v>7.29</v>
      </c>
      <c r="N129" s="153">
        <v>0</v>
      </c>
      <c r="O129" s="153">
        <v>50.01</v>
      </c>
      <c r="P129" s="153">
        <v>0</v>
      </c>
      <c r="Q129" s="89" t="s">
        <v>670</v>
      </c>
    </row>
    <row r="130" spans="1:17" ht="63.75">
      <c r="A130" s="89">
        <v>514</v>
      </c>
      <c r="B130" s="89"/>
      <c r="C130" s="90" t="s">
        <v>172</v>
      </c>
      <c r="D130" s="146">
        <v>43507</v>
      </c>
      <c r="E130" s="85" t="s">
        <v>6</v>
      </c>
      <c r="F130" s="283">
        <v>947050</v>
      </c>
      <c r="G130" s="89"/>
      <c r="H130" s="93" t="s">
        <v>6009</v>
      </c>
      <c r="I130" s="89"/>
      <c r="J130" s="89"/>
      <c r="K130" s="89"/>
      <c r="L130" s="89"/>
      <c r="M130" s="153">
        <v>0</v>
      </c>
      <c r="N130" s="153">
        <v>418439.51</v>
      </c>
      <c r="O130" s="153">
        <v>0</v>
      </c>
      <c r="P130" s="153">
        <v>2870495.04</v>
      </c>
      <c r="Q130" s="89" t="s">
        <v>670</v>
      </c>
    </row>
    <row r="131" spans="1:17" ht="63.75">
      <c r="A131" s="89">
        <v>514</v>
      </c>
      <c r="B131" s="89"/>
      <c r="C131" s="90" t="s">
        <v>172</v>
      </c>
      <c r="D131" s="146">
        <v>43507</v>
      </c>
      <c r="E131" s="85" t="s">
        <v>6</v>
      </c>
      <c r="F131" s="283">
        <v>947051</v>
      </c>
      <c r="G131" s="89"/>
      <c r="H131" s="93" t="s">
        <v>6010</v>
      </c>
      <c r="I131" s="89"/>
      <c r="J131" s="89"/>
      <c r="K131" s="89"/>
      <c r="L131" s="89"/>
      <c r="M131" s="153">
        <v>0</v>
      </c>
      <c r="N131" s="153">
        <v>944350.3</v>
      </c>
      <c r="O131" s="153">
        <v>0</v>
      </c>
      <c r="P131" s="153">
        <v>6478243.0599999996</v>
      </c>
      <c r="Q131" s="89" t="s">
        <v>670</v>
      </c>
    </row>
    <row r="132" spans="1:17" ht="63.75">
      <c r="A132" s="89">
        <v>514</v>
      </c>
      <c r="B132" s="89"/>
      <c r="C132" s="90" t="s">
        <v>172</v>
      </c>
      <c r="D132" s="146">
        <v>43507</v>
      </c>
      <c r="E132" s="85" t="s">
        <v>11</v>
      </c>
      <c r="F132" s="283">
        <v>947050</v>
      </c>
      <c r="G132" s="89"/>
      <c r="H132" s="93" t="s">
        <v>6011</v>
      </c>
      <c r="I132" s="89"/>
      <c r="J132" s="89"/>
      <c r="K132" s="89"/>
      <c r="L132" s="89"/>
      <c r="M132" s="153">
        <v>7.29</v>
      </c>
      <c r="N132" s="153">
        <v>0</v>
      </c>
      <c r="O132" s="153">
        <v>50.01</v>
      </c>
      <c r="P132" s="153">
        <v>0</v>
      </c>
      <c r="Q132" s="89" t="s">
        <v>670</v>
      </c>
    </row>
    <row r="133" spans="1:17" ht="63.75">
      <c r="A133" s="89">
        <v>514</v>
      </c>
      <c r="B133" s="89"/>
      <c r="C133" s="90" t="s">
        <v>172</v>
      </c>
      <c r="D133" s="146">
        <v>43507</v>
      </c>
      <c r="E133" s="85" t="s">
        <v>11</v>
      </c>
      <c r="F133" s="283">
        <v>947051</v>
      </c>
      <c r="G133" s="89"/>
      <c r="H133" s="93" t="s">
        <v>6012</v>
      </c>
      <c r="I133" s="89"/>
      <c r="J133" s="89"/>
      <c r="K133" s="89"/>
      <c r="L133" s="89"/>
      <c r="M133" s="153">
        <v>7.29</v>
      </c>
      <c r="N133" s="153">
        <v>0</v>
      </c>
      <c r="O133" s="153">
        <v>50.01</v>
      </c>
      <c r="P133" s="153">
        <v>0</v>
      </c>
      <c r="Q133" s="89" t="s">
        <v>670</v>
      </c>
    </row>
    <row r="134" spans="1:17" ht="51">
      <c r="A134" s="89" t="s">
        <v>556</v>
      </c>
      <c r="B134" s="89"/>
      <c r="C134" s="90" t="s">
        <v>616</v>
      </c>
      <c r="D134" s="146">
        <v>43507</v>
      </c>
      <c r="E134" s="85" t="s">
        <v>23</v>
      </c>
      <c r="F134" s="283">
        <v>18684</v>
      </c>
      <c r="G134" s="89"/>
      <c r="H134" s="93" t="s">
        <v>6013</v>
      </c>
      <c r="I134" s="89"/>
      <c r="J134" s="89"/>
      <c r="K134" s="89"/>
      <c r="L134" s="89"/>
      <c r="M134" s="153">
        <v>0</v>
      </c>
      <c r="N134" s="153">
        <v>0</v>
      </c>
      <c r="O134" s="153">
        <v>0.03</v>
      </c>
      <c r="P134" s="153">
        <v>0</v>
      </c>
      <c r="Q134" s="89" t="s">
        <v>670</v>
      </c>
    </row>
    <row r="135" spans="1:17" ht="51">
      <c r="A135" s="89" t="s">
        <v>556</v>
      </c>
      <c r="B135" s="89"/>
      <c r="C135" s="90" t="s">
        <v>616</v>
      </c>
      <c r="D135" s="146">
        <v>43508</v>
      </c>
      <c r="E135" s="85" t="s">
        <v>23</v>
      </c>
      <c r="F135" s="283">
        <v>18688</v>
      </c>
      <c r="G135" s="89"/>
      <c r="H135" s="93" t="s">
        <v>6014</v>
      </c>
      <c r="I135" s="89"/>
      <c r="J135" s="89"/>
      <c r="K135" s="89"/>
      <c r="L135" s="89"/>
      <c r="M135" s="153">
        <v>0</v>
      </c>
      <c r="N135" s="153">
        <v>0</v>
      </c>
      <c r="O135" s="153">
        <v>0</v>
      </c>
      <c r="P135" s="153">
        <v>0.02</v>
      </c>
      <c r="Q135" s="89" t="s">
        <v>670</v>
      </c>
    </row>
    <row r="136" spans="1:17" ht="63.75">
      <c r="A136" s="89">
        <v>512</v>
      </c>
      <c r="B136" s="89"/>
      <c r="C136" s="90" t="s">
        <v>785</v>
      </c>
      <c r="D136" s="146">
        <v>43509</v>
      </c>
      <c r="E136" s="85" t="s">
        <v>15</v>
      </c>
      <c r="F136" s="283">
        <v>963281</v>
      </c>
      <c r="G136" s="89"/>
      <c r="H136" s="93" t="s">
        <v>6015</v>
      </c>
      <c r="I136" s="89"/>
      <c r="J136" s="89"/>
      <c r="K136" s="89"/>
      <c r="L136" s="89"/>
      <c r="M136" s="153">
        <v>7.29</v>
      </c>
      <c r="N136" s="153">
        <v>0</v>
      </c>
      <c r="O136" s="153">
        <v>50.01</v>
      </c>
      <c r="P136" s="153">
        <v>0</v>
      </c>
      <c r="Q136" s="89" t="s">
        <v>670</v>
      </c>
    </row>
    <row r="137" spans="1:17" ht="51">
      <c r="A137" s="89" t="s">
        <v>556</v>
      </c>
      <c r="B137" s="89"/>
      <c r="C137" s="90" t="s">
        <v>616</v>
      </c>
      <c r="D137" s="146">
        <v>43509</v>
      </c>
      <c r="E137" s="85" t="s">
        <v>23</v>
      </c>
      <c r="F137" s="283">
        <v>18693</v>
      </c>
      <c r="G137" s="89"/>
      <c r="H137" s="93" t="s">
        <v>6016</v>
      </c>
      <c r="I137" s="89"/>
      <c r="J137" s="89"/>
      <c r="K137" s="89"/>
      <c r="L137" s="89"/>
      <c r="M137" s="153">
        <v>0</v>
      </c>
      <c r="N137" s="153">
        <v>0</v>
      </c>
      <c r="O137" s="153">
        <v>0</v>
      </c>
      <c r="P137" s="153">
        <v>0.01</v>
      </c>
      <c r="Q137" s="89" t="s">
        <v>670</v>
      </c>
    </row>
    <row r="138" spans="1:17" ht="63.75">
      <c r="A138" s="89">
        <v>512</v>
      </c>
      <c r="B138" s="89"/>
      <c r="C138" s="90" t="s">
        <v>785</v>
      </c>
      <c r="D138" s="146">
        <v>43510</v>
      </c>
      <c r="E138" s="85" t="s">
        <v>15</v>
      </c>
      <c r="F138" s="283">
        <v>964468</v>
      </c>
      <c r="G138" s="89"/>
      <c r="H138" s="93" t="s">
        <v>6017</v>
      </c>
      <c r="I138" s="89"/>
      <c r="J138" s="89"/>
      <c r="K138" s="89"/>
      <c r="L138" s="89"/>
      <c r="M138" s="153">
        <v>7.29</v>
      </c>
      <c r="N138" s="153">
        <v>0</v>
      </c>
      <c r="O138" s="153">
        <v>50.01</v>
      </c>
      <c r="P138" s="153">
        <v>0</v>
      </c>
      <c r="Q138" s="89" t="s">
        <v>670</v>
      </c>
    </row>
    <row r="139" spans="1:17" ht="51">
      <c r="A139" s="89" t="s">
        <v>556</v>
      </c>
      <c r="B139" s="89"/>
      <c r="C139" s="90" t="s">
        <v>616</v>
      </c>
      <c r="D139" s="146">
        <v>43510</v>
      </c>
      <c r="E139" s="85" t="s">
        <v>23</v>
      </c>
      <c r="F139" s="283">
        <v>18697</v>
      </c>
      <c r="G139" s="89"/>
      <c r="H139" s="93" t="s">
        <v>6018</v>
      </c>
      <c r="I139" s="89"/>
      <c r="J139" s="89"/>
      <c r="K139" s="89"/>
      <c r="L139" s="89"/>
      <c r="M139" s="153">
        <v>0</v>
      </c>
      <c r="N139" s="153">
        <v>0</v>
      </c>
      <c r="O139" s="153">
        <v>0</v>
      </c>
      <c r="P139" s="153">
        <v>0.01</v>
      </c>
      <c r="Q139" s="89" t="s">
        <v>670</v>
      </c>
    </row>
    <row r="140" spans="1:17" ht="51">
      <c r="A140" s="89" t="s">
        <v>557</v>
      </c>
      <c r="B140" s="89"/>
      <c r="C140" s="90" t="s">
        <v>783</v>
      </c>
      <c r="D140" s="146">
        <v>43511</v>
      </c>
      <c r="E140" s="85" t="s">
        <v>20</v>
      </c>
      <c r="F140" s="283">
        <v>11864</v>
      </c>
      <c r="G140" s="89"/>
      <c r="H140" s="93" t="s">
        <v>6019</v>
      </c>
      <c r="I140" s="89"/>
      <c r="J140" s="89"/>
      <c r="K140" s="89"/>
      <c r="L140" s="89"/>
      <c r="M140" s="153">
        <v>4575.97</v>
      </c>
      <c r="N140" s="153">
        <v>0</v>
      </c>
      <c r="O140" s="153">
        <v>31391.15</v>
      </c>
      <c r="P140" s="153">
        <v>0</v>
      </c>
      <c r="Q140" s="89" t="s">
        <v>670</v>
      </c>
    </row>
    <row r="141" spans="1:17" ht="63.75">
      <c r="A141" s="89" t="s">
        <v>557</v>
      </c>
      <c r="B141" s="89"/>
      <c r="C141" s="90" t="s">
        <v>783</v>
      </c>
      <c r="D141" s="146">
        <v>43511</v>
      </c>
      <c r="E141" s="85" t="s">
        <v>20</v>
      </c>
      <c r="F141" s="283">
        <v>11863</v>
      </c>
      <c r="G141" s="89"/>
      <c r="H141" s="93" t="s">
        <v>6020</v>
      </c>
      <c r="I141" s="89"/>
      <c r="J141" s="89"/>
      <c r="K141" s="89"/>
      <c r="L141" s="89"/>
      <c r="M141" s="153">
        <v>334740.01</v>
      </c>
      <c r="N141" s="153">
        <v>0</v>
      </c>
      <c r="O141" s="153">
        <v>2296316.4700000002</v>
      </c>
      <c r="P141" s="153">
        <v>0</v>
      </c>
      <c r="Q141" s="89" t="s">
        <v>670</v>
      </c>
    </row>
    <row r="142" spans="1:17" ht="51">
      <c r="A142" s="89" t="s">
        <v>557</v>
      </c>
      <c r="B142" s="89"/>
      <c r="C142" s="90" t="s">
        <v>783</v>
      </c>
      <c r="D142" s="146">
        <v>43511</v>
      </c>
      <c r="E142" s="85" t="s">
        <v>20</v>
      </c>
      <c r="F142" s="283">
        <v>11790</v>
      </c>
      <c r="G142" s="89"/>
      <c r="H142" s="93" t="s">
        <v>6021</v>
      </c>
      <c r="I142" s="89"/>
      <c r="J142" s="89"/>
      <c r="K142" s="89"/>
      <c r="L142" s="89"/>
      <c r="M142" s="153">
        <v>203109.45</v>
      </c>
      <c r="N142" s="153">
        <v>0</v>
      </c>
      <c r="O142" s="153">
        <v>1393330.83</v>
      </c>
      <c r="P142" s="153">
        <v>0</v>
      </c>
      <c r="Q142" s="89" t="s">
        <v>670</v>
      </c>
    </row>
    <row r="143" spans="1:17" ht="63.75">
      <c r="A143" s="89">
        <v>512</v>
      </c>
      <c r="B143" s="89"/>
      <c r="C143" s="90" t="s">
        <v>785</v>
      </c>
      <c r="D143" s="146">
        <v>43511</v>
      </c>
      <c r="E143" s="85" t="s">
        <v>15</v>
      </c>
      <c r="F143" s="283">
        <v>965977</v>
      </c>
      <c r="G143" s="89"/>
      <c r="H143" s="93" t="s">
        <v>6022</v>
      </c>
      <c r="I143" s="89"/>
      <c r="J143" s="89"/>
      <c r="K143" s="89"/>
      <c r="L143" s="89"/>
      <c r="M143" s="153">
        <v>7.29</v>
      </c>
      <c r="N143" s="153">
        <v>0</v>
      </c>
      <c r="O143" s="153">
        <v>50.01</v>
      </c>
      <c r="P143" s="153">
        <v>0</v>
      </c>
      <c r="Q143" s="89" t="s">
        <v>670</v>
      </c>
    </row>
    <row r="144" spans="1:17" ht="63.75">
      <c r="A144" s="89">
        <v>512</v>
      </c>
      <c r="B144" s="89"/>
      <c r="C144" s="90" t="s">
        <v>785</v>
      </c>
      <c r="D144" s="146">
        <v>43511</v>
      </c>
      <c r="E144" s="85" t="s">
        <v>11</v>
      </c>
      <c r="F144" s="283">
        <v>947305</v>
      </c>
      <c r="G144" s="89"/>
      <c r="H144" s="93" t="s">
        <v>6023</v>
      </c>
      <c r="I144" s="89"/>
      <c r="J144" s="89"/>
      <c r="K144" s="89"/>
      <c r="L144" s="89"/>
      <c r="M144" s="153">
        <v>7.29</v>
      </c>
      <c r="N144" s="153">
        <v>0</v>
      </c>
      <c r="O144" s="153">
        <v>50.01</v>
      </c>
      <c r="P144" s="153">
        <v>0</v>
      </c>
      <c r="Q144" s="89" t="s">
        <v>670</v>
      </c>
    </row>
    <row r="145" spans="1:17" ht="63.75">
      <c r="A145" s="89">
        <v>512</v>
      </c>
      <c r="B145" s="89"/>
      <c r="C145" s="90" t="s">
        <v>785</v>
      </c>
      <c r="D145" s="146">
        <v>43511</v>
      </c>
      <c r="E145" s="85" t="s">
        <v>15</v>
      </c>
      <c r="F145" s="283">
        <v>966312</v>
      </c>
      <c r="G145" s="89"/>
      <c r="H145" s="93" t="s">
        <v>6024</v>
      </c>
      <c r="I145" s="89"/>
      <c r="J145" s="89"/>
      <c r="K145" s="89"/>
      <c r="L145" s="89"/>
      <c r="M145" s="153">
        <v>7.29</v>
      </c>
      <c r="N145" s="153">
        <v>0</v>
      </c>
      <c r="O145" s="153">
        <v>50.01</v>
      </c>
      <c r="P145" s="153">
        <v>0</v>
      </c>
      <c r="Q145" s="89" t="s">
        <v>670</v>
      </c>
    </row>
    <row r="146" spans="1:17" ht="102">
      <c r="A146" s="89">
        <v>16</v>
      </c>
      <c r="B146" s="89"/>
      <c r="C146" s="90" t="s">
        <v>43</v>
      </c>
      <c r="D146" s="146">
        <v>43511</v>
      </c>
      <c r="E146" s="85" t="s">
        <v>6</v>
      </c>
      <c r="F146" s="283">
        <v>947319</v>
      </c>
      <c r="G146" s="89"/>
      <c r="H146" s="93" t="s">
        <v>6025</v>
      </c>
      <c r="I146" s="89"/>
      <c r="J146" s="89"/>
      <c r="K146" s="89"/>
      <c r="L146" s="89"/>
      <c r="M146" s="153">
        <v>0</v>
      </c>
      <c r="N146" s="153">
        <v>70219.5</v>
      </c>
      <c r="O146" s="153">
        <v>0</v>
      </c>
      <c r="P146" s="153">
        <v>481705.77</v>
      </c>
      <c r="Q146" s="89" t="s">
        <v>670</v>
      </c>
    </row>
    <row r="147" spans="1:17" ht="51">
      <c r="A147" s="89" t="s">
        <v>556</v>
      </c>
      <c r="B147" s="89"/>
      <c r="C147" s="90" t="s">
        <v>616</v>
      </c>
      <c r="D147" s="146">
        <v>43514</v>
      </c>
      <c r="E147" s="85" t="s">
        <v>23</v>
      </c>
      <c r="F147" s="283">
        <v>18705</v>
      </c>
      <c r="G147" s="89"/>
      <c r="H147" s="93" t="s">
        <v>6026</v>
      </c>
      <c r="I147" s="89"/>
      <c r="J147" s="89"/>
      <c r="K147" s="89"/>
      <c r="L147" s="89"/>
      <c r="M147" s="153">
        <v>0</v>
      </c>
      <c r="N147" s="153">
        <v>0</v>
      </c>
      <c r="O147" s="153">
        <v>0.01</v>
      </c>
      <c r="P147" s="153">
        <v>0</v>
      </c>
      <c r="Q147" s="89" t="s">
        <v>670</v>
      </c>
    </row>
    <row r="148" spans="1:17" ht="63.75">
      <c r="A148" s="89" t="s">
        <v>557</v>
      </c>
      <c r="B148" s="89"/>
      <c r="C148" s="90" t="s">
        <v>783</v>
      </c>
      <c r="D148" s="146">
        <v>43516</v>
      </c>
      <c r="E148" s="85" t="s">
        <v>13</v>
      </c>
      <c r="F148" s="283">
        <v>947470</v>
      </c>
      <c r="G148" s="89"/>
      <c r="H148" s="93" t="s">
        <v>6027</v>
      </c>
      <c r="I148" s="89"/>
      <c r="J148" s="89"/>
      <c r="K148" s="89"/>
      <c r="L148" s="89"/>
      <c r="M148" s="153">
        <v>20</v>
      </c>
      <c r="N148" s="153">
        <v>0</v>
      </c>
      <c r="O148" s="153">
        <v>137.19999999999999</v>
      </c>
      <c r="P148" s="153">
        <v>0</v>
      </c>
      <c r="Q148" s="89" t="s">
        <v>670</v>
      </c>
    </row>
    <row r="149" spans="1:17" ht="63.75">
      <c r="A149" s="89" t="s">
        <v>557</v>
      </c>
      <c r="B149" s="89"/>
      <c r="C149" s="90" t="s">
        <v>783</v>
      </c>
      <c r="D149" s="146">
        <v>43516</v>
      </c>
      <c r="E149" s="85" t="s">
        <v>13</v>
      </c>
      <c r="F149" s="283">
        <v>947473</v>
      </c>
      <c r="G149" s="89"/>
      <c r="H149" s="93" t="s">
        <v>6028</v>
      </c>
      <c r="I149" s="89"/>
      <c r="J149" s="89"/>
      <c r="K149" s="89"/>
      <c r="L149" s="89"/>
      <c r="M149" s="153">
        <v>22.59</v>
      </c>
      <c r="N149" s="153">
        <v>0</v>
      </c>
      <c r="O149" s="153">
        <v>154.97</v>
      </c>
      <c r="P149" s="153">
        <v>0</v>
      </c>
      <c r="Q149" s="89" t="s">
        <v>670</v>
      </c>
    </row>
    <row r="150" spans="1:17" ht="63.75">
      <c r="A150" s="89">
        <v>512</v>
      </c>
      <c r="B150" s="89"/>
      <c r="C150" s="90" t="s">
        <v>785</v>
      </c>
      <c r="D150" s="146">
        <v>43516</v>
      </c>
      <c r="E150" s="85" t="s">
        <v>15</v>
      </c>
      <c r="F150" s="283">
        <v>970125</v>
      </c>
      <c r="G150" s="89"/>
      <c r="H150" s="93" t="s">
        <v>3456</v>
      </c>
      <c r="I150" s="89"/>
      <c r="J150" s="89"/>
      <c r="K150" s="89"/>
      <c r="L150" s="89"/>
      <c r="M150" s="153">
        <v>7.29</v>
      </c>
      <c r="N150" s="153">
        <v>0</v>
      </c>
      <c r="O150" s="153">
        <v>50.01</v>
      </c>
      <c r="P150" s="153">
        <v>0</v>
      </c>
      <c r="Q150" s="89" t="s">
        <v>670</v>
      </c>
    </row>
    <row r="151" spans="1:17" ht="63.75">
      <c r="A151" s="89" t="s">
        <v>557</v>
      </c>
      <c r="B151" s="89"/>
      <c r="C151" s="90" t="s">
        <v>783</v>
      </c>
      <c r="D151" s="146">
        <v>43516</v>
      </c>
      <c r="E151" s="85" t="s">
        <v>20</v>
      </c>
      <c r="F151" s="283">
        <v>11837</v>
      </c>
      <c r="G151" s="89"/>
      <c r="H151" s="93" t="s">
        <v>6029</v>
      </c>
      <c r="I151" s="89"/>
      <c r="J151" s="89"/>
      <c r="K151" s="89"/>
      <c r="L151" s="89"/>
      <c r="M151" s="153">
        <v>10660.97</v>
      </c>
      <c r="N151" s="153">
        <v>0</v>
      </c>
      <c r="O151" s="153">
        <v>73134.25</v>
      </c>
      <c r="P151" s="153">
        <v>0</v>
      </c>
      <c r="Q151" s="89" t="s">
        <v>670</v>
      </c>
    </row>
    <row r="152" spans="1:17" ht="51">
      <c r="A152" s="89" t="s">
        <v>556</v>
      </c>
      <c r="B152" s="89"/>
      <c r="C152" s="90" t="s">
        <v>616</v>
      </c>
      <c r="D152" s="146">
        <v>43516</v>
      </c>
      <c r="E152" s="85" t="s">
        <v>23</v>
      </c>
      <c r="F152" s="283">
        <v>18713</v>
      </c>
      <c r="G152" s="89"/>
      <c r="H152" s="93" t="s">
        <v>6030</v>
      </c>
      <c r="I152" s="89"/>
      <c r="J152" s="89"/>
      <c r="K152" s="89"/>
      <c r="L152" s="89"/>
      <c r="M152" s="153">
        <v>0</v>
      </c>
      <c r="N152" s="153">
        <v>0</v>
      </c>
      <c r="O152" s="153">
        <v>0</v>
      </c>
      <c r="P152" s="153">
        <v>0.01</v>
      </c>
      <c r="Q152" s="89" t="s">
        <v>670</v>
      </c>
    </row>
    <row r="153" spans="1:17" ht="63.75">
      <c r="A153" s="89">
        <v>512</v>
      </c>
      <c r="B153" s="89"/>
      <c r="C153" s="90" t="s">
        <v>785</v>
      </c>
      <c r="D153" s="146">
        <v>43517</v>
      </c>
      <c r="E153" s="85" t="s">
        <v>15</v>
      </c>
      <c r="F153" s="283">
        <v>970713</v>
      </c>
      <c r="G153" s="89"/>
      <c r="H153" s="93" t="s">
        <v>6031</v>
      </c>
      <c r="I153" s="89"/>
      <c r="J153" s="89"/>
      <c r="K153" s="89"/>
      <c r="L153" s="89"/>
      <c r="M153" s="153">
        <v>7.29</v>
      </c>
      <c r="N153" s="153">
        <v>0</v>
      </c>
      <c r="O153" s="153">
        <v>50.01</v>
      </c>
      <c r="P153" s="153">
        <v>0</v>
      </c>
      <c r="Q153" s="89" t="s">
        <v>670</v>
      </c>
    </row>
    <row r="154" spans="1:17" ht="63.75">
      <c r="A154" s="89">
        <v>512</v>
      </c>
      <c r="B154" s="89"/>
      <c r="C154" s="90" t="s">
        <v>785</v>
      </c>
      <c r="D154" s="146">
        <v>43517</v>
      </c>
      <c r="E154" s="85" t="s">
        <v>15</v>
      </c>
      <c r="F154" s="283">
        <v>970854</v>
      </c>
      <c r="G154" s="89"/>
      <c r="H154" s="93" t="s">
        <v>5999</v>
      </c>
      <c r="I154" s="89"/>
      <c r="J154" s="89"/>
      <c r="K154" s="89"/>
      <c r="L154" s="89"/>
      <c r="M154" s="153">
        <v>7.29</v>
      </c>
      <c r="N154" s="153">
        <v>0</v>
      </c>
      <c r="O154" s="153">
        <v>50.01</v>
      </c>
      <c r="P154" s="153">
        <v>0</v>
      </c>
      <c r="Q154" s="89" t="s">
        <v>670</v>
      </c>
    </row>
    <row r="155" spans="1:17" ht="76.5">
      <c r="A155" s="89">
        <v>513</v>
      </c>
      <c r="B155" s="89"/>
      <c r="C155" s="90" t="s">
        <v>171</v>
      </c>
      <c r="D155" s="146">
        <v>43517</v>
      </c>
      <c r="E155" s="85" t="s">
        <v>6</v>
      </c>
      <c r="F155" s="283">
        <v>1085418</v>
      </c>
      <c r="G155" s="89"/>
      <c r="H155" s="93" t="s">
        <v>6032</v>
      </c>
      <c r="I155" s="89"/>
      <c r="J155" s="89"/>
      <c r="K155" s="89"/>
      <c r="L155" s="89"/>
      <c r="M155" s="153">
        <v>0</v>
      </c>
      <c r="N155" s="153">
        <v>31000</v>
      </c>
      <c r="O155" s="153">
        <v>0</v>
      </c>
      <c r="P155" s="153">
        <v>212660</v>
      </c>
      <c r="Q155" s="89" t="s">
        <v>670</v>
      </c>
    </row>
    <row r="156" spans="1:17" ht="51">
      <c r="A156" s="89" t="s">
        <v>556</v>
      </c>
      <c r="B156" s="89"/>
      <c r="C156" s="90" t="s">
        <v>616</v>
      </c>
      <c r="D156" s="146">
        <v>43517</v>
      </c>
      <c r="E156" s="85" t="s">
        <v>23</v>
      </c>
      <c r="F156" s="283">
        <v>18717</v>
      </c>
      <c r="G156" s="89"/>
      <c r="H156" s="93" t="s">
        <v>6033</v>
      </c>
      <c r="I156" s="89"/>
      <c r="J156" s="89"/>
      <c r="K156" s="89"/>
      <c r="L156" s="89"/>
      <c r="M156" s="153">
        <v>0</v>
      </c>
      <c r="N156" s="153">
        <v>0</v>
      </c>
      <c r="O156" s="153">
        <v>0</v>
      </c>
      <c r="P156" s="153">
        <v>0.01</v>
      </c>
      <c r="Q156" s="89" t="s">
        <v>670</v>
      </c>
    </row>
    <row r="157" spans="1:17" ht="63.75">
      <c r="A157" s="89">
        <v>287</v>
      </c>
      <c r="B157" s="89"/>
      <c r="C157" s="90" t="s">
        <v>126</v>
      </c>
      <c r="D157" s="146">
        <v>43518</v>
      </c>
      <c r="E157" s="85" t="s">
        <v>6</v>
      </c>
      <c r="F157" s="283">
        <v>972682</v>
      </c>
      <c r="G157" s="89"/>
      <c r="H157" s="93" t="s">
        <v>6034</v>
      </c>
      <c r="I157" s="89"/>
      <c r="J157" s="89"/>
      <c r="K157" s="89"/>
      <c r="L157" s="89"/>
      <c r="M157" s="153">
        <v>0</v>
      </c>
      <c r="N157" s="153">
        <v>3000000</v>
      </c>
      <c r="O157" s="153">
        <v>0</v>
      </c>
      <c r="P157" s="153">
        <v>20580000</v>
      </c>
      <c r="Q157" s="89" t="s">
        <v>670</v>
      </c>
    </row>
    <row r="158" spans="1:17" ht="63.75">
      <c r="A158" s="89">
        <v>512</v>
      </c>
      <c r="B158" s="89"/>
      <c r="C158" s="90" t="s">
        <v>785</v>
      </c>
      <c r="D158" s="146">
        <v>43518</v>
      </c>
      <c r="E158" s="85" t="s">
        <v>15</v>
      </c>
      <c r="F158" s="283">
        <v>972680</v>
      </c>
      <c r="G158" s="89"/>
      <c r="H158" s="93" t="s">
        <v>6035</v>
      </c>
      <c r="I158" s="89"/>
      <c r="J158" s="89"/>
      <c r="K158" s="89"/>
      <c r="L158" s="89"/>
      <c r="M158" s="153">
        <v>7.29</v>
      </c>
      <c r="N158" s="153">
        <v>0</v>
      </c>
      <c r="O158" s="153">
        <v>50.01</v>
      </c>
      <c r="P158" s="153">
        <v>0</v>
      </c>
      <c r="Q158" s="89" t="s">
        <v>670</v>
      </c>
    </row>
    <row r="159" spans="1:17" ht="63.75">
      <c r="A159" s="89">
        <v>512</v>
      </c>
      <c r="B159" s="89"/>
      <c r="C159" s="90" t="s">
        <v>785</v>
      </c>
      <c r="D159" s="146">
        <v>43518</v>
      </c>
      <c r="E159" s="85" t="s">
        <v>15</v>
      </c>
      <c r="F159" s="283">
        <v>972684</v>
      </c>
      <c r="G159" s="89"/>
      <c r="H159" s="93" t="s">
        <v>6036</v>
      </c>
      <c r="I159" s="89"/>
      <c r="J159" s="89"/>
      <c r="K159" s="89"/>
      <c r="L159" s="89"/>
      <c r="M159" s="153">
        <v>7.29</v>
      </c>
      <c r="N159" s="153">
        <v>0</v>
      </c>
      <c r="O159" s="153">
        <v>50.01</v>
      </c>
      <c r="P159" s="153">
        <v>0</v>
      </c>
      <c r="Q159" s="89" t="s">
        <v>670</v>
      </c>
    </row>
    <row r="160" spans="1:17" ht="63.75">
      <c r="A160" s="89">
        <v>512</v>
      </c>
      <c r="B160" s="89"/>
      <c r="C160" s="90" t="s">
        <v>785</v>
      </c>
      <c r="D160" s="146">
        <v>43518</v>
      </c>
      <c r="E160" s="85" t="s">
        <v>15</v>
      </c>
      <c r="F160" s="283">
        <v>972686</v>
      </c>
      <c r="G160" s="89"/>
      <c r="H160" s="93" t="s">
        <v>6037</v>
      </c>
      <c r="I160" s="89"/>
      <c r="J160" s="89"/>
      <c r="K160" s="89"/>
      <c r="L160" s="89"/>
      <c r="M160" s="153">
        <v>7.29</v>
      </c>
      <c r="N160" s="153">
        <v>0</v>
      </c>
      <c r="O160" s="153">
        <v>50.01</v>
      </c>
      <c r="P160" s="153">
        <v>0</v>
      </c>
      <c r="Q160" s="89" t="s">
        <v>670</v>
      </c>
    </row>
    <row r="161" spans="1:17" ht="51">
      <c r="A161" s="89" t="s">
        <v>556</v>
      </c>
      <c r="B161" s="89"/>
      <c r="C161" s="90" t="s">
        <v>616</v>
      </c>
      <c r="D161" s="146">
        <v>43518</v>
      </c>
      <c r="E161" s="85" t="s">
        <v>23</v>
      </c>
      <c r="F161" s="283">
        <v>18721</v>
      </c>
      <c r="G161" s="89"/>
      <c r="H161" s="93" t="s">
        <v>6038</v>
      </c>
      <c r="I161" s="89"/>
      <c r="J161" s="89"/>
      <c r="K161" s="89"/>
      <c r="L161" s="89"/>
      <c r="M161" s="153">
        <v>0</v>
      </c>
      <c r="N161" s="153">
        <v>0</v>
      </c>
      <c r="O161" s="153">
        <v>0</v>
      </c>
      <c r="P161" s="153">
        <v>0.01</v>
      </c>
      <c r="Q161" s="89" t="s">
        <v>670</v>
      </c>
    </row>
    <row r="162" spans="1:17" ht="76.5">
      <c r="A162" s="89" t="s">
        <v>556</v>
      </c>
      <c r="B162" s="89"/>
      <c r="C162" s="90" t="s">
        <v>616</v>
      </c>
      <c r="D162" s="146">
        <v>43521</v>
      </c>
      <c r="E162" s="85" t="s">
        <v>671</v>
      </c>
      <c r="F162" s="283">
        <v>193777</v>
      </c>
      <c r="G162" s="89"/>
      <c r="H162" s="93" t="s">
        <v>6039</v>
      </c>
      <c r="I162" s="89"/>
      <c r="J162" s="89"/>
      <c r="K162" s="89"/>
      <c r="L162" s="89"/>
      <c r="M162" s="153">
        <v>0</v>
      </c>
      <c r="N162" s="153">
        <v>200</v>
      </c>
      <c r="O162" s="153">
        <v>0</v>
      </c>
      <c r="P162" s="153">
        <v>1372</v>
      </c>
      <c r="Q162" s="89" t="s">
        <v>670</v>
      </c>
    </row>
    <row r="163" spans="1:17" ht="63.75">
      <c r="A163" s="89">
        <v>512</v>
      </c>
      <c r="B163" s="89"/>
      <c r="C163" s="90" t="s">
        <v>785</v>
      </c>
      <c r="D163" s="146">
        <v>43521</v>
      </c>
      <c r="E163" s="85" t="s">
        <v>15</v>
      </c>
      <c r="F163" s="283">
        <v>973553</v>
      </c>
      <c r="G163" s="89"/>
      <c r="H163" s="93" t="s">
        <v>6040</v>
      </c>
      <c r="I163" s="89"/>
      <c r="J163" s="89"/>
      <c r="K163" s="89"/>
      <c r="L163" s="89"/>
      <c r="M163" s="153">
        <v>7.29</v>
      </c>
      <c r="N163" s="153">
        <v>0</v>
      </c>
      <c r="O163" s="153">
        <v>50.01</v>
      </c>
      <c r="P163" s="153">
        <v>0</v>
      </c>
      <c r="Q163" s="89" t="s">
        <v>670</v>
      </c>
    </row>
    <row r="164" spans="1:17" ht="63.75">
      <c r="A164" s="89">
        <v>512</v>
      </c>
      <c r="B164" s="89"/>
      <c r="C164" s="90" t="s">
        <v>785</v>
      </c>
      <c r="D164" s="146">
        <v>43521</v>
      </c>
      <c r="E164" s="85" t="s">
        <v>15</v>
      </c>
      <c r="F164" s="283">
        <v>973547</v>
      </c>
      <c r="G164" s="89"/>
      <c r="H164" s="93" t="s">
        <v>6041</v>
      </c>
      <c r="I164" s="89"/>
      <c r="J164" s="89"/>
      <c r="K164" s="89"/>
      <c r="L164" s="89"/>
      <c r="M164" s="153">
        <v>7.29</v>
      </c>
      <c r="N164" s="153">
        <v>0</v>
      </c>
      <c r="O164" s="153">
        <v>50.01</v>
      </c>
      <c r="P164" s="153">
        <v>0</v>
      </c>
      <c r="Q164" s="89" t="s">
        <v>670</v>
      </c>
    </row>
    <row r="165" spans="1:17" ht="63.75">
      <c r="A165" s="89">
        <v>512</v>
      </c>
      <c r="B165" s="89"/>
      <c r="C165" s="90" t="s">
        <v>785</v>
      </c>
      <c r="D165" s="146">
        <v>43521</v>
      </c>
      <c r="E165" s="85" t="s">
        <v>15</v>
      </c>
      <c r="F165" s="283">
        <v>973921</v>
      </c>
      <c r="G165" s="89"/>
      <c r="H165" s="93" t="s">
        <v>6042</v>
      </c>
      <c r="I165" s="89"/>
      <c r="J165" s="89"/>
      <c r="K165" s="89"/>
      <c r="L165" s="89"/>
      <c r="M165" s="153">
        <v>7.29</v>
      </c>
      <c r="N165" s="153">
        <v>0</v>
      </c>
      <c r="O165" s="153">
        <v>50.01</v>
      </c>
      <c r="P165" s="153">
        <v>0</v>
      </c>
      <c r="Q165" s="89" t="s">
        <v>670</v>
      </c>
    </row>
    <row r="166" spans="1:17" ht="63.75">
      <c r="A166" s="89">
        <v>512</v>
      </c>
      <c r="B166" s="89"/>
      <c r="C166" s="90" t="s">
        <v>785</v>
      </c>
      <c r="D166" s="146">
        <v>43522</v>
      </c>
      <c r="E166" s="85" t="s">
        <v>15</v>
      </c>
      <c r="F166" s="283">
        <v>974888</v>
      </c>
      <c r="G166" s="89"/>
      <c r="H166" s="93" t="s">
        <v>6043</v>
      </c>
      <c r="I166" s="89"/>
      <c r="J166" s="89"/>
      <c r="K166" s="89"/>
      <c r="L166" s="89"/>
      <c r="M166" s="153">
        <v>7.29</v>
      </c>
      <c r="N166" s="153">
        <v>0</v>
      </c>
      <c r="O166" s="153">
        <v>50.01</v>
      </c>
      <c r="P166" s="153">
        <v>0</v>
      </c>
      <c r="Q166" s="89" t="s">
        <v>670</v>
      </c>
    </row>
    <row r="167" spans="1:17" ht="76.5">
      <c r="A167" s="89" t="s">
        <v>557</v>
      </c>
      <c r="B167" s="89"/>
      <c r="C167" s="90" t="s">
        <v>783</v>
      </c>
      <c r="D167" s="146">
        <v>43522</v>
      </c>
      <c r="E167" s="85" t="s">
        <v>13</v>
      </c>
      <c r="F167" s="283">
        <v>947979</v>
      </c>
      <c r="G167" s="89"/>
      <c r="H167" s="93" t="s">
        <v>6044</v>
      </c>
      <c r="I167" s="89"/>
      <c r="J167" s="89"/>
      <c r="K167" s="89"/>
      <c r="L167" s="89"/>
      <c r="M167" s="153">
        <v>8365.82</v>
      </c>
      <c r="N167" s="153">
        <v>0</v>
      </c>
      <c r="O167" s="153">
        <v>57389.53</v>
      </c>
      <c r="P167" s="153">
        <v>0</v>
      </c>
      <c r="Q167" s="89" t="s">
        <v>670</v>
      </c>
    </row>
    <row r="168" spans="1:17" ht="51">
      <c r="A168" s="89" t="s">
        <v>556</v>
      </c>
      <c r="B168" s="89"/>
      <c r="C168" s="90" t="s">
        <v>616</v>
      </c>
      <c r="D168" s="146">
        <v>43522</v>
      </c>
      <c r="E168" s="85" t="s">
        <v>23</v>
      </c>
      <c r="F168" s="283">
        <v>18729</v>
      </c>
      <c r="G168" s="89"/>
      <c r="H168" s="93" t="s">
        <v>6045</v>
      </c>
      <c r="I168" s="89"/>
      <c r="J168" s="89"/>
      <c r="K168" s="89"/>
      <c r="L168" s="89"/>
      <c r="M168" s="153">
        <v>0</v>
      </c>
      <c r="N168" s="153">
        <v>0</v>
      </c>
      <c r="O168" s="153">
        <v>0</v>
      </c>
      <c r="P168" s="153">
        <v>0.01</v>
      </c>
      <c r="Q168" s="89" t="s">
        <v>670</v>
      </c>
    </row>
    <row r="169" spans="1:17" ht="63.75">
      <c r="A169" s="89">
        <v>287</v>
      </c>
      <c r="B169" s="89"/>
      <c r="C169" s="90" t="s">
        <v>126</v>
      </c>
      <c r="D169" s="146">
        <v>43523</v>
      </c>
      <c r="E169" s="85" t="s">
        <v>6</v>
      </c>
      <c r="F169" s="283">
        <v>975245</v>
      </c>
      <c r="G169" s="89"/>
      <c r="H169" s="93" t="s">
        <v>6046</v>
      </c>
      <c r="I169" s="89"/>
      <c r="J169" s="89"/>
      <c r="K169" s="89"/>
      <c r="L169" s="89"/>
      <c r="M169" s="153">
        <v>0</v>
      </c>
      <c r="N169" s="153">
        <v>2000000</v>
      </c>
      <c r="O169" s="153">
        <v>0</v>
      </c>
      <c r="P169" s="153">
        <v>13720000</v>
      </c>
      <c r="Q169" s="89" t="s">
        <v>670</v>
      </c>
    </row>
    <row r="170" spans="1:17" ht="63.75">
      <c r="A170" s="89">
        <v>512</v>
      </c>
      <c r="B170" s="89"/>
      <c r="C170" s="90" t="s">
        <v>785</v>
      </c>
      <c r="D170" s="146">
        <v>43523</v>
      </c>
      <c r="E170" s="85" t="s">
        <v>15</v>
      </c>
      <c r="F170" s="283">
        <v>975247</v>
      </c>
      <c r="G170" s="89"/>
      <c r="H170" s="93" t="s">
        <v>6047</v>
      </c>
      <c r="I170" s="89"/>
      <c r="J170" s="89"/>
      <c r="K170" s="89"/>
      <c r="L170" s="89"/>
      <c r="M170" s="153">
        <v>7.29</v>
      </c>
      <c r="N170" s="153">
        <v>0</v>
      </c>
      <c r="O170" s="153">
        <v>50.01</v>
      </c>
      <c r="P170" s="153">
        <v>0</v>
      </c>
      <c r="Q170" s="89" t="s">
        <v>670</v>
      </c>
    </row>
    <row r="171" spans="1:17" ht="63.75">
      <c r="A171" s="89">
        <v>512</v>
      </c>
      <c r="B171" s="89"/>
      <c r="C171" s="90" t="s">
        <v>785</v>
      </c>
      <c r="D171" s="146">
        <v>43524</v>
      </c>
      <c r="E171" s="85" t="s">
        <v>15</v>
      </c>
      <c r="F171" s="283">
        <v>976523</v>
      </c>
      <c r="G171" s="89"/>
      <c r="H171" s="93" t="s">
        <v>761</v>
      </c>
      <c r="I171" s="89"/>
      <c r="J171" s="89"/>
      <c r="K171" s="89"/>
      <c r="L171" s="89"/>
      <c r="M171" s="153">
        <v>7.29</v>
      </c>
      <c r="N171" s="153">
        <v>0</v>
      </c>
      <c r="O171" s="153">
        <v>50.01</v>
      </c>
      <c r="P171" s="153">
        <v>0</v>
      </c>
      <c r="Q171" s="89" t="s">
        <v>670</v>
      </c>
    </row>
    <row r="172" spans="1:17" ht="63.75">
      <c r="A172" s="89">
        <v>512</v>
      </c>
      <c r="B172" s="89"/>
      <c r="C172" s="90" t="s">
        <v>785</v>
      </c>
      <c r="D172" s="146">
        <v>43524</v>
      </c>
      <c r="E172" s="85" t="s">
        <v>15</v>
      </c>
      <c r="F172" s="283">
        <v>976525</v>
      </c>
      <c r="G172" s="89"/>
      <c r="H172" s="93" t="s">
        <v>6048</v>
      </c>
      <c r="I172" s="89"/>
      <c r="J172" s="89"/>
      <c r="K172" s="89"/>
      <c r="L172" s="89"/>
      <c r="M172" s="153">
        <v>7.29</v>
      </c>
      <c r="N172" s="153">
        <v>0</v>
      </c>
      <c r="O172" s="153">
        <v>50.01</v>
      </c>
      <c r="P172" s="153">
        <v>0</v>
      </c>
      <c r="Q172" s="89" t="s">
        <v>670</v>
      </c>
    </row>
    <row r="173" spans="1:17" ht="63.75">
      <c r="A173" s="89">
        <v>86</v>
      </c>
      <c r="B173" s="89"/>
      <c r="C173" s="90" t="s">
        <v>56</v>
      </c>
      <c r="D173" s="146">
        <v>43524</v>
      </c>
      <c r="E173" s="85" t="s">
        <v>11</v>
      </c>
      <c r="F173" s="283">
        <v>948207</v>
      </c>
      <c r="G173" s="89"/>
      <c r="H173" s="93" t="s">
        <v>6049</v>
      </c>
      <c r="I173" s="89"/>
      <c r="J173" s="89"/>
      <c r="K173" s="89"/>
      <c r="L173" s="89"/>
      <c r="M173" s="153">
        <v>7.29</v>
      </c>
      <c r="N173" s="153">
        <v>0</v>
      </c>
      <c r="O173" s="153">
        <v>50.01</v>
      </c>
      <c r="P173" s="153">
        <v>0</v>
      </c>
      <c r="Q173" s="89" t="s">
        <v>670</v>
      </c>
    </row>
    <row r="174" spans="1:17" ht="63.75">
      <c r="A174" s="89">
        <v>512</v>
      </c>
      <c r="B174" s="89"/>
      <c r="C174" s="90" t="s">
        <v>785</v>
      </c>
      <c r="D174" s="146">
        <v>43524</v>
      </c>
      <c r="E174" s="85" t="s">
        <v>11</v>
      </c>
      <c r="F174" s="283">
        <v>948213</v>
      </c>
      <c r="G174" s="89"/>
      <c r="H174" s="93" t="s">
        <v>6050</v>
      </c>
      <c r="I174" s="89"/>
      <c r="J174" s="89"/>
      <c r="K174" s="89"/>
      <c r="L174" s="89"/>
      <c r="M174" s="153">
        <v>7.29</v>
      </c>
      <c r="N174" s="153">
        <v>0</v>
      </c>
      <c r="O174" s="153">
        <v>50.01</v>
      </c>
      <c r="P174" s="153">
        <v>0</v>
      </c>
      <c r="Q174" s="89" t="s">
        <v>670</v>
      </c>
    </row>
    <row r="175" spans="1:17" ht="63.75">
      <c r="A175" s="89">
        <v>512</v>
      </c>
      <c r="B175" s="89"/>
      <c r="C175" s="90" t="s">
        <v>785</v>
      </c>
      <c r="D175" s="146">
        <v>43524</v>
      </c>
      <c r="E175" s="85" t="s">
        <v>15</v>
      </c>
      <c r="F175" s="283">
        <v>977601</v>
      </c>
      <c r="G175" s="89"/>
      <c r="H175" s="93" t="s">
        <v>6051</v>
      </c>
      <c r="I175" s="89"/>
      <c r="J175" s="89"/>
      <c r="K175" s="89"/>
      <c r="L175" s="89"/>
      <c r="M175" s="153">
        <v>7.29</v>
      </c>
      <c r="N175" s="153">
        <v>0</v>
      </c>
      <c r="O175" s="153">
        <v>50.01</v>
      </c>
      <c r="P175" s="153">
        <v>0</v>
      </c>
      <c r="Q175" s="89" t="s">
        <v>670</v>
      </c>
    </row>
    <row r="176" spans="1:17" ht="51">
      <c r="A176" s="89" t="s">
        <v>556</v>
      </c>
      <c r="B176" s="89"/>
      <c r="C176" s="90" t="s">
        <v>616</v>
      </c>
      <c r="D176" s="146">
        <v>43524</v>
      </c>
      <c r="E176" s="85" t="s">
        <v>23</v>
      </c>
      <c r="F176" s="283">
        <v>18740</v>
      </c>
      <c r="G176" s="89"/>
      <c r="H176" s="93" t="s">
        <v>6052</v>
      </c>
      <c r="I176" s="89"/>
      <c r="J176" s="89"/>
      <c r="K176" s="89"/>
      <c r="L176" s="89"/>
      <c r="M176" s="153">
        <v>0</v>
      </c>
      <c r="N176" s="153">
        <v>0</v>
      </c>
      <c r="O176" s="153">
        <v>0</v>
      </c>
      <c r="P176" s="153">
        <v>0.01</v>
      </c>
      <c r="Q176" s="89" t="s">
        <v>670</v>
      </c>
    </row>
    <row r="177" spans="1:17" ht="51">
      <c r="A177" s="89" t="s">
        <v>557</v>
      </c>
      <c r="B177" s="89"/>
      <c r="C177" s="90" t="s">
        <v>783</v>
      </c>
      <c r="D177" s="146">
        <v>43525</v>
      </c>
      <c r="E177" s="85" t="s">
        <v>20</v>
      </c>
      <c r="F177" s="283">
        <v>11966</v>
      </c>
      <c r="G177" s="89"/>
      <c r="H177" s="93" t="s">
        <v>8701</v>
      </c>
      <c r="I177" s="89"/>
      <c r="J177" s="89"/>
      <c r="K177" s="89"/>
      <c r="L177" s="89"/>
      <c r="M177" s="153">
        <v>539840.12</v>
      </c>
      <c r="N177" s="153">
        <v>0</v>
      </c>
      <c r="O177" s="153">
        <v>3703303.22</v>
      </c>
      <c r="P177" s="153">
        <v>0</v>
      </c>
      <c r="Q177" s="89" t="s">
        <v>670</v>
      </c>
    </row>
    <row r="178" spans="1:17" ht="51">
      <c r="A178" s="89" t="s">
        <v>557</v>
      </c>
      <c r="B178" s="89"/>
      <c r="C178" s="90" t="s">
        <v>783</v>
      </c>
      <c r="D178" s="146">
        <v>43525</v>
      </c>
      <c r="E178" s="85" t="s">
        <v>20</v>
      </c>
      <c r="F178" s="283">
        <v>11965</v>
      </c>
      <c r="G178" s="89"/>
      <c r="H178" s="93" t="s">
        <v>8702</v>
      </c>
      <c r="I178" s="89"/>
      <c r="J178" s="89"/>
      <c r="K178" s="89"/>
      <c r="L178" s="89"/>
      <c r="M178" s="153">
        <v>7336.9</v>
      </c>
      <c r="N178" s="153">
        <v>0</v>
      </c>
      <c r="O178" s="153">
        <v>50331.13</v>
      </c>
      <c r="P178" s="153">
        <v>0</v>
      </c>
      <c r="Q178" s="89" t="s">
        <v>670</v>
      </c>
    </row>
    <row r="179" spans="1:17" ht="63.75">
      <c r="A179" s="89">
        <v>512</v>
      </c>
      <c r="B179" s="89"/>
      <c r="C179" s="90" t="s">
        <v>785</v>
      </c>
      <c r="D179" s="146">
        <v>43525</v>
      </c>
      <c r="E179" s="85" t="s">
        <v>15</v>
      </c>
      <c r="F179" s="283">
        <v>978483</v>
      </c>
      <c r="G179" s="89"/>
      <c r="H179" s="93" t="s">
        <v>8703</v>
      </c>
      <c r="I179" s="89"/>
      <c r="J179" s="89"/>
      <c r="K179" s="89"/>
      <c r="L179" s="89"/>
      <c r="M179" s="153">
        <v>7.29</v>
      </c>
      <c r="N179" s="153">
        <v>0</v>
      </c>
      <c r="O179" s="153">
        <v>50.01</v>
      </c>
      <c r="P179" s="153">
        <v>0</v>
      </c>
      <c r="Q179" s="89" t="s">
        <v>670</v>
      </c>
    </row>
    <row r="180" spans="1:17" ht="51">
      <c r="A180" s="89" t="s">
        <v>556</v>
      </c>
      <c r="B180" s="89"/>
      <c r="C180" s="90" t="s">
        <v>616</v>
      </c>
      <c r="D180" s="146">
        <v>43525</v>
      </c>
      <c r="E180" s="85" t="s">
        <v>23</v>
      </c>
      <c r="F180" s="283">
        <v>18744</v>
      </c>
      <c r="G180" s="89"/>
      <c r="H180" s="93" t="s">
        <v>8704</v>
      </c>
      <c r="I180" s="89"/>
      <c r="J180" s="89"/>
      <c r="K180" s="89"/>
      <c r="L180" s="89"/>
      <c r="M180" s="153">
        <v>0</v>
      </c>
      <c r="N180" s="153">
        <v>0</v>
      </c>
      <c r="O180" s="153">
        <v>0.02</v>
      </c>
      <c r="P180" s="153">
        <v>0</v>
      </c>
      <c r="Q180" s="89" t="s">
        <v>670</v>
      </c>
    </row>
    <row r="181" spans="1:17" ht="63.75">
      <c r="A181" s="89" t="s">
        <v>557</v>
      </c>
      <c r="B181" s="89"/>
      <c r="C181" s="90" t="s">
        <v>783</v>
      </c>
      <c r="D181" s="146">
        <v>43530</v>
      </c>
      <c r="E181" s="85" t="s">
        <v>20</v>
      </c>
      <c r="F181" s="283">
        <v>11945</v>
      </c>
      <c r="G181" s="89"/>
      <c r="H181" s="93" t="s">
        <v>8705</v>
      </c>
      <c r="I181" s="89"/>
      <c r="J181" s="89"/>
      <c r="K181" s="89"/>
      <c r="L181" s="89"/>
      <c r="M181" s="153">
        <v>1374454.59</v>
      </c>
      <c r="N181" s="153">
        <v>0</v>
      </c>
      <c r="O181" s="153">
        <v>9428758.4900000002</v>
      </c>
      <c r="P181" s="153">
        <v>0</v>
      </c>
      <c r="Q181" s="89" t="s">
        <v>670</v>
      </c>
    </row>
    <row r="182" spans="1:17" ht="51">
      <c r="A182" s="89" t="s">
        <v>557</v>
      </c>
      <c r="B182" s="89"/>
      <c r="C182" s="90" t="s">
        <v>783</v>
      </c>
      <c r="D182" s="146">
        <v>43530</v>
      </c>
      <c r="E182" s="85" t="s">
        <v>20</v>
      </c>
      <c r="F182" s="283">
        <v>12000</v>
      </c>
      <c r="G182" s="89"/>
      <c r="H182" s="93" t="s">
        <v>8706</v>
      </c>
      <c r="I182" s="89"/>
      <c r="J182" s="89"/>
      <c r="K182" s="89"/>
      <c r="L182" s="89"/>
      <c r="M182" s="153">
        <v>1979135.55</v>
      </c>
      <c r="N182" s="153">
        <v>0</v>
      </c>
      <c r="O182" s="153">
        <v>13576869.869999999</v>
      </c>
      <c r="P182" s="153">
        <v>0</v>
      </c>
      <c r="Q182" s="89" t="s">
        <v>670</v>
      </c>
    </row>
    <row r="183" spans="1:17" ht="51">
      <c r="A183" s="89" t="s">
        <v>557</v>
      </c>
      <c r="B183" s="89"/>
      <c r="C183" s="90" t="s">
        <v>783</v>
      </c>
      <c r="D183" s="146">
        <v>43530</v>
      </c>
      <c r="E183" s="85" t="s">
        <v>20</v>
      </c>
      <c r="F183" s="283">
        <v>11944</v>
      </c>
      <c r="G183" s="89"/>
      <c r="H183" s="93" t="s">
        <v>8707</v>
      </c>
      <c r="I183" s="89"/>
      <c r="J183" s="89"/>
      <c r="K183" s="89"/>
      <c r="L183" s="89"/>
      <c r="M183" s="153">
        <v>73000</v>
      </c>
      <c r="N183" s="153">
        <v>0</v>
      </c>
      <c r="O183" s="153">
        <v>500780</v>
      </c>
      <c r="P183" s="153">
        <v>0</v>
      </c>
      <c r="Q183" s="89" t="s">
        <v>670</v>
      </c>
    </row>
    <row r="184" spans="1:17" ht="63.75">
      <c r="A184" s="89">
        <v>512</v>
      </c>
      <c r="B184" s="89"/>
      <c r="C184" s="90" t="s">
        <v>785</v>
      </c>
      <c r="D184" s="146">
        <v>43530</v>
      </c>
      <c r="E184" s="85" t="s">
        <v>15</v>
      </c>
      <c r="F184" s="283">
        <v>979720</v>
      </c>
      <c r="G184" s="89"/>
      <c r="H184" s="93" t="s">
        <v>8708</v>
      </c>
      <c r="I184" s="89"/>
      <c r="J184" s="89"/>
      <c r="K184" s="89"/>
      <c r="L184" s="89"/>
      <c r="M184" s="153">
        <v>7.29</v>
      </c>
      <c r="N184" s="153">
        <v>0</v>
      </c>
      <c r="O184" s="153">
        <v>50.01</v>
      </c>
      <c r="P184" s="153">
        <v>0</v>
      </c>
      <c r="Q184" s="89" t="s">
        <v>670</v>
      </c>
    </row>
    <row r="185" spans="1:17" ht="63.75">
      <c r="A185" s="89">
        <v>512</v>
      </c>
      <c r="B185" s="89"/>
      <c r="C185" s="90" t="s">
        <v>785</v>
      </c>
      <c r="D185" s="146">
        <v>43530</v>
      </c>
      <c r="E185" s="85" t="s">
        <v>15</v>
      </c>
      <c r="F185" s="283">
        <v>979849</v>
      </c>
      <c r="G185" s="89"/>
      <c r="H185" s="93" t="s">
        <v>8709</v>
      </c>
      <c r="I185" s="89"/>
      <c r="J185" s="89"/>
      <c r="K185" s="89"/>
      <c r="L185" s="89"/>
      <c r="M185" s="153">
        <v>7.29</v>
      </c>
      <c r="N185" s="153">
        <v>0</v>
      </c>
      <c r="O185" s="153">
        <v>50.01</v>
      </c>
      <c r="P185" s="153">
        <v>0</v>
      </c>
      <c r="Q185" s="89" t="s">
        <v>670</v>
      </c>
    </row>
    <row r="186" spans="1:17" ht="63.75">
      <c r="A186" s="89">
        <v>512</v>
      </c>
      <c r="B186" s="89"/>
      <c r="C186" s="90" t="s">
        <v>785</v>
      </c>
      <c r="D186" s="146">
        <v>43530</v>
      </c>
      <c r="E186" s="85" t="s">
        <v>15</v>
      </c>
      <c r="F186" s="283">
        <v>979857</v>
      </c>
      <c r="G186" s="89"/>
      <c r="H186" s="93" t="s">
        <v>8710</v>
      </c>
      <c r="I186" s="89"/>
      <c r="J186" s="89"/>
      <c r="K186" s="89"/>
      <c r="L186" s="89"/>
      <c r="M186" s="153">
        <v>7.29</v>
      </c>
      <c r="N186" s="153">
        <v>0</v>
      </c>
      <c r="O186" s="153">
        <v>50.01</v>
      </c>
      <c r="P186" s="153">
        <v>0</v>
      </c>
      <c r="Q186" s="89" t="s">
        <v>670</v>
      </c>
    </row>
    <row r="187" spans="1:17" ht="63.75">
      <c r="A187" s="89">
        <v>512</v>
      </c>
      <c r="B187" s="89"/>
      <c r="C187" s="90" t="s">
        <v>785</v>
      </c>
      <c r="D187" s="146">
        <v>43531</v>
      </c>
      <c r="E187" s="85" t="s">
        <v>15</v>
      </c>
      <c r="F187" s="283">
        <v>980969</v>
      </c>
      <c r="G187" s="89"/>
      <c r="H187" s="93" t="s">
        <v>8711</v>
      </c>
      <c r="I187" s="89"/>
      <c r="J187" s="89"/>
      <c r="K187" s="89"/>
      <c r="L187" s="89"/>
      <c r="M187" s="153">
        <v>7.29</v>
      </c>
      <c r="N187" s="153">
        <v>0</v>
      </c>
      <c r="O187" s="153">
        <v>50.01</v>
      </c>
      <c r="P187" s="153">
        <v>0</v>
      </c>
      <c r="Q187" s="89" t="s">
        <v>670</v>
      </c>
    </row>
    <row r="188" spans="1:17" ht="63.75">
      <c r="A188" s="89" t="s">
        <v>557</v>
      </c>
      <c r="B188" s="89"/>
      <c r="C188" s="90" t="s">
        <v>783</v>
      </c>
      <c r="D188" s="146">
        <v>43532</v>
      </c>
      <c r="E188" s="85" t="s">
        <v>20</v>
      </c>
      <c r="F188" s="283">
        <v>11948</v>
      </c>
      <c r="G188" s="89"/>
      <c r="H188" s="93" t="s">
        <v>8712</v>
      </c>
      <c r="I188" s="89"/>
      <c r="J188" s="89"/>
      <c r="K188" s="89"/>
      <c r="L188" s="89"/>
      <c r="M188" s="153">
        <v>175422.78</v>
      </c>
      <c r="N188" s="153">
        <v>0</v>
      </c>
      <c r="O188" s="153">
        <v>1203400.27</v>
      </c>
      <c r="P188" s="153">
        <v>0</v>
      </c>
      <c r="Q188" s="89" t="s">
        <v>670</v>
      </c>
    </row>
    <row r="189" spans="1:17" ht="63.75">
      <c r="A189" s="89" t="s">
        <v>557</v>
      </c>
      <c r="B189" s="89"/>
      <c r="C189" s="90" t="s">
        <v>783</v>
      </c>
      <c r="D189" s="146">
        <v>43532</v>
      </c>
      <c r="E189" s="85" t="s">
        <v>20</v>
      </c>
      <c r="F189" s="283">
        <v>11949</v>
      </c>
      <c r="G189" s="89"/>
      <c r="H189" s="93" t="s">
        <v>8713</v>
      </c>
      <c r="I189" s="89"/>
      <c r="J189" s="89"/>
      <c r="K189" s="89"/>
      <c r="L189" s="89"/>
      <c r="M189" s="153">
        <v>152561.41</v>
      </c>
      <c r="N189" s="153">
        <v>0</v>
      </c>
      <c r="O189" s="153">
        <v>1046571.27</v>
      </c>
      <c r="P189" s="153">
        <v>0</v>
      </c>
      <c r="Q189" s="89" t="s">
        <v>670</v>
      </c>
    </row>
    <row r="190" spans="1:17" ht="63.75">
      <c r="A190" s="89">
        <v>512</v>
      </c>
      <c r="B190" s="89"/>
      <c r="C190" s="90" t="s">
        <v>785</v>
      </c>
      <c r="D190" s="146">
        <v>43532</v>
      </c>
      <c r="E190" s="85" t="s">
        <v>15</v>
      </c>
      <c r="F190" s="283">
        <v>982313</v>
      </c>
      <c r="G190" s="89"/>
      <c r="H190" s="93" t="s">
        <v>8714</v>
      </c>
      <c r="I190" s="89"/>
      <c r="J190" s="89"/>
      <c r="K190" s="89"/>
      <c r="L190" s="89"/>
      <c r="M190" s="153">
        <v>7.29</v>
      </c>
      <c r="N190" s="153">
        <v>0</v>
      </c>
      <c r="O190" s="153">
        <v>50.01</v>
      </c>
      <c r="P190" s="153">
        <v>0</v>
      </c>
      <c r="Q190" s="89" t="s">
        <v>670</v>
      </c>
    </row>
    <row r="191" spans="1:17" ht="63.75">
      <c r="A191" s="89">
        <v>512</v>
      </c>
      <c r="B191" s="89"/>
      <c r="C191" s="90" t="s">
        <v>785</v>
      </c>
      <c r="D191" s="146">
        <v>43532</v>
      </c>
      <c r="E191" s="85" t="s">
        <v>15</v>
      </c>
      <c r="F191" s="283">
        <v>982318</v>
      </c>
      <c r="G191" s="89"/>
      <c r="H191" s="93" t="s">
        <v>8715</v>
      </c>
      <c r="I191" s="89"/>
      <c r="J191" s="89"/>
      <c r="K191" s="89"/>
      <c r="L191" s="89"/>
      <c r="M191" s="153">
        <v>7.29</v>
      </c>
      <c r="N191" s="153">
        <v>0</v>
      </c>
      <c r="O191" s="153">
        <v>50.01</v>
      </c>
      <c r="P191" s="153">
        <v>0</v>
      </c>
      <c r="Q191" s="89" t="s">
        <v>670</v>
      </c>
    </row>
    <row r="192" spans="1:17" ht="51">
      <c r="A192" s="89" t="s">
        <v>556</v>
      </c>
      <c r="B192" s="89"/>
      <c r="C192" s="90" t="s">
        <v>616</v>
      </c>
      <c r="D192" s="146">
        <v>43532</v>
      </c>
      <c r="E192" s="85" t="s">
        <v>23</v>
      </c>
      <c r="F192" s="283">
        <v>18756</v>
      </c>
      <c r="G192" s="89"/>
      <c r="H192" s="93" t="s">
        <v>8716</v>
      </c>
      <c r="I192" s="89"/>
      <c r="J192" s="89"/>
      <c r="K192" s="89"/>
      <c r="L192" s="89"/>
      <c r="M192" s="153">
        <v>0</v>
      </c>
      <c r="N192" s="153">
        <v>0</v>
      </c>
      <c r="O192" s="153">
        <v>0</v>
      </c>
      <c r="P192" s="153">
        <v>0.01</v>
      </c>
      <c r="Q192" s="89" t="s">
        <v>670</v>
      </c>
    </row>
    <row r="193" spans="1:17" ht="63.75">
      <c r="A193" s="89">
        <v>512</v>
      </c>
      <c r="B193" s="89"/>
      <c r="C193" s="90" t="s">
        <v>785</v>
      </c>
      <c r="D193" s="146">
        <v>43535</v>
      </c>
      <c r="E193" s="85" t="s">
        <v>15</v>
      </c>
      <c r="F193" s="283">
        <v>983055</v>
      </c>
      <c r="G193" s="89"/>
      <c r="H193" s="93" t="s">
        <v>8717</v>
      </c>
      <c r="I193" s="89"/>
      <c r="J193" s="89"/>
      <c r="K193" s="89"/>
      <c r="L193" s="89"/>
      <c r="M193" s="153">
        <v>7.29</v>
      </c>
      <c r="N193" s="153">
        <v>0</v>
      </c>
      <c r="O193" s="153">
        <v>50.01</v>
      </c>
      <c r="P193" s="153">
        <v>0</v>
      </c>
      <c r="Q193" s="89" t="s">
        <v>670</v>
      </c>
    </row>
    <row r="194" spans="1:17" ht="63.75">
      <c r="A194" s="89">
        <v>512</v>
      </c>
      <c r="B194" s="89"/>
      <c r="C194" s="90" t="s">
        <v>785</v>
      </c>
      <c r="D194" s="146">
        <v>43535</v>
      </c>
      <c r="E194" s="85" t="s">
        <v>15</v>
      </c>
      <c r="F194" s="283">
        <v>983852</v>
      </c>
      <c r="G194" s="89"/>
      <c r="H194" s="93" t="s">
        <v>8718</v>
      </c>
      <c r="I194" s="89"/>
      <c r="J194" s="89"/>
      <c r="K194" s="89"/>
      <c r="L194" s="89"/>
      <c r="M194" s="153">
        <v>7.29</v>
      </c>
      <c r="N194" s="153">
        <v>0</v>
      </c>
      <c r="O194" s="153">
        <v>50.01</v>
      </c>
      <c r="P194" s="153">
        <v>0</v>
      </c>
      <c r="Q194" s="89" t="s">
        <v>670</v>
      </c>
    </row>
    <row r="195" spans="1:17" ht="51">
      <c r="A195" s="89" t="s">
        <v>556</v>
      </c>
      <c r="B195" s="89"/>
      <c r="C195" s="90" t="s">
        <v>616</v>
      </c>
      <c r="D195" s="146">
        <v>43535</v>
      </c>
      <c r="E195" s="85" t="s">
        <v>23</v>
      </c>
      <c r="F195" s="283">
        <v>18760</v>
      </c>
      <c r="G195" s="89"/>
      <c r="H195" s="93" t="s">
        <v>8719</v>
      </c>
      <c r="I195" s="89"/>
      <c r="J195" s="89"/>
      <c r="K195" s="89"/>
      <c r="L195" s="89"/>
      <c r="M195" s="153">
        <v>0</v>
      </c>
      <c r="N195" s="153">
        <v>0</v>
      </c>
      <c r="O195" s="153">
        <v>0.03</v>
      </c>
      <c r="P195" s="153">
        <v>0</v>
      </c>
      <c r="Q195" s="89" t="s">
        <v>670</v>
      </c>
    </row>
    <row r="196" spans="1:17" ht="63.75">
      <c r="A196" s="89">
        <v>512</v>
      </c>
      <c r="B196" s="89"/>
      <c r="C196" s="90" t="s">
        <v>785</v>
      </c>
      <c r="D196" s="146">
        <v>43536</v>
      </c>
      <c r="E196" s="85" t="s">
        <v>15</v>
      </c>
      <c r="F196" s="283">
        <v>985139</v>
      </c>
      <c r="G196" s="89"/>
      <c r="H196" s="93" t="s">
        <v>8720</v>
      </c>
      <c r="I196" s="89"/>
      <c r="J196" s="89"/>
      <c r="K196" s="89"/>
      <c r="L196" s="89"/>
      <c r="M196" s="153">
        <v>7.29</v>
      </c>
      <c r="N196" s="153">
        <v>0</v>
      </c>
      <c r="O196" s="153">
        <v>50.01</v>
      </c>
      <c r="P196" s="153">
        <v>0</v>
      </c>
      <c r="Q196" s="89" t="s">
        <v>670</v>
      </c>
    </row>
    <row r="197" spans="1:17" ht="63.75">
      <c r="A197" s="89">
        <v>512</v>
      </c>
      <c r="B197" s="89"/>
      <c r="C197" s="90" t="s">
        <v>785</v>
      </c>
      <c r="D197" s="146">
        <v>43536</v>
      </c>
      <c r="E197" s="85" t="s">
        <v>15</v>
      </c>
      <c r="F197" s="283">
        <v>985258</v>
      </c>
      <c r="G197" s="89"/>
      <c r="H197" s="93" t="s">
        <v>8721</v>
      </c>
      <c r="I197" s="89"/>
      <c r="J197" s="89"/>
      <c r="K197" s="89"/>
      <c r="L197" s="89"/>
      <c r="M197" s="153">
        <v>7.29</v>
      </c>
      <c r="N197" s="153">
        <v>0</v>
      </c>
      <c r="O197" s="153">
        <v>50.01</v>
      </c>
      <c r="P197" s="153">
        <v>0</v>
      </c>
      <c r="Q197" s="89" t="s">
        <v>670</v>
      </c>
    </row>
    <row r="198" spans="1:17" ht="51">
      <c r="A198" s="89" t="s">
        <v>556</v>
      </c>
      <c r="B198" s="89"/>
      <c r="C198" s="90" t="s">
        <v>616</v>
      </c>
      <c r="D198" s="146">
        <v>43536</v>
      </c>
      <c r="E198" s="85" t="s">
        <v>23</v>
      </c>
      <c r="F198" s="283">
        <v>18765</v>
      </c>
      <c r="G198" s="89"/>
      <c r="H198" s="93" t="s">
        <v>8722</v>
      </c>
      <c r="I198" s="89"/>
      <c r="J198" s="89"/>
      <c r="K198" s="89"/>
      <c r="L198" s="89"/>
      <c r="M198" s="153">
        <v>0</v>
      </c>
      <c r="N198" s="153">
        <v>0</v>
      </c>
      <c r="O198" s="153">
        <v>0</v>
      </c>
      <c r="P198" s="153">
        <v>0.01</v>
      </c>
      <c r="Q198" s="89" t="s">
        <v>670</v>
      </c>
    </row>
    <row r="199" spans="1:17" ht="63.75">
      <c r="A199" s="89">
        <v>512</v>
      </c>
      <c r="B199" s="89"/>
      <c r="C199" s="90" t="s">
        <v>785</v>
      </c>
      <c r="D199" s="146">
        <v>43537</v>
      </c>
      <c r="E199" s="85" t="s">
        <v>15</v>
      </c>
      <c r="F199" s="283">
        <v>985763</v>
      </c>
      <c r="G199" s="89"/>
      <c r="H199" s="93" t="s">
        <v>8723</v>
      </c>
      <c r="I199" s="89"/>
      <c r="J199" s="89"/>
      <c r="K199" s="89"/>
      <c r="L199" s="89"/>
      <c r="M199" s="153">
        <v>7.29</v>
      </c>
      <c r="N199" s="153">
        <v>0</v>
      </c>
      <c r="O199" s="153">
        <v>50.01</v>
      </c>
      <c r="P199" s="153">
        <v>0</v>
      </c>
      <c r="Q199" s="89" t="s">
        <v>670</v>
      </c>
    </row>
    <row r="200" spans="1:17" ht="63.75">
      <c r="A200" s="89">
        <v>512</v>
      </c>
      <c r="B200" s="89"/>
      <c r="C200" s="90" t="s">
        <v>785</v>
      </c>
      <c r="D200" s="146">
        <v>43537</v>
      </c>
      <c r="E200" s="85" t="s">
        <v>15</v>
      </c>
      <c r="F200" s="283">
        <v>985599</v>
      </c>
      <c r="G200" s="89"/>
      <c r="H200" s="93" t="s">
        <v>759</v>
      </c>
      <c r="I200" s="89"/>
      <c r="J200" s="89"/>
      <c r="K200" s="89"/>
      <c r="L200" s="89"/>
      <c r="M200" s="153">
        <v>7.29</v>
      </c>
      <c r="N200" s="153">
        <v>0</v>
      </c>
      <c r="O200" s="153">
        <v>50.01</v>
      </c>
      <c r="P200" s="153">
        <v>0</v>
      </c>
      <c r="Q200" s="89" t="s">
        <v>670</v>
      </c>
    </row>
    <row r="201" spans="1:17" ht="63.75">
      <c r="A201" s="89">
        <v>512</v>
      </c>
      <c r="B201" s="89"/>
      <c r="C201" s="90" t="s">
        <v>785</v>
      </c>
      <c r="D201" s="146">
        <v>43538</v>
      </c>
      <c r="E201" s="85" t="s">
        <v>15</v>
      </c>
      <c r="F201" s="283">
        <v>987070</v>
      </c>
      <c r="G201" s="89"/>
      <c r="H201" s="93" t="s">
        <v>760</v>
      </c>
      <c r="I201" s="89"/>
      <c r="J201" s="89"/>
      <c r="K201" s="89"/>
      <c r="L201" s="89"/>
      <c r="M201" s="153">
        <v>7.29</v>
      </c>
      <c r="N201" s="153">
        <v>0</v>
      </c>
      <c r="O201" s="153">
        <v>50.01</v>
      </c>
      <c r="P201" s="153">
        <v>0</v>
      </c>
      <c r="Q201" s="89" t="s">
        <v>670</v>
      </c>
    </row>
    <row r="202" spans="1:17" ht="63.75">
      <c r="A202" s="89" t="s">
        <v>557</v>
      </c>
      <c r="B202" s="89"/>
      <c r="C202" s="90" t="s">
        <v>783</v>
      </c>
      <c r="D202" s="146">
        <v>43538</v>
      </c>
      <c r="E202" s="85" t="s">
        <v>20</v>
      </c>
      <c r="F202" s="283">
        <v>11954</v>
      </c>
      <c r="G202" s="89"/>
      <c r="H202" s="93" t="s">
        <v>8724</v>
      </c>
      <c r="I202" s="89"/>
      <c r="J202" s="89"/>
      <c r="K202" s="89"/>
      <c r="L202" s="89"/>
      <c r="M202" s="153">
        <v>184548.44</v>
      </c>
      <c r="N202" s="153">
        <v>0</v>
      </c>
      <c r="O202" s="153">
        <v>1266002.3</v>
      </c>
      <c r="P202" s="153">
        <v>0</v>
      </c>
      <c r="Q202" s="89" t="s">
        <v>670</v>
      </c>
    </row>
    <row r="203" spans="1:17" ht="51">
      <c r="A203" s="89" t="s">
        <v>557</v>
      </c>
      <c r="B203" s="89"/>
      <c r="C203" s="90" t="s">
        <v>783</v>
      </c>
      <c r="D203" s="146">
        <v>43539</v>
      </c>
      <c r="E203" s="85" t="s">
        <v>20</v>
      </c>
      <c r="F203" s="283">
        <v>11891</v>
      </c>
      <c r="G203" s="89"/>
      <c r="H203" s="93" t="s">
        <v>8725</v>
      </c>
      <c r="I203" s="89"/>
      <c r="J203" s="89"/>
      <c r="K203" s="89"/>
      <c r="L203" s="89"/>
      <c r="M203" s="153">
        <v>21264.03</v>
      </c>
      <c r="N203" s="153">
        <v>0</v>
      </c>
      <c r="O203" s="153">
        <v>145871.25</v>
      </c>
      <c r="P203" s="153">
        <v>0</v>
      </c>
      <c r="Q203" s="89" t="s">
        <v>670</v>
      </c>
    </row>
    <row r="204" spans="1:17" ht="63.75">
      <c r="A204" s="89" t="s">
        <v>557</v>
      </c>
      <c r="B204" s="89"/>
      <c r="C204" s="90" t="s">
        <v>783</v>
      </c>
      <c r="D204" s="146">
        <v>43539</v>
      </c>
      <c r="E204" s="85" t="s">
        <v>20</v>
      </c>
      <c r="F204" s="283">
        <v>11950</v>
      </c>
      <c r="G204" s="89"/>
      <c r="H204" s="93" t="s">
        <v>8726</v>
      </c>
      <c r="I204" s="89"/>
      <c r="J204" s="89"/>
      <c r="K204" s="89"/>
      <c r="L204" s="89"/>
      <c r="M204" s="153">
        <v>314424.13</v>
      </c>
      <c r="N204" s="153">
        <v>0</v>
      </c>
      <c r="O204" s="153">
        <v>2156949.5299999998</v>
      </c>
      <c r="P204" s="153">
        <v>0</v>
      </c>
      <c r="Q204" s="89" t="s">
        <v>670</v>
      </c>
    </row>
    <row r="205" spans="1:17" ht="51">
      <c r="A205" s="89" t="s">
        <v>557</v>
      </c>
      <c r="B205" s="89"/>
      <c r="C205" s="90" t="s">
        <v>783</v>
      </c>
      <c r="D205" s="146">
        <v>43539</v>
      </c>
      <c r="E205" s="85" t="s">
        <v>20</v>
      </c>
      <c r="F205" s="283">
        <v>11951</v>
      </c>
      <c r="G205" s="89"/>
      <c r="H205" s="93" t="s">
        <v>8727</v>
      </c>
      <c r="I205" s="89"/>
      <c r="J205" s="89"/>
      <c r="K205" s="89"/>
      <c r="L205" s="89"/>
      <c r="M205" s="153">
        <v>1519993.42</v>
      </c>
      <c r="N205" s="153">
        <v>0</v>
      </c>
      <c r="O205" s="153">
        <v>10427154.859999999</v>
      </c>
      <c r="P205" s="153">
        <v>0</v>
      </c>
      <c r="Q205" s="89" t="s">
        <v>670</v>
      </c>
    </row>
    <row r="206" spans="1:17" ht="51">
      <c r="A206" s="89" t="s">
        <v>557</v>
      </c>
      <c r="B206" s="89"/>
      <c r="C206" s="90" t="s">
        <v>783</v>
      </c>
      <c r="D206" s="146">
        <v>43539</v>
      </c>
      <c r="E206" s="85" t="s">
        <v>20</v>
      </c>
      <c r="F206" s="283">
        <v>11897</v>
      </c>
      <c r="G206" s="89"/>
      <c r="H206" s="93" t="s">
        <v>8728</v>
      </c>
      <c r="I206" s="89"/>
      <c r="J206" s="89"/>
      <c r="K206" s="89"/>
      <c r="L206" s="89"/>
      <c r="M206" s="153">
        <v>710.72</v>
      </c>
      <c r="N206" s="153">
        <v>0</v>
      </c>
      <c r="O206" s="153">
        <v>4875.54</v>
      </c>
      <c r="P206" s="153">
        <v>0</v>
      </c>
      <c r="Q206" s="89" t="s">
        <v>670</v>
      </c>
    </row>
    <row r="207" spans="1:17" ht="51">
      <c r="A207" s="89" t="s">
        <v>556</v>
      </c>
      <c r="B207" s="89"/>
      <c r="C207" s="90" t="s">
        <v>616</v>
      </c>
      <c r="D207" s="146">
        <v>43539</v>
      </c>
      <c r="E207" s="85" t="s">
        <v>23</v>
      </c>
      <c r="F207" s="283">
        <v>18778</v>
      </c>
      <c r="G207" s="89"/>
      <c r="H207" s="93" t="s">
        <v>8729</v>
      </c>
      <c r="I207" s="89"/>
      <c r="J207" s="89"/>
      <c r="K207" s="89"/>
      <c r="L207" s="89"/>
      <c r="M207" s="153">
        <v>0</v>
      </c>
      <c r="N207" s="153">
        <v>0</v>
      </c>
      <c r="O207" s="153">
        <v>0</v>
      </c>
      <c r="P207" s="153">
        <v>0.02</v>
      </c>
      <c r="Q207" s="89" t="s">
        <v>670</v>
      </c>
    </row>
    <row r="208" spans="1:17" ht="63.75">
      <c r="A208" s="89">
        <v>512</v>
      </c>
      <c r="B208" s="89"/>
      <c r="C208" s="90" t="s">
        <v>785</v>
      </c>
      <c r="D208" s="146">
        <v>43542</v>
      </c>
      <c r="E208" s="85" t="s">
        <v>15</v>
      </c>
      <c r="F208" s="283">
        <v>990271</v>
      </c>
      <c r="G208" s="89"/>
      <c r="H208" s="93" t="s">
        <v>8730</v>
      </c>
      <c r="I208" s="89"/>
      <c r="J208" s="89"/>
      <c r="K208" s="89"/>
      <c r="L208" s="89"/>
      <c r="M208" s="153">
        <v>7.29</v>
      </c>
      <c r="N208" s="153">
        <v>0</v>
      </c>
      <c r="O208" s="153">
        <v>50.01</v>
      </c>
      <c r="P208" s="153">
        <v>0</v>
      </c>
      <c r="Q208" s="89" t="s">
        <v>670</v>
      </c>
    </row>
    <row r="209" spans="1:17" ht="63.75">
      <c r="A209" s="89">
        <v>512</v>
      </c>
      <c r="B209" s="89"/>
      <c r="C209" s="90" t="s">
        <v>785</v>
      </c>
      <c r="D209" s="146">
        <v>43542</v>
      </c>
      <c r="E209" s="85" t="s">
        <v>15</v>
      </c>
      <c r="F209" s="283">
        <v>990277</v>
      </c>
      <c r="G209" s="89"/>
      <c r="H209" s="93" t="s">
        <v>8731</v>
      </c>
      <c r="I209" s="89"/>
      <c r="J209" s="89"/>
      <c r="K209" s="89"/>
      <c r="L209" s="89"/>
      <c r="M209" s="153">
        <v>7.29</v>
      </c>
      <c r="N209" s="153">
        <v>0</v>
      </c>
      <c r="O209" s="153">
        <v>50.01</v>
      </c>
      <c r="P209" s="153">
        <v>0</v>
      </c>
      <c r="Q209" s="89" t="s">
        <v>670</v>
      </c>
    </row>
    <row r="210" spans="1:17" ht="63.75">
      <c r="A210" s="89">
        <v>512</v>
      </c>
      <c r="B210" s="89"/>
      <c r="C210" s="90" t="s">
        <v>785</v>
      </c>
      <c r="D210" s="146">
        <v>43542</v>
      </c>
      <c r="E210" s="85" t="s">
        <v>15</v>
      </c>
      <c r="F210" s="283">
        <v>990273</v>
      </c>
      <c r="G210" s="89"/>
      <c r="H210" s="93" t="s">
        <v>8732</v>
      </c>
      <c r="I210" s="89"/>
      <c r="J210" s="89"/>
      <c r="K210" s="89"/>
      <c r="L210" s="89"/>
      <c r="M210" s="153">
        <v>7.29</v>
      </c>
      <c r="N210" s="153">
        <v>0</v>
      </c>
      <c r="O210" s="153">
        <v>50.01</v>
      </c>
      <c r="P210" s="153">
        <v>0</v>
      </c>
      <c r="Q210" s="89" t="s">
        <v>670</v>
      </c>
    </row>
    <row r="211" spans="1:17" ht="63.75">
      <c r="A211" s="89">
        <v>512</v>
      </c>
      <c r="B211" s="89"/>
      <c r="C211" s="90" t="s">
        <v>785</v>
      </c>
      <c r="D211" s="146">
        <v>43542</v>
      </c>
      <c r="E211" s="85" t="s">
        <v>11</v>
      </c>
      <c r="F211" s="283">
        <v>949378</v>
      </c>
      <c r="G211" s="89"/>
      <c r="H211" s="93" t="s">
        <v>8733</v>
      </c>
      <c r="I211" s="89"/>
      <c r="J211" s="89"/>
      <c r="K211" s="89"/>
      <c r="L211" s="89"/>
      <c r="M211" s="153">
        <v>7.29</v>
      </c>
      <c r="N211" s="153">
        <v>0</v>
      </c>
      <c r="O211" s="153">
        <v>50.01</v>
      </c>
      <c r="P211" s="153">
        <v>0</v>
      </c>
      <c r="Q211" s="89" t="s">
        <v>670</v>
      </c>
    </row>
    <row r="212" spans="1:17" ht="63.75">
      <c r="A212" s="89" t="s">
        <v>557</v>
      </c>
      <c r="B212" s="89"/>
      <c r="C212" s="90" t="s">
        <v>783</v>
      </c>
      <c r="D212" s="146">
        <v>43542</v>
      </c>
      <c r="E212" s="85" t="s">
        <v>20</v>
      </c>
      <c r="F212" s="283">
        <v>11982</v>
      </c>
      <c r="G212" s="89"/>
      <c r="H212" s="93" t="s">
        <v>8734</v>
      </c>
      <c r="I212" s="89"/>
      <c r="J212" s="89"/>
      <c r="K212" s="89"/>
      <c r="L212" s="89"/>
      <c r="M212" s="153">
        <v>548096.64</v>
      </c>
      <c r="N212" s="153">
        <v>0</v>
      </c>
      <c r="O212" s="153">
        <v>3759942.95</v>
      </c>
      <c r="P212" s="153">
        <v>0</v>
      </c>
      <c r="Q212" s="89" t="s">
        <v>670</v>
      </c>
    </row>
    <row r="213" spans="1:17" ht="51">
      <c r="A213" s="89" t="s">
        <v>557</v>
      </c>
      <c r="B213" s="89"/>
      <c r="C213" s="90" t="s">
        <v>783</v>
      </c>
      <c r="D213" s="146">
        <v>43542</v>
      </c>
      <c r="E213" s="85" t="s">
        <v>20</v>
      </c>
      <c r="F213" s="283">
        <v>11981</v>
      </c>
      <c r="G213" s="89"/>
      <c r="H213" s="93" t="s">
        <v>8735</v>
      </c>
      <c r="I213" s="89"/>
      <c r="J213" s="89"/>
      <c r="K213" s="89"/>
      <c r="L213" s="89"/>
      <c r="M213" s="153">
        <v>7438.36</v>
      </c>
      <c r="N213" s="153">
        <v>0</v>
      </c>
      <c r="O213" s="153">
        <v>51027.15</v>
      </c>
      <c r="P213" s="153">
        <v>0</v>
      </c>
      <c r="Q213" s="89" t="s">
        <v>670</v>
      </c>
    </row>
    <row r="214" spans="1:17" ht="102">
      <c r="A214" s="89">
        <v>132</v>
      </c>
      <c r="B214" s="89"/>
      <c r="C214" s="90" t="s">
        <v>68</v>
      </c>
      <c r="D214" s="146">
        <v>43542</v>
      </c>
      <c r="E214" s="85" t="s">
        <v>11</v>
      </c>
      <c r="F214" s="283">
        <v>949403</v>
      </c>
      <c r="G214" s="89"/>
      <c r="H214" s="93" t="s">
        <v>8736</v>
      </c>
      <c r="I214" s="89"/>
      <c r="J214" s="89"/>
      <c r="K214" s="89"/>
      <c r="L214" s="89"/>
      <c r="M214" s="153">
        <v>59.01</v>
      </c>
      <c r="N214" s="153">
        <v>0</v>
      </c>
      <c r="O214" s="153">
        <v>404.81</v>
      </c>
      <c r="P214" s="153">
        <v>0</v>
      </c>
      <c r="Q214" s="89" t="s">
        <v>670</v>
      </c>
    </row>
    <row r="215" spans="1:17" ht="63.75">
      <c r="A215" s="89">
        <v>512</v>
      </c>
      <c r="B215" s="89"/>
      <c r="C215" s="90" t="s">
        <v>785</v>
      </c>
      <c r="D215" s="146">
        <v>43544</v>
      </c>
      <c r="E215" s="85" t="s">
        <v>15</v>
      </c>
      <c r="F215" s="283">
        <v>992433</v>
      </c>
      <c r="G215" s="89"/>
      <c r="H215" s="93" t="s">
        <v>8737</v>
      </c>
      <c r="I215" s="89"/>
      <c r="J215" s="89"/>
      <c r="K215" s="89"/>
      <c r="L215" s="89"/>
      <c r="M215" s="153">
        <v>7.29</v>
      </c>
      <c r="N215" s="153">
        <v>0</v>
      </c>
      <c r="O215" s="153">
        <v>50.01</v>
      </c>
      <c r="P215" s="153">
        <v>0</v>
      </c>
      <c r="Q215" s="89" t="s">
        <v>670</v>
      </c>
    </row>
    <row r="216" spans="1:17" ht="63.75">
      <c r="A216" s="89">
        <v>512</v>
      </c>
      <c r="B216" s="89"/>
      <c r="C216" s="90" t="s">
        <v>785</v>
      </c>
      <c r="D216" s="146">
        <v>43544</v>
      </c>
      <c r="E216" s="85" t="s">
        <v>15</v>
      </c>
      <c r="F216" s="283">
        <v>992435</v>
      </c>
      <c r="G216" s="89"/>
      <c r="H216" s="93" t="s">
        <v>5999</v>
      </c>
      <c r="I216" s="89"/>
      <c r="J216" s="89"/>
      <c r="K216" s="89"/>
      <c r="L216" s="89"/>
      <c r="M216" s="153">
        <v>7.29</v>
      </c>
      <c r="N216" s="153">
        <v>0</v>
      </c>
      <c r="O216" s="153">
        <v>50.01</v>
      </c>
      <c r="P216" s="153">
        <v>0</v>
      </c>
      <c r="Q216" s="89" t="s">
        <v>670</v>
      </c>
    </row>
    <row r="217" spans="1:17" ht="63.75">
      <c r="A217" s="89">
        <v>512</v>
      </c>
      <c r="B217" s="89"/>
      <c r="C217" s="90" t="s">
        <v>785</v>
      </c>
      <c r="D217" s="146">
        <v>43544</v>
      </c>
      <c r="E217" s="85" t="s">
        <v>15</v>
      </c>
      <c r="F217" s="283">
        <v>992445</v>
      </c>
      <c r="G217" s="89"/>
      <c r="H217" s="93" t="s">
        <v>8738</v>
      </c>
      <c r="I217" s="89"/>
      <c r="J217" s="89"/>
      <c r="K217" s="89"/>
      <c r="L217" s="89"/>
      <c r="M217" s="153">
        <v>7.29</v>
      </c>
      <c r="N217" s="153">
        <v>0</v>
      </c>
      <c r="O217" s="153">
        <v>50.01</v>
      </c>
      <c r="P217" s="153">
        <v>0</v>
      </c>
      <c r="Q217" s="89" t="s">
        <v>670</v>
      </c>
    </row>
    <row r="218" spans="1:17" ht="63.75">
      <c r="A218" s="89" t="s">
        <v>557</v>
      </c>
      <c r="B218" s="89"/>
      <c r="C218" s="90" t="s">
        <v>783</v>
      </c>
      <c r="D218" s="146">
        <v>43544</v>
      </c>
      <c r="E218" s="85" t="s">
        <v>20</v>
      </c>
      <c r="F218" s="283">
        <v>11900</v>
      </c>
      <c r="G218" s="89"/>
      <c r="H218" s="93" t="s">
        <v>8739</v>
      </c>
      <c r="I218" s="89"/>
      <c r="J218" s="89"/>
      <c r="K218" s="89"/>
      <c r="L218" s="89"/>
      <c r="M218" s="153">
        <v>2501847.94</v>
      </c>
      <c r="N218" s="153">
        <v>0</v>
      </c>
      <c r="O218" s="153">
        <v>17162676.870000001</v>
      </c>
      <c r="P218" s="153">
        <v>0</v>
      </c>
      <c r="Q218" s="89" t="s">
        <v>670</v>
      </c>
    </row>
    <row r="219" spans="1:17" ht="63.75">
      <c r="A219" s="89" t="s">
        <v>557</v>
      </c>
      <c r="B219" s="89"/>
      <c r="C219" s="90" t="s">
        <v>783</v>
      </c>
      <c r="D219" s="146">
        <v>43544</v>
      </c>
      <c r="E219" s="85" t="s">
        <v>20</v>
      </c>
      <c r="F219" s="283">
        <v>11901</v>
      </c>
      <c r="G219" s="89"/>
      <c r="H219" s="93" t="s">
        <v>8740</v>
      </c>
      <c r="I219" s="89"/>
      <c r="J219" s="89"/>
      <c r="K219" s="89"/>
      <c r="L219" s="89"/>
      <c r="M219" s="153">
        <v>19339.73</v>
      </c>
      <c r="N219" s="153">
        <v>0</v>
      </c>
      <c r="O219" s="153">
        <v>132670.54999999999</v>
      </c>
      <c r="P219" s="153">
        <v>0</v>
      </c>
      <c r="Q219" s="89" t="s">
        <v>670</v>
      </c>
    </row>
    <row r="220" spans="1:17" ht="76.5">
      <c r="A220" s="89" t="s">
        <v>557</v>
      </c>
      <c r="B220" s="89"/>
      <c r="C220" s="90" t="s">
        <v>783</v>
      </c>
      <c r="D220" s="146">
        <v>43544</v>
      </c>
      <c r="E220" s="85" t="s">
        <v>20</v>
      </c>
      <c r="F220" s="283">
        <v>12002</v>
      </c>
      <c r="G220" s="89"/>
      <c r="H220" s="93" t="s">
        <v>8741</v>
      </c>
      <c r="I220" s="89"/>
      <c r="J220" s="89"/>
      <c r="K220" s="89"/>
      <c r="L220" s="89"/>
      <c r="M220" s="153">
        <v>695860.55</v>
      </c>
      <c r="N220" s="153">
        <v>0</v>
      </c>
      <c r="O220" s="153">
        <v>4773603.37</v>
      </c>
      <c r="P220" s="153">
        <v>0</v>
      </c>
      <c r="Q220" s="89" t="s">
        <v>670</v>
      </c>
    </row>
    <row r="221" spans="1:17" ht="63.75">
      <c r="A221" s="89" t="s">
        <v>557</v>
      </c>
      <c r="B221" s="89"/>
      <c r="C221" s="90" t="s">
        <v>783</v>
      </c>
      <c r="D221" s="146">
        <v>43544</v>
      </c>
      <c r="E221" s="85" t="s">
        <v>13</v>
      </c>
      <c r="F221" s="283">
        <v>949493</v>
      </c>
      <c r="G221" s="89"/>
      <c r="H221" s="93" t="s">
        <v>8742</v>
      </c>
      <c r="I221" s="89"/>
      <c r="J221" s="89"/>
      <c r="K221" s="89"/>
      <c r="L221" s="89"/>
      <c r="M221" s="153">
        <v>20</v>
      </c>
      <c r="N221" s="153">
        <v>0</v>
      </c>
      <c r="O221" s="153">
        <v>137.19999999999999</v>
      </c>
      <c r="P221" s="153">
        <v>0</v>
      </c>
      <c r="Q221" s="89" t="s">
        <v>670</v>
      </c>
    </row>
    <row r="222" spans="1:17" ht="51">
      <c r="A222" s="89" t="s">
        <v>556</v>
      </c>
      <c r="B222" s="89"/>
      <c r="C222" s="90" t="s">
        <v>616</v>
      </c>
      <c r="D222" s="146">
        <v>43544</v>
      </c>
      <c r="E222" s="85" t="s">
        <v>23</v>
      </c>
      <c r="F222" s="283">
        <v>18790</v>
      </c>
      <c r="G222" s="89"/>
      <c r="H222" s="93" t="s">
        <v>8743</v>
      </c>
      <c r="I222" s="89"/>
      <c r="J222" s="89"/>
      <c r="K222" s="89"/>
      <c r="L222" s="89"/>
      <c r="M222" s="153">
        <v>0</v>
      </c>
      <c r="N222" s="153">
        <v>0</v>
      </c>
      <c r="O222" s="153">
        <v>0</v>
      </c>
      <c r="P222" s="153">
        <v>0.01</v>
      </c>
      <c r="Q222" s="89" t="s">
        <v>670</v>
      </c>
    </row>
    <row r="223" spans="1:17" ht="63.75">
      <c r="A223" s="89">
        <v>287</v>
      </c>
      <c r="B223" s="89"/>
      <c r="C223" s="90" t="s">
        <v>126</v>
      </c>
      <c r="D223" s="146">
        <v>43545</v>
      </c>
      <c r="E223" s="85" t="s">
        <v>6</v>
      </c>
      <c r="F223" s="283">
        <v>992892</v>
      </c>
      <c r="G223" s="89"/>
      <c r="H223" s="93" t="s">
        <v>8744</v>
      </c>
      <c r="I223" s="89"/>
      <c r="J223" s="89"/>
      <c r="K223" s="89"/>
      <c r="L223" s="89"/>
      <c r="M223" s="153">
        <v>0</v>
      </c>
      <c r="N223" s="153">
        <v>5000000</v>
      </c>
      <c r="O223" s="153">
        <v>0</v>
      </c>
      <c r="P223" s="153">
        <v>34300000</v>
      </c>
      <c r="Q223" s="89" t="s">
        <v>670</v>
      </c>
    </row>
    <row r="224" spans="1:17" ht="76.5">
      <c r="A224" s="89">
        <v>660</v>
      </c>
      <c r="B224" s="89"/>
      <c r="C224" s="90" t="s">
        <v>188</v>
      </c>
      <c r="D224" s="146">
        <v>43545</v>
      </c>
      <c r="E224" s="85" t="s">
        <v>671</v>
      </c>
      <c r="F224" s="283">
        <v>254036</v>
      </c>
      <c r="G224" s="89"/>
      <c r="H224" s="93" t="s">
        <v>8745</v>
      </c>
      <c r="I224" s="89"/>
      <c r="J224" s="89"/>
      <c r="K224" s="89"/>
      <c r="L224" s="89"/>
      <c r="M224" s="153">
        <v>0</v>
      </c>
      <c r="N224" s="153">
        <v>266.02</v>
      </c>
      <c r="O224" s="153">
        <v>0</v>
      </c>
      <c r="P224" s="153">
        <v>1824.9</v>
      </c>
      <c r="Q224" s="89" t="s">
        <v>670</v>
      </c>
    </row>
    <row r="225" spans="1:17" ht="63.75">
      <c r="A225" s="89">
        <v>512</v>
      </c>
      <c r="B225" s="89"/>
      <c r="C225" s="90" t="s">
        <v>785</v>
      </c>
      <c r="D225" s="146">
        <v>43545</v>
      </c>
      <c r="E225" s="85" t="s">
        <v>15</v>
      </c>
      <c r="F225" s="283">
        <v>993023</v>
      </c>
      <c r="G225" s="89"/>
      <c r="H225" s="93" t="s">
        <v>8746</v>
      </c>
      <c r="I225" s="89"/>
      <c r="J225" s="89"/>
      <c r="K225" s="89"/>
      <c r="L225" s="89"/>
      <c r="M225" s="153">
        <v>7.29</v>
      </c>
      <c r="N225" s="153">
        <v>0</v>
      </c>
      <c r="O225" s="153">
        <v>50.01</v>
      </c>
      <c r="P225" s="153">
        <v>0</v>
      </c>
      <c r="Q225" s="89" t="s">
        <v>670</v>
      </c>
    </row>
    <row r="226" spans="1:17" ht="76.5">
      <c r="A226" s="89" t="s">
        <v>557</v>
      </c>
      <c r="B226" s="89"/>
      <c r="C226" s="90" t="s">
        <v>783</v>
      </c>
      <c r="D226" s="146">
        <v>43545</v>
      </c>
      <c r="E226" s="85" t="s">
        <v>20</v>
      </c>
      <c r="F226" s="283">
        <v>11915</v>
      </c>
      <c r="G226" s="89"/>
      <c r="H226" s="93" t="s">
        <v>8747</v>
      </c>
      <c r="I226" s="89"/>
      <c r="J226" s="89"/>
      <c r="K226" s="89"/>
      <c r="L226" s="89"/>
      <c r="M226" s="153">
        <v>156455.43</v>
      </c>
      <c r="N226" s="153">
        <v>0</v>
      </c>
      <c r="O226" s="153">
        <v>1073284.25</v>
      </c>
      <c r="P226" s="153">
        <v>0</v>
      </c>
      <c r="Q226" s="89" t="s">
        <v>670</v>
      </c>
    </row>
    <row r="227" spans="1:17" ht="76.5">
      <c r="A227" s="89" t="s">
        <v>557</v>
      </c>
      <c r="B227" s="89"/>
      <c r="C227" s="90" t="s">
        <v>783</v>
      </c>
      <c r="D227" s="146">
        <v>43545</v>
      </c>
      <c r="E227" s="85" t="s">
        <v>20</v>
      </c>
      <c r="F227" s="283">
        <v>11913</v>
      </c>
      <c r="G227" s="89"/>
      <c r="H227" s="93" t="s">
        <v>8748</v>
      </c>
      <c r="I227" s="89"/>
      <c r="J227" s="89"/>
      <c r="K227" s="89"/>
      <c r="L227" s="89"/>
      <c r="M227" s="153">
        <v>4448162.49</v>
      </c>
      <c r="N227" s="153">
        <v>0</v>
      </c>
      <c r="O227" s="153">
        <v>30514394.68</v>
      </c>
      <c r="P227" s="153">
        <v>0</v>
      </c>
      <c r="Q227" s="89" t="s">
        <v>670</v>
      </c>
    </row>
    <row r="228" spans="1:17" ht="76.5">
      <c r="A228" s="89" t="s">
        <v>557</v>
      </c>
      <c r="B228" s="89"/>
      <c r="C228" s="90" t="s">
        <v>783</v>
      </c>
      <c r="D228" s="146">
        <v>43545</v>
      </c>
      <c r="E228" s="85" t="s">
        <v>20</v>
      </c>
      <c r="F228" s="283">
        <v>11914</v>
      </c>
      <c r="G228" s="89"/>
      <c r="H228" s="93" t="s">
        <v>8749</v>
      </c>
      <c r="I228" s="89"/>
      <c r="J228" s="89"/>
      <c r="K228" s="89"/>
      <c r="L228" s="89"/>
      <c r="M228" s="153">
        <v>488932.35</v>
      </c>
      <c r="N228" s="153">
        <v>0</v>
      </c>
      <c r="O228" s="153">
        <v>3354075.92</v>
      </c>
      <c r="P228" s="153">
        <v>0</v>
      </c>
      <c r="Q228" s="89" t="s">
        <v>670</v>
      </c>
    </row>
    <row r="229" spans="1:17" ht="76.5">
      <c r="A229" s="89" t="s">
        <v>557</v>
      </c>
      <c r="B229" s="89"/>
      <c r="C229" s="90" t="s">
        <v>783</v>
      </c>
      <c r="D229" s="146">
        <v>43545</v>
      </c>
      <c r="E229" s="85" t="s">
        <v>20</v>
      </c>
      <c r="F229" s="283">
        <v>11910</v>
      </c>
      <c r="G229" s="89"/>
      <c r="H229" s="93" t="s">
        <v>8750</v>
      </c>
      <c r="I229" s="89"/>
      <c r="J229" s="89"/>
      <c r="K229" s="89"/>
      <c r="L229" s="89"/>
      <c r="M229" s="153">
        <v>1699715.64</v>
      </c>
      <c r="N229" s="153">
        <v>0</v>
      </c>
      <c r="O229" s="153">
        <v>11660049.289999999</v>
      </c>
      <c r="P229" s="153">
        <v>0</v>
      </c>
      <c r="Q229" s="89" t="s">
        <v>670</v>
      </c>
    </row>
    <row r="230" spans="1:17" ht="76.5">
      <c r="A230" s="89" t="s">
        <v>557</v>
      </c>
      <c r="B230" s="89"/>
      <c r="C230" s="90" t="s">
        <v>783</v>
      </c>
      <c r="D230" s="146">
        <v>43545</v>
      </c>
      <c r="E230" s="85" t="s">
        <v>20</v>
      </c>
      <c r="F230" s="283">
        <v>11909</v>
      </c>
      <c r="G230" s="89"/>
      <c r="H230" s="93" t="s">
        <v>8751</v>
      </c>
      <c r="I230" s="89"/>
      <c r="J230" s="89"/>
      <c r="K230" s="89"/>
      <c r="L230" s="89"/>
      <c r="M230" s="153">
        <v>2176718.46</v>
      </c>
      <c r="N230" s="153">
        <v>0</v>
      </c>
      <c r="O230" s="153">
        <v>14932288.640000001</v>
      </c>
      <c r="P230" s="153">
        <v>0</v>
      </c>
      <c r="Q230" s="89" t="s">
        <v>670</v>
      </c>
    </row>
    <row r="231" spans="1:17" ht="76.5">
      <c r="A231" s="89" t="s">
        <v>557</v>
      </c>
      <c r="B231" s="89"/>
      <c r="C231" s="90" t="s">
        <v>783</v>
      </c>
      <c r="D231" s="146">
        <v>43545</v>
      </c>
      <c r="E231" s="85" t="s">
        <v>20</v>
      </c>
      <c r="F231" s="283">
        <v>11906</v>
      </c>
      <c r="G231" s="89"/>
      <c r="H231" s="93" t="s">
        <v>8752</v>
      </c>
      <c r="I231" s="89"/>
      <c r="J231" s="89"/>
      <c r="K231" s="89"/>
      <c r="L231" s="89"/>
      <c r="M231" s="153">
        <v>324475.63</v>
      </c>
      <c r="N231" s="153">
        <v>0</v>
      </c>
      <c r="O231" s="153">
        <v>2225902.8199999998</v>
      </c>
      <c r="P231" s="153">
        <v>0</v>
      </c>
      <c r="Q231" s="89" t="s">
        <v>670</v>
      </c>
    </row>
    <row r="232" spans="1:17" ht="63.75">
      <c r="A232" s="89" t="s">
        <v>557</v>
      </c>
      <c r="B232" s="89"/>
      <c r="C232" s="90" t="s">
        <v>783</v>
      </c>
      <c r="D232" s="146">
        <v>43545</v>
      </c>
      <c r="E232" s="85" t="s">
        <v>20</v>
      </c>
      <c r="F232" s="283">
        <v>11904</v>
      </c>
      <c r="G232" s="89"/>
      <c r="H232" s="93" t="s">
        <v>8753</v>
      </c>
      <c r="I232" s="89"/>
      <c r="J232" s="89"/>
      <c r="K232" s="89"/>
      <c r="L232" s="89"/>
      <c r="M232" s="153">
        <v>10240.14</v>
      </c>
      <c r="N232" s="153">
        <v>0</v>
      </c>
      <c r="O232" s="153">
        <v>70247.360000000001</v>
      </c>
      <c r="P232" s="153">
        <v>0</v>
      </c>
      <c r="Q232" s="89" t="s">
        <v>670</v>
      </c>
    </row>
    <row r="233" spans="1:17" ht="76.5">
      <c r="A233" s="89" t="s">
        <v>557</v>
      </c>
      <c r="B233" s="89"/>
      <c r="C233" s="90" t="s">
        <v>783</v>
      </c>
      <c r="D233" s="146">
        <v>43545</v>
      </c>
      <c r="E233" s="85" t="s">
        <v>20</v>
      </c>
      <c r="F233" s="283">
        <v>11903</v>
      </c>
      <c r="G233" s="89"/>
      <c r="H233" s="93" t="s">
        <v>8754</v>
      </c>
      <c r="I233" s="89"/>
      <c r="J233" s="89"/>
      <c r="K233" s="89"/>
      <c r="L233" s="89"/>
      <c r="M233" s="153">
        <v>1492918.42</v>
      </c>
      <c r="N233" s="153">
        <v>0</v>
      </c>
      <c r="O233" s="153">
        <v>10241420.359999999</v>
      </c>
      <c r="P233" s="153">
        <v>0</v>
      </c>
      <c r="Q233" s="89" t="s">
        <v>670</v>
      </c>
    </row>
    <row r="234" spans="1:17" ht="63.75">
      <c r="A234" s="89" t="s">
        <v>557</v>
      </c>
      <c r="B234" s="89"/>
      <c r="C234" s="90" t="s">
        <v>783</v>
      </c>
      <c r="D234" s="146">
        <v>43545</v>
      </c>
      <c r="E234" s="85" t="s">
        <v>20</v>
      </c>
      <c r="F234" s="283">
        <v>11911</v>
      </c>
      <c r="G234" s="89"/>
      <c r="H234" s="93" t="s">
        <v>8755</v>
      </c>
      <c r="I234" s="89"/>
      <c r="J234" s="89"/>
      <c r="K234" s="89"/>
      <c r="L234" s="89"/>
      <c r="M234" s="153">
        <v>593022.89</v>
      </c>
      <c r="N234" s="153">
        <v>0</v>
      </c>
      <c r="O234" s="153">
        <v>4068137.03</v>
      </c>
      <c r="P234" s="153">
        <v>0</v>
      </c>
      <c r="Q234" s="89" t="s">
        <v>670</v>
      </c>
    </row>
    <row r="235" spans="1:17" ht="63.75">
      <c r="A235" s="89" t="s">
        <v>557</v>
      </c>
      <c r="B235" s="89"/>
      <c r="C235" s="90" t="s">
        <v>783</v>
      </c>
      <c r="D235" s="146">
        <v>43545</v>
      </c>
      <c r="E235" s="85" t="s">
        <v>20</v>
      </c>
      <c r="F235" s="283">
        <v>11902</v>
      </c>
      <c r="G235" s="89"/>
      <c r="H235" s="93" t="s">
        <v>8756</v>
      </c>
      <c r="I235" s="89"/>
      <c r="J235" s="89"/>
      <c r="K235" s="89"/>
      <c r="L235" s="89"/>
      <c r="M235" s="153">
        <v>4796</v>
      </c>
      <c r="N235" s="153">
        <v>0</v>
      </c>
      <c r="O235" s="153">
        <v>32900.559999999998</v>
      </c>
      <c r="P235" s="153">
        <v>0</v>
      </c>
      <c r="Q235" s="89" t="s">
        <v>670</v>
      </c>
    </row>
    <row r="236" spans="1:17" ht="63.75">
      <c r="A236" s="89" t="s">
        <v>557</v>
      </c>
      <c r="B236" s="89"/>
      <c r="C236" s="90" t="s">
        <v>783</v>
      </c>
      <c r="D236" s="146">
        <v>43545</v>
      </c>
      <c r="E236" s="85" t="s">
        <v>20</v>
      </c>
      <c r="F236" s="283">
        <v>11955</v>
      </c>
      <c r="G236" s="89"/>
      <c r="H236" s="93" t="s">
        <v>8757</v>
      </c>
      <c r="I236" s="89"/>
      <c r="J236" s="89"/>
      <c r="K236" s="89"/>
      <c r="L236" s="89"/>
      <c r="M236" s="153">
        <v>3187289.68</v>
      </c>
      <c r="N236" s="153">
        <v>0</v>
      </c>
      <c r="O236" s="153">
        <v>21864807.199999999</v>
      </c>
      <c r="P236" s="153">
        <v>0</v>
      </c>
      <c r="Q236" s="89" t="s">
        <v>670</v>
      </c>
    </row>
    <row r="237" spans="1:17" ht="63.75">
      <c r="A237" s="89" t="s">
        <v>557</v>
      </c>
      <c r="B237" s="89"/>
      <c r="C237" s="90" t="s">
        <v>783</v>
      </c>
      <c r="D237" s="146">
        <v>43545</v>
      </c>
      <c r="E237" s="85" t="s">
        <v>20</v>
      </c>
      <c r="F237" s="283">
        <v>11952</v>
      </c>
      <c r="G237" s="89"/>
      <c r="H237" s="93" t="s">
        <v>8758</v>
      </c>
      <c r="I237" s="89"/>
      <c r="J237" s="89"/>
      <c r="K237" s="89"/>
      <c r="L237" s="89"/>
      <c r="M237" s="153">
        <v>944009.38</v>
      </c>
      <c r="N237" s="153">
        <v>0</v>
      </c>
      <c r="O237" s="153">
        <v>6475904.3499999996</v>
      </c>
      <c r="P237" s="153">
        <v>0</v>
      </c>
      <c r="Q237" s="89" t="s">
        <v>670</v>
      </c>
    </row>
    <row r="238" spans="1:17" ht="76.5">
      <c r="A238" s="89" t="s">
        <v>557</v>
      </c>
      <c r="B238" s="89"/>
      <c r="C238" s="90" t="s">
        <v>783</v>
      </c>
      <c r="D238" s="146">
        <v>43545</v>
      </c>
      <c r="E238" s="85" t="s">
        <v>20</v>
      </c>
      <c r="F238" s="283">
        <v>11953</v>
      </c>
      <c r="G238" s="89"/>
      <c r="H238" s="93" t="s">
        <v>8759</v>
      </c>
      <c r="I238" s="89"/>
      <c r="J238" s="89"/>
      <c r="K238" s="89"/>
      <c r="L238" s="89"/>
      <c r="M238" s="153">
        <v>2684374.07</v>
      </c>
      <c r="N238" s="153">
        <v>0</v>
      </c>
      <c r="O238" s="153">
        <v>18414806.120000001</v>
      </c>
      <c r="P238" s="153">
        <v>0</v>
      </c>
      <c r="Q238" s="89" t="s">
        <v>670</v>
      </c>
    </row>
    <row r="239" spans="1:17" ht="89.25">
      <c r="A239" s="89" t="s">
        <v>556</v>
      </c>
      <c r="B239" s="89"/>
      <c r="C239" s="90" t="s">
        <v>616</v>
      </c>
      <c r="D239" s="146">
        <v>43545</v>
      </c>
      <c r="E239" s="85" t="s">
        <v>13</v>
      </c>
      <c r="F239" s="283">
        <v>949621</v>
      </c>
      <c r="G239" s="89"/>
      <c r="H239" s="93" t="s">
        <v>8760</v>
      </c>
      <c r="I239" s="89"/>
      <c r="J239" s="89"/>
      <c r="K239" s="89"/>
      <c r="L239" s="89"/>
      <c r="M239" s="153">
        <v>60</v>
      </c>
      <c r="N239" s="153">
        <v>0</v>
      </c>
      <c r="O239" s="153">
        <v>411.6</v>
      </c>
      <c r="P239" s="153">
        <v>0</v>
      </c>
      <c r="Q239" s="89" t="s">
        <v>670</v>
      </c>
    </row>
    <row r="240" spans="1:17" ht="63.75">
      <c r="A240" s="89">
        <v>512</v>
      </c>
      <c r="B240" s="89"/>
      <c r="C240" s="90" t="s">
        <v>785</v>
      </c>
      <c r="D240" s="146">
        <v>43546</v>
      </c>
      <c r="E240" s="85" t="s">
        <v>15</v>
      </c>
      <c r="F240" s="283">
        <v>994755</v>
      </c>
      <c r="G240" s="89"/>
      <c r="H240" s="93" t="s">
        <v>8761</v>
      </c>
      <c r="I240" s="89"/>
      <c r="J240" s="89"/>
      <c r="K240" s="89"/>
      <c r="L240" s="89"/>
      <c r="M240" s="153">
        <v>7.29</v>
      </c>
      <c r="N240" s="153">
        <v>0</v>
      </c>
      <c r="O240" s="153">
        <v>50.01</v>
      </c>
      <c r="P240" s="153">
        <v>0</v>
      </c>
      <c r="Q240" s="89" t="s">
        <v>670</v>
      </c>
    </row>
    <row r="241" spans="1:17" ht="63.75">
      <c r="A241" s="89" t="s">
        <v>557</v>
      </c>
      <c r="B241" s="89"/>
      <c r="C241" s="90" t="s">
        <v>783</v>
      </c>
      <c r="D241" s="146">
        <v>43546</v>
      </c>
      <c r="E241" s="85" t="s">
        <v>20</v>
      </c>
      <c r="F241" s="283">
        <v>12092</v>
      </c>
      <c r="G241" s="89"/>
      <c r="H241" s="93" t="s">
        <v>8762</v>
      </c>
      <c r="I241" s="89"/>
      <c r="J241" s="89"/>
      <c r="K241" s="89"/>
      <c r="L241" s="89"/>
      <c r="M241" s="153">
        <v>21777.52</v>
      </c>
      <c r="N241" s="153">
        <v>0</v>
      </c>
      <c r="O241" s="153">
        <v>149393.79</v>
      </c>
      <c r="P241" s="153">
        <v>0</v>
      </c>
      <c r="Q241" s="89" t="s">
        <v>670</v>
      </c>
    </row>
    <row r="242" spans="1:17" ht="76.5">
      <c r="A242" s="89" t="s">
        <v>557</v>
      </c>
      <c r="B242" s="89"/>
      <c r="C242" s="90" t="s">
        <v>783</v>
      </c>
      <c r="D242" s="146">
        <v>43546</v>
      </c>
      <c r="E242" s="85" t="s">
        <v>20</v>
      </c>
      <c r="F242" s="283">
        <v>12093</v>
      </c>
      <c r="G242" s="89"/>
      <c r="H242" s="93" t="s">
        <v>8763</v>
      </c>
      <c r="I242" s="89"/>
      <c r="J242" s="89"/>
      <c r="K242" s="89"/>
      <c r="L242" s="89"/>
      <c r="M242" s="153">
        <v>3127038.01</v>
      </c>
      <c r="N242" s="153">
        <v>0</v>
      </c>
      <c r="O242" s="153">
        <v>21451480.75</v>
      </c>
      <c r="P242" s="153">
        <v>0</v>
      </c>
      <c r="Q242" s="89" t="s">
        <v>670</v>
      </c>
    </row>
    <row r="243" spans="1:17" ht="63.75">
      <c r="A243" s="89">
        <v>512</v>
      </c>
      <c r="B243" s="89"/>
      <c r="C243" s="90" t="s">
        <v>785</v>
      </c>
      <c r="D243" s="146">
        <v>43546</v>
      </c>
      <c r="E243" s="85" t="s">
        <v>15</v>
      </c>
      <c r="F243" s="283">
        <v>994751</v>
      </c>
      <c r="G243" s="89"/>
      <c r="H243" s="93" t="s">
        <v>8764</v>
      </c>
      <c r="I243" s="89"/>
      <c r="J243" s="89"/>
      <c r="K243" s="89"/>
      <c r="L243" s="89"/>
      <c r="M243" s="153">
        <v>7.29</v>
      </c>
      <c r="N243" s="153">
        <v>0</v>
      </c>
      <c r="O243" s="153">
        <v>50.01</v>
      </c>
      <c r="P243" s="153">
        <v>0</v>
      </c>
      <c r="Q243" s="89" t="s">
        <v>670</v>
      </c>
    </row>
    <row r="244" spans="1:17" ht="63.75">
      <c r="A244" s="89">
        <v>512</v>
      </c>
      <c r="B244" s="89"/>
      <c r="C244" s="90" t="s">
        <v>785</v>
      </c>
      <c r="D244" s="146">
        <v>43546</v>
      </c>
      <c r="E244" s="85" t="s">
        <v>15</v>
      </c>
      <c r="F244" s="283">
        <v>994757</v>
      </c>
      <c r="G244" s="89"/>
      <c r="H244" s="93" t="s">
        <v>8765</v>
      </c>
      <c r="I244" s="89"/>
      <c r="J244" s="89"/>
      <c r="K244" s="89"/>
      <c r="L244" s="89"/>
      <c r="M244" s="153">
        <v>7.29</v>
      </c>
      <c r="N244" s="153">
        <v>0</v>
      </c>
      <c r="O244" s="153">
        <v>50.01</v>
      </c>
      <c r="P244" s="153">
        <v>0</v>
      </c>
      <c r="Q244" s="89" t="s">
        <v>670</v>
      </c>
    </row>
    <row r="245" spans="1:17" ht="63.75">
      <c r="A245" s="89">
        <v>512</v>
      </c>
      <c r="B245" s="89"/>
      <c r="C245" s="90" t="s">
        <v>785</v>
      </c>
      <c r="D245" s="146">
        <v>43546</v>
      </c>
      <c r="E245" s="85" t="s">
        <v>15</v>
      </c>
      <c r="F245" s="283">
        <v>994761</v>
      </c>
      <c r="G245" s="89"/>
      <c r="H245" s="93" t="s">
        <v>6037</v>
      </c>
      <c r="I245" s="89"/>
      <c r="J245" s="89"/>
      <c r="K245" s="89"/>
      <c r="L245" s="89"/>
      <c r="M245" s="153">
        <v>7.29</v>
      </c>
      <c r="N245" s="153">
        <v>0</v>
      </c>
      <c r="O245" s="153">
        <v>50.01</v>
      </c>
      <c r="P245" s="153">
        <v>0</v>
      </c>
      <c r="Q245" s="89" t="s">
        <v>670</v>
      </c>
    </row>
    <row r="246" spans="1:17" ht="76.5">
      <c r="A246" s="89" t="s">
        <v>557</v>
      </c>
      <c r="B246" s="89"/>
      <c r="C246" s="90" t="s">
        <v>783</v>
      </c>
      <c r="D246" s="146">
        <v>43549</v>
      </c>
      <c r="E246" s="85" t="s">
        <v>6</v>
      </c>
      <c r="F246" s="283">
        <v>995827</v>
      </c>
      <c r="G246" s="89"/>
      <c r="H246" s="93" t="s">
        <v>8766</v>
      </c>
      <c r="I246" s="89"/>
      <c r="J246" s="89"/>
      <c r="K246" s="89"/>
      <c r="L246" s="89"/>
      <c r="M246" s="153">
        <v>0</v>
      </c>
      <c r="N246" s="153">
        <v>714719.66</v>
      </c>
      <c r="O246" s="153">
        <v>0</v>
      </c>
      <c r="P246" s="153">
        <v>4902976.87</v>
      </c>
      <c r="Q246" s="89" t="s">
        <v>670</v>
      </c>
    </row>
    <row r="247" spans="1:17" ht="63.75">
      <c r="A247" s="89">
        <v>512</v>
      </c>
      <c r="B247" s="89"/>
      <c r="C247" s="90" t="s">
        <v>785</v>
      </c>
      <c r="D247" s="146">
        <v>43549</v>
      </c>
      <c r="E247" s="85" t="s">
        <v>6</v>
      </c>
      <c r="F247" s="283">
        <v>949869</v>
      </c>
      <c r="G247" s="89"/>
      <c r="H247" s="93" t="s">
        <v>8767</v>
      </c>
      <c r="I247" s="89"/>
      <c r="J247" s="89"/>
      <c r="K247" s="89"/>
      <c r="L247" s="89"/>
      <c r="M247" s="153">
        <v>0</v>
      </c>
      <c r="N247" s="153">
        <v>932754.4</v>
      </c>
      <c r="O247" s="153">
        <v>0</v>
      </c>
      <c r="P247" s="153">
        <v>6398695.1799999997</v>
      </c>
      <c r="Q247" s="89" t="s">
        <v>670</v>
      </c>
    </row>
    <row r="248" spans="1:17" ht="76.5">
      <c r="A248" s="89" t="s">
        <v>557</v>
      </c>
      <c r="B248" s="89"/>
      <c r="C248" s="90" t="s">
        <v>783</v>
      </c>
      <c r="D248" s="146">
        <v>43549</v>
      </c>
      <c r="E248" s="85" t="s">
        <v>20</v>
      </c>
      <c r="F248" s="283">
        <v>11998</v>
      </c>
      <c r="G248" s="89"/>
      <c r="H248" s="93" t="s">
        <v>8768</v>
      </c>
      <c r="I248" s="89"/>
      <c r="J248" s="89"/>
      <c r="K248" s="89"/>
      <c r="L248" s="89"/>
      <c r="M248" s="153">
        <v>1544070.29</v>
      </c>
      <c r="N248" s="153">
        <v>0</v>
      </c>
      <c r="O248" s="153">
        <v>10592322.189999999</v>
      </c>
      <c r="P248" s="153">
        <v>0</v>
      </c>
      <c r="Q248" s="89" t="s">
        <v>670</v>
      </c>
    </row>
    <row r="249" spans="1:17" ht="63.75">
      <c r="A249" s="89" t="s">
        <v>557</v>
      </c>
      <c r="B249" s="89"/>
      <c r="C249" s="90" t="s">
        <v>783</v>
      </c>
      <c r="D249" s="146">
        <v>43549</v>
      </c>
      <c r="E249" s="85" t="s">
        <v>20</v>
      </c>
      <c r="F249" s="283">
        <v>11986</v>
      </c>
      <c r="G249" s="89"/>
      <c r="H249" s="93" t="s">
        <v>8769</v>
      </c>
      <c r="I249" s="89"/>
      <c r="J249" s="89"/>
      <c r="K249" s="89"/>
      <c r="L249" s="89"/>
      <c r="M249" s="153">
        <v>62503.72</v>
      </c>
      <c r="N249" s="153">
        <v>0</v>
      </c>
      <c r="O249" s="153">
        <v>428775.52</v>
      </c>
      <c r="P249" s="153">
        <v>0</v>
      </c>
      <c r="Q249" s="89" t="s">
        <v>670</v>
      </c>
    </row>
    <row r="250" spans="1:17" ht="63.75">
      <c r="A250" s="89" t="s">
        <v>557</v>
      </c>
      <c r="B250" s="89"/>
      <c r="C250" s="90" t="s">
        <v>783</v>
      </c>
      <c r="D250" s="146">
        <v>43549</v>
      </c>
      <c r="E250" s="85" t="s">
        <v>20</v>
      </c>
      <c r="F250" s="283">
        <v>11990</v>
      </c>
      <c r="G250" s="89"/>
      <c r="H250" s="93" t="s">
        <v>8770</v>
      </c>
      <c r="I250" s="89"/>
      <c r="J250" s="89"/>
      <c r="K250" s="89"/>
      <c r="L250" s="89"/>
      <c r="M250" s="153">
        <v>24050</v>
      </c>
      <c r="N250" s="153">
        <v>0</v>
      </c>
      <c r="O250" s="153">
        <v>164983</v>
      </c>
      <c r="P250" s="153">
        <v>0</v>
      </c>
      <c r="Q250" s="89" t="s">
        <v>670</v>
      </c>
    </row>
    <row r="251" spans="1:17" ht="63.75">
      <c r="A251" s="89" t="s">
        <v>557</v>
      </c>
      <c r="B251" s="89"/>
      <c r="C251" s="90" t="s">
        <v>783</v>
      </c>
      <c r="D251" s="146">
        <v>43549</v>
      </c>
      <c r="E251" s="85" t="s">
        <v>20</v>
      </c>
      <c r="F251" s="283">
        <v>11989</v>
      </c>
      <c r="G251" s="89"/>
      <c r="H251" s="93" t="s">
        <v>8771</v>
      </c>
      <c r="I251" s="89"/>
      <c r="J251" s="89"/>
      <c r="K251" s="89"/>
      <c r="L251" s="89"/>
      <c r="M251" s="153">
        <v>19748.18</v>
      </c>
      <c r="N251" s="153">
        <v>0</v>
      </c>
      <c r="O251" s="153">
        <v>135472.51</v>
      </c>
      <c r="P251" s="153">
        <v>0</v>
      </c>
      <c r="Q251" s="89" t="s">
        <v>670</v>
      </c>
    </row>
    <row r="252" spans="1:17" ht="76.5">
      <c r="A252" s="89" t="s">
        <v>557</v>
      </c>
      <c r="B252" s="89"/>
      <c r="C252" s="90" t="s">
        <v>783</v>
      </c>
      <c r="D252" s="146">
        <v>43549</v>
      </c>
      <c r="E252" s="85" t="s">
        <v>13</v>
      </c>
      <c r="F252" s="283">
        <v>949859</v>
      </c>
      <c r="G252" s="89"/>
      <c r="H252" s="93" t="s">
        <v>8772</v>
      </c>
      <c r="I252" s="89"/>
      <c r="J252" s="89"/>
      <c r="K252" s="89"/>
      <c r="L252" s="89"/>
      <c r="M252" s="153">
        <v>95.48</v>
      </c>
      <c r="N252" s="153">
        <v>0</v>
      </c>
      <c r="O252" s="153">
        <v>654.99</v>
      </c>
      <c r="P252" s="153">
        <v>0</v>
      </c>
      <c r="Q252" s="89" t="s">
        <v>670</v>
      </c>
    </row>
    <row r="253" spans="1:17" ht="51">
      <c r="A253" s="89" t="s">
        <v>556</v>
      </c>
      <c r="B253" s="89"/>
      <c r="C253" s="90" t="s">
        <v>616</v>
      </c>
      <c r="D253" s="146">
        <v>43549</v>
      </c>
      <c r="E253" s="85" t="s">
        <v>23</v>
      </c>
      <c r="F253" s="283">
        <v>18802</v>
      </c>
      <c r="G253" s="89"/>
      <c r="H253" s="93" t="s">
        <v>8773</v>
      </c>
      <c r="I253" s="89"/>
      <c r="J253" s="89"/>
      <c r="K253" s="89"/>
      <c r="L253" s="89"/>
      <c r="M253" s="153">
        <v>0</v>
      </c>
      <c r="N253" s="153">
        <v>0</v>
      </c>
      <c r="O253" s="153">
        <v>0</v>
      </c>
      <c r="P253" s="153">
        <v>0.01</v>
      </c>
      <c r="Q253" s="89" t="s">
        <v>670</v>
      </c>
    </row>
    <row r="254" spans="1:17" ht="63.75">
      <c r="A254" s="89">
        <v>512</v>
      </c>
      <c r="B254" s="89"/>
      <c r="C254" s="90" t="s">
        <v>785</v>
      </c>
      <c r="D254" s="146">
        <v>43550</v>
      </c>
      <c r="E254" s="85" t="s">
        <v>15</v>
      </c>
      <c r="F254" s="283">
        <v>996438</v>
      </c>
      <c r="G254" s="89"/>
      <c r="H254" s="93" t="s">
        <v>8774</v>
      </c>
      <c r="I254" s="89"/>
      <c r="J254" s="89"/>
      <c r="K254" s="89"/>
      <c r="L254" s="89"/>
      <c r="M254" s="153">
        <v>7.29</v>
      </c>
      <c r="N254" s="153">
        <v>0</v>
      </c>
      <c r="O254" s="153">
        <v>50.01</v>
      </c>
      <c r="P254" s="153">
        <v>0</v>
      </c>
      <c r="Q254" s="89" t="s">
        <v>670</v>
      </c>
    </row>
    <row r="255" spans="1:17" ht="51">
      <c r="A255" s="89">
        <v>86</v>
      </c>
      <c r="B255" s="89"/>
      <c r="C255" s="90" t="s">
        <v>56</v>
      </c>
      <c r="D255" s="146">
        <v>43550</v>
      </c>
      <c r="E255" s="85" t="s">
        <v>6</v>
      </c>
      <c r="F255" s="283">
        <v>996952</v>
      </c>
      <c r="G255" s="89"/>
      <c r="H255" s="93" t="s">
        <v>8775</v>
      </c>
      <c r="I255" s="89"/>
      <c r="J255" s="89"/>
      <c r="K255" s="89"/>
      <c r="L255" s="89"/>
      <c r="M255" s="153">
        <v>0</v>
      </c>
      <c r="N255" s="153">
        <v>103466.7</v>
      </c>
      <c r="O255" s="153">
        <v>0</v>
      </c>
      <c r="P255" s="153">
        <v>709781.56</v>
      </c>
      <c r="Q255" s="89" t="s">
        <v>670</v>
      </c>
    </row>
    <row r="256" spans="1:17" ht="63.75">
      <c r="A256" s="89">
        <v>86</v>
      </c>
      <c r="B256" s="89"/>
      <c r="C256" s="90" t="s">
        <v>56</v>
      </c>
      <c r="D256" s="146">
        <v>43550</v>
      </c>
      <c r="E256" s="85" t="s">
        <v>11</v>
      </c>
      <c r="F256" s="283">
        <v>996952</v>
      </c>
      <c r="G256" s="89"/>
      <c r="H256" s="93" t="s">
        <v>8776</v>
      </c>
      <c r="I256" s="89"/>
      <c r="J256" s="89"/>
      <c r="K256" s="89"/>
      <c r="L256" s="89"/>
      <c r="M256" s="153">
        <v>7.29</v>
      </c>
      <c r="N256" s="153">
        <v>0</v>
      </c>
      <c r="O256" s="153">
        <v>50.01</v>
      </c>
      <c r="P256" s="153">
        <v>0</v>
      </c>
      <c r="Q256" s="89" t="s">
        <v>670</v>
      </c>
    </row>
    <row r="257" spans="1:17" ht="63.75">
      <c r="A257" s="89" t="s">
        <v>557</v>
      </c>
      <c r="B257" s="89"/>
      <c r="C257" s="90" t="s">
        <v>783</v>
      </c>
      <c r="D257" s="146">
        <v>43550</v>
      </c>
      <c r="E257" s="85" t="s">
        <v>20</v>
      </c>
      <c r="F257" s="283">
        <v>11960</v>
      </c>
      <c r="G257" s="89"/>
      <c r="H257" s="93" t="s">
        <v>8777</v>
      </c>
      <c r="I257" s="89"/>
      <c r="J257" s="89"/>
      <c r="K257" s="89"/>
      <c r="L257" s="89"/>
      <c r="M257" s="153">
        <v>5861.52</v>
      </c>
      <c r="N257" s="153">
        <v>0</v>
      </c>
      <c r="O257" s="153">
        <v>40210.03</v>
      </c>
      <c r="P257" s="153">
        <v>0</v>
      </c>
      <c r="Q257" s="89" t="s">
        <v>670</v>
      </c>
    </row>
    <row r="258" spans="1:17" ht="76.5">
      <c r="A258" s="89" t="s">
        <v>557</v>
      </c>
      <c r="B258" s="89"/>
      <c r="C258" s="90" t="s">
        <v>783</v>
      </c>
      <c r="D258" s="146">
        <v>43550</v>
      </c>
      <c r="E258" s="85" t="s">
        <v>20</v>
      </c>
      <c r="F258" s="283">
        <v>12097</v>
      </c>
      <c r="G258" s="89"/>
      <c r="H258" s="93" t="s">
        <v>8778</v>
      </c>
      <c r="I258" s="89"/>
      <c r="J258" s="89"/>
      <c r="K258" s="89"/>
      <c r="L258" s="89"/>
      <c r="M258" s="153">
        <v>422522.47</v>
      </c>
      <c r="N258" s="153">
        <v>0</v>
      </c>
      <c r="O258" s="153">
        <v>2898504.14</v>
      </c>
      <c r="P258" s="153">
        <v>0</v>
      </c>
      <c r="Q258" s="89" t="s">
        <v>670</v>
      </c>
    </row>
    <row r="259" spans="1:17" ht="51">
      <c r="A259" s="89">
        <v>86</v>
      </c>
      <c r="B259" s="89"/>
      <c r="C259" s="90" t="s">
        <v>56</v>
      </c>
      <c r="D259" s="146">
        <v>43550</v>
      </c>
      <c r="E259" s="85" t="s">
        <v>6</v>
      </c>
      <c r="F259" s="283">
        <v>949984</v>
      </c>
      <c r="G259" s="89"/>
      <c r="H259" s="93" t="s">
        <v>8779</v>
      </c>
      <c r="I259" s="89"/>
      <c r="J259" s="89"/>
      <c r="K259" s="89"/>
      <c r="L259" s="89"/>
      <c r="M259" s="153">
        <v>0</v>
      </c>
      <c r="N259" s="153">
        <v>11365.57</v>
      </c>
      <c r="O259" s="153">
        <v>0</v>
      </c>
      <c r="P259" s="153">
        <v>77967.81</v>
      </c>
      <c r="Q259" s="89" t="s">
        <v>670</v>
      </c>
    </row>
    <row r="260" spans="1:17" ht="63.75">
      <c r="A260" s="89">
        <v>512</v>
      </c>
      <c r="B260" s="89"/>
      <c r="C260" s="90" t="s">
        <v>785</v>
      </c>
      <c r="D260" s="146">
        <v>43550</v>
      </c>
      <c r="E260" s="85" t="s">
        <v>11</v>
      </c>
      <c r="F260" s="283">
        <v>950023</v>
      </c>
      <c r="G260" s="89"/>
      <c r="H260" s="93" t="s">
        <v>8780</v>
      </c>
      <c r="I260" s="89"/>
      <c r="J260" s="89"/>
      <c r="K260" s="89"/>
      <c r="L260" s="89"/>
      <c r="M260" s="153">
        <v>7.29</v>
      </c>
      <c r="N260" s="153">
        <v>0</v>
      </c>
      <c r="O260" s="153">
        <v>50.01</v>
      </c>
      <c r="P260" s="153">
        <v>0</v>
      </c>
      <c r="Q260" s="89" t="s">
        <v>670</v>
      </c>
    </row>
    <row r="261" spans="1:17" ht="51">
      <c r="A261" s="89">
        <v>86</v>
      </c>
      <c r="B261" s="89"/>
      <c r="C261" s="90" t="s">
        <v>56</v>
      </c>
      <c r="D261" s="146">
        <v>43550</v>
      </c>
      <c r="E261" s="85" t="s">
        <v>11</v>
      </c>
      <c r="F261" s="283">
        <v>949984</v>
      </c>
      <c r="G261" s="89"/>
      <c r="H261" s="93" t="s">
        <v>8781</v>
      </c>
      <c r="I261" s="89"/>
      <c r="J261" s="89"/>
      <c r="K261" s="89"/>
      <c r="L261" s="89"/>
      <c r="M261" s="153">
        <v>7.29</v>
      </c>
      <c r="N261" s="153">
        <v>0</v>
      </c>
      <c r="O261" s="153">
        <v>50.01</v>
      </c>
      <c r="P261" s="153">
        <v>0</v>
      </c>
      <c r="Q261" s="89" t="s">
        <v>670</v>
      </c>
    </row>
    <row r="262" spans="1:17" ht="51">
      <c r="A262" s="89" t="s">
        <v>557</v>
      </c>
      <c r="B262" s="89"/>
      <c r="C262" s="90" t="s">
        <v>783</v>
      </c>
      <c r="D262" s="146">
        <v>43551</v>
      </c>
      <c r="E262" s="85" t="s">
        <v>20</v>
      </c>
      <c r="F262" s="283">
        <v>11995</v>
      </c>
      <c r="G262" s="89"/>
      <c r="H262" s="93" t="s">
        <v>8782</v>
      </c>
      <c r="I262" s="89"/>
      <c r="J262" s="89"/>
      <c r="K262" s="89"/>
      <c r="L262" s="89"/>
      <c r="M262" s="153">
        <v>251076.49</v>
      </c>
      <c r="N262" s="153">
        <v>0</v>
      </c>
      <c r="O262" s="153">
        <v>1722384.72</v>
      </c>
      <c r="P262" s="153">
        <v>0</v>
      </c>
      <c r="Q262" s="89" t="s">
        <v>670</v>
      </c>
    </row>
    <row r="263" spans="1:17" ht="51">
      <c r="A263" s="89" t="s">
        <v>557</v>
      </c>
      <c r="B263" s="89"/>
      <c r="C263" s="90" t="s">
        <v>783</v>
      </c>
      <c r="D263" s="146">
        <v>43551</v>
      </c>
      <c r="E263" s="85" t="s">
        <v>20</v>
      </c>
      <c r="F263" s="283">
        <v>11991</v>
      </c>
      <c r="G263" s="89"/>
      <c r="H263" s="93" t="s">
        <v>8783</v>
      </c>
      <c r="I263" s="89"/>
      <c r="J263" s="89"/>
      <c r="K263" s="89"/>
      <c r="L263" s="89"/>
      <c r="M263" s="153">
        <v>5535.1</v>
      </c>
      <c r="N263" s="153">
        <v>0</v>
      </c>
      <c r="O263" s="153">
        <v>37970.79</v>
      </c>
      <c r="P263" s="153">
        <v>0</v>
      </c>
      <c r="Q263" s="89" t="s">
        <v>670</v>
      </c>
    </row>
    <row r="264" spans="1:17" ht="51">
      <c r="A264" s="89" t="s">
        <v>557</v>
      </c>
      <c r="B264" s="89"/>
      <c r="C264" s="90" t="s">
        <v>783</v>
      </c>
      <c r="D264" s="146">
        <v>43551</v>
      </c>
      <c r="E264" s="85" t="s">
        <v>20</v>
      </c>
      <c r="F264" s="283">
        <v>11994</v>
      </c>
      <c r="G264" s="89"/>
      <c r="H264" s="93" t="s">
        <v>8784</v>
      </c>
      <c r="I264" s="89"/>
      <c r="J264" s="89"/>
      <c r="K264" s="89"/>
      <c r="L264" s="89"/>
      <c r="M264" s="153">
        <v>3719.18</v>
      </c>
      <c r="N264" s="153">
        <v>0</v>
      </c>
      <c r="O264" s="153">
        <v>25513.57</v>
      </c>
      <c r="P264" s="153">
        <v>0</v>
      </c>
      <c r="Q264" s="89" t="s">
        <v>670</v>
      </c>
    </row>
    <row r="265" spans="1:17" ht="51">
      <c r="A265" s="89" t="s">
        <v>557</v>
      </c>
      <c r="B265" s="89"/>
      <c r="C265" s="90" t="s">
        <v>783</v>
      </c>
      <c r="D265" s="146">
        <v>43551</v>
      </c>
      <c r="E265" s="85" t="s">
        <v>20</v>
      </c>
      <c r="F265" s="283">
        <v>11992</v>
      </c>
      <c r="G265" s="89"/>
      <c r="H265" s="93" t="s">
        <v>8785</v>
      </c>
      <c r="I265" s="89"/>
      <c r="J265" s="89"/>
      <c r="K265" s="89"/>
      <c r="L265" s="89"/>
      <c r="M265" s="153">
        <v>376702.41</v>
      </c>
      <c r="N265" s="153">
        <v>0</v>
      </c>
      <c r="O265" s="153">
        <v>2584178.5299999998</v>
      </c>
      <c r="P265" s="153">
        <v>0</v>
      </c>
      <c r="Q265" s="89" t="s">
        <v>670</v>
      </c>
    </row>
    <row r="266" spans="1:17" ht="51">
      <c r="A266" s="89" t="s">
        <v>557</v>
      </c>
      <c r="B266" s="89"/>
      <c r="C266" s="90" t="s">
        <v>783</v>
      </c>
      <c r="D266" s="146">
        <v>43551</v>
      </c>
      <c r="E266" s="85" t="s">
        <v>20</v>
      </c>
      <c r="F266" s="283">
        <v>11972</v>
      </c>
      <c r="G266" s="89"/>
      <c r="H266" s="93" t="s">
        <v>8786</v>
      </c>
      <c r="I266" s="89"/>
      <c r="J266" s="89"/>
      <c r="K266" s="89"/>
      <c r="L266" s="89"/>
      <c r="M266" s="153">
        <v>402468.28</v>
      </c>
      <c r="N266" s="153">
        <v>0</v>
      </c>
      <c r="O266" s="153">
        <v>2760932.4</v>
      </c>
      <c r="P266" s="153">
        <v>0</v>
      </c>
      <c r="Q266" s="89" t="s">
        <v>670</v>
      </c>
    </row>
    <row r="267" spans="1:17" ht="51">
      <c r="A267" s="89" t="s">
        <v>557</v>
      </c>
      <c r="B267" s="89"/>
      <c r="C267" s="90" t="s">
        <v>783</v>
      </c>
      <c r="D267" s="146">
        <v>43551</v>
      </c>
      <c r="E267" s="85" t="s">
        <v>20</v>
      </c>
      <c r="F267" s="283">
        <v>11973</v>
      </c>
      <c r="G267" s="89"/>
      <c r="H267" s="93" t="s">
        <v>8787</v>
      </c>
      <c r="I267" s="89"/>
      <c r="J267" s="89"/>
      <c r="K267" s="89"/>
      <c r="L267" s="89"/>
      <c r="M267" s="153">
        <v>5961.73</v>
      </c>
      <c r="N267" s="153">
        <v>0</v>
      </c>
      <c r="O267" s="153">
        <v>40897.47</v>
      </c>
      <c r="P267" s="153">
        <v>0</v>
      </c>
      <c r="Q267" s="89" t="s">
        <v>670</v>
      </c>
    </row>
    <row r="268" spans="1:17" ht="51">
      <c r="A268" s="89" t="s">
        <v>557</v>
      </c>
      <c r="B268" s="89"/>
      <c r="C268" s="90" t="s">
        <v>783</v>
      </c>
      <c r="D268" s="146">
        <v>43551</v>
      </c>
      <c r="E268" s="85" t="s">
        <v>20</v>
      </c>
      <c r="F268" s="283">
        <v>11970</v>
      </c>
      <c r="G268" s="89"/>
      <c r="H268" s="93" t="s">
        <v>8788</v>
      </c>
      <c r="I268" s="89"/>
      <c r="J268" s="89"/>
      <c r="K268" s="89"/>
      <c r="L268" s="89"/>
      <c r="M268" s="153">
        <v>825102.7</v>
      </c>
      <c r="N268" s="153">
        <v>0</v>
      </c>
      <c r="O268" s="153">
        <v>5660204.5199999996</v>
      </c>
      <c r="P268" s="153">
        <v>0</v>
      </c>
      <c r="Q268" s="89" t="s">
        <v>670</v>
      </c>
    </row>
    <row r="269" spans="1:17" ht="51">
      <c r="A269" s="89" t="s">
        <v>557</v>
      </c>
      <c r="B269" s="89"/>
      <c r="C269" s="90" t="s">
        <v>783</v>
      </c>
      <c r="D269" s="146">
        <v>43551</v>
      </c>
      <c r="E269" s="85" t="s">
        <v>20</v>
      </c>
      <c r="F269" s="283">
        <v>11961</v>
      </c>
      <c r="G269" s="89"/>
      <c r="H269" s="93" t="s">
        <v>8789</v>
      </c>
      <c r="I269" s="89"/>
      <c r="J269" s="89"/>
      <c r="K269" s="89"/>
      <c r="L269" s="89"/>
      <c r="M269" s="153">
        <v>12248.71</v>
      </c>
      <c r="N269" s="153">
        <v>0</v>
      </c>
      <c r="O269" s="153">
        <v>84026.15</v>
      </c>
      <c r="P269" s="153">
        <v>0</v>
      </c>
      <c r="Q269" s="89" t="s">
        <v>670</v>
      </c>
    </row>
    <row r="270" spans="1:17" ht="51">
      <c r="A270" s="89" t="s">
        <v>557</v>
      </c>
      <c r="B270" s="89"/>
      <c r="C270" s="90" t="s">
        <v>783</v>
      </c>
      <c r="D270" s="146">
        <v>43551</v>
      </c>
      <c r="E270" s="85" t="s">
        <v>20</v>
      </c>
      <c r="F270" s="283">
        <v>11984</v>
      </c>
      <c r="G270" s="89"/>
      <c r="H270" s="93" t="s">
        <v>8790</v>
      </c>
      <c r="I270" s="89"/>
      <c r="J270" s="89"/>
      <c r="K270" s="89"/>
      <c r="L270" s="89"/>
      <c r="M270" s="153">
        <v>1131605.1200000001</v>
      </c>
      <c r="N270" s="153">
        <v>0</v>
      </c>
      <c r="O270" s="153">
        <v>7762811.1200000001</v>
      </c>
      <c r="P270" s="153">
        <v>0</v>
      </c>
      <c r="Q270" s="89" t="s">
        <v>670</v>
      </c>
    </row>
    <row r="271" spans="1:17" ht="51">
      <c r="A271" s="89" t="s">
        <v>557</v>
      </c>
      <c r="B271" s="89"/>
      <c r="C271" s="90" t="s">
        <v>783</v>
      </c>
      <c r="D271" s="146">
        <v>43551</v>
      </c>
      <c r="E271" s="85" t="s">
        <v>20</v>
      </c>
      <c r="F271" s="283">
        <v>11956</v>
      </c>
      <c r="G271" s="89"/>
      <c r="H271" s="93" t="s">
        <v>8791</v>
      </c>
      <c r="I271" s="89"/>
      <c r="J271" s="89"/>
      <c r="K271" s="89"/>
      <c r="L271" s="89"/>
      <c r="M271" s="153">
        <v>3394374.82</v>
      </c>
      <c r="N271" s="153">
        <v>0</v>
      </c>
      <c r="O271" s="153">
        <v>23285411.27</v>
      </c>
      <c r="P271" s="153">
        <v>0</v>
      </c>
      <c r="Q271" s="89" t="s">
        <v>670</v>
      </c>
    </row>
    <row r="272" spans="1:17" ht="51">
      <c r="A272" s="89" t="s">
        <v>557</v>
      </c>
      <c r="B272" s="89"/>
      <c r="C272" s="90" t="s">
        <v>783</v>
      </c>
      <c r="D272" s="146">
        <v>43551</v>
      </c>
      <c r="E272" s="85" t="s">
        <v>20</v>
      </c>
      <c r="F272" s="283">
        <v>11974</v>
      </c>
      <c r="G272" s="89"/>
      <c r="H272" s="93" t="s">
        <v>8792</v>
      </c>
      <c r="I272" s="89"/>
      <c r="J272" s="89"/>
      <c r="K272" s="89"/>
      <c r="L272" s="89"/>
      <c r="M272" s="153">
        <v>5533056.1699999999</v>
      </c>
      <c r="N272" s="153">
        <v>0</v>
      </c>
      <c r="O272" s="153">
        <v>37956765.329999998</v>
      </c>
      <c r="P272" s="153">
        <v>0</v>
      </c>
      <c r="Q272" s="89" t="s">
        <v>670</v>
      </c>
    </row>
    <row r="273" spans="1:17" ht="63.75">
      <c r="A273" s="89">
        <v>512</v>
      </c>
      <c r="B273" s="89"/>
      <c r="C273" s="90" t="s">
        <v>785</v>
      </c>
      <c r="D273" s="146">
        <v>43551</v>
      </c>
      <c r="E273" s="85" t="s">
        <v>15</v>
      </c>
      <c r="F273" s="283">
        <v>998454</v>
      </c>
      <c r="G273" s="89"/>
      <c r="H273" s="93" t="s">
        <v>8793</v>
      </c>
      <c r="I273" s="89"/>
      <c r="J273" s="89"/>
      <c r="K273" s="89"/>
      <c r="L273" s="89"/>
      <c r="M273" s="153">
        <v>7.29</v>
      </c>
      <c r="N273" s="153">
        <v>0</v>
      </c>
      <c r="O273" s="153">
        <v>50.01</v>
      </c>
      <c r="P273" s="153">
        <v>0</v>
      </c>
      <c r="Q273" s="89" t="s">
        <v>670</v>
      </c>
    </row>
    <row r="274" spans="1:17" ht="63.75">
      <c r="A274" s="89">
        <v>512</v>
      </c>
      <c r="B274" s="89"/>
      <c r="C274" s="90" t="s">
        <v>785</v>
      </c>
      <c r="D274" s="146">
        <v>43551</v>
      </c>
      <c r="E274" s="85" t="s">
        <v>15</v>
      </c>
      <c r="F274" s="283">
        <v>998450</v>
      </c>
      <c r="G274" s="89"/>
      <c r="H274" s="93" t="s">
        <v>8794</v>
      </c>
      <c r="I274" s="89"/>
      <c r="J274" s="89"/>
      <c r="K274" s="89"/>
      <c r="L274" s="89"/>
      <c r="M274" s="153">
        <v>7.29</v>
      </c>
      <c r="N274" s="153">
        <v>0</v>
      </c>
      <c r="O274" s="153">
        <v>50.01</v>
      </c>
      <c r="P274" s="153">
        <v>0</v>
      </c>
      <c r="Q274" s="89" t="s">
        <v>670</v>
      </c>
    </row>
    <row r="275" spans="1:17" ht="63.75">
      <c r="A275" s="89">
        <v>512</v>
      </c>
      <c r="B275" s="89"/>
      <c r="C275" s="90" t="s">
        <v>785</v>
      </c>
      <c r="D275" s="146">
        <v>43551</v>
      </c>
      <c r="E275" s="85" t="s">
        <v>15</v>
      </c>
      <c r="F275" s="283">
        <v>998581</v>
      </c>
      <c r="G275" s="89"/>
      <c r="H275" s="93" t="s">
        <v>8795</v>
      </c>
      <c r="I275" s="89"/>
      <c r="J275" s="89"/>
      <c r="K275" s="89"/>
      <c r="L275" s="89"/>
      <c r="M275" s="153">
        <v>7.29</v>
      </c>
      <c r="N275" s="153">
        <v>0</v>
      </c>
      <c r="O275" s="153">
        <v>50.01</v>
      </c>
      <c r="P275" s="153">
        <v>0</v>
      </c>
      <c r="Q275" s="89" t="s">
        <v>670</v>
      </c>
    </row>
    <row r="276" spans="1:17" ht="63.75">
      <c r="A276" s="89">
        <v>512</v>
      </c>
      <c r="B276" s="89"/>
      <c r="C276" s="90" t="s">
        <v>785</v>
      </c>
      <c r="D276" s="146">
        <v>43551</v>
      </c>
      <c r="E276" s="85" t="s">
        <v>15</v>
      </c>
      <c r="F276" s="283">
        <v>998583</v>
      </c>
      <c r="G276" s="89"/>
      <c r="H276" s="93" t="s">
        <v>8796</v>
      </c>
      <c r="I276" s="89"/>
      <c r="J276" s="89"/>
      <c r="K276" s="89"/>
      <c r="L276" s="89"/>
      <c r="M276" s="153">
        <v>7.29</v>
      </c>
      <c r="N276" s="153">
        <v>0</v>
      </c>
      <c r="O276" s="153">
        <v>50.01</v>
      </c>
      <c r="P276" s="153">
        <v>0</v>
      </c>
      <c r="Q276" s="89" t="s">
        <v>670</v>
      </c>
    </row>
    <row r="277" spans="1:17" ht="76.5">
      <c r="A277" s="89" t="s">
        <v>557</v>
      </c>
      <c r="B277" s="89"/>
      <c r="C277" s="90" t="s">
        <v>783</v>
      </c>
      <c r="D277" s="146">
        <v>43551</v>
      </c>
      <c r="E277" s="85" t="s">
        <v>13</v>
      </c>
      <c r="F277" s="283">
        <v>950227</v>
      </c>
      <c r="G277" s="89"/>
      <c r="H277" s="93" t="s">
        <v>8797</v>
      </c>
      <c r="I277" s="89"/>
      <c r="J277" s="89"/>
      <c r="K277" s="89"/>
      <c r="L277" s="89"/>
      <c r="M277" s="153">
        <v>94.98</v>
      </c>
      <c r="N277" s="153">
        <v>0</v>
      </c>
      <c r="O277" s="153">
        <v>651.55999999999995</v>
      </c>
      <c r="P277" s="153">
        <v>0</v>
      </c>
      <c r="Q277" s="89" t="s">
        <v>670</v>
      </c>
    </row>
    <row r="278" spans="1:17" ht="51">
      <c r="A278" s="89" t="s">
        <v>556</v>
      </c>
      <c r="B278" s="89"/>
      <c r="C278" s="90" t="s">
        <v>616</v>
      </c>
      <c r="D278" s="146">
        <v>43551</v>
      </c>
      <c r="E278" s="85" t="s">
        <v>23</v>
      </c>
      <c r="F278" s="283">
        <v>18811</v>
      </c>
      <c r="G278" s="89"/>
      <c r="H278" s="93" t="s">
        <v>8798</v>
      </c>
      <c r="I278" s="89"/>
      <c r="J278" s="89"/>
      <c r="K278" s="89"/>
      <c r="L278" s="89"/>
      <c r="M278" s="153">
        <v>0</v>
      </c>
      <c r="N278" s="153">
        <v>0</v>
      </c>
      <c r="O278" s="153">
        <v>0.03</v>
      </c>
      <c r="P278" s="153">
        <v>0</v>
      </c>
      <c r="Q278" s="89" t="s">
        <v>670</v>
      </c>
    </row>
    <row r="279" spans="1:17" ht="63.75">
      <c r="A279" s="89">
        <v>287</v>
      </c>
      <c r="B279" s="89"/>
      <c r="C279" s="90" t="s">
        <v>126</v>
      </c>
      <c r="D279" s="146">
        <v>43552</v>
      </c>
      <c r="E279" s="85" t="s">
        <v>6</v>
      </c>
      <c r="F279" s="283">
        <v>999524</v>
      </c>
      <c r="G279" s="89"/>
      <c r="H279" s="93" t="s">
        <v>8799</v>
      </c>
      <c r="I279" s="89"/>
      <c r="J279" s="89"/>
      <c r="K279" s="89"/>
      <c r="L279" s="89"/>
      <c r="M279" s="153">
        <v>0</v>
      </c>
      <c r="N279" s="153">
        <v>1960000</v>
      </c>
      <c r="O279" s="153">
        <v>0</v>
      </c>
      <c r="P279" s="153">
        <v>13445600</v>
      </c>
      <c r="Q279" s="89" t="s">
        <v>670</v>
      </c>
    </row>
    <row r="280" spans="1:17" ht="63.75">
      <c r="A280" s="89">
        <v>512</v>
      </c>
      <c r="B280" s="89"/>
      <c r="C280" s="90" t="s">
        <v>785</v>
      </c>
      <c r="D280" s="146">
        <v>43552</v>
      </c>
      <c r="E280" s="85" t="s">
        <v>15</v>
      </c>
      <c r="F280" s="283">
        <v>999662</v>
      </c>
      <c r="G280" s="89"/>
      <c r="H280" s="93" t="s">
        <v>8800</v>
      </c>
      <c r="I280" s="89"/>
      <c r="J280" s="89"/>
      <c r="K280" s="89"/>
      <c r="L280" s="89"/>
      <c r="M280" s="153">
        <v>7.29</v>
      </c>
      <c r="N280" s="153">
        <v>0</v>
      </c>
      <c r="O280" s="153">
        <v>50.01</v>
      </c>
      <c r="P280" s="153">
        <v>0</v>
      </c>
      <c r="Q280" s="89" t="s">
        <v>670</v>
      </c>
    </row>
    <row r="281" spans="1:17" ht="51">
      <c r="A281" s="89" t="s">
        <v>556</v>
      </c>
      <c r="B281" s="89"/>
      <c r="C281" s="90" t="s">
        <v>616</v>
      </c>
      <c r="D281" s="146">
        <v>43552</v>
      </c>
      <c r="E281" s="85" t="s">
        <v>23</v>
      </c>
      <c r="F281" s="283">
        <v>18815</v>
      </c>
      <c r="G281" s="89"/>
      <c r="H281" s="93" t="s">
        <v>8801</v>
      </c>
      <c r="I281" s="89"/>
      <c r="J281" s="89"/>
      <c r="K281" s="89"/>
      <c r="L281" s="89"/>
      <c r="M281" s="153">
        <v>0</v>
      </c>
      <c r="N281" s="153">
        <v>0</v>
      </c>
      <c r="O281" s="153">
        <v>0</v>
      </c>
      <c r="P281" s="153">
        <v>0.01</v>
      </c>
      <c r="Q281" s="89" t="s">
        <v>670</v>
      </c>
    </row>
    <row r="282" spans="1:17" ht="63.75">
      <c r="A282" s="89">
        <v>512</v>
      </c>
      <c r="B282" s="89"/>
      <c r="C282" s="90" t="s">
        <v>785</v>
      </c>
      <c r="D282" s="146">
        <v>43553</v>
      </c>
      <c r="E282" s="85" t="s">
        <v>15</v>
      </c>
      <c r="F282" s="283">
        <v>999911</v>
      </c>
      <c r="G282" s="89"/>
      <c r="H282" s="93" t="s">
        <v>8802</v>
      </c>
      <c r="I282" s="89"/>
      <c r="J282" s="89"/>
      <c r="K282" s="89"/>
      <c r="L282" s="89"/>
      <c r="M282" s="153">
        <v>7.29</v>
      </c>
      <c r="N282" s="153">
        <v>0</v>
      </c>
      <c r="O282" s="153">
        <v>50.01</v>
      </c>
      <c r="P282" s="153">
        <v>0</v>
      </c>
      <c r="Q282" s="89" t="s">
        <v>670</v>
      </c>
    </row>
    <row r="283" spans="1:17" ht="63.75">
      <c r="A283" s="89">
        <v>512</v>
      </c>
      <c r="B283" s="89"/>
      <c r="C283" s="90" t="s">
        <v>785</v>
      </c>
      <c r="D283" s="146">
        <v>43553</v>
      </c>
      <c r="E283" s="85" t="s">
        <v>15</v>
      </c>
      <c r="F283" s="283">
        <v>999936</v>
      </c>
      <c r="G283" s="89"/>
      <c r="H283" s="93" t="s">
        <v>8803</v>
      </c>
      <c r="I283" s="89"/>
      <c r="J283" s="89"/>
      <c r="K283" s="89"/>
      <c r="L283" s="89"/>
      <c r="M283" s="153">
        <v>7.29</v>
      </c>
      <c r="N283" s="153">
        <v>0</v>
      </c>
      <c r="O283" s="153">
        <v>50.01</v>
      </c>
      <c r="P283" s="153">
        <v>0</v>
      </c>
      <c r="Q283" s="89" t="s">
        <v>670</v>
      </c>
    </row>
    <row r="284" spans="1:17" ht="51">
      <c r="A284" s="89" t="s">
        <v>556</v>
      </c>
      <c r="B284" s="89"/>
      <c r="C284" s="90" t="s">
        <v>616</v>
      </c>
      <c r="D284" s="146">
        <v>43553</v>
      </c>
      <c r="E284" s="85" t="s">
        <v>6</v>
      </c>
      <c r="F284" s="283">
        <v>950409</v>
      </c>
      <c r="G284" s="89"/>
      <c r="H284" s="93" t="s">
        <v>8804</v>
      </c>
      <c r="I284" s="89"/>
      <c r="J284" s="89"/>
      <c r="K284" s="89"/>
      <c r="L284" s="89"/>
      <c r="M284" s="153">
        <v>0</v>
      </c>
      <c r="N284" s="153">
        <v>100000</v>
      </c>
      <c r="O284" s="153">
        <v>0</v>
      </c>
      <c r="P284" s="153">
        <v>686000</v>
      </c>
      <c r="Q284" s="89" t="s">
        <v>670</v>
      </c>
    </row>
    <row r="285" spans="1:17" ht="63.75">
      <c r="A285" s="89">
        <v>85</v>
      </c>
      <c r="B285" s="89"/>
      <c r="C285" s="90" t="s">
        <v>735</v>
      </c>
      <c r="D285" s="146">
        <v>43553</v>
      </c>
      <c r="E285" s="85" t="s">
        <v>6</v>
      </c>
      <c r="F285" s="283">
        <v>1000439</v>
      </c>
      <c r="G285" s="89"/>
      <c r="H285" s="93" t="s">
        <v>8805</v>
      </c>
      <c r="I285" s="89"/>
      <c r="J285" s="89"/>
      <c r="K285" s="89"/>
      <c r="L285" s="89"/>
      <c r="M285" s="153">
        <v>0</v>
      </c>
      <c r="N285" s="153">
        <v>550121.96</v>
      </c>
      <c r="O285" s="153">
        <v>0</v>
      </c>
      <c r="P285" s="153">
        <v>3773836.65</v>
      </c>
      <c r="Q285" s="89" t="s">
        <v>670</v>
      </c>
    </row>
    <row r="286" spans="1:17" ht="63.75">
      <c r="A286" s="89">
        <v>85</v>
      </c>
      <c r="B286" s="89"/>
      <c r="C286" s="90" t="s">
        <v>735</v>
      </c>
      <c r="D286" s="146">
        <v>43553</v>
      </c>
      <c r="E286" s="85" t="s">
        <v>6</v>
      </c>
      <c r="F286" s="283">
        <v>1000440</v>
      </c>
      <c r="G286" s="89"/>
      <c r="H286" s="93" t="s">
        <v>8806</v>
      </c>
      <c r="I286" s="89"/>
      <c r="J286" s="89"/>
      <c r="K286" s="89"/>
      <c r="L286" s="89"/>
      <c r="M286" s="153">
        <v>0</v>
      </c>
      <c r="N286" s="153">
        <v>23665</v>
      </c>
      <c r="O286" s="153">
        <v>0</v>
      </c>
      <c r="P286" s="153">
        <v>162341.9</v>
      </c>
      <c r="Q286" s="89" t="s">
        <v>670</v>
      </c>
    </row>
    <row r="287" spans="1:17" ht="51">
      <c r="A287" s="89" t="s">
        <v>557</v>
      </c>
      <c r="B287" s="89"/>
      <c r="C287" s="90" t="s">
        <v>783</v>
      </c>
      <c r="D287" s="146">
        <v>43553</v>
      </c>
      <c r="E287" s="85" t="s">
        <v>20</v>
      </c>
      <c r="F287" s="283">
        <v>11957</v>
      </c>
      <c r="G287" s="89"/>
      <c r="H287" s="93" t="s">
        <v>8807</v>
      </c>
      <c r="I287" s="89"/>
      <c r="J287" s="89"/>
      <c r="K287" s="89"/>
      <c r="L287" s="89"/>
      <c r="M287" s="153">
        <v>145094.44</v>
      </c>
      <c r="N287" s="153">
        <v>0</v>
      </c>
      <c r="O287" s="153">
        <v>995347.86</v>
      </c>
      <c r="P287" s="153">
        <v>0</v>
      </c>
      <c r="Q287" s="89" t="s">
        <v>670</v>
      </c>
    </row>
    <row r="288" spans="1:17" ht="63.75">
      <c r="A288" s="89">
        <v>85</v>
      </c>
      <c r="B288" s="89"/>
      <c r="C288" s="90" t="s">
        <v>735</v>
      </c>
      <c r="D288" s="146">
        <v>43553</v>
      </c>
      <c r="E288" s="85" t="s">
        <v>11</v>
      </c>
      <c r="F288" s="283">
        <v>1000439</v>
      </c>
      <c r="G288" s="89"/>
      <c r="H288" s="93" t="s">
        <v>8808</v>
      </c>
      <c r="I288" s="89"/>
      <c r="J288" s="89"/>
      <c r="K288" s="89"/>
      <c r="L288" s="89"/>
      <c r="M288" s="153">
        <v>7.29</v>
      </c>
      <c r="N288" s="153">
        <v>0</v>
      </c>
      <c r="O288" s="153">
        <v>50.01</v>
      </c>
      <c r="P288" s="153">
        <v>0</v>
      </c>
      <c r="Q288" s="89" t="s">
        <v>670</v>
      </c>
    </row>
    <row r="289" spans="1:17" ht="63.75">
      <c r="A289" s="89">
        <v>512</v>
      </c>
      <c r="B289" s="89"/>
      <c r="C289" s="90" t="s">
        <v>785</v>
      </c>
      <c r="D289" s="146">
        <v>43553</v>
      </c>
      <c r="E289" s="85" t="s">
        <v>15</v>
      </c>
      <c r="F289" s="283">
        <v>1000783</v>
      </c>
      <c r="G289" s="89"/>
      <c r="H289" s="93" t="s">
        <v>8809</v>
      </c>
      <c r="I289" s="89"/>
      <c r="J289" s="89"/>
      <c r="K289" s="89"/>
      <c r="L289" s="89"/>
      <c r="M289" s="153">
        <v>7.29</v>
      </c>
      <c r="N289" s="153">
        <v>0</v>
      </c>
      <c r="O289" s="153">
        <v>50.01</v>
      </c>
      <c r="P289" s="153">
        <v>0</v>
      </c>
      <c r="Q289" s="89" t="s">
        <v>670</v>
      </c>
    </row>
    <row r="290" spans="1:17" ht="63.75">
      <c r="A290" s="89">
        <v>85</v>
      </c>
      <c r="B290" s="89"/>
      <c r="C290" s="90" t="s">
        <v>735</v>
      </c>
      <c r="D290" s="146">
        <v>43553</v>
      </c>
      <c r="E290" s="85" t="s">
        <v>11</v>
      </c>
      <c r="F290" s="283">
        <v>1000440</v>
      </c>
      <c r="G290" s="89"/>
      <c r="H290" s="93" t="s">
        <v>8810</v>
      </c>
      <c r="I290" s="89"/>
      <c r="J290" s="89"/>
      <c r="K290" s="89"/>
      <c r="L290" s="89"/>
      <c r="M290" s="153">
        <v>7.29</v>
      </c>
      <c r="N290" s="153">
        <v>0</v>
      </c>
      <c r="O290" s="153">
        <v>50.01</v>
      </c>
      <c r="P290" s="153">
        <v>0</v>
      </c>
      <c r="Q290" s="89" t="s">
        <v>670</v>
      </c>
    </row>
    <row r="291" spans="1:17" ht="51">
      <c r="A291" s="89" t="s">
        <v>556</v>
      </c>
      <c r="B291" s="89"/>
      <c r="C291" s="90" t="s">
        <v>616</v>
      </c>
      <c r="D291" s="146">
        <v>43553</v>
      </c>
      <c r="E291" s="85" t="s">
        <v>23</v>
      </c>
      <c r="F291" s="283">
        <v>18819</v>
      </c>
      <c r="G291" s="89"/>
      <c r="H291" s="93" t="s">
        <v>8811</v>
      </c>
      <c r="I291" s="89"/>
      <c r="J291" s="89"/>
      <c r="K291" s="89"/>
      <c r="L291" s="89"/>
      <c r="M291" s="153">
        <v>0</v>
      </c>
      <c r="N291" s="153">
        <v>0</v>
      </c>
      <c r="O291" s="153">
        <v>0</v>
      </c>
      <c r="P291" s="153">
        <v>0.01</v>
      </c>
      <c r="Q291" s="89" t="s">
        <v>670</v>
      </c>
    </row>
    <row r="292" spans="1:17" ht="63.75">
      <c r="A292" s="89">
        <v>597</v>
      </c>
      <c r="B292" s="89"/>
      <c r="C292" s="90" t="s">
        <v>734</v>
      </c>
      <c r="D292" s="146">
        <v>43556</v>
      </c>
      <c r="E292" s="85" t="s">
        <v>6</v>
      </c>
      <c r="F292" s="283">
        <v>1001916</v>
      </c>
      <c r="G292" s="89"/>
      <c r="H292" s="93" t="s">
        <v>12353</v>
      </c>
      <c r="I292" s="89"/>
      <c r="J292" s="89"/>
      <c r="K292" s="89"/>
      <c r="L292" s="89"/>
      <c r="M292" s="153">
        <v>0</v>
      </c>
      <c r="N292" s="153">
        <v>17210</v>
      </c>
      <c r="O292" s="153">
        <v>0</v>
      </c>
      <c r="P292" s="153">
        <v>118060.6</v>
      </c>
      <c r="Q292" s="89" t="s">
        <v>670</v>
      </c>
    </row>
    <row r="293" spans="1:17" ht="63.75">
      <c r="A293" s="89">
        <v>597</v>
      </c>
      <c r="B293" s="89"/>
      <c r="C293" s="90" t="s">
        <v>734</v>
      </c>
      <c r="D293" s="146">
        <v>43556</v>
      </c>
      <c r="E293" s="85" t="s">
        <v>6</v>
      </c>
      <c r="F293" s="283">
        <v>1002074</v>
      </c>
      <c r="G293" s="89"/>
      <c r="H293" s="93" t="s">
        <v>12354</v>
      </c>
      <c r="I293" s="89"/>
      <c r="J293" s="89"/>
      <c r="K293" s="89"/>
      <c r="L293" s="89"/>
      <c r="M293" s="153">
        <v>0</v>
      </c>
      <c r="N293" s="153">
        <v>69000</v>
      </c>
      <c r="O293" s="153">
        <v>0</v>
      </c>
      <c r="P293" s="153">
        <v>473340</v>
      </c>
      <c r="Q293" s="89" t="s">
        <v>670</v>
      </c>
    </row>
    <row r="294" spans="1:17" ht="63.75">
      <c r="A294" s="89">
        <v>512</v>
      </c>
      <c r="B294" s="89"/>
      <c r="C294" s="90" t="s">
        <v>785</v>
      </c>
      <c r="D294" s="146">
        <v>43556</v>
      </c>
      <c r="E294" s="85" t="s">
        <v>15</v>
      </c>
      <c r="F294" s="283">
        <v>1001921</v>
      </c>
      <c r="G294" s="89"/>
      <c r="H294" s="93" t="s">
        <v>12355</v>
      </c>
      <c r="I294" s="89"/>
      <c r="J294" s="89"/>
      <c r="K294" s="89"/>
      <c r="L294" s="89"/>
      <c r="M294" s="153">
        <v>7.29</v>
      </c>
      <c r="N294" s="153">
        <v>0</v>
      </c>
      <c r="O294" s="153">
        <v>50.01</v>
      </c>
      <c r="P294" s="153">
        <v>0</v>
      </c>
      <c r="Q294" s="89" t="s">
        <v>670</v>
      </c>
    </row>
    <row r="295" spans="1:17" ht="63.75">
      <c r="A295" s="89">
        <v>512</v>
      </c>
      <c r="B295" s="89"/>
      <c r="C295" s="90" t="s">
        <v>785</v>
      </c>
      <c r="D295" s="146">
        <v>43556</v>
      </c>
      <c r="E295" s="85" t="s">
        <v>15</v>
      </c>
      <c r="F295" s="283">
        <v>1002077</v>
      </c>
      <c r="G295" s="89"/>
      <c r="H295" s="93" t="s">
        <v>12356</v>
      </c>
      <c r="I295" s="89"/>
      <c r="J295" s="89"/>
      <c r="K295" s="89"/>
      <c r="L295" s="89"/>
      <c r="M295" s="153">
        <v>7.29</v>
      </c>
      <c r="N295" s="153">
        <v>0</v>
      </c>
      <c r="O295" s="153">
        <v>50.01</v>
      </c>
      <c r="P295" s="153">
        <v>0</v>
      </c>
      <c r="Q295" s="89" t="s">
        <v>670</v>
      </c>
    </row>
    <row r="296" spans="1:17" ht="63.75">
      <c r="A296" s="89">
        <v>512</v>
      </c>
      <c r="B296" s="89"/>
      <c r="C296" s="90" t="s">
        <v>785</v>
      </c>
      <c r="D296" s="146">
        <v>43556</v>
      </c>
      <c r="E296" s="85" t="s">
        <v>11</v>
      </c>
      <c r="F296" s="283">
        <v>950621</v>
      </c>
      <c r="G296" s="89"/>
      <c r="H296" s="93" t="s">
        <v>12357</v>
      </c>
      <c r="I296" s="89"/>
      <c r="J296" s="89"/>
      <c r="K296" s="89"/>
      <c r="L296" s="89"/>
      <c r="M296" s="153">
        <v>7.29</v>
      </c>
      <c r="N296" s="153">
        <v>0</v>
      </c>
      <c r="O296" s="153">
        <v>50.01</v>
      </c>
      <c r="P296" s="153">
        <v>0</v>
      </c>
      <c r="Q296" s="89" t="s">
        <v>670</v>
      </c>
    </row>
    <row r="297" spans="1:17" ht="51">
      <c r="A297" s="89" t="s">
        <v>556</v>
      </c>
      <c r="B297" s="89"/>
      <c r="C297" s="90" t="s">
        <v>616</v>
      </c>
      <c r="D297" s="146">
        <v>43556</v>
      </c>
      <c r="E297" s="85" t="s">
        <v>23</v>
      </c>
      <c r="F297" s="283">
        <v>18824</v>
      </c>
      <c r="G297" s="89"/>
      <c r="H297" s="93" t="s">
        <v>12358</v>
      </c>
      <c r="I297" s="89"/>
      <c r="J297" s="89"/>
      <c r="K297" s="89"/>
      <c r="L297" s="89"/>
      <c r="M297" s="153">
        <v>0</v>
      </c>
      <c r="N297" s="153">
        <v>0</v>
      </c>
      <c r="O297" s="153">
        <v>0</v>
      </c>
      <c r="P297" s="153">
        <v>0.01</v>
      </c>
      <c r="Q297" s="89" t="s">
        <v>670</v>
      </c>
    </row>
    <row r="298" spans="1:17" ht="51">
      <c r="A298" s="89" t="s">
        <v>556</v>
      </c>
      <c r="B298" s="89"/>
      <c r="C298" s="90" t="s">
        <v>616</v>
      </c>
      <c r="D298" s="146">
        <v>43557</v>
      </c>
      <c r="E298" s="85" t="s">
        <v>23</v>
      </c>
      <c r="F298" s="283">
        <v>18828</v>
      </c>
      <c r="G298" s="89"/>
      <c r="H298" s="93" t="s">
        <v>12359</v>
      </c>
      <c r="I298" s="89"/>
      <c r="J298" s="89"/>
      <c r="K298" s="89"/>
      <c r="L298" s="89"/>
      <c r="M298" s="153">
        <v>0</v>
      </c>
      <c r="N298" s="153">
        <v>0</v>
      </c>
      <c r="O298" s="153">
        <v>0</v>
      </c>
      <c r="P298" s="153">
        <v>0.01</v>
      </c>
      <c r="Q298" s="89" t="s">
        <v>670</v>
      </c>
    </row>
    <row r="299" spans="1:17" ht="76.5">
      <c r="A299" s="89">
        <v>513</v>
      </c>
      <c r="B299" s="89"/>
      <c r="C299" s="90" t="s">
        <v>171</v>
      </c>
      <c r="D299" s="146">
        <v>43558</v>
      </c>
      <c r="E299" s="85" t="s">
        <v>6</v>
      </c>
      <c r="F299" s="283">
        <v>1101559</v>
      </c>
      <c r="G299" s="89"/>
      <c r="H299" s="93" t="s">
        <v>12360</v>
      </c>
      <c r="I299" s="89"/>
      <c r="J299" s="89"/>
      <c r="K299" s="89"/>
      <c r="L299" s="89"/>
      <c r="M299" s="153">
        <v>0</v>
      </c>
      <c r="N299" s="153">
        <v>31000</v>
      </c>
      <c r="O299" s="153">
        <v>0</v>
      </c>
      <c r="P299" s="153">
        <v>212660</v>
      </c>
      <c r="Q299" s="89" t="s">
        <v>670</v>
      </c>
    </row>
    <row r="300" spans="1:17" ht="76.5">
      <c r="A300" s="89" t="s">
        <v>556</v>
      </c>
      <c r="B300" s="89"/>
      <c r="C300" s="90" t="s">
        <v>616</v>
      </c>
      <c r="D300" s="146">
        <v>43559</v>
      </c>
      <c r="E300" s="85" t="s">
        <v>6</v>
      </c>
      <c r="F300" s="283">
        <v>950764</v>
      </c>
      <c r="G300" s="89"/>
      <c r="H300" s="93" t="s">
        <v>12361</v>
      </c>
      <c r="I300" s="89"/>
      <c r="J300" s="89"/>
      <c r="K300" s="89"/>
      <c r="L300" s="89"/>
      <c r="M300" s="153">
        <v>0</v>
      </c>
      <c r="N300" s="153">
        <v>13315.74</v>
      </c>
      <c r="O300" s="153">
        <v>0</v>
      </c>
      <c r="P300" s="153">
        <v>91345.98</v>
      </c>
      <c r="Q300" s="89" t="s">
        <v>670</v>
      </c>
    </row>
    <row r="301" spans="1:17" ht="63.75">
      <c r="A301" s="89">
        <v>597</v>
      </c>
      <c r="B301" s="89"/>
      <c r="C301" s="90" t="s">
        <v>734</v>
      </c>
      <c r="D301" s="146">
        <v>43559</v>
      </c>
      <c r="E301" s="85" t="s">
        <v>6</v>
      </c>
      <c r="F301" s="283">
        <v>1005841</v>
      </c>
      <c r="G301" s="89"/>
      <c r="H301" s="93" t="s">
        <v>12362</v>
      </c>
      <c r="I301" s="89"/>
      <c r="J301" s="89"/>
      <c r="K301" s="89"/>
      <c r="L301" s="89"/>
      <c r="M301" s="153">
        <v>0</v>
      </c>
      <c r="N301" s="153">
        <v>206938</v>
      </c>
      <c r="O301" s="153">
        <v>0</v>
      </c>
      <c r="P301" s="153">
        <v>1419594.68</v>
      </c>
      <c r="Q301" s="89" t="s">
        <v>670</v>
      </c>
    </row>
    <row r="302" spans="1:17" ht="63.75">
      <c r="A302" s="89">
        <v>512</v>
      </c>
      <c r="B302" s="89"/>
      <c r="C302" s="90" t="s">
        <v>785</v>
      </c>
      <c r="D302" s="146">
        <v>43559</v>
      </c>
      <c r="E302" s="85" t="s">
        <v>15</v>
      </c>
      <c r="F302" s="283">
        <v>1005511</v>
      </c>
      <c r="G302" s="89"/>
      <c r="H302" s="93" t="s">
        <v>12363</v>
      </c>
      <c r="I302" s="89"/>
      <c r="J302" s="89"/>
      <c r="K302" s="89"/>
      <c r="L302" s="89"/>
      <c r="M302" s="153">
        <v>7.29</v>
      </c>
      <c r="N302" s="153">
        <v>0</v>
      </c>
      <c r="O302" s="153">
        <v>50.01</v>
      </c>
      <c r="P302" s="153">
        <v>0</v>
      </c>
      <c r="Q302" s="89" t="s">
        <v>670</v>
      </c>
    </row>
    <row r="303" spans="1:17" ht="51">
      <c r="A303" s="89" t="s">
        <v>557</v>
      </c>
      <c r="B303" s="89"/>
      <c r="C303" s="90" t="s">
        <v>783</v>
      </c>
      <c r="D303" s="146">
        <v>43560</v>
      </c>
      <c r="E303" s="85" t="s">
        <v>20</v>
      </c>
      <c r="F303" s="283">
        <v>12067</v>
      </c>
      <c r="G303" s="89"/>
      <c r="H303" s="93" t="s">
        <v>12364</v>
      </c>
      <c r="I303" s="89"/>
      <c r="J303" s="89"/>
      <c r="K303" s="89"/>
      <c r="L303" s="89"/>
      <c r="M303" s="153">
        <v>1869.87</v>
      </c>
      <c r="N303" s="153">
        <v>0</v>
      </c>
      <c r="O303" s="153">
        <v>12827.31</v>
      </c>
      <c r="P303" s="153">
        <v>0</v>
      </c>
      <c r="Q303" s="89" t="s">
        <v>670</v>
      </c>
    </row>
    <row r="304" spans="1:17" ht="51">
      <c r="A304" s="89" t="s">
        <v>556</v>
      </c>
      <c r="B304" s="89"/>
      <c r="C304" s="90" t="s">
        <v>616</v>
      </c>
      <c r="D304" s="146">
        <v>43560</v>
      </c>
      <c r="E304" s="85" t="s">
        <v>23</v>
      </c>
      <c r="F304" s="283">
        <v>18841</v>
      </c>
      <c r="G304" s="89"/>
      <c r="H304" s="93" t="s">
        <v>12365</v>
      </c>
      <c r="I304" s="89"/>
      <c r="J304" s="89"/>
      <c r="K304" s="89"/>
      <c r="L304" s="89"/>
      <c r="M304" s="153">
        <v>0</v>
      </c>
      <c r="N304" s="153">
        <v>0</v>
      </c>
      <c r="O304" s="153">
        <v>0</v>
      </c>
      <c r="P304" s="153">
        <v>0.02</v>
      </c>
      <c r="Q304" s="89" t="s">
        <v>670</v>
      </c>
    </row>
    <row r="305" spans="1:17" ht="114.75">
      <c r="A305" s="89">
        <v>514</v>
      </c>
      <c r="B305" s="89"/>
      <c r="C305" s="90" t="s">
        <v>172</v>
      </c>
      <c r="D305" s="146">
        <v>43563</v>
      </c>
      <c r="E305" s="85" t="s">
        <v>671</v>
      </c>
      <c r="F305" s="283">
        <v>309708</v>
      </c>
      <c r="G305" s="89"/>
      <c r="H305" s="93" t="s">
        <v>12366</v>
      </c>
      <c r="I305" s="89"/>
      <c r="J305" s="89"/>
      <c r="K305" s="89"/>
      <c r="L305" s="89"/>
      <c r="M305" s="153">
        <v>0</v>
      </c>
      <c r="N305" s="153">
        <v>39798550</v>
      </c>
      <c r="O305" s="153">
        <v>0</v>
      </c>
      <c r="P305" s="153">
        <v>273018053</v>
      </c>
      <c r="Q305" s="89" t="s">
        <v>670</v>
      </c>
    </row>
    <row r="306" spans="1:17" ht="51">
      <c r="A306" s="89" t="s">
        <v>556</v>
      </c>
      <c r="B306" s="89"/>
      <c r="C306" s="90" t="s">
        <v>616</v>
      </c>
      <c r="D306" s="146">
        <v>43563</v>
      </c>
      <c r="E306" s="85" t="s">
        <v>23</v>
      </c>
      <c r="F306" s="283">
        <v>18845</v>
      </c>
      <c r="G306" s="89"/>
      <c r="H306" s="93" t="s">
        <v>12367</v>
      </c>
      <c r="I306" s="89"/>
      <c r="J306" s="89"/>
      <c r="K306" s="89"/>
      <c r="L306" s="89"/>
      <c r="M306" s="153">
        <v>0</v>
      </c>
      <c r="N306" s="153">
        <v>0</v>
      </c>
      <c r="O306" s="153">
        <v>0</v>
      </c>
      <c r="P306" s="153">
        <v>0.01</v>
      </c>
      <c r="Q306" s="89" t="s">
        <v>670</v>
      </c>
    </row>
    <row r="307" spans="1:17" ht="76.5">
      <c r="A307" s="89">
        <v>291</v>
      </c>
      <c r="B307" s="89"/>
      <c r="C307" s="90" t="s">
        <v>129</v>
      </c>
      <c r="D307" s="146">
        <v>43564</v>
      </c>
      <c r="E307" s="85" t="s">
        <v>6</v>
      </c>
      <c r="F307" s="283">
        <v>1009139</v>
      </c>
      <c r="G307" s="89"/>
      <c r="H307" s="93" t="s">
        <v>12368</v>
      </c>
      <c r="I307" s="89"/>
      <c r="J307" s="89"/>
      <c r="K307" s="89"/>
      <c r="L307" s="89"/>
      <c r="M307" s="153">
        <v>0</v>
      </c>
      <c r="N307" s="153">
        <v>2600000</v>
      </c>
      <c r="O307" s="153">
        <v>0</v>
      </c>
      <c r="P307" s="153">
        <v>17836000</v>
      </c>
      <c r="Q307" s="89" t="s">
        <v>670</v>
      </c>
    </row>
    <row r="308" spans="1:17" ht="63.75">
      <c r="A308" s="89" t="s">
        <v>557</v>
      </c>
      <c r="B308" s="89"/>
      <c r="C308" s="90" t="s">
        <v>783</v>
      </c>
      <c r="D308" s="146">
        <v>43564</v>
      </c>
      <c r="E308" s="85" t="s">
        <v>20</v>
      </c>
      <c r="F308" s="283">
        <v>12081</v>
      </c>
      <c r="G308" s="89"/>
      <c r="H308" s="93" t="s">
        <v>12369</v>
      </c>
      <c r="I308" s="89"/>
      <c r="J308" s="89"/>
      <c r="K308" s="89"/>
      <c r="L308" s="89"/>
      <c r="M308" s="153">
        <v>504998.75</v>
      </c>
      <c r="N308" s="153">
        <v>0</v>
      </c>
      <c r="O308" s="153">
        <v>3464291.43</v>
      </c>
      <c r="P308" s="153">
        <v>0</v>
      </c>
      <c r="Q308" s="89" t="s">
        <v>670</v>
      </c>
    </row>
    <row r="309" spans="1:17" ht="63.75">
      <c r="A309" s="89">
        <v>597</v>
      </c>
      <c r="B309" s="89"/>
      <c r="C309" s="90" t="s">
        <v>734</v>
      </c>
      <c r="D309" s="146">
        <v>43564</v>
      </c>
      <c r="E309" s="85" t="s">
        <v>6</v>
      </c>
      <c r="F309" s="283">
        <v>1009663</v>
      </c>
      <c r="G309" s="89"/>
      <c r="H309" s="93" t="s">
        <v>12370</v>
      </c>
      <c r="I309" s="89"/>
      <c r="J309" s="89"/>
      <c r="K309" s="89"/>
      <c r="L309" s="89"/>
      <c r="M309" s="153">
        <v>0</v>
      </c>
      <c r="N309" s="153">
        <v>23970</v>
      </c>
      <c r="O309" s="153">
        <v>0</v>
      </c>
      <c r="P309" s="153">
        <v>164434.20000000001</v>
      </c>
      <c r="Q309" s="89" t="s">
        <v>670</v>
      </c>
    </row>
    <row r="310" spans="1:17" ht="102">
      <c r="A310" s="89" t="s">
        <v>556</v>
      </c>
      <c r="B310" s="89"/>
      <c r="C310" s="90" t="s">
        <v>616</v>
      </c>
      <c r="D310" s="146">
        <v>43564</v>
      </c>
      <c r="E310" s="85" t="s">
        <v>629</v>
      </c>
      <c r="F310" s="283">
        <v>7688</v>
      </c>
      <c r="G310" s="89"/>
      <c r="H310" s="93" t="s">
        <v>12371</v>
      </c>
      <c r="I310" s="89"/>
      <c r="J310" s="89"/>
      <c r="K310" s="89"/>
      <c r="L310" s="89"/>
      <c r="M310" s="153">
        <v>109.73</v>
      </c>
      <c r="N310" s="153">
        <v>0</v>
      </c>
      <c r="O310" s="153">
        <v>752.75</v>
      </c>
      <c r="P310" s="153">
        <v>0</v>
      </c>
      <c r="Q310" s="89" t="s">
        <v>670</v>
      </c>
    </row>
    <row r="311" spans="1:17" ht="102">
      <c r="A311" s="89" t="s">
        <v>556</v>
      </c>
      <c r="B311" s="89"/>
      <c r="C311" s="90" t="s">
        <v>616</v>
      </c>
      <c r="D311" s="146">
        <v>43564</v>
      </c>
      <c r="E311" s="85" t="s">
        <v>629</v>
      </c>
      <c r="F311" s="283">
        <v>7685</v>
      </c>
      <c r="G311" s="89"/>
      <c r="H311" s="93" t="s">
        <v>12372</v>
      </c>
      <c r="I311" s="89"/>
      <c r="J311" s="89"/>
      <c r="K311" s="89"/>
      <c r="L311" s="89"/>
      <c r="M311" s="153">
        <v>92.52</v>
      </c>
      <c r="N311" s="153">
        <v>0</v>
      </c>
      <c r="O311" s="153">
        <v>634.69000000000005</v>
      </c>
      <c r="P311" s="153">
        <v>0</v>
      </c>
      <c r="Q311" s="89" t="s">
        <v>670</v>
      </c>
    </row>
    <row r="312" spans="1:17" ht="102">
      <c r="A312" s="89" t="s">
        <v>556</v>
      </c>
      <c r="B312" s="89"/>
      <c r="C312" s="90" t="s">
        <v>616</v>
      </c>
      <c r="D312" s="146">
        <v>43564</v>
      </c>
      <c r="E312" s="85" t="s">
        <v>629</v>
      </c>
      <c r="F312" s="283">
        <v>7686</v>
      </c>
      <c r="G312" s="89"/>
      <c r="H312" s="93" t="s">
        <v>12373</v>
      </c>
      <c r="I312" s="89"/>
      <c r="J312" s="89"/>
      <c r="K312" s="89"/>
      <c r="L312" s="89"/>
      <c r="M312" s="153">
        <v>109.39</v>
      </c>
      <c r="N312" s="153">
        <v>0</v>
      </c>
      <c r="O312" s="153">
        <v>750.42</v>
      </c>
      <c r="P312" s="153">
        <v>0</v>
      </c>
      <c r="Q312" s="89" t="s">
        <v>670</v>
      </c>
    </row>
    <row r="313" spans="1:17" ht="102">
      <c r="A313" s="89" t="s">
        <v>556</v>
      </c>
      <c r="B313" s="89"/>
      <c r="C313" s="90" t="s">
        <v>616</v>
      </c>
      <c r="D313" s="146">
        <v>43564</v>
      </c>
      <c r="E313" s="85" t="s">
        <v>629</v>
      </c>
      <c r="F313" s="283">
        <v>7687</v>
      </c>
      <c r="G313" s="89"/>
      <c r="H313" s="93" t="s">
        <v>12374</v>
      </c>
      <c r="I313" s="89"/>
      <c r="J313" s="89"/>
      <c r="K313" s="89"/>
      <c r="L313" s="89"/>
      <c r="M313" s="153">
        <v>169.71</v>
      </c>
      <c r="N313" s="153">
        <v>0</v>
      </c>
      <c r="O313" s="153">
        <v>1164.21</v>
      </c>
      <c r="P313" s="153">
        <v>0</v>
      </c>
      <c r="Q313" s="89" t="s">
        <v>670</v>
      </c>
    </row>
    <row r="314" spans="1:17" ht="63.75">
      <c r="A314" s="89">
        <v>512</v>
      </c>
      <c r="B314" s="89"/>
      <c r="C314" s="90" t="s">
        <v>785</v>
      </c>
      <c r="D314" s="146">
        <v>43564</v>
      </c>
      <c r="E314" s="85" t="s">
        <v>15</v>
      </c>
      <c r="F314" s="283">
        <v>1009928</v>
      </c>
      <c r="G314" s="89"/>
      <c r="H314" s="93" t="s">
        <v>12375</v>
      </c>
      <c r="I314" s="89"/>
      <c r="J314" s="89"/>
      <c r="K314" s="89"/>
      <c r="L314" s="89"/>
      <c r="M314" s="153">
        <v>7.29</v>
      </c>
      <c r="N314" s="153">
        <v>0</v>
      </c>
      <c r="O314" s="153">
        <v>50.01</v>
      </c>
      <c r="P314" s="153">
        <v>0</v>
      </c>
      <c r="Q314" s="89" t="s">
        <v>670</v>
      </c>
    </row>
    <row r="315" spans="1:17" ht="51">
      <c r="A315" s="89" t="s">
        <v>556</v>
      </c>
      <c r="B315" s="89"/>
      <c r="C315" s="90" t="s">
        <v>616</v>
      </c>
      <c r="D315" s="146">
        <v>43564</v>
      </c>
      <c r="E315" s="85" t="s">
        <v>23</v>
      </c>
      <c r="F315" s="283">
        <v>18849</v>
      </c>
      <c r="G315" s="89"/>
      <c r="H315" s="93" t="s">
        <v>12376</v>
      </c>
      <c r="I315" s="89"/>
      <c r="J315" s="89"/>
      <c r="K315" s="89"/>
      <c r="L315" s="89"/>
      <c r="M315" s="153">
        <v>0</v>
      </c>
      <c r="N315" s="153">
        <v>0</v>
      </c>
      <c r="O315" s="153">
        <v>0.01</v>
      </c>
      <c r="P315" s="153">
        <v>0</v>
      </c>
      <c r="Q315" s="89" t="s">
        <v>670</v>
      </c>
    </row>
    <row r="316" spans="1:17" ht="51">
      <c r="A316" s="89">
        <v>291</v>
      </c>
      <c r="B316" s="89"/>
      <c r="C316" s="90" t="s">
        <v>129</v>
      </c>
      <c r="D316" s="146">
        <v>43565</v>
      </c>
      <c r="E316" s="85" t="s">
        <v>3</v>
      </c>
      <c r="F316" s="283">
        <v>1727754</v>
      </c>
      <c r="G316" s="89"/>
      <c r="H316" s="93" t="s">
        <v>12377</v>
      </c>
      <c r="I316" s="89"/>
      <c r="J316" s="89"/>
      <c r="K316" s="89"/>
      <c r="L316" s="89"/>
      <c r="M316" s="153">
        <v>0</v>
      </c>
      <c r="N316" s="153">
        <v>39200</v>
      </c>
      <c r="O316" s="153">
        <v>0</v>
      </c>
      <c r="P316" s="153">
        <v>268912</v>
      </c>
      <c r="Q316" s="89" t="s">
        <v>670</v>
      </c>
    </row>
    <row r="317" spans="1:17" ht="63.75">
      <c r="A317" s="89">
        <v>597</v>
      </c>
      <c r="B317" s="89"/>
      <c r="C317" s="90" t="s">
        <v>734</v>
      </c>
      <c r="D317" s="146">
        <v>43565</v>
      </c>
      <c r="E317" s="85" t="s">
        <v>6</v>
      </c>
      <c r="F317" s="283">
        <v>1011081</v>
      </c>
      <c r="G317" s="89"/>
      <c r="H317" s="93" t="s">
        <v>12378</v>
      </c>
      <c r="I317" s="89"/>
      <c r="J317" s="89"/>
      <c r="K317" s="89"/>
      <c r="L317" s="89"/>
      <c r="M317" s="153">
        <v>0</v>
      </c>
      <c r="N317" s="153">
        <v>12645</v>
      </c>
      <c r="O317" s="153">
        <v>0</v>
      </c>
      <c r="P317" s="153">
        <v>86744.7</v>
      </c>
      <c r="Q317" s="89" t="s">
        <v>670</v>
      </c>
    </row>
    <row r="318" spans="1:17" ht="63.75">
      <c r="A318" s="89">
        <v>512</v>
      </c>
      <c r="B318" s="89"/>
      <c r="C318" s="90" t="s">
        <v>785</v>
      </c>
      <c r="D318" s="146">
        <v>43565</v>
      </c>
      <c r="E318" s="85" t="s">
        <v>15</v>
      </c>
      <c r="F318" s="283">
        <v>1011080</v>
      </c>
      <c r="G318" s="89"/>
      <c r="H318" s="93" t="s">
        <v>12379</v>
      </c>
      <c r="I318" s="89"/>
      <c r="J318" s="89"/>
      <c r="K318" s="89"/>
      <c r="L318" s="89"/>
      <c r="M318" s="153">
        <v>7.29</v>
      </c>
      <c r="N318" s="153">
        <v>0</v>
      </c>
      <c r="O318" s="153">
        <v>50.01</v>
      </c>
      <c r="P318" s="153">
        <v>0</v>
      </c>
      <c r="Q318" s="89" t="s">
        <v>670</v>
      </c>
    </row>
    <row r="319" spans="1:17" ht="63.75">
      <c r="A319" s="89">
        <v>512</v>
      </c>
      <c r="B319" s="89"/>
      <c r="C319" s="90" t="s">
        <v>785</v>
      </c>
      <c r="D319" s="146">
        <v>43565</v>
      </c>
      <c r="E319" s="85" t="s">
        <v>15</v>
      </c>
      <c r="F319" s="283">
        <v>1011095</v>
      </c>
      <c r="G319" s="89"/>
      <c r="H319" s="93" t="s">
        <v>12380</v>
      </c>
      <c r="I319" s="89"/>
      <c r="J319" s="89"/>
      <c r="K319" s="89"/>
      <c r="L319" s="89"/>
      <c r="M319" s="153">
        <v>7.29</v>
      </c>
      <c r="N319" s="153">
        <v>0</v>
      </c>
      <c r="O319" s="153">
        <v>50.01</v>
      </c>
      <c r="P319" s="153">
        <v>0</v>
      </c>
      <c r="Q319" s="89" t="s">
        <v>670</v>
      </c>
    </row>
    <row r="320" spans="1:17" ht="63.75">
      <c r="A320" s="89">
        <v>512</v>
      </c>
      <c r="B320" s="89"/>
      <c r="C320" s="90" t="s">
        <v>785</v>
      </c>
      <c r="D320" s="146">
        <v>43565</v>
      </c>
      <c r="E320" s="85" t="s">
        <v>15</v>
      </c>
      <c r="F320" s="283">
        <v>1010546</v>
      </c>
      <c r="G320" s="89"/>
      <c r="H320" s="93" t="s">
        <v>12381</v>
      </c>
      <c r="I320" s="89"/>
      <c r="J320" s="89"/>
      <c r="K320" s="89"/>
      <c r="L320" s="89"/>
      <c r="M320" s="153">
        <v>7.29</v>
      </c>
      <c r="N320" s="153">
        <v>0</v>
      </c>
      <c r="O320" s="153">
        <v>50.01</v>
      </c>
      <c r="P320" s="153">
        <v>0</v>
      </c>
      <c r="Q320" s="89" t="s">
        <v>670</v>
      </c>
    </row>
    <row r="321" spans="1:17" ht="63.75">
      <c r="A321" s="89">
        <v>512</v>
      </c>
      <c r="B321" s="89"/>
      <c r="C321" s="90" t="s">
        <v>785</v>
      </c>
      <c r="D321" s="146">
        <v>43565</v>
      </c>
      <c r="E321" s="85" t="s">
        <v>15</v>
      </c>
      <c r="F321" s="283">
        <v>1010407</v>
      </c>
      <c r="G321" s="89"/>
      <c r="H321" s="93" t="s">
        <v>12382</v>
      </c>
      <c r="I321" s="89"/>
      <c r="J321" s="89"/>
      <c r="K321" s="89"/>
      <c r="L321" s="89"/>
      <c r="M321" s="153">
        <v>7.29</v>
      </c>
      <c r="N321" s="153">
        <v>0</v>
      </c>
      <c r="O321" s="153">
        <v>50.01</v>
      </c>
      <c r="P321" s="153">
        <v>0</v>
      </c>
      <c r="Q321" s="89" t="s">
        <v>670</v>
      </c>
    </row>
    <row r="322" spans="1:17" ht="63.75">
      <c r="A322" s="89">
        <v>512</v>
      </c>
      <c r="B322" s="89"/>
      <c r="C322" s="90" t="s">
        <v>785</v>
      </c>
      <c r="D322" s="146">
        <v>43565</v>
      </c>
      <c r="E322" s="85" t="s">
        <v>11</v>
      </c>
      <c r="F322" s="283">
        <v>951416</v>
      </c>
      <c r="G322" s="89"/>
      <c r="H322" s="93" t="s">
        <v>12383</v>
      </c>
      <c r="I322" s="89"/>
      <c r="J322" s="89"/>
      <c r="K322" s="89"/>
      <c r="L322" s="89"/>
      <c r="M322" s="153">
        <v>7.29</v>
      </c>
      <c r="N322" s="153">
        <v>0</v>
      </c>
      <c r="O322" s="153">
        <v>50.01</v>
      </c>
      <c r="P322" s="153">
        <v>0</v>
      </c>
      <c r="Q322" s="89" t="s">
        <v>670</v>
      </c>
    </row>
    <row r="323" spans="1:17" ht="51">
      <c r="A323" s="89" t="s">
        <v>556</v>
      </c>
      <c r="B323" s="89"/>
      <c r="C323" s="90" t="s">
        <v>616</v>
      </c>
      <c r="D323" s="146">
        <v>43565</v>
      </c>
      <c r="E323" s="85" t="s">
        <v>23</v>
      </c>
      <c r="F323" s="283">
        <v>18854</v>
      </c>
      <c r="G323" s="89"/>
      <c r="H323" s="93" t="s">
        <v>12384</v>
      </c>
      <c r="I323" s="89"/>
      <c r="J323" s="89"/>
      <c r="K323" s="89"/>
      <c r="L323" s="89"/>
      <c r="M323" s="153">
        <v>0</v>
      </c>
      <c r="N323" s="153">
        <v>0</v>
      </c>
      <c r="O323" s="153">
        <v>0</v>
      </c>
      <c r="P323" s="153">
        <v>0.01</v>
      </c>
      <c r="Q323" s="89" t="s">
        <v>670</v>
      </c>
    </row>
    <row r="324" spans="1:17" ht="76.5">
      <c r="A324" s="89">
        <v>16</v>
      </c>
      <c r="B324" s="89"/>
      <c r="C324" s="90" t="s">
        <v>43</v>
      </c>
      <c r="D324" s="146">
        <v>43566</v>
      </c>
      <c r="E324" s="85" t="s">
        <v>671</v>
      </c>
      <c r="F324" s="283">
        <v>315829</v>
      </c>
      <c r="G324" s="89"/>
      <c r="H324" s="93" t="s">
        <v>12385</v>
      </c>
      <c r="I324" s="89"/>
      <c r="J324" s="89"/>
      <c r="K324" s="89"/>
      <c r="L324" s="89"/>
      <c r="M324" s="153">
        <v>0</v>
      </c>
      <c r="N324" s="153">
        <v>4909.21</v>
      </c>
      <c r="O324" s="153">
        <v>0</v>
      </c>
      <c r="P324" s="153">
        <v>33677.18</v>
      </c>
      <c r="Q324" s="89" t="s">
        <v>670</v>
      </c>
    </row>
    <row r="325" spans="1:17" ht="63.75">
      <c r="A325" s="89">
        <v>597</v>
      </c>
      <c r="B325" s="89"/>
      <c r="C325" s="90" t="s">
        <v>734</v>
      </c>
      <c r="D325" s="146">
        <v>43566</v>
      </c>
      <c r="E325" s="85" t="s">
        <v>6</v>
      </c>
      <c r="F325" s="283">
        <v>1012275</v>
      </c>
      <c r="G325" s="89"/>
      <c r="H325" s="93" t="s">
        <v>12386</v>
      </c>
      <c r="I325" s="89"/>
      <c r="J325" s="89"/>
      <c r="K325" s="89"/>
      <c r="L325" s="89"/>
      <c r="M325" s="153">
        <v>0</v>
      </c>
      <c r="N325" s="153">
        <v>91885</v>
      </c>
      <c r="O325" s="153">
        <v>0</v>
      </c>
      <c r="P325" s="153">
        <v>630331.1</v>
      </c>
      <c r="Q325" s="89" t="s">
        <v>670</v>
      </c>
    </row>
    <row r="326" spans="1:17" ht="63.75">
      <c r="A326" s="89">
        <v>512</v>
      </c>
      <c r="B326" s="89"/>
      <c r="C326" s="90" t="s">
        <v>785</v>
      </c>
      <c r="D326" s="146">
        <v>43566</v>
      </c>
      <c r="E326" s="85" t="s">
        <v>15</v>
      </c>
      <c r="F326" s="283">
        <v>1012271</v>
      </c>
      <c r="G326" s="89"/>
      <c r="H326" s="93" t="s">
        <v>12387</v>
      </c>
      <c r="I326" s="89"/>
      <c r="J326" s="89"/>
      <c r="K326" s="89"/>
      <c r="L326" s="89"/>
      <c r="M326" s="153">
        <v>7.29</v>
      </c>
      <c r="N326" s="153">
        <v>0</v>
      </c>
      <c r="O326" s="153">
        <v>50.01</v>
      </c>
      <c r="P326" s="153">
        <v>0</v>
      </c>
      <c r="Q326" s="89" t="s">
        <v>670</v>
      </c>
    </row>
    <row r="327" spans="1:17" ht="51">
      <c r="A327" s="89" t="s">
        <v>556</v>
      </c>
      <c r="B327" s="89"/>
      <c r="C327" s="90" t="s">
        <v>616</v>
      </c>
      <c r="D327" s="146">
        <v>43566</v>
      </c>
      <c r="E327" s="85" t="s">
        <v>23</v>
      </c>
      <c r="F327" s="283">
        <v>18858</v>
      </c>
      <c r="G327" s="89"/>
      <c r="H327" s="93" t="s">
        <v>12388</v>
      </c>
      <c r="I327" s="89"/>
      <c r="J327" s="89"/>
      <c r="K327" s="89"/>
      <c r="L327" s="89"/>
      <c r="M327" s="153">
        <v>0</v>
      </c>
      <c r="N327" s="153">
        <v>0</v>
      </c>
      <c r="O327" s="153">
        <v>0</v>
      </c>
      <c r="P327" s="153">
        <v>0.01</v>
      </c>
      <c r="Q327" s="89" t="s">
        <v>670</v>
      </c>
    </row>
    <row r="328" spans="1:17" ht="63.75">
      <c r="A328" s="89">
        <v>597</v>
      </c>
      <c r="B328" s="89"/>
      <c r="C328" s="90" t="s">
        <v>734</v>
      </c>
      <c r="D328" s="146">
        <v>43567</v>
      </c>
      <c r="E328" s="85" t="s">
        <v>6</v>
      </c>
      <c r="F328" s="283">
        <v>1013329</v>
      </c>
      <c r="G328" s="89"/>
      <c r="H328" s="93" t="s">
        <v>12389</v>
      </c>
      <c r="I328" s="89"/>
      <c r="J328" s="89"/>
      <c r="K328" s="89"/>
      <c r="L328" s="89"/>
      <c r="M328" s="153">
        <v>0</v>
      </c>
      <c r="N328" s="153">
        <v>150</v>
      </c>
      <c r="O328" s="153">
        <v>0</v>
      </c>
      <c r="P328" s="153">
        <v>1029</v>
      </c>
      <c r="Q328" s="89" t="s">
        <v>670</v>
      </c>
    </row>
    <row r="329" spans="1:17" ht="63.75">
      <c r="A329" s="89">
        <v>512</v>
      </c>
      <c r="B329" s="89"/>
      <c r="C329" s="90" t="s">
        <v>785</v>
      </c>
      <c r="D329" s="146">
        <v>43567</v>
      </c>
      <c r="E329" s="85" t="s">
        <v>15</v>
      </c>
      <c r="F329" s="283">
        <v>1013326</v>
      </c>
      <c r="G329" s="89"/>
      <c r="H329" s="93" t="s">
        <v>12390</v>
      </c>
      <c r="I329" s="89"/>
      <c r="J329" s="89"/>
      <c r="K329" s="89"/>
      <c r="L329" s="89"/>
      <c r="M329" s="153">
        <v>7.29</v>
      </c>
      <c r="N329" s="153">
        <v>0</v>
      </c>
      <c r="O329" s="153">
        <v>50.01</v>
      </c>
      <c r="P329" s="153">
        <v>0</v>
      </c>
      <c r="Q329" s="89" t="s">
        <v>670</v>
      </c>
    </row>
    <row r="330" spans="1:17" ht="63.75">
      <c r="A330" s="89">
        <v>512</v>
      </c>
      <c r="B330" s="89"/>
      <c r="C330" s="90" t="s">
        <v>785</v>
      </c>
      <c r="D330" s="146">
        <v>43567</v>
      </c>
      <c r="E330" s="85" t="s">
        <v>11</v>
      </c>
      <c r="F330" s="283">
        <v>951568</v>
      </c>
      <c r="G330" s="89"/>
      <c r="H330" s="93" t="s">
        <v>12391</v>
      </c>
      <c r="I330" s="89"/>
      <c r="J330" s="89"/>
      <c r="K330" s="89"/>
      <c r="L330" s="89"/>
      <c r="M330" s="153">
        <v>7.29</v>
      </c>
      <c r="N330" s="153">
        <v>0</v>
      </c>
      <c r="O330" s="153">
        <v>50.01</v>
      </c>
      <c r="P330" s="153">
        <v>0</v>
      </c>
      <c r="Q330" s="89" t="s">
        <v>670</v>
      </c>
    </row>
    <row r="331" spans="1:17" ht="51">
      <c r="A331" s="89" t="s">
        <v>556</v>
      </c>
      <c r="B331" s="89"/>
      <c r="C331" s="90" t="s">
        <v>616</v>
      </c>
      <c r="D331" s="146">
        <v>43567</v>
      </c>
      <c r="E331" s="85" t="s">
        <v>23</v>
      </c>
      <c r="F331" s="283">
        <v>18862</v>
      </c>
      <c r="G331" s="89"/>
      <c r="H331" s="93" t="s">
        <v>12392</v>
      </c>
      <c r="I331" s="89"/>
      <c r="J331" s="89"/>
      <c r="K331" s="89"/>
      <c r="L331" s="89"/>
      <c r="M331" s="153">
        <v>0</v>
      </c>
      <c r="N331" s="153">
        <v>0</v>
      </c>
      <c r="O331" s="153">
        <v>0.02</v>
      </c>
      <c r="P331" s="153">
        <v>0</v>
      </c>
      <c r="Q331" s="89" t="s">
        <v>670</v>
      </c>
    </row>
    <row r="332" spans="1:17" ht="63.75">
      <c r="A332" s="89" t="s">
        <v>557</v>
      </c>
      <c r="B332" s="89"/>
      <c r="C332" s="90" t="s">
        <v>783</v>
      </c>
      <c r="D332" s="146">
        <v>43570</v>
      </c>
      <c r="E332" s="85" t="s">
        <v>20</v>
      </c>
      <c r="F332" s="283">
        <v>12069</v>
      </c>
      <c r="G332" s="89"/>
      <c r="H332" s="93" t="s">
        <v>12393</v>
      </c>
      <c r="I332" s="89"/>
      <c r="J332" s="89"/>
      <c r="K332" s="89"/>
      <c r="L332" s="89"/>
      <c r="M332" s="153">
        <v>145985.15</v>
      </c>
      <c r="N332" s="153">
        <v>0</v>
      </c>
      <c r="O332" s="153">
        <v>1001458.13</v>
      </c>
      <c r="P332" s="153">
        <v>0</v>
      </c>
      <c r="Q332" s="89" t="s">
        <v>670</v>
      </c>
    </row>
    <row r="333" spans="1:17" ht="51">
      <c r="A333" s="89" t="s">
        <v>557</v>
      </c>
      <c r="B333" s="89"/>
      <c r="C333" s="90" t="s">
        <v>783</v>
      </c>
      <c r="D333" s="146">
        <v>43570</v>
      </c>
      <c r="E333" s="85" t="s">
        <v>20</v>
      </c>
      <c r="F333" s="283">
        <v>12074</v>
      </c>
      <c r="G333" s="89"/>
      <c r="H333" s="93" t="s">
        <v>12394</v>
      </c>
      <c r="I333" s="89"/>
      <c r="J333" s="89"/>
      <c r="K333" s="89"/>
      <c r="L333" s="89"/>
      <c r="M333" s="153">
        <v>258651.24</v>
      </c>
      <c r="N333" s="153">
        <v>0</v>
      </c>
      <c r="O333" s="153">
        <v>1774347.51</v>
      </c>
      <c r="P333" s="153">
        <v>0</v>
      </c>
      <c r="Q333" s="89" t="s">
        <v>670</v>
      </c>
    </row>
    <row r="334" spans="1:17" ht="51">
      <c r="A334" s="89" t="s">
        <v>557</v>
      </c>
      <c r="B334" s="89"/>
      <c r="C334" s="90" t="s">
        <v>783</v>
      </c>
      <c r="D334" s="146">
        <v>43570</v>
      </c>
      <c r="E334" s="85" t="s">
        <v>20</v>
      </c>
      <c r="F334" s="283">
        <v>12072</v>
      </c>
      <c r="G334" s="89"/>
      <c r="H334" s="93" t="s">
        <v>12395</v>
      </c>
      <c r="I334" s="89"/>
      <c r="J334" s="89"/>
      <c r="K334" s="89"/>
      <c r="L334" s="89"/>
      <c r="M334" s="153">
        <v>2880.53</v>
      </c>
      <c r="N334" s="153">
        <v>0</v>
      </c>
      <c r="O334" s="153">
        <v>19760.439999999999</v>
      </c>
      <c r="P334" s="153">
        <v>0</v>
      </c>
      <c r="Q334" s="89" t="s">
        <v>670</v>
      </c>
    </row>
    <row r="335" spans="1:17" ht="63.75">
      <c r="A335" s="89">
        <v>291</v>
      </c>
      <c r="B335" s="89"/>
      <c r="C335" s="90" t="s">
        <v>129</v>
      </c>
      <c r="D335" s="146">
        <v>43570</v>
      </c>
      <c r="E335" s="85" t="s">
        <v>6</v>
      </c>
      <c r="F335" s="283">
        <v>951632</v>
      </c>
      <c r="G335" s="89"/>
      <c r="H335" s="93" t="s">
        <v>12396</v>
      </c>
      <c r="I335" s="89"/>
      <c r="J335" s="89"/>
      <c r="K335" s="89"/>
      <c r="L335" s="89"/>
      <c r="M335" s="153">
        <v>0</v>
      </c>
      <c r="N335" s="153">
        <v>12360</v>
      </c>
      <c r="O335" s="153">
        <v>0</v>
      </c>
      <c r="P335" s="153">
        <v>84789.6</v>
      </c>
      <c r="Q335" s="89" t="s">
        <v>670</v>
      </c>
    </row>
    <row r="336" spans="1:17" ht="63.75">
      <c r="A336" s="89">
        <v>291</v>
      </c>
      <c r="B336" s="89"/>
      <c r="C336" s="90" t="s">
        <v>129</v>
      </c>
      <c r="D336" s="146">
        <v>43570</v>
      </c>
      <c r="E336" s="85" t="s">
        <v>6</v>
      </c>
      <c r="F336" s="283">
        <v>951634</v>
      </c>
      <c r="G336" s="89"/>
      <c r="H336" s="93" t="s">
        <v>12397</v>
      </c>
      <c r="I336" s="89"/>
      <c r="J336" s="89"/>
      <c r="K336" s="89"/>
      <c r="L336" s="89"/>
      <c r="M336" s="153">
        <v>0</v>
      </c>
      <c r="N336" s="153">
        <v>6180</v>
      </c>
      <c r="O336" s="153">
        <v>0</v>
      </c>
      <c r="P336" s="153">
        <v>42394.8</v>
      </c>
      <c r="Q336" s="89" t="s">
        <v>670</v>
      </c>
    </row>
    <row r="337" spans="1:17" ht="63.75">
      <c r="A337" s="89">
        <v>512</v>
      </c>
      <c r="B337" s="89"/>
      <c r="C337" s="90" t="s">
        <v>785</v>
      </c>
      <c r="D337" s="146">
        <v>43570</v>
      </c>
      <c r="E337" s="85" t="s">
        <v>11</v>
      </c>
      <c r="F337" s="283">
        <v>951648</v>
      </c>
      <c r="G337" s="89"/>
      <c r="H337" s="93" t="s">
        <v>12398</v>
      </c>
      <c r="I337" s="89"/>
      <c r="J337" s="89"/>
      <c r="K337" s="89"/>
      <c r="L337" s="89"/>
      <c r="M337" s="153">
        <v>7.29</v>
      </c>
      <c r="N337" s="153">
        <v>0</v>
      </c>
      <c r="O337" s="153">
        <v>50.01</v>
      </c>
      <c r="P337" s="153">
        <v>0</v>
      </c>
      <c r="Q337" s="89" t="s">
        <v>670</v>
      </c>
    </row>
    <row r="338" spans="1:17" ht="63.75">
      <c r="A338" s="89">
        <v>597</v>
      </c>
      <c r="B338" s="89"/>
      <c r="C338" s="90" t="s">
        <v>734</v>
      </c>
      <c r="D338" s="146">
        <v>43570</v>
      </c>
      <c r="E338" s="85" t="s">
        <v>6</v>
      </c>
      <c r="F338" s="283">
        <v>1014945</v>
      </c>
      <c r="G338" s="89"/>
      <c r="H338" s="93" t="s">
        <v>12399</v>
      </c>
      <c r="I338" s="89"/>
      <c r="J338" s="89"/>
      <c r="K338" s="89"/>
      <c r="L338" s="89"/>
      <c r="M338" s="153">
        <v>0</v>
      </c>
      <c r="N338" s="153">
        <v>45</v>
      </c>
      <c r="O338" s="153">
        <v>0</v>
      </c>
      <c r="P338" s="153">
        <v>308.7</v>
      </c>
      <c r="Q338" s="89" t="s">
        <v>670</v>
      </c>
    </row>
    <row r="339" spans="1:17" ht="63.75">
      <c r="A339" s="89" t="s">
        <v>557</v>
      </c>
      <c r="B339" s="89"/>
      <c r="C339" s="90" t="s">
        <v>783</v>
      </c>
      <c r="D339" s="146">
        <v>43570</v>
      </c>
      <c r="E339" s="85" t="s">
        <v>20</v>
      </c>
      <c r="F339" s="283">
        <v>12128</v>
      </c>
      <c r="G339" s="89"/>
      <c r="H339" s="93" t="s">
        <v>12400</v>
      </c>
      <c r="I339" s="89"/>
      <c r="J339" s="89"/>
      <c r="K339" s="89"/>
      <c r="L339" s="89"/>
      <c r="M339" s="153">
        <v>400.68</v>
      </c>
      <c r="N339" s="153">
        <v>0</v>
      </c>
      <c r="O339" s="153">
        <v>2748.66</v>
      </c>
      <c r="P339" s="153">
        <v>0</v>
      </c>
      <c r="Q339" s="89" t="s">
        <v>670</v>
      </c>
    </row>
    <row r="340" spans="1:17" ht="76.5">
      <c r="A340" s="89" t="s">
        <v>557</v>
      </c>
      <c r="B340" s="89"/>
      <c r="C340" s="90" t="s">
        <v>783</v>
      </c>
      <c r="D340" s="146">
        <v>43570</v>
      </c>
      <c r="E340" s="85" t="s">
        <v>20</v>
      </c>
      <c r="F340" s="283">
        <v>12124</v>
      </c>
      <c r="G340" s="89"/>
      <c r="H340" s="93" t="s">
        <v>12401</v>
      </c>
      <c r="I340" s="89"/>
      <c r="J340" s="89"/>
      <c r="K340" s="89"/>
      <c r="L340" s="89"/>
      <c r="M340" s="153">
        <v>160097.85</v>
      </c>
      <c r="N340" s="153">
        <v>0</v>
      </c>
      <c r="O340" s="153">
        <v>1098271.25</v>
      </c>
      <c r="P340" s="153">
        <v>0</v>
      </c>
      <c r="Q340" s="89" t="s">
        <v>670</v>
      </c>
    </row>
    <row r="341" spans="1:17" ht="51">
      <c r="A341" s="89" t="s">
        <v>556</v>
      </c>
      <c r="B341" s="89"/>
      <c r="C341" s="90" t="s">
        <v>616</v>
      </c>
      <c r="D341" s="146">
        <v>43570</v>
      </c>
      <c r="E341" s="85" t="s">
        <v>23</v>
      </c>
      <c r="F341" s="283">
        <v>18866</v>
      </c>
      <c r="G341" s="89"/>
      <c r="H341" s="93" t="s">
        <v>12402</v>
      </c>
      <c r="I341" s="89"/>
      <c r="J341" s="89"/>
      <c r="K341" s="89"/>
      <c r="L341" s="89"/>
      <c r="M341" s="153">
        <v>0</v>
      </c>
      <c r="N341" s="153">
        <v>0</v>
      </c>
      <c r="O341" s="153">
        <v>0</v>
      </c>
      <c r="P341" s="153">
        <v>0.01</v>
      </c>
      <c r="Q341" s="89" t="s">
        <v>670</v>
      </c>
    </row>
    <row r="342" spans="1:17" ht="63.75">
      <c r="A342" s="89">
        <v>597</v>
      </c>
      <c r="B342" s="89"/>
      <c r="C342" s="90" t="s">
        <v>734</v>
      </c>
      <c r="D342" s="146">
        <v>43571</v>
      </c>
      <c r="E342" s="85" t="s">
        <v>6</v>
      </c>
      <c r="F342" s="283">
        <v>951736</v>
      </c>
      <c r="G342" s="89"/>
      <c r="H342" s="93" t="s">
        <v>12403</v>
      </c>
      <c r="I342" s="89"/>
      <c r="J342" s="89"/>
      <c r="K342" s="89"/>
      <c r="L342" s="89"/>
      <c r="M342" s="153">
        <v>0</v>
      </c>
      <c r="N342" s="153">
        <v>62</v>
      </c>
      <c r="O342" s="153">
        <v>0</v>
      </c>
      <c r="P342" s="153">
        <v>425.32</v>
      </c>
      <c r="Q342" s="89" t="s">
        <v>670</v>
      </c>
    </row>
    <row r="343" spans="1:17" ht="63.75">
      <c r="A343" s="89">
        <v>512</v>
      </c>
      <c r="B343" s="89"/>
      <c r="C343" s="90" t="s">
        <v>785</v>
      </c>
      <c r="D343" s="146">
        <v>43571</v>
      </c>
      <c r="E343" s="85" t="s">
        <v>15</v>
      </c>
      <c r="F343" s="283">
        <v>1015893</v>
      </c>
      <c r="G343" s="89"/>
      <c r="H343" s="93" t="s">
        <v>12404</v>
      </c>
      <c r="I343" s="89"/>
      <c r="J343" s="89"/>
      <c r="K343" s="89"/>
      <c r="L343" s="89"/>
      <c r="M343" s="153">
        <v>7.29</v>
      </c>
      <c r="N343" s="153">
        <v>0</v>
      </c>
      <c r="O343" s="153">
        <v>50.01</v>
      </c>
      <c r="P343" s="153">
        <v>0</v>
      </c>
      <c r="Q343" s="89" t="s">
        <v>670</v>
      </c>
    </row>
    <row r="344" spans="1:17" ht="63.75">
      <c r="A344" s="89">
        <v>512</v>
      </c>
      <c r="B344" s="89"/>
      <c r="C344" s="90" t="s">
        <v>785</v>
      </c>
      <c r="D344" s="146">
        <v>43571</v>
      </c>
      <c r="E344" s="85" t="s">
        <v>15</v>
      </c>
      <c r="F344" s="283">
        <v>1015895</v>
      </c>
      <c r="G344" s="89"/>
      <c r="H344" s="93" t="s">
        <v>12405</v>
      </c>
      <c r="I344" s="89"/>
      <c r="J344" s="89"/>
      <c r="K344" s="89"/>
      <c r="L344" s="89"/>
      <c r="M344" s="153">
        <v>7.29</v>
      </c>
      <c r="N344" s="153">
        <v>0</v>
      </c>
      <c r="O344" s="153">
        <v>50.01</v>
      </c>
      <c r="P344" s="153">
        <v>0</v>
      </c>
      <c r="Q344" s="89" t="s">
        <v>670</v>
      </c>
    </row>
    <row r="345" spans="1:17" ht="63.75">
      <c r="A345" s="89">
        <v>291</v>
      </c>
      <c r="B345" s="89"/>
      <c r="C345" s="90" t="s">
        <v>129</v>
      </c>
      <c r="D345" s="146">
        <v>43572</v>
      </c>
      <c r="E345" s="85" t="s">
        <v>6</v>
      </c>
      <c r="F345" s="283">
        <v>1016424</v>
      </c>
      <c r="G345" s="89"/>
      <c r="H345" s="93" t="s">
        <v>12406</v>
      </c>
      <c r="I345" s="89"/>
      <c r="J345" s="89"/>
      <c r="K345" s="89"/>
      <c r="L345" s="89"/>
      <c r="M345" s="153">
        <v>0</v>
      </c>
      <c r="N345" s="153">
        <v>4500000</v>
      </c>
      <c r="O345" s="153">
        <v>0</v>
      </c>
      <c r="P345" s="153">
        <v>30870000</v>
      </c>
      <c r="Q345" s="89" t="s">
        <v>670</v>
      </c>
    </row>
    <row r="346" spans="1:17" ht="76.5">
      <c r="A346" s="89">
        <v>291</v>
      </c>
      <c r="B346" s="89"/>
      <c r="C346" s="90" t="s">
        <v>129</v>
      </c>
      <c r="D346" s="146">
        <v>43572</v>
      </c>
      <c r="E346" s="85" t="s">
        <v>6</v>
      </c>
      <c r="F346" s="283">
        <v>1016427</v>
      </c>
      <c r="G346" s="89"/>
      <c r="H346" s="93" t="s">
        <v>12407</v>
      </c>
      <c r="I346" s="89"/>
      <c r="J346" s="89"/>
      <c r="K346" s="89"/>
      <c r="L346" s="89"/>
      <c r="M346" s="153">
        <v>0</v>
      </c>
      <c r="N346" s="153">
        <v>5000000</v>
      </c>
      <c r="O346" s="153">
        <v>0</v>
      </c>
      <c r="P346" s="153">
        <v>34300000</v>
      </c>
      <c r="Q346" s="89" t="s">
        <v>670</v>
      </c>
    </row>
    <row r="347" spans="1:17" ht="63.75">
      <c r="A347" s="89">
        <v>597</v>
      </c>
      <c r="B347" s="89"/>
      <c r="C347" s="90" t="s">
        <v>734</v>
      </c>
      <c r="D347" s="146">
        <v>43572</v>
      </c>
      <c r="E347" s="85" t="s">
        <v>6</v>
      </c>
      <c r="F347" s="283">
        <v>1016947</v>
      </c>
      <c r="G347" s="89"/>
      <c r="H347" s="93" t="s">
        <v>12408</v>
      </c>
      <c r="I347" s="89"/>
      <c r="J347" s="89"/>
      <c r="K347" s="89"/>
      <c r="L347" s="89"/>
      <c r="M347" s="153">
        <v>0</v>
      </c>
      <c r="N347" s="153">
        <v>3000</v>
      </c>
      <c r="O347" s="153">
        <v>0</v>
      </c>
      <c r="P347" s="153">
        <v>20580</v>
      </c>
      <c r="Q347" s="89" t="s">
        <v>670</v>
      </c>
    </row>
    <row r="348" spans="1:17" ht="63.75">
      <c r="A348" s="89">
        <v>512</v>
      </c>
      <c r="B348" s="89"/>
      <c r="C348" s="90" t="s">
        <v>785</v>
      </c>
      <c r="D348" s="146">
        <v>43572</v>
      </c>
      <c r="E348" s="85" t="s">
        <v>15</v>
      </c>
      <c r="F348" s="283">
        <v>1016950</v>
      </c>
      <c r="G348" s="89"/>
      <c r="H348" s="93" t="s">
        <v>12409</v>
      </c>
      <c r="I348" s="89"/>
      <c r="J348" s="89"/>
      <c r="K348" s="89"/>
      <c r="L348" s="89"/>
      <c r="M348" s="153">
        <v>7.29</v>
      </c>
      <c r="N348" s="153">
        <v>0</v>
      </c>
      <c r="O348" s="153">
        <v>50.01</v>
      </c>
      <c r="P348" s="153">
        <v>0</v>
      </c>
      <c r="Q348" s="89" t="s">
        <v>670</v>
      </c>
    </row>
    <row r="349" spans="1:17" ht="63.75">
      <c r="A349" s="89">
        <v>597</v>
      </c>
      <c r="B349" s="89"/>
      <c r="C349" s="90" t="s">
        <v>734</v>
      </c>
      <c r="D349" s="146">
        <v>43572</v>
      </c>
      <c r="E349" s="85" t="s">
        <v>6</v>
      </c>
      <c r="F349" s="283">
        <v>1017081</v>
      </c>
      <c r="G349" s="89"/>
      <c r="H349" s="93" t="s">
        <v>12410</v>
      </c>
      <c r="I349" s="89"/>
      <c r="J349" s="89"/>
      <c r="K349" s="89"/>
      <c r="L349" s="89"/>
      <c r="M349" s="153">
        <v>0</v>
      </c>
      <c r="N349" s="153">
        <v>115000</v>
      </c>
      <c r="O349" s="153">
        <v>0</v>
      </c>
      <c r="P349" s="153">
        <v>788900</v>
      </c>
      <c r="Q349" s="89" t="s">
        <v>670</v>
      </c>
    </row>
    <row r="350" spans="1:17" ht="63.75">
      <c r="A350" s="89">
        <v>597</v>
      </c>
      <c r="B350" s="89"/>
      <c r="C350" s="90" t="s">
        <v>734</v>
      </c>
      <c r="D350" s="146">
        <v>43572</v>
      </c>
      <c r="E350" s="85" t="s">
        <v>6</v>
      </c>
      <c r="F350" s="283">
        <v>1017202</v>
      </c>
      <c r="G350" s="89"/>
      <c r="H350" s="93" t="s">
        <v>12411</v>
      </c>
      <c r="I350" s="89"/>
      <c r="J350" s="89"/>
      <c r="K350" s="89"/>
      <c r="L350" s="89"/>
      <c r="M350" s="153">
        <v>0</v>
      </c>
      <c r="N350" s="153">
        <v>52640</v>
      </c>
      <c r="O350" s="153">
        <v>0</v>
      </c>
      <c r="P350" s="153">
        <v>361110.4</v>
      </c>
      <c r="Q350" s="89" t="s">
        <v>670</v>
      </c>
    </row>
    <row r="351" spans="1:17" ht="63.75">
      <c r="A351" s="89">
        <v>512</v>
      </c>
      <c r="B351" s="89"/>
      <c r="C351" s="90" t="s">
        <v>785</v>
      </c>
      <c r="D351" s="146">
        <v>43572</v>
      </c>
      <c r="E351" s="85" t="s">
        <v>15</v>
      </c>
      <c r="F351" s="283">
        <v>1017199</v>
      </c>
      <c r="G351" s="89"/>
      <c r="H351" s="93" t="s">
        <v>8720</v>
      </c>
      <c r="I351" s="89"/>
      <c r="J351" s="89"/>
      <c r="K351" s="89"/>
      <c r="L351" s="89"/>
      <c r="M351" s="153">
        <v>7.29</v>
      </c>
      <c r="N351" s="153">
        <v>0</v>
      </c>
      <c r="O351" s="153">
        <v>50.01</v>
      </c>
      <c r="P351" s="153">
        <v>0</v>
      </c>
      <c r="Q351" s="89" t="s">
        <v>670</v>
      </c>
    </row>
    <row r="352" spans="1:17" ht="51">
      <c r="A352" s="89" t="s">
        <v>556</v>
      </c>
      <c r="B352" s="89"/>
      <c r="C352" s="90" t="s">
        <v>616</v>
      </c>
      <c r="D352" s="146">
        <v>43572</v>
      </c>
      <c r="E352" s="85" t="s">
        <v>23</v>
      </c>
      <c r="F352" s="283">
        <v>18874</v>
      </c>
      <c r="G352" s="89"/>
      <c r="H352" s="93" t="s">
        <v>12412</v>
      </c>
      <c r="I352" s="89"/>
      <c r="J352" s="89"/>
      <c r="K352" s="89"/>
      <c r="L352" s="89"/>
      <c r="M352" s="153">
        <v>0</v>
      </c>
      <c r="N352" s="153">
        <v>0</v>
      </c>
      <c r="O352" s="153">
        <v>0.01</v>
      </c>
      <c r="P352" s="153">
        <v>0</v>
      </c>
      <c r="Q352" s="89" t="s">
        <v>670</v>
      </c>
    </row>
    <row r="353" spans="1:17" ht="63.75">
      <c r="A353" s="89" t="s">
        <v>557</v>
      </c>
      <c r="B353" s="89"/>
      <c r="C353" s="90" t="s">
        <v>783</v>
      </c>
      <c r="D353" s="146">
        <v>43573</v>
      </c>
      <c r="E353" s="85" t="s">
        <v>6</v>
      </c>
      <c r="F353" s="283">
        <v>1017681</v>
      </c>
      <c r="G353" s="89"/>
      <c r="H353" s="93" t="s">
        <v>12413</v>
      </c>
      <c r="I353" s="89"/>
      <c r="J353" s="89"/>
      <c r="K353" s="89"/>
      <c r="L353" s="89"/>
      <c r="M353" s="153">
        <v>0</v>
      </c>
      <c r="N353" s="153">
        <v>197526.92</v>
      </c>
      <c r="O353" s="153">
        <v>0</v>
      </c>
      <c r="P353" s="153">
        <v>1355034.67</v>
      </c>
      <c r="Q353" s="89" t="s">
        <v>670</v>
      </c>
    </row>
    <row r="354" spans="1:17" ht="76.5">
      <c r="A354" s="89" t="s">
        <v>556</v>
      </c>
      <c r="B354" s="89"/>
      <c r="C354" s="90" t="s">
        <v>616</v>
      </c>
      <c r="D354" s="146">
        <v>43573</v>
      </c>
      <c r="E354" s="85" t="s">
        <v>671</v>
      </c>
      <c r="F354" s="283">
        <v>341217</v>
      </c>
      <c r="G354" s="89"/>
      <c r="H354" s="93" t="s">
        <v>12414</v>
      </c>
      <c r="I354" s="89"/>
      <c r="J354" s="89"/>
      <c r="K354" s="89"/>
      <c r="L354" s="89"/>
      <c r="M354" s="153">
        <v>0</v>
      </c>
      <c r="N354" s="153">
        <v>6291.57</v>
      </c>
      <c r="O354" s="153">
        <v>0</v>
      </c>
      <c r="P354" s="153">
        <v>43160.17</v>
      </c>
      <c r="Q354" s="89" t="s">
        <v>670</v>
      </c>
    </row>
    <row r="355" spans="1:17" ht="63.75">
      <c r="A355" s="89">
        <v>47</v>
      </c>
      <c r="B355" s="89"/>
      <c r="C355" s="90" t="s">
        <v>49</v>
      </c>
      <c r="D355" s="146">
        <v>43573</v>
      </c>
      <c r="E355" s="85" t="s">
        <v>6</v>
      </c>
      <c r="F355" s="283">
        <v>1018201</v>
      </c>
      <c r="G355" s="89"/>
      <c r="H355" s="93" t="s">
        <v>12415</v>
      </c>
      <c r="I355" s="89"/>
      <c r="J355" s="89"/>
      <c r="K355" s="89"/>
      <c r="L355" s="89"/>
      <c r="M355" s="153">
        <v>0</v>
      </c>
      <c r="N355" s="153">
        <v>2032607.93</v>
      </c>
      <c r="O355" s="153">
        <v>0</v>
      </c>
      <c r="P355" s="153">
        <v>13943690.4</v>
      </c>
      <c r="Q355" s="89" t="s">
        <v>670</v>
      </c>
    </row>
    <row r="356" spans="1:17" ht="63.75">
      <c r="A356" s="89" t="s">
        <v>557</v>
      </c>
      <c r="B356" s="89"/>
      <c r="C356" s="90" t="s">
        <v>783</v>
      </c>
      <c r="D356" s="146">
        <v>43573</v>
      </c>
      <c r="E356" s="85" t="s">
        <v>20</v>
      </c>
      <c r="F356" s="283">
        <v>12234</v>
      </c>
      <c r="G356" s="89"/>
      <c r="H356" s="93" t="s">
        <v>12416</v>
      </c>
      <c r="I356" s="89"/>
      <c r="J356" s="89"/>
      <c r="K356" s="89"/>
      <c r="L356" s="89"/>
      <c r="M356" s="153">
        <v>832676.12</v>
      </c>
      <c r="N356" s="153">
        <v>0</v>
      </c>
      <c r="O356" s="153">
        <v>5712158.1799999997</v>
      </c>
      <c r="P356" s="153">
        <v>0</v>
      </c>
      <c r="Q356" s="89" t="s">
        <v>670</v>
      </c>
    </row>
    <row r="357" spans="1:17" ht="63.75">
      <c r="A357" s="89" t="s">
        <v>557</v>
      </c>
      <c r="B357" s="89"/>
      <c r="C357" s="90" t="s">
        <v>783</v>
      </c>
      <c r="D357" s="146">
        <v>43573</v>
      </c>
      <c r="E357" s="85" t="s">
        <v>20</v>
      </c>
      <c r="F357" s="283">
        <v>12218</v>
      </c>
      <c r="G357" s="89"/>
      <c r="H357" s="93" t="s">
        <v>12417</v>
      </c>
      <c r="I357" s="89"/>
      <c r="J357" s="89"/>
      <c r="K357" s="89"/>
      <c r="L357" s="89"/>
      <c r="M357" s="153">
        <v>13603.59</v>
      </c>
      <c r="N357" s="153">
        <v>0</v>
      </c>
      <c r="O357" s="153">
        <v>93320.63</v>
      </c>
      <c r="P357" s="153">
        <v>0</v>
      </c>
      <c r="Q357" s="89" t="s">
        <v>670</v>
      </c>
    </row>
    <row r="358" spans="1:17" ht="89.25">
      <c r="A358" s="89">
        <v>132</v>
      </c>
      <c r="B358" s="89"/>
      <c r="C358" s="90" t="s">
        <v>68</v>
      </c>
      <c r="D358" s="146">
        <v>43573</v>
      </c>
      <c r="E358" s="85" t="s">
        <v>11</v>
      </c>
      <c r="F358" s="283">
        <v>952012</v>
      </c>
      <c r="G358" s="89"/>
      <c r="H358" s="93" t="s">
        <v>12418</v>
      </c>
      <c r="I358" s="89"/>
      <c r="J358" s="89"/>
      <c r="K358" s="89"/>
      <c r="L358" s="89"/>
      <c r="M358" s="153">
        <v>141.80000000000001</v>
      </c>
      <c r="N358" s="153">
        <v>0</v>
      </c>
      <c r="O358" s="153">
        <v>972.75</v>
      </c>
      <c r="P358" s="153">
        <v>0</v>
      </c>
      <c r="Q358" s="89" t="s">
        <v>670</v>
      </c>
    </row>
    <row r="359" spans="1:17" ht="89.25">
      <c r="A359" s="89">
        <v>132</v>
      </c>
      <c r="B359" s="89"/>
      <c r="C359" s="90" t="s">
        <v>68</v>
      </c>
      <c r="D359" s="146">
        <v>43573</v>
      </c>
      <c r="E359" s="85" t="s">
        <v>6</v>
      </c>
      <c r="F359" s="283">
        <v>4548</v>
      </c>
      <c r="G359" s="89"/>
      <c r="H359" s="93" t="s">
        <v>12419</v>
      </c>
      <c r="I359" s="89"/>
      <c r="J359" s="89"/>
      <c r="K359" s="89"/>
      <c r="L359" s="89"/>
      <c r="M359" s="153">
        <v>0</v>
      </c>
      <c r="N359" s="153">
        <v>20755919</v>
      </c>
      <c r="O359" s="153">
        <v>0</v>
      </c>
      <c r="P359" s="153">
        <v>142385604.34</v>
      </c>
      <c r="Q359" s="89" t="s">
        <v>670</v>
      </c>
    </row>
    <row r="360" spans="1:17" ht="63.75">
      <c r="A360" s="89">
        <v>512</v>
      </c>
      <c r="B360" s="89"/>
      <c r="C360" s="90" t="s">
        <v>785</v>
      </c>
      <c r="D360" s="146">
        <v>43577</v>
      </c>
      <c r="E360" s="85" t="s">
        <v>15</v>
      </c>
      <c r="F360" s="283">
        <v>1019327</v>
      </c>
      <c r="G360" s="89"/>
      <c r="H360" s="93" t="s">
        <v>12420</v>
      </c>
      <c r="I360" s="89"/>
      <c r="J360" s="89"/>
      <c r="K360" s="89"/>
      <c r="L360" s="89"/>
      <c r="M360" s="153">
        <v>7.29</v>
      </c>
      <c r="N360" s="153">
        <v>0</v>
      </c>
      <c r="O360" s="153">
        <v>50.01</v>
      </c>
      <c r="P360" s="153">
        <v>0</v>
      </c>
      <c r="Q360" s="89" t="s">
        <v>670</v>
      </c>
    </row>
    <row r="361" spans="1:17" ht="63.75">
      <c r="A361" s="89">
        <v>512</v>
      </c>
      <c r="B361" s="89"/>
      <c r="C361" s="90" t="s">
        <v>785</v>
      </c>
      <c r="D361" s="146">
        <v>43577</v>
      </c>
      <c r="E361" s="85" t="s">
        <v>15</v>
      </c>
      <c r="F361" s="283">
        <v>1019329</v>
      </c>
      <c r="G361" s="89"/>
      <c r="H361" s="93" t="s">
        <v>5996</v>
      </c>
      <c r="I361" s="89"/>
      <c r="J361" s="89"/>
      <c r="K361" s="89"/>
      <c r="L361" s="89"/>
      <c r="M361" s="153">
        <v>7.29</v>
      </c>
      <c r="N361" s="153">
        <v>0</v>
      </c>
      <c r="O361" s="153">
        <v>50.01</v>
      </c>
      <c r="P361" s="153">
        <v>0</v>
      </c>
      <c r="Q361" s="89" t="s">
        <v>670</v>
      </c>
    </row>
    <row r="362" spans="1:17" ht="63.75">
      <c r="A362" s="89">
        <v>512</v>
      </c>
      <c r="B362" s="89"/>
      <c r="C362" s="90" t="s">
        <v>785</v>
      </c>
      <c r="D362" s="146">
        <v>43577</v>
      </c>
      <c r="E362" s="85" t="s">
        <v>15</v>
      </c>
      <c r="F362" s="283">
        <v>1019335</v>
      </c>
      <c r="G362" s="89"/>
      <c r="H362" s="93" t="s">
        <v>760</v>
      </c>
      <c r="I362" s="89"/>
      <c r="J362" s="89"/>
      <c r="K362" s="89"/>
      <c r="L362" s="89"/>
      <c r="M362" s="153">
        <v>7.29</v>
      </c>
      <c r="N362" s="153">
        <v>0</v>
      </c>
      <c r="O362" s="153">
        <v>50.01</v>
      </c>
      <c r="P362" s="153">
        <v>0</v>
      </c>
      <c r="Q362" s="89" t="s">
        <v>670</v>
      </c>
    </row>
    <row r="363" spans="1:17" ht="63.75">
      <c r="A363" s="89">
        <v>512</v>
      </c>
      <c r="B363" s="89"/>
      <c r="C363" s="90" t="s">
        <v>785</v>
      </c>
      <c r="D363" s="146">
        <v>43577</v>
      </c>
      <c r="E363" s="85" t="s">
        <v>15</v>
      </c>
      <c r="F363" s="283">
        <v>1019339</v>
      </c>
      <c r="G363" s="89"/>
      <c r="H363" s="93" t="s">
        <v>6037</v>
      </c>
      <c r="I363" s="89"/>
      <c r="J363" s="89"/>
      <c r="K363" s="89"/>
      <c r="L363" s="89"/>
      <c r="M363" s="153">
        <v>7.29</v>
      </c>
      <c r="N363" s="153">
        <v>0</v>
      </c>
      <c r="O363" s="153">
        <v>50.01</v>
      </c>
      <c r="P363" s="153">
        <v>0</v>
      </c>
      <c r="Q363" s="89" t="s">
        <v>670</v>
      </c>
    </row>
    <row r="364" spans="1:17" ht="51">
      <c r="A364" s="89" t="s">
        <v>556</v>
      </c>
      <c r="B364" s="89"/>
      <c r="C364" s="90" t="s">
        <v>616</v>
      </c>
      <c r="D364" s="146">
        <v>43577</v>
      </c>
      <c r="E364" s="85" t="s">
        <v>23</v>
      </c>
      <c r="F364" s="283">
        <v>18882</v>
      </c>
      <c r="G364" s="89"/>
      <c r="H364" s="93" t="s">
        <v>12421</v>
      </c>
      <c r="I364" s="89"/>
      <c r="J364" s="89"/>
      <c r="K364" s="89"/>
      <c r="L364" s="89"/>
      <c r="M364" s="153">
        <v>0</v>
      </c>
      <c r="N364" s="153">
        <v>0</v>
      </c>
      <c r="O364" s="153">
        <v>0.01</v>
      </c>
      <c r="P364" s="153">
        <v>0</v>
      </c>
      <c r="Q364" s="89" t="s">
        <v>670</v>
      </c>
    </row>
    <row r="365" spans="1:17" ht="63.75">
      <c r="A365" s="89">
        <v>287</v>
      </c>
      <c r="B365" s="89"/>
      <c r="C365" s="90" t="s">
        <v>126</v>
      </c>
      <c r="D365" s="146">
        <v>43578</v>
      </c>
      <c r="E365" s="85" t="s">
        <v>6</v>
      </c>
      <c r="F365" s="283">
        <v>1020803</v>
      </c>
      <c r="G365" s="89"/>
      <c r="H365" s="93" t="s">
        <v>12422</v>
      </c>
      <c r="I365" s="89"/>
      <c r="J365" s="89"/>
      <c r="K365" s="89"/>
      <c r="L365" s="89"/>
      <c r="M365" s="153">
        <v>0</v>
      </c>
      <c r="N365" s="153">
        <v>5000000</v>
      </c>
      <c r="O365" s="153">
        <v>0</v>
      </c>
      <c r="P365" s="153">
        <v>34300000</v>
      </c>
      <c r="Q365" s="89" t="s">
        <v>670</v>
      </c>
    </row>
    <row r="366" spans="1:17" ht="63.75">
      <c r="A366" s="89">
        <v>512</v>
      </c>
      <c r="B366" s="89"/>
      <c r="C366" s="90" t="s">
        <v>785</v>
      </c>
      <c r="D366" s="146">
        <v>43578</v>
      </c>
      <c r="E366" s="85" t="s">
        <v>15</v>
      </c>
      <c r="F366" s="283">
        <v>1020665</v>
      </c>
      <c r="G366" s="89"/>
      <c r="H366" s="93" t="s">
        <v>12423</v>
      </c>
      <c r="I366" s="89"/>
      <c r="J366" s="89"/>
      <c r="K366" s="89"/>
      <c r="L366" s="89"/>
      <c r="M366" s="153">
        <v>7.29</v>
      </c>
      <c r="N366" s="153">
        <v>0</v>
      </c>
      <c r="O366" s="153">
        <v>50.01</v>
      </c>
      <c r="P366" s="153">
        <v>0</v>
      </c>
      <c r="Q366" s="89" t="s">
        <v>670</v>
      </c>
    </row>
    <row r="367" spans="1:17" ht="63.75">
      <c r="A367" s="89">
        <v>512</v>
      </c>
      <c r="B367" s="89"/>
      <c r="C367" s="90" t="s">
        <v>785</v>
      </c>
      <c r="D367" s="146">
        <v>43578</v>
      </c>
      <c r="E367" s="85" t="s">
        <v>15</v>
      </c>
      <c r="F367" s="283">
        <v>1020667</v>
      </c>
      <c r="G367" s="89"/>
      <c r="H367" s="93" t="s">
        <v>12424</v>
      </c>
      <c r="I367" s="89"/>
      <c r="J367" s="89"/>
      <c r="K367" s="89"/>
      <c r="L367" s="89"/>
      <c r="M367" s="153">
        <v>7.29</v>
      </c>
      <c r="N367" s="153">
        <v>0</v>
      </c>
      <c r="O367" s="153">
        <v>50.01</v>
      </c>
      <c r="P367" s="153">
        <v>0</v>
      </c>
      <c r="Q367" s="89" t="s">
        <v>670</v>
      </c>
    </row>
    <row r="368" spans="1:17" ht="63.75">
      <c r="A368" s="89">
        <v>512</v>
      </c>
      <c r="B368" s="89"/>
      <c r="C368" s="90" t="s">
        <v>785</v>
      </c>
      <c r="D368" s="146">
        <v>43578</v>
      </c>
      <c r="E368" s="85" t="s">
        <v>11</v>
      </c>
      <c r="F368" s="283">
        <v>952233</v>
      </c>
      <c r="G368" s="89"/>
      <c r="H368" s="93" t="s">
        <v>12425</v>
      </c>
      <c r="I368" s="89"/>
      <c r="J368" s="89"/>
      <c r="K368" s="89"/>
      <c r="L368" s="89"/>
      <c r="M368" s="153">
        <v>7.29</v>
      </c>
      <c r="N368" s="153">
        <v>0</v>
      </c>
      <c r="O368" s="153">
        <v>50.01</v>
      </c>
      <c r="P368" s="153">
        <v>0</v>
      </c>
      <c r="Q368" s="89" t="s">
        <v>670</v>
      </c>
    </row>
    <row r="369" spans="1:17" ht="63.75">
      <c r="A369" s="89" t="s">
        <v>557</v>
      </c>
      <c r="B369" s="89"/>
      <c r="C369" s="90" t="s">
        <v>783</v>
      </c>
      <c r="D369" s="146">
        <v>43578</v>
      </c>
      <c r="E369" s="85" t="s">
        <v>20</v>
      </c>
      <c r="F369" s="283">
        <v>952253</v>
      </c>
      <c r="G369" s="89"/>
      <c r="H369" s="93" t="s">
        <v>12426</v>
      </c>
      <c r="I369" s="89"/>
      <c r="J369" s="89"/>
      <c r="K369" s="89"/>
      <c r="L369" s="89"/>
      <c r="M369" s="153">
        <v>176113.01</v>
      </c>
      <c r="N369" s="153">
        <v>0</v>
      </c>
      <c r="O369" s="153">
        <v>1208135.25</v>
      </c>
      <c r="P369" s="153">
        <v>0</v>
      </c>
      <c r="Q369" s="89" t="s">
        <v>670</v>
      </c>
    </row>
    <row r="370" spans="1:17" ht="51">
      <c r="A370" s="89" t="s">
        <v>557</v>
      </c>
      <c r="B370" s="89"/>
      <c r="C370" s="90" t="s">
        <v>783</v>
      </c>
      <c r="D370" s="146">
        <v>43579</v>
      </c>
      <c r="E370" s="85" t="s">
        <v>20</v>
      </c>
      <c r="F370" s="283">
        <v>12036</v>
      </c>
      <c r="G370" s="89"/>
      <c r="H370" s="93" t="s">
        <v>12427</v>
      </c>
      <c r="I370" s="89"/>
      <c r="J370" s="89"/>
      <c r="K370" s="89"/>
      <c r="L370" s="89"/>
      <c r="M370" s="153">
        <v>57811.360000000001</v>
      </c>
      <c r="N370" s="153">
        <v>0</v>
      </c>
      <c r="O370" s="153">
        <v>396585.93</v>
      </c>
      <c r="P370" s="153">
        <v>0</v>
      </c>
      <c r="Q370" s="89" t="s">
        <v>670</v>
      </c>
    </row>
    <row r="371" spans="1:17" ht="63.75">
      <c r="A371" s="89">
        <v>512</v>
      </c>
      <c r="B371" s="89"/>
      <c r="C371" s="90" t="s">
        <v>785</v>
      </c>
      <c r="D371" s="146">
        <v>43579</v>
      </c>
      <c r="E371" s="85" t="s">
        <v>13</v>
      </c>
      <c r="F371" s="283">
        <v>1021100</v>
      </c>
      <c r="G371" s="89"/>
      <c r="H371" s="93" t="s">
        <v>12428</v>
      </c>
      <c r="I371" s="89"/>
      <c r="J371" s="89"/>
      <c r="K371" s="89"/>
      <c r="L371" s="89"/>
      <c r="M371" s="153">
        <v>232846.75</v>
      </c>
      <c r="N371" s="153">
        <v>0</v>
      </c>
      <c r="O371" s="153">
        <v>1597328.71</v>
      </c>
      <c r="P371" s="153">
        <v>0</v>
      </c>
      <c r="Q371" s="89" t="s">
        <v>670</v>
      </c>
    </row>
    <row r="372" spans="1:17" ht="63.75">
      <c r="A372" s="89">
        <v>512</v>
      </c>
      <c r="B372" s="89"/>
      <c r="C372" s="90" t="s">
        <v>785</v>
      </c>
      <c r="D372" s="146">
        <v>43579</v>
      </c>
      <c r="E372" s="85" t="s">
        <v>11</v>
      </c>
      <c r="F372" s="283">
        <v>1021098</v>
      </c>
      <c r="G372" s="89"/>
      <c r="H372" s="93" t="s">
        <v>12429</v>
      </c>
      <c r="I372" s="89"/>
      <c r="J372" s="89"/>
      <c r="K372" s="89"/>
      <c r="L372" s="89"/>
      <c r="M372" s="153">
        <v>7.29</v>
      </c>
      <c r="N372" s="153">
        <v>0</v>
      </c>
      <c r="O372" s="153">
        <v>50.01</v>
      </c>
      <c r="P372" s="153">
        <v>0</v>
      </c>
      <c r="Q372" s="89" t="s">
        <v>670</v>
      </c>
    </row>
    <row r="373" spans="1:17" ht="63.75">
      <c r="A373" s="89">
        <v>287</v>
      </c>
      <c r="B373" s="89"/>
      <c r="C373" s="90" t="s">
        <v>126</v>
      </c>
      <c r="D373" s="146">
        <v>43579</v>
      </c>
      <c r="E373" s="85" t="s">
        <v>6</v>
      </c>
      <c r="F373" s="283">
        <v>1021620</v>
      </c>
      <c r="G373" s="89"/>
      <c r="H373" s="93" t="s">
        <v>12430</v>
      </c>
      <c r="I373" s="89"/>
      <c r="J373" s="89"/>
      <c r="K373" s="89"/>
      <c r="L373" s="89"/>
      <c r="M373" s="153">
        <v>0</v>
      </c>
      <c r="N373" s="153">
        <v>10000000</v>
      </c>
      <c r="O373" s="153">
        <v>0</v>
      </c>
      <c r="P373" s="153">
        <v>68600000</v>
      </c>
      <c r="Q373" s="89" t="s">
        <v>670</v>
      </c>
    </row>
    <row r="374" spans="1:17" ht="63.75">
      <c r="A374" s="89">
        <v>512</v>
      </c>
      <c r="B374" s="89"/>
      <c r="C374" s="90" t="s">
        <v>785</v>
      </c>
      <c r="D374" s="146">
        <v>43579</v>
      </c>
      <c r="E374" s="85" t="s">
        <v>15</v>
      </c>
      <c r="F374" s="283">
        <v>1022161</v>
      </c>
      <c r="G374" s="89"/>
      <c r="H374" s="93" t="s">
        <v>12431</v>
      </c>
      <c r="I374" s="89"/>
      <c r="J374" s="89"/>
      <c r="K374" s="89"/>
      <c r="L374" s="89"/>
      <c r="M374" s="153">
        <v>7.29</v>
      </c>
      <c r="N374" s="153">
        <v>0</v>
      </c>
      <c r="O374" s="153">
        <v>50.01</v>
      </c>
      <c r="P374" s="153">
        <v>0</v>
      </c>
      <c r="Q374" s="89" t="s">
        <v>670</v>
      </c>
    </row>
    <row r="375" spans="1:17" ht="51">
      <c r="A375" s="89" t="s">
        <v>556</v>
      </c>
      <c r="B375" s="89"/>
      <c r="C375" s="90" t="s">
        <v>616</v>
      </c>
      <c r="D375" s="146">
        <v>43579</v>
      </c>
      <c r="E375" s="85" t="s">
        <v>23</v>
      </c>
      <c r="F375" s="283">
        <v>18891</v>
      </c>
      <c r="G375" s="89"/>
      <c r="H375" s="93" t="s">
        <v>12432</v>
      </c>
      <c r="I375" s="89"/>
      <c r="J375" s="89"/>
      <c r="K375" s="89"/>
      <c r="L375" s="89"/>
      <c r="M375" s="153">
        <v>0</v>
      </c>
      <c r="N375" s="153">
        <v>0</v>
      </c>
      <c r="O375" s="153">
        <v>0</v>
      </c>
      <c r="P375" s="153">
        <v>0.01</v>
      </c>
      <c r="Q375" s="89" t="s">
        <v>670</v>
      </c>
    </row>
    <row r="376" spans="1:17" ht="63.75">
      <c r="A376" s="89">
        <v>382</v>
      </c>
      <c r="B376" s="89"/>
      <c r="C376" s="90" t="s">
        <v>1362</v>
      </c>
      <c r="D376" s="146">
        <v>43580</v>
      </c>
      <c r="E376" s="85" t="s">
        <v>6</v>
      </c>
      <c r="F376" s="283">
        <v>1022607</v>
      </c>
      <c r="G376" s="89"/>
      <c r="H376" s="93" t="s">
        <v>12433</v>
      </c>
      <c r="I376" s="89"/>
      <c r="J376" s="89"/>
      <c r="K376" s="89"/>
      <c r="L376" s="89"/>
      <c r="M376" s="153">
        <v>0</v>
      </c>
      <c r="N376" s="153">
        <v>50000000</v>
      </c>
      <c r="O376" s="153">
        <v>0</v>
      </c>
      <c r="P376" s="153">
        <v>343000000</v>
      </c>
      <c r="Q376" s="89" t="s">
        <v>670</v>
      </c>
    </row>
    <row r="377" spans="1:17" ht="76.5">
      <c r="A377" s="89">
        <v>291</v>
      </c>
      <c r="B377" s="89"/>
      <c r="C377" s="90" t="s">
        <v>129</v>
      </c>
      <c r="D377" s="146">
        <v>43580</v>
      </c>
      <c r="E377" s="85" t="s">
        <v>6</v>
      </c>
      <c r="F377" s="283">
        <v>1022608</v>
      </c>
      <c r="G377" s="89"/>
      <c r="H377" s="93" t="s">
        <v>12434</v>
      </c>
      <c r="I377" s="89"/>
      <c r="J377" s="89"/>
      <c r="K377" s="89"/>
      <c r="L377" s="89"/>
      <c r="M377" s="153">
        <v>0</v>
      </c>
      <c r="N377" s="153">
        <v>14698729.4</v>
      </c>
      <c r="O377" s="153">
        <v>0</v>
      </c>
      <c r="P377" s="153">
        <v>100833283.68000001</v>
      </c>
      <c r="Q377" s="89" t="s">
        <v>670</v>
      </c>
    </row>
    <row r="378" spans="1:17" ht="76.5">
      <c r="A378" s="89">
        <v>382</v>
      </c>
      <c r="B378" s="89"/>
      <c r="C378" s="90" t="s">
        <v>1362</v>
      </c>
      <c r="D378" s="146">
        <v>43580</v>
      </c>
      <c r="E378" s="85" t="s">
        <v>11</v>
      </c>
      <c r="F378" s="283">
        <v>1022607</v>
      </c>
      <c r="G378" s="89"/>
      <c r="H378" s="93" t="s">
        <v>12435</v>
      </c>
      <c r="I378" s="89"/>
      <c r="J378" s="89"/>
      <c r="K378" s="89"/>
      <c r="L378" s="89"/>
      <c r="M378" s="153">
        <v>7.29</v>
      </c>
      <c r="N378" s="153">
        <v>0</v>
      </c>
      <c r="O378" s="153">
        <v>50.01</v>
      </c>
      <c r="P378" s="153">
        <v>0</v>
      </c>
      <c r="Q378" s="89" t="s">
        <v>670</v>
      </c>
    </row>
    <row r="379" spans="1:17" ht="63.75">
      <c r="A379" s="89">
        <v>66</v>
      </c>
      <c r="B379" s="89"/>
      <c r="C379" s="90" t="s">
        <v>52</v>
      </c>
      <c r="D379" s="146">
        <v>43580</v>
      </c>
      <c r="E379" s="85" t="s">
        <v>6</v>
      </c>
      <c r="F379" s="283">
        <v>1023096</v>
      </c>
      <c r="G379" s="89"/>
      <c r="H379" s="93" t="s">
        <v>12436</v>
      </c>
      <c r="I379" s="89"/>
      <c r="J379" s="89"/>
      <c r="K379" s="89"/>
      <c r="L379" s="89"/>
      <c r="M379" s="153">
        <v>0</v>
      </c>
      <c r="N379" s="153">
        <v>372026.71</v>
      </c>
      <c r="O379" s="153">
        <v>0</v>
      </c>
      <c r="P379" s="153">
        <v>2552103.23</v>
      </c>
      <c r="Q379" s="89" t="s">
        <v>670</v>
      </c>
    </row>
    <row r="380" spans="1:17" ht="63.75">
      <c r="A380" s="89">
        <v>66</v>
      </c>
      <c r="B380" s="89"/>
      <c r="C380" s="90" t="s">
        <v>52</v>
      </c>
      <c r="D380" s="146">
        <v>43580</v>
      </c>
      <c r="E380" s="85" t="s">
        <v>11</v>
      </c>
      <c r="F380" s="283">
        <v>1023096</v>
      </c>
      <c r="G380" s="89"/>
      <c r="H380" s="93" t="s">
        <v>12437</v>
      </c>
      <c r="I380" s="89"/>
      <c r="J380" s="89"/>
      <c r="K380" s="89"/>
      <c r="L380" s="89"/>
      <c r="M380" s="153">
        <v>7.29</v>
      </c>
      <c r="N380" s="153">
        <v>0</v>
      </c>
      <c r="O380" s="153">
        <v>50.01</v>
      </c>
      <c r="P380" s="153">
        <v>0</v>
      </c>
      <c r="Q380" s="89" t="s">
        <v>670</v>
      </c>
    </row>
    <row r="381" spans="1:17" ht="63.75">
      <c r="A381" s="89">
        <v>512</v>
      </c>
      <c r="B381" s="89"/>
      <c r="C381" s="90" t="s">
        <v>785</v>
      </c>
      <c r="D381" s="146">
        <v>43580</v>
      </c>
      <c r="E381" s="85" t="s">
        <v>15</v>
      </c>
      <c r="F381" s="283">
        <v>1023378</v>
      </c>
      <c r="G381" s="89"/>
      <c r="H381" s="93" t="s">
        <v>12438</v>
      </c>
      <c r="I381" s="89"/>
      <c r="J381" s="89"/>
      <c r="K381" s="89"/>
      <c r="L381" s="89"/>
      <c r="M381" s="153">
        <v>7.29</v>
      </c>
      <c r="N381" s="153">
        <v>0</v>
      </c>
      <c r="O381" s="153">
        <v>50.01</v>
      </c>
      <c r="P381" s="153">
        <v>0</v>
      </c>
      <c r="Q381" s="89" t="s">
        <v>670</v>
      </c>
    </row>
    <row r="382" spans="1:17" ht="51">
      <c r="A382" s="89" t="s">
        <v>556</v>
      </c>
      <c r="B382" s="89"/>
      <c r="C382" s="90" t="s">
        <v>616</v>
      </c>
      <c r="D382" s="146">
        <v>43580</v>
      </c>
      <c r="E382" s="85" t="s">
        <v>23</v>
      </c>
      <c r="F382" s="283">
        <v>18895</v>
      </c>
      <c r="G382" s="89"/>
      <c r="H382" s="93" t="s">
        <v>12439</v>
      </c>
      <c r="I382" s="89"/>
      <c r="J382" s="89"/>
      <c r="K382" s="89"/>
      <c r="L382" s="89"/>
      <c r="M382" s="153">
        <v>0</v>
      </c>
      <c r="N382" s="153">
        <v>0</v>
      </c>
      <c r="O382" s="153">
        <v>0</v>
      </c>
      <c r="P382" s="153">
        <v>0.01</v>
      </c>
      <c r="Q382" s="89" t="s">
        <v>670</v>
      </c>
    </row>
    <row r="383" spans="1:17" ht="63.75">
      <c r="A383" s="89">
        <v>512</v>
      </c>
      <c r="B383" s="89"/>
      <c r="C383" s="90" t="s">
        <v>785</v>
      </c>
      <c r="D383" s="146">
        <v>43581</v>
      </c>
      <c r="E383" s="85" t="s">
        <v>15</v>
      </c>
      <c r="F383" s="283">
        <v>1023854</v>
      </c>
      <c r="G383" s="89"/>
      <c r="H383" s="93" t="s">
        <v>12440</v>
      </c>
      <c r="I383" s="89"/>
      <c r="J383" s="89"/>
      <c r="K383" s="89"/>
      <c r="L383" s="89"/>
      <c r="M383" s="153">
        <v>7.29</v>
      </c>
      <c r="N383" s="153">
        <v>0</v>
      </c>
      <c r="O383" s="153">
        <v>50.01</v>
      </c>
      <c r="P383" s="153">
        <v>0</v>
      </c>
      <c r="Q383" s="89" t="s">
        <v>670</v>
      </c>
    </row>
    <row r="384" spans="1:17" ht="76.5">
      <c r="A384" s="89">
        <v>291</v>
      </c>
      <c r="B384" s="89"/>
      <c r="C384" s="90" t="s">
        <v>129</v>
      </c>
      <c r="D384" s="146">
        <v>43584</v>
      </c>
      <c r="E384" s="85" t="s">
        <v>6</v>
      </c>
      <c r="F384" s="283">
        <v>1025669</v>
      </c>
      <c r="G384" s="89"/>
      <c r="H384" s="93" t="s">
        <v>12441</v>
      </c>
      <c r="I384" s="89"/>
      <c r="J384" s="89"/>
      <c r="K384" s="89"/>
      <c r="L384" s="89"/>
      <c r="M384" s="153">
        <v>0</v>
      </c>
      <c r="N384" s="153">
        <v>16969529</v>
      </c>
      <c r="O384" s="153">
        <v>0</v>
      </c>
      <c r="P384" s="153">
        <v>116410968.94</v>
      </c>
      <c r="Q384" s="89" t="s">
        <v>670</v>
      </c>
    </row>
    <row r="385" spans="1:17" ht="63.75">
      <c r="A385" s="89">
        <v>382</v>
      </c>
      <c r="B385" s="89"/>
      <c r="C385" s="90" t="s">
        <v>1362</v>
      </c>
      <c r="D385" s="146">
        <v>43584</v>
      </c>
      <c r="E385" s="85" t="s">
        <v>6</v>
      </c>
      <c r="F385" s="283">
        <v>1025664</v>
      </c>
      <c r="G385" s="89"/>
      <c r="H385" s="93" t="s">
        <v>12442</v>
      </c>
      <c r="I385" s="89"/>
      <c r="J385" s="89"/>
      <c r="K385" s="89"/>
      <c r="L385" s="89"/>
      <c r="M385" s="153">
        <v>0</v>
      </c>
      <c r="N385" s="153">
        <v>500000</v>
      </c>
      <c r="O385" s="153">
        <v>0</v>
      </c>
      <c r="P385" s="153">
        <v>3430000</v>
      </c>
      <c r="Q385" s="89" t="s">
        <v>670</v>
      </c>
    </row>
    <row r="386" spans="1:17" ht="51">
      <c r="A386" s="89">
        <v>287</v>
      </c>
      <c r="B386" s="89"/>
      <c r="C386" s="90" t="s">
        <v>126</v>
      </c>
      <c r="D386" s="146">
        <v>43584</v>
      </c>
      <c r="E386" s="85" t="s">
        <v>6</v>
      </c>
      <c r="F386" s="283">
        <v>1025663</v>
      </c>
      <c r="G386" s="89"/>
      <c r="H386" s="93" t="s">
        <v>12443</v>
      </c>
      <c r="I386" s="89"/>
      <c r="J386" s="89"/>
      <c r="K386" s="89"/>
      <c r="L386" s="89"/>
      <c r="M386" s="153">
        <v>0</v>
      </c>
      <c r="N386" s="153">
        <v>1050000</v>
      </c>
      <c r="O386" s="153">
        <v>0</v>
      </c>
      <c r="P386" s="153">
        <v>7203000</v>
      </c>
      <c r="Q386" s="89" t="s">
        <v>670</v>
      </c>
    </row>
    <row r="387" spans="1:17" ht="76.5">
      <c r="A387" s="89">
        <v>382</v>
      </c>
      <c r="B387" s="89"/>
      <c r="C387" s="90" t="s">
        <v>1362</v>
      </c>
      <c r="D387" s="146">
        <v>43584</v>
      </c>
      <c r="E387" s="85" t="s">
        <v>11</v>
      </c>
      <c r="F387" s="283">
        <v>1025664</v>
      </c>
      <c r="G387" s="89"/>
      <c r="H387" s="93" t="s">
        <v>12444</v>
      </c>
      <c r="I387" s="89"/>
      <c r="J387" s="89"/>
      <c r="K387" s="89"/>
      <c r="L387" s="89"/>
      <c r="M387" s="153">
        <v>7.29</v>
      </c>
      <c r="N387" s="153">
        <v>0</v>
      </c>
      <c r="O387" s="153">
        <v>50.01</v>
      </c>
      <c r="P387" s="153">
        <v>0</v>
      </c>
      <c r="Q387" s="89" t="s">
        <v>670</v>
      </c>
    </row>
    <row r="388" spans="1:17" ht="63.75">
      <c r="A388" s="89">
        <v>512</v>
      </c>
      <c r="B388" s="89"/>
      <c r="C388" s="90" t="s">
        <v>785</v>
      </c>
      <c r="D388" s="146">
        <v>43584</v>
      </c>
      <c r="E388" s="85" t="s">
        <v>15</v>
      </c>
      <c r="F388" s="283">
        <v>1025801</v>
      </c>
      <c r="G388" s="89"/>
      <c r="H388" s="93" t="s">
        <v>761</v>
      </c>
      <c r="I388" s="89"/>
      <c r="J388" s="89"/>
      <c r="K388" s="89"/>
      <c r="L388" s="89"/>
      <c r="M388" s="153">
        <v>7.29</v>
      </c>
      <c r="N388" s="153">
        <v>0</v>
      </c>
      <c r="O388" s="153">
        <v>50.01</v>
      </c>
      <c r="P388" s="153">
        <v>0</v>
      </c>
      <c r="Q388" s="89" t="s">
        <v>670</v>
      </c>
    </row>
    <row r="389" spans="1:17" ht="89.25">
      <c r="A389" s="89">
        <v>585</v>
      </c>
      <c r="B389" s="89"/>
      <c r="C389" s="90" t="s">
        <v>183</v>
      </c>
      <c r="D389" s="146">
        <v>43584</v>
      </c>
      <c r="E389" s="85" t="s">
        <v>6</v>
      </c>
      <c r="F389" s="283">
        <v>1112127</v>
      </c>
      <c r="G389" s="89"/>
      <c r="H389" s="93" t="s">
        <v>12445</v>
      </c>
      <c r="I389" s="89"/>
      <c r="J389" s="89"/>
      <c r="K389" s="89"/>
      <c r="L389" s="89"/>
      <c r="M389" s="153">
        <v>0</v>
      </c>
      <c r="N389" s="153">
        <v>31000</v>
      </c>
      <c r="O389" s="153">
        <v>0</v>
      </c>
      <c r="P389" s="153">
        <v>212660</v>
      </c>
      <c r="Q389" s="89" t="s">
        <v>670</v>
      </c>
    </row>
    <row r="390" spans="1:17" ht="63.75">
      <c r="A390" s="89">
        <v>512</v>
      </c>
      <c r="B390" s="89"/>
      <c r="C390" s="90" t="s">
        <v>785</v>
      </c>
      <c r="D390" s="146">
        <v>43584</v>
      </c>
      <c r="E390" s="85" t="s">
        <v>15</v>
      </c>
      <c r="F390" s="283">
        <v>1025958</v>
      </c>
      <c r="G390" s="89"/>
      <c r="H390" s="93" t="s">
        <v>12446</v>
      </c>
      <c r="I390" s="89"/>
      <c r="J390" s="89"/>
      <c r="K390" s="89"/>
      <c r="L390" s="89"/>
      <c r="M390" s="153">
        <v>7.29</v>
      </c>
      <c r="N390" s="153">
        <v>0</v>
      </c>
      <c r="O390" s="153">
        <v>50.01</v>
      </c>
      <c r="P390" s="153">
        <v>0</v>
      </c>
      <c r="Q390" s="89" t="s">
        <v>670</v>
      </c>
    </row>
    <row r="391" spans="1:17" ht="63.75">
      <c r="A391" s="89">
        <v>512</v>
      </c>
      <c r="B391" s="89"/>
      <c r="C391" s="90" t="s">
        <v>785</v>
      </c>
      <c r="D391" s="146">
        <v>43584</v>
      </c>
      <c r="E391" s="85" t="s">
        <v>15</v>
      </c>
      <c r="F391" s="283">
        <v>1025960</v>
      </c>
      <c r="G391" s="89"/>
      <c r="H391" s="93" t="s">
        <v>12447</v>
      </c>
      <c r="I391" s="89"/>
      <c r="J391" s="89"/>
      <c r="K391" s="89"/>
      <c r="L391" s="89"/>
      <c r="M391" s="153">
        <v>7.29</v>
      </c>
      <c r="N391" s="153">
        <v>0</v>
      </c>
      <c r="O391" s="153">
        <v>50.01</v>
      </c>
      <c r="P391" s="153">
        <v>0</v>
      </c>
      <c r="Q391" s="89" t="s">
        <v>670</v>
      </c>
    </row>
    <row r="392" spans="1:17" ht="63.75">
      <c r="A392" s="89">
        <v>512</v>
      </c>
      <c r="B392" s="89"/>
      <c r="C392" s="90" t="s">
        <v>785</v>
      </c>
      <c r="D392" s="146">
        <v>43584</v>
      </c>
      <c r="E392" s="85" t="s">
        <v>15</v>
      </c>
      <c r="F392" s="283">
        <v>1025967</v>
      </c>
      <c r="G392" s="89"/>
      <c r="H392" s="93" t="s">
        <v>12448</v>
      </c>
      <c r="I392" s="89"/>
      <c r="J392" s="89"/>
      <c r="K392" s="89"/>
      <c r="L392" s="89"/>
      <c r="M392" s="153">
        <v>7.29</v>
      </c>
      <c r="N392" s="153">
        <v>0</v>
      </c>
      <c r="O392" s="153">
        <v>50.01</v>
      </c>
      <c r="P392" s="153">
        <v>0</v>
      </c>
      <c r="Q392" s="89" t="s">
        <v>670</v>
      </c>
    </row>
    <row r="393" spans="1:17" ht="51">
      <c r="A393" s="89" t="s">
        <v>556</v>
      </c>
      <c r="B393" s="89"/>
      <c r="C393" s="90" t="s">
        <v>616</v>
      </c>
      <c r="D393" s="146">
        <v>43584</v>
      </c>
      <c r="E393" s="85" t="s">
        <v>23</v>
      </c>
      <c r="F393" s="283">
        <v>18904</v>
      </c>
      <c r="G393" s="89"/>
      <c r="H393" s="93" t="s">
        <v>12449</v>
      </c>
      <c r="I393" s="89"/>
      <c r="J393" s="89"/>
      <c r="K393" s="89"/>
      <c r="L393" s="89"/>
      <c r="M393" s="153">
        <v>0</v>
      </c>
      <c r="N393" s="153">
        <v>0</v>
      </c>
      <c r="O393" s="153">
        <v>0.01</v>
      </c>
      <c r="P393" s="153">
        <v>0</v>
      </c>
      <c r="Q393" s="89" t="s">
        <v>670</v>
      </c>
    </row>
    <row r="394" spans="1:17" ht="63.75">
      <c r="A394" s="89">
        <v>514</v>
      </c>
      <c r="B394" s="89"/>
      <c r="C394" s="90" t="s">
        <v>172</v>
      </c>
      <c r="D394" s="146">
        <v>43585</v>
      </c>
      <c r="E394" s="85" t="s">
        <v>6</v>
      </c>
      <c r="F394" s="283">
        <v>1026462</v>
      </c>
      <c r="G394" s="89"/>
      <c r="H394" s="93" t="s">
        <v>12450</v>
      </c>
      <c r="I394" s="89"/>
      <c r="J394" s="89"/>
      <c r="K394" s="89"/>
      <c r="L394" s="89"/>
      <c r="M394" s="153">
        <v>0</v>
      </c>
      <c r="N394" s="153">
        <v>611933.06000000006</v>
      </c>
      <c r="O394" s="153">
        <v>0</v>
      </c>
      <c r="P394" s="153">
        <v>4197860.79</v>
      </c>
      <c r="Q394" s="89" t="s">
        <v>670</v>
      </c>
    </row>
    <row r="395" spans="1:17" ht="76.5">
      <c r="A395" s="89">
        <v>291</v>
      </c>
      <c r="B395" s="89"/>
      <c r="C395" s="90" t="s">
        <v>129</v>
      </c>
      <c r="D395" s="146">
        <v>43585</v>
      </c>
      <c r="E395" s="85" t="s">
        <v>6</v>
      </c>
      <c r="F395" s="283">
        <v>1026461</v>
      </c>
      <c r="G395" s="89"/>
      <c r="H395" s="93" t="s">
        <v>12451</v>
      </c>
      <c r="I395" s="89"/>
      <c r="J395" s="89"/>
      <c r="K395" s="89"/>
      <c r="L395" s="89"/>
      <c r="M395" s="153">
        <v>0</v>
      </c>
      <c r="N395" s="153">
        <v>14400000</v>
      </c>
      <c r="O395" s="153">
        <v>0</v>
      </c>
      <c r="P395" s="153">
        <v>98784000</v>
      </c>
      <c r="Q395" s="89" t="s">
        <v>670</v>
      </c>
    </row>
    <row r="396" spans="1:17" ht="76.5">
      <c r="A396" s="89">
        <v>514</v>
      </c>
      <c r="B396" s="89"/>
      <c r="C396" s="90" t="s">
        <v>172</v>
      </c>
      <c r="D396" s="146">
        <v>43585</v>
      </c>
      <c r="E396" s="85" t="s">
        <v>11</v>
      </c>
      <c r="F396" s="283">
        <v>1026462</v>
      </c>
      <c r="G396" s="89"/>
      <c r="H396" s="93" t="s">
        <v>12452</v>
      </c>
      <c r="I396" s="89"/>
      <c r="J396" s="89"/>
      <c r="K396" s="89"/>
      <c r="L396" s="89"/>
      <c r="M396" s="153">
        <v>7.29</v>
      </c>
      <c r="N396" s="153">
        <v>0</v>
      </c>
      <c r="O396" s="153">
        <v>50.01</v>
      </c>
      <c r="P396" s="153">
        <v>0</v>
      </c>
      <c r="Q396" s="89" t="s">
        <v>670</v>
      </c>
    </row>
    <row r="397" spans="1:17" ht="63.75">
      <c r="A397" s="89">
        <v>85</v>
      </c>
      <c r="B397" s="89"/>
      <c r="C397" s="90" t="s">
        <v>735</v>
      </c>
      <c r="D397" s="146">
        <v>43585</v>
      </c>
      <c r="E397" s="85" t="s">
        <v>6</v>
      </c>
      <c r="F397" s="283">
        <v>1027120</v>
      </c>
      <c r="G397" s="89"/>
      <c r="H397" s="93" t="s">
        <v>12453</v>
      </c>
      <c r="I397" s="89"/>
      <c r="J397" s="89"/>
      <c r="K397" s="89"/>
      <c r="L397" s="89"/>
      <c r="M397" s="153">
        <v>0</v>
      </c>
      <c r="N397" s="153">
        <v>473112.79</v>
      </c>
      <c r="O397" s="153">
        <v>0</v>
      </c>
      <c r="P397" s="153">
        <v>3245553.74</v>
      </c>
      <c r="Q397" s="89" t="s">
        <v>670</v>
      </c>
    </row>
    <row r="398" spans="1:17" ht="63.75">
      <c r="A398" s="89">
        <v>85</v>
      </c>
      <c r="B398" s="89"/>
      <c r="C398" s="90" t="s">
        <v>735</v>
      </c>
      <c r="D398" s="146">
        <v>43585</v>
      </c>
      <c r="E398" s="85" t="s">
        <v>11</v>
      </c>
      <c r="F398" s="283">
        <v>1027120</v>
      </c>
      <c r="G398" s="89"/>
      <c r="H398" s="93" t="s">
        <v>12454</v>
      </c>
      <c r="I398" s="89"/>
      <c r="J398" s="89"/>
      <c r="K398" s="89"/>
      <c r="L398" s="89"/>
      <c r="M398" s="153">
        <v>7.29</v>
      </c>
      <c r="N398" s="153">
        <v>0</v>
      </c>
      <c r="O398" s="153">
        <v>50.01</v>
      </c>
      <c r="P398" s="153">
        <v>0</v>
      </c>
      <c r="Q398" s="89" t="s">
        <v>670</v>
      </c>
    </row>
    <row r="399" spans="1:17" ht="63.75">
      <c r="A399" s="89">
        <v>512</v>
      </c>
      <c r="B399" s="89"/>
      <c r="C399" s="90" t="s">
        <v>785</v>
      </c>
      <c r="D399" s="146">
        <v>43585</v>
      </c>
      <c r="E399" s="85" t="s">
        <v>15</v>
      </c>
      <c r="F399" s="283">
        <v>1027126</v>
      </c>
      <c r="G399" s="89"/>
      <c r="H399" s="93" t="s">
        <v>12455</v>
      </c>
      <c r="I399" s="89"/>
      <c r="J399" s="89"/>
      <c r="K399" s="89"/>
      <c r="L399" s="89"/>
      <c r="M399" s="153">
        <v>7.29</v>
      </c>
      <c r="N399" s="153">
        <v>0</v>
      </c>
      <c r="O399" s="153">
        <v>50.01</v>
      </c>
      <c r="P399" s="153">
        <v>0</v>
      </c>
      <c r="Q399" s="89" t="s">
        <v>670</v>
      </c>
    </row>
    <row r="400" spans="1:17" ht="63.75">
      <c r="A400" s="89">
        <v>512</v>
      </c>
      <c r="B400" s="89"/>
      <c r="C400" s="90" t="s">
        <v>785</v>
      </c>
      <c r="D400" s="146">
        <v>43585</v>
      </c>
      <c r="E400" s="85" t="s">
        <v>15</v>
      </c>
      <c r="F400" s="283">
        <v>1027442</v>
      </c>
      <c r="G400" s="89"/>
      <c r="H400" s="93" t="s">
        <v>12456</v>
      </c>
      <c r="I400" s="89"/>
      <c r="J400" s="89"/>
      <c r="K400" s="89"/>
      <c r="L400" s="89"/>
      <c r="M400" s="153">
        <v>7.29</v>
      </c>
      <c r="N400" s="153">
        <v>0</v>
      </c>
      <c r="O400" s="153">
        <v>50.01</v>
      </c>
      <c r="P400" s="153">
        <v>0</v>
      </c>
      <c r="Q400" s="89" t="s">
        <v>670</v>
      </c>
    </row>
    <row r="401" spans="1:17">
      <c r="A401" s="211"/>
      <c r="B401" s="211"/>
      <c r="C401" s="212"/>
      <c r="D401" s="225"/>
      <c r="E401" s="226"/>
      <c r="F401" s="226"/>
      <c r="G401" s="211"/>
      <c r="H401" s="213"/>
      <c r="I401" s="211"/>
      <c r="J401" s="211"/>
      <c r="K401" s="211"/>
      <c r="L401" s="211"/>
      <c r="M401" s="214"/>
      <c r="N401" s="214"/>
      <c r="O401" s="214"/>
      <c r="P401" s="214"/>
      <c r="Q401" s="211"/>
    </row>
    <row r="402" spans="1:17">
      <c r="H402" s="363" t="s">
        <v>571</v>
      </c>
      <c r="I402" s="363"/>
      <c r="J402" s="363"/>
      <c r="K402" s="363"/>
      <c r="L402" s="363"/>
      <c r="M402" s="158">
        <f>+SUBTOTAL(9,M10:M400)</f>
        <v>62527007.159999877</v>
      </c>
      <c r="N402" s="158">
        <f>+SUBTOTAL(9,N10:N400)</f>
        <v>297107102.08000004</v>
      </c>
      <c r="O402" s="158">
        <f>+SUBTOTAL(9,O10:O400)</f>
        <v>428935269.46999943</v>
      </c>
      <c r="P402" s="158">
        <f>+SUBTOTAL(9,P10:P400)</f>
        <v>2038154720.6599998</v>
      </c>
    </row>
    <row r="404" spans="1:17">
      <c r="A404" s="211"/>
      <c r="B404" s="211"/>
      <c r="C404" s="212"/>
      <c r="D404" s="211"/>
      <c r="E404" s="211"/>
      <c r="F404" s="211"/>
      <c r="G404" s="211"/>
      <c r="H404" s="211"/>
      <c r="I404" s="213"/>
      <c r="J404" s="211"/>
      <c r="K404" s="211"/>
      <c r="L404" s="211"/>
      <c r="M404" s="211"/>
      <c r="N404" s="214"/>
      <c r="O404" s="214"/>
      <c r="P404" s="211"/>
      <c r="Q404" s="83"/>
    </row>
    <row r="405" spans="1:17">
      <c r="A405" s="211"/>
      <c r="B405" s="211"/>
      <c r="C405" s="212"/>
      <c r="D405" s="211"/>
      <c r="E405" s="211"/>
      <c r="F405" s="211"/>
      <c r="G405" s="211"/>
      <c r="H405" s="211"/>
      <c r="I405" s="213"/>
      <c r="J405" s="211"/>
      <c r="K405" s="211"/>
      <c r="L405" s="211"/>
      <c r="M405" s="211"/>
      <c r="N405" s="214"/>
      <c r="O405" s="214"/>
      <c r="P405" s="211"/>
      <c r="Q405" s="83"/>
    </row>
    <row r="406" spans="1:17">
      <c r="A406" s="211"/>
      <c r="B406" s="211"/>
      <c r="C406" s="212"/>
      <c r="D406" s="211"/>
      <c r="E406" s="211"/>
      <c r="F406" s="211"/>
      <c r="G406" s="211"/>
      <c r="H406" s="211"/>
      <c r="I406" s="213"/>
      <c r="J406" s="211"/>
      <c r="K406" s="211"/>
      <c r="L406" s="211"/>
      <c r="M406" s="211"/>
      <c r="N406" s="214"/>
      <c r="O406" s="214"/>
      <c r="P406" s="211"/>
      <c r="Q406" s="83"/>
    </row>
    <row r="407" spans="1:17">
      <c r="A407" s="211"/>
      <c r="B407" s="211"/>
      <c r="C407" s="212"/>
      <c r="D407" s="211"/>
      <c r="E407" s="211"/>
      <c r="F407" s="211"/>
      <c r="G407" s="211"/>
      <c r="H407" s="211"/>
      <c r="I407" s="213"/>
      <c r="J407" s="211"/>
      <c r="K407" s="211"/>
      <c r="L407" s="211"/>
      <c r="M407" s="211"/>
      <c r="N407" s="214"/>
      <c r="O407" s="214"/>
      <c r="P407" s="211"/>
      <c r="Q407" s="83"/>
    </row>
    <row r="408" spans="1:17">
      <c r="A408" s="211"/>
      <c r="B408" s="211"/>
      <c r="C408" s="212"/>
      <c r="D408" s="211"/>
      <c r="E408" s="211"/>
      <c r="F408" s="211"/>
      <c r="G408" s="211"/>
      <c r="H408" s="211"/>
      <c r="I408" s="213"/>
      <c r="J408" s="211"/>
      <c r="K408" s="211"/>
      <c r="L408" s="211"/>
      <c r="M408" s="211"/>
      <c r="N408" s="214"/>
      <c r="O408" s="214"/>
      <c r="P408" s="211"/>
      <c r="Q408" s="83"/>
    </row>
    <row r="409" spans="1:17" s="99" customFormat="1">
      <c r="A409" s="211"/>
      <c r="B409" s="211"/>
      <c r="C409" s="212"/>
      <c r="D409" s="211"/>
      <c r="E409" s="211"/>
      <c r="F409" s="211"/>
      <c r="G409" s="211"/>
      <c r="H409" s="211"/>
      <c r="I409" s="213"/>
      <c r="J409" s="211"/>
      <c r="K409" s="211"/>
      <c r="L409" s="211"/>
      <c r="M409" s="211"/>
      <c r="N409" s="214"/>
      <c r="O409" s="214"/>
      <c r="P409" s="211"/>
    </row>
    <row r="410" spans="1:17" s="99" customFormat="1">
      <c r="A410" s="211"/>
      <c r="B410" s="211"/>
      <c r="C410" s="212"/>
      <c r="D410" s="211"/>
      <c r="E410" s="211"/>
      <c r="F410" s="211"/>
      <c r="G410" s="211"/>
      <c r="H410" s="211"/>
      <c r="I410" s="213"/>
      <c r="J410" s="211"/>
      <c r="K410" s="211"/>
      <c r="L410" s="211"/>
      <c r="M410" s="214"/>
      <c r="N410" s="214"/>
      <c r="O410" s="211"/>
    </row>
    <row r="411" spans="1:17" s="99" customFormat="1">
      <c r="A411" s="211"/>
      <c r="B411" s="211"/>
      <c r="C411" s="353"/>
      <c r="D411" s="353"/>
      <c r="E411" s="353"/>
      <c r="F411" s="251"/>
      <c r="G411" s="251"/>
      <c r="H411" s="254"/>
      <c r="J411" s="251"/>
      <c r="K411" s="251"/>
      <c r="L411" s="251"/>
      <c r="M411" s="354"/>
      <c r="N411" s="354"/>
      <c r="O411" s="354"/>
    </row>
    <row r="412" spans="1:17" s="99" customFormat="1">
      <c r="A412" s="211"/>
      <c r="B412" s="211"/>
      <c r="C412" s="212"/>
      <c r="D412" s="218"/>
      <c r="E412" s="211"/>
      <c r="F412" s="211"/>
      <c r="G412" s="211"/>
      <c r="H412" s="213"/>
      <c r="I412" s="211"/>
      <c r="J412" s="211"/>
      <c r="K412" s="211"/>
      <c r="L412" s="211"/>
      <c r="M412" s="214"/>
      <c r="N412" s="214"/>
      <c r="O412" s="214"/>
      <c r="P412" s="214"/>
      <c r="Q412" s="211"/>
    </row>
  </sheetData>
  <sheetProtection algorithmName="SHA-512" hashValue="spU+cQvTydSKDUJnFQIOOhN4kFBSGN7WTStI/HbEp1lJ1wA/WEv8RKSRRR5UnN9ffSC/cZ5jhY0bxl+4ukma1g==" saltValue="KvLax14zEYFUvuG7zjRfBg==" spinCount="100000" sheet="1" objects="1" scenarios="1" formatCells="0" formatColumns="0" formatRows="0" insertColumns="0" insertRows="0" insertHyperlinks="0" sort="0" autoFilter="0" pivotTables="0"/>
  <protectedRanges>
    <protectedRange sqref="B10:B401" name="Rango2"/>
    <protectedRange sqref="I10:L401" name="Rango1"/>
    <protectedRange sqref="G10:G401" name="Rango3"/>
  </protectedRanges>
  <autoFilter ref="A8:Q370"/>
  <mergeCells count="24">
    <mergeCell ref="Q8:Q9"/>
    <mergeCell ref="N8:N9"/>
    <mergeCell ref="P8:P9"/>
    <mergeCell ref="M7:N7"/>
    <mergeCell ref="I8:I9"/>
    <mergeCell ref="J8:J9"/>
    <mergeCell ref="K8:K9"/>
    <mergeCell ref="O7:P7"/>
    <mergeCell ref="M8:M9"/>
    <mergeCell ref="O8:O9"/>
    <mergeCell ref="L8:L9"/>
    <mergeCell ref="I7:J7"/>
    <mergeCell ref="K7:L7"/>
    <mergeCell ref="G8:G9"/>
    <mergeCell ref="H8:H9"/>
    <mergeCell ref="H402:L402"/>
    <mergeCell ref="C411:E411"/>
    <mergeCell ref="M411:O411"/>
    <mergeCell ref="C8:C9"/>
    <mergeCell ref="A8:A9"/>
    <mergeCell ref="B8:B9"/>
    <mergeCell ref="D8:D9"/>
    <mergeCell ref="E8:E9"/>
    <mergeCell ref="F8:F9"/>
  </mergeCells>
  <pageMargins left="0.31496062992125984" right="0.19685039370078741" top="0.31496062992125984" bottom="0.74803149606299213" header="0.31496062992125984" footer="0.31496062992125984"/>
  <pageSetup scale="58"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P95"/>
  <sheetViews>
    <sheetView view="pageBreakPreview" zoomScaleNormal="85" zoomScaleSheetLayoutView="100" workbookViewId="0">
      <pane ySplit="8" topLeftCell="A9" activePane="bottomLeft" state="frozen"/>
      <selection activeCell="D26" sqref="D26"/>
      <selection pane="bottomLeft"/>
    </sheetView>
  </sheetViews>
  <sheetFormatPr baseColWidth="10" defaultRowHeight="12.75"/>
  <cols>
    <col min="1" max="1" width="6.140625" style="117" customWidth="1"/>
    <col min="2" max="2" width="4.140625" style="117" bestFit="1" customWidth="1"/>
    <col min="3" max="3" width="30.7109375" style="267" customWidth="1"/>
    <col min="4" max="4" width="11.5703125" style="170" bestFit="1" customWidth="1"/>
    <col min="5" max="5" width="9.7109375" style="87" customWidth="1"/>
    <col min="6" max="6" width="11.7109375" style="87" customWidth="1"/>
    <col min="7" max="7" width="60.28515625" style="150" customWidth="1"/>
    <col min="8" max="12" width="6.7109375" style="83" customWidth="1"/>
    <col min="13" max="13" width="16.42578125" style="154" customWidth="1"/>
    <col min="14" max="14" width="15.85546875" style="154" bestFit="1" customWidth="1"/>
    <col min="15" max="15" width="17.28515625" style="154" customWidth="1"/>
    <col min="16" max="16384" width="11.42578125" style="83"/>
  </cols>
  <sheetData>
    <row r="1" spans="1:15">
      <c r="A1" s="161" t="s">
        <v>723</v>
      </c>
      <c r="B1" s="161"/>
      <c r="C1" s="191"/>
      <c r="D1" s="181"/>
      <c r="E1" s="181"/>
      <c r="F1" s="181"/>
      <c r="G1" s="161"/>
      <c r="H1" s="161"/>
      <c r="I1" s="161"/>
      <c r="J1" s="161"/>
      <c r="K1" s="161"/>
      <c r="L1" s="161"/>
      <c r="M1" s="173"/>
      <c r="N1" s="173"/>
      <c r="O1" s="173"/>
    </row>
    <row r="2" spans="1:15">
      <c r="A2" s="161" t="s">
        <v>35</v>
      </c>
      <c r="B2" s="161"/>
      <c r="C2" s="191"/>
      <c r="D2" s="181"/>
      <c r="E2" s="181"/>
      <c r="F2" s="181"/>
      <c r="G2" s="161"/>
      <c r="H2" s="161"/>
      <c r="I2" s="161"/>
      <c r="J2" s="161"/>
      <c r="K2" s="161"/>
      <c r="L2" s="161"/>
      <c r="M2" s="173"/>
      <c r="N2" s="173"/>
      <c r="O2" s="173"/>
    </row>
    <row r="3" spans="1:15">
      <c r="A3" s="161" t="s">
        <v>36</v>
      </c>
      <c r="B3" s="161"/>
      <c r="C3" s="191"/>
      <c r="D3" s="181"/>
      <c r="E3" s="181"/>
      <c r="F3" s="181"/>
      <c r="G3" s="161"/>
      <c r="H3" s="161"/>
      <c r="I3" s="161"/>
      <c r="J3" s="161"/>
      <c r="K3" s="161"/>
      <c r="L3" s="161"/>
      <c r="M3" s="173"/>
      <c r="N3" s="173"/>
      <c r="O3" s="173"/>
    </row>
    <row r="4" spans="1:15">
      <c r="A4" s="161" t="str">
        <f>+'CUT MN'!A4</f>
        <v>CORRESPONDIENTE AL PERIODO DE ENERO A ABRIL DE 2019</v>
      </c>
      <c r="B4" s="161"/>
      <c r="C4" s="191"/>
      <c r="D4" s="181"/>
      <c r="E4" s="181"/>
      <c r="F4" s="181"/>
      <c r="G4" s="161"/>
      <c r="H4" s="161"/>
      <c r="I4" s="161"/>
      <c r="J4" s="161"/>
      <c r="K4" s="161"/>
      <c r="L4" s="161"/>
      <c r="M4" s="173"/>
      <c r="N4" s="173"/>
      <c r="O4" s="173"/>
    </row>
    <row r="5" spans="1:15">
      <c r="A5" s="86" t="str">
        <f>+'CUT MN'!A5</f>
        <v>ACTUALIZADO AL : 7 de Mayo de 2019</v>
      </c>
      <c r="B5" s="86"/>
      <c r="C5" s="192"/>
      <c r="D5" s="182"/>
      <c r="E5" s="182"/>
      <c r="F5" s="182"/>
      <c r="G5" s="86"/>
      <c r="H5" s="86"/>
      <c r="I5" s="86"/>
      <c r="J5" s="86"/>
      <c r="K5" s="86"/>
      <c r="L5" s="86"/>
      <c r="M5" s="187"/>
      <c r="N5" s="187"/>
      <c r="O5" s="187"/>
    </row>
    <row r="6" spans="1:15">
      <c r="A6" s="77"/>
      <c r="B6" s="100"/>
      <c r="C6" s="263"/>
      <c r="D6" s="102"/>
      <c r="E6" s="101"/>
      <c r="F6" s="101"/>
      <c r="G6" s="147"/>
      <c r="H6" s="103"/>
      <c r="I6" s="103"/>
      <c r="J6" s="103"/>
      <c r="K6" s="103"/>
      <c r="L6" s="103"/>
      <c r="M6" s="104"/>
      <c r="N6" s="104"/>
      <c r="O6" s="155"/>
    </row>
    <row r="7" spans="1:15">
      <c r="A7" s="106"/>
      <c r="B7" s="106"/>
      <c r="C7" s="264"/>
      <c r="D7" s="107"/>
      <c r="E7" s="106"/>
      <c r="F7" s="106"/>
      <c r="G7" s="148"/>
      <c r="H7" s="357" t="s">
        <v>691</v>
      </c>
      <c r="I7" s="357"/>
      <c r="J7" s="357" t="s">
        <v>690</v>
      </c>
      <c r="K7" s="357"/>
      <c r="L7" s="163"/>
      <c r="M7" s="152"/>
      <c r="N7" s="152"/>
      <c r="O7" s="156"/>
    </row>
    <row r="8" spans="1:15" ht="25.5">
      <c r="A8" s="279" t="s">
        <v>692</v>
      </c>
      <c r="B8" s="279" t="s">
        <v>693</v>
      </c>
      <c r="C8" s="278" t="s">
        <v>703</v>
      </c>
      <c r="D8" s="112" t="s">
        <v>705</v>
      </c>
      <c r="E8" s="111" t="s">
        <v>567</v>
      </c>
      <c r="F8" s="111" t="s">
        <v>568</v>
      </c>
      <c r="G8" s="111" t="s">
        <v>39</v>
      </c>
      <c r="H8" s="279" t="s">
        <v>695</v>
      </c>
      <c r="I8" s="279" t="s">
        <v>696</v>
      </c>
      <c r="J8" s="279" t="s">
        <v>694</v>
      </c>
      <c r="K8" s="279" t="s">
        <v>697</v>
      </c>
      <c r="L8" s="162" t="s">
        <v>722</v>
      </c>
      <c r="M8" s="280" t="s">
        <v>698</v>
      </c>
      <c r="N8" s="280" t="s">
        <v>699</v>
      </c>
      <c r="O8" s="113" t="s">
        <v>702</v>
      </c>
    </row>
    <row r="9" spans="1:15" ht="51">
      <c r="A9" s="114" t="s">
        <v>554</v>
      </c>
      <c r="B9" s="208">
        <v>1</v>
      </c>
      <c r="C9" s="90" t="s">
        <v>616</v>
      </c>
      <c r="D9" s="115">
        <v>43476</v>
      </c>
      <c r="E9" s="114">
        <v>109</v>
      </c>
      <c r="F9" s="114" t="s">
        <v>749</v>
      </c>
      <c r="G9" s="116" t="s">
        <v>3472</v>
      </c>
      <c r="H9" s="116"/>
      <c r="I9" s="116"/>
      <c r="J9" s="116"/>
      <c r="K9" s="116"/>
      <c r="L9" s="116"/>
      <c r="M9" s="188">
        <v>537.37</v>
      </c>
      <c r="N9" s="188">
        <v>0</v>
      </c>
      <c r="O9" s="189">
        <v>537.37</v>
      </c>
    </row>
    <row r="10" spans="1:15" ht="51">
      <c r="A10" s="114" t="s">
        <v>556</v>
      </c>
      <c r="B10" s="208">
        <v>2</v>
      </c>
      <c r="C10" s="90" t="s">
        <v>616</v>
      </c>
      <c r="D10" s="115">
        <v>43482</v>
      </c>
      <c r="E10" s="114">
        <v>240</v>
      </c>
      <c r="F10" s="114" t="s">
        <v>642</v>
      </c>
      <c r="G10" s="116" t="s">
        <v>3474</v>
      </c>
      <c r="H10" s="116"/>
      <c r="I10" s="116"/>
      <c r="J10" s="116"/>
      <c r="K10" s="116"/>
      <c r="L10" s="116"/>
      <c r="M10" s="188">
        <v>4818.4799999999996</v>
      </c>
      <c r="N10" s="188">
        <v>0</v>
      </c>
      <c r="O10" s="189">
        <v>4818.4799999999996</v>
      </c>
    </row>
    <row r="11" spans="1:15" ht="51">
      <c r="A11" s="114" t="s">
        <v>554</v>
      </c>
      <c r="B11" s="208">
        <v>1</v>
      </c>
      <c r="C11" s="90" t="s">
        <v>616</v>
      </c>
      <c r="D11" s="115">
        <v>43490</v>
      </c>
      <c r="E11" s="114">
        <v>308</v>
      </c>
      <c r="F11" s="114" t="s">
        <v>1427</v>
      </c>
      <c r="G11" s="116" t="s">
        <v>3475</v>
      </c>
      <c r="H11" s="116"/>
      <c r="I11" s="116"/>
      <c r="J11" s="116"/>
      <c r="K11" s="116"/>
      <c r="L11" s="116"/>
      <c r="M11" s="188">
        <v>211020.26</v>
      </c>
      <c r="N11" s="188">
        <v>0</v>
      </c>
      <c r="O11" s="189">
        <v>211020.26</v>
      </c>
    </row>
    <row r="12" spans="1:15" ht="51">
      <c r="A12" s="114" t="s">
        <v>556</v>
      </c>
      <c r="B12" s="208">
        <v>2</v>
      </c>
      <c r="C12" s="90" t="s">
        <v>616</v>
      </c>
      <c r="D12" s="115">
        <v>43493</v>
      </c>
      <c r="E12" s="114">
        <v>326</v>
      </c>
      <c r="F12" s="114" t="s">
        <v>642</v>
      </c>
      <c r="G12" s="116" t="s">
        <v>3476</v>
      </c>
      <c r="H12" s="116"/>
      <c r="I12" s="116"/>
      <c r="J12" s="116"/>
      <c r="K12" s="116"/>
      <c r="L12" s="116"/>
      <c r="M12" s="188">
        <v>637.89</v>
      </c>
      <c r="N12" s="188">
        <v>0</v>
      </c>
      <c r="O12" s="189">
        <v>637.89</v>
      </c>
    </row>
    <row r="13" spans="1:15" ht="51">
      <c r="A13" s="114" t="s">
        <v>554</v>
      </c>
      <c r="B13" s="208">
        <v>1</v>
      </c>
      <c r="C13" s="90" t="s">
        <v>616</v>
      </c>
      <c r="D13" s="115">
        <v>43493</v>
      </c>
      <c r="E13" s="114">
        <v>327</v>
      </c>
      <c r="F13" s="114" t="s">
        <v>749</v>
      </c>
      <c r="G13" s="116" t="s">
        <v>3477</v>
      </c>
      <c r="H13" s="116"/>
      <c r="I13" s="116"/>
      <c r="J13" s="116"/>
      <c r="K13" s="116"/>
      <c r="L13" s="116"/>
      <c r="M13" s="188">
        <v>509.44</v>
      </c>
      <c r="N13" s="188">
        <v>0</v>
      </c>
      <c r="O13" s="189">
        <v>509.44</v>
      </c>
    </row>
    <row r="14" spans="1:15" ht="63.75">
      <c r="A14" s="114">
        <v>512</v>
      </c>
      <c r="B14" s="208">
        <v>1</v>
      </c>
      <c r="C14" s="90" t="s">
        <v>785</v>
      </c>
      <c r="D14" s="115">
        <v>43494</v>
      </c>
      <c r="E14" s="114">
        <v>351</v>
      </c>
      <c r="F14" s="114" t="s">
        <v>1417</v>
      </c>
      <c r="G14" s="116" t="s">
        <v>3478</v>
      </c>
      <c r="H14" s="116"/>
      <c r="I14" s="116"/>
      <c r="J14" s="116"/>
      <c r="K14" s="116"/>
      <c r="L14" s="116"/>
      <c r="M14" s="188">
        <v>82738.33</v>
      </c>
      <c r="N14" s="188">
        <v>0</v>
      </c>
      <c r="O14" s="189">
        <v>82738.33</v>
      </c>
    </row>
    <row r="15" spans="1:15" ht="51">
      <c r="A15" s="114" t="s">
        <v>554</v>
      </c>
      <c r="B15" s="208">
        <v>1</v>
      </c>
      <c r="C15" s="90" t="s">
        <v>616</v>
      </c>
      <c r="D15" s="115">
        <v>43503</v>
      </c>
      <c r="E15" s="114">
        <v>658</v>
      </c>
      <c r="F15" s="114" t="s">
        <v>749</v>
      </c>
      <c r="G15" s="116" t="s">
        <v>6060</v>
      </c>
      <c r="H15" s="116"/>
      <c r="I15" s="116"/>
      <c r="J15" s="116"/>
      <c r="K15" s="116"/>
      <c r="L15" s="116"/>
      <c r="M15" s="188">
        <v>57.28</v>
      </c>
      <c r="N15" s="188">
        <v>0</v>
      </c>
      <c r="O15" s="189">
        <v>57.28</v>
      </c>
    </row>
    <row r="16" spans="1:15" ht="63.75">
      <c r="A16" s="114">
        <v>512</v>
      </c>
      <c r="B16" s="208">
        <v>1</v>
      </c>
      <c r="C16" s="90" t="s">
        <v>785</v>
      </c>
      <c r="D16" s="115">
        <v>43524</v>
      </c>
      <c r="E16" s="114">
        <v>1130</v>
      </c>
      <c r="F16" s="114" t="s">
        <v>1417</v>
      </c>
      <c r="G16" s="116" t="s">
        <v>6061</v>
      </c>
      <c r="H16" s="116"/>
      <c r="I16" s="116"/>
      <c r="J16" s="116"/>
      <c r="K16" s="116"/>
      <c r="L16" s="116"/>
      <c r="M16" s="188">
        <v>82738.33</v>
      </c>
      <c r="N16" s="188">
        <v>0</v>
      </c>
      <c r="O16" s="189">
        <v>82738.33</v>
      </c>
    </row>
    <row r="17" spans="1:15" ht="51">
      <c r="A17" s="114" t="s">
        <v>554</v>
      </c>
      <c r="B17" s="208">
        <v>1</v>
      </c>
      <c r="C17" s="90" t="s">
        <v>616</v>
      </c>
      <c r="D17" s="115">
        <v>43524</v>
      </c>
      <c r="E17" s="114">
        <v>1198</v>
      </c>
      <c r="F17" s="114" t="s">
        <v>749</v>
      </c>
      <c r="G17" s="116" t="s">
        <v>6062</v>
      </c>
      <c r="H17" s="116"/>
      <c r="I17" s="116"/>
      <c r="J17" s="116"/>
      <c r="K17" s="116"/>
      <c r="L17" s="116"/>
      <c r="M17" s="188">
        <v>646.44000000000005</v>
      </c>
      <c r="N17" s="188">
        <v>0</v>
      </c>
      <c r="O17" s="189">
        <v>646.44000000000005</v>
      </c>
    </row>
    <row r="18" spans="1:15" ht="63.75">
      <c r="A18" s="114">
        <v>512</v>
      </c>
      <c r="B18" s="208">
        <v>1</v>
      </c>
      <c r="C18" s="90" t="s">
        <v>785</v>
      </c>
      <c r="D18" s="115">
        <v>43544</v>
      </c>
      <c r="E18" s="114">
        <v>1448</v>
      </c>
      <c r="F18" s="114" t="s">
        <v>1417</v>
      </c>
      <c r="G18" s="116" t="s">
        <v>6061</v>
      </c>
      <c r="H18" s="116"/>
      <c r="I18" s="116"/>
      <c r="J18" s="116"/>
      <c r="K18" s="116"/>
      <c r="L18" s="116"/>
      <c r="M18" s="188">
        <v>82738.33</v>
      </c>
      <c r="N18" s="188">
        <v>0</v>
      </c>
      <c r="O18" s="189">
        <v>82738.33</v>
      </c>
    </row>
    <row r="19" spans="1:15" ht="51">
      <c r="A19" s="114" t="s">
        <v>554</v>
      </c>
      <c r="B19" s="208">
        <v>1</v>
      </c>
      <c r="C19" s="90" t="s">
        <v>616</v>
      </c>
      <c r="D19" s="115">
        <v>43560</v>
      </c>
      <c r="E19" s="114">
        <v>1803</v>
      </c>
      <c r="F19" s="114" t="s">
        <v>1427</v>
      </c>
      <c r="G19" s="116" t="s">
        <v>12457</v>
      </c>
      <c r="H19" s="116"/>
      <c r="I19" s="116"/>
      <c r="J19" s="116"/>
      <c r="K19" s="116"/>
      <c r="L19" s="116"/>
      <c r="M19" s="188">
        <v>386037.08</v>
      </c>
      <c r="N19" s="188">
        <v>0</v>
      </c>
      <c r="O19" s="189">
        <v>386037.08</v>
      </c>
    </row>
    <row r="20" spans="1:15" ht="38.25">
      <c r="A20" s="114">
        <v>283</v>
      </c>
      <c r="B20" s="208">
        <v>2</v>
      </c>
      <c r="C20" s="90" t="s">
        <v>125</v>
      </c>
      <c r="D20" s="115">
        <v>43560</v>
      </c>
      <c r="E20" s="114">
        <v>1805</v>
      </c>
      <c r="F20" s="114" t="s">
        <v>12458</v>
      </c>
      <c r="G20" s="116" t="s">
        <v>12459</v>
      </c>
      <c r="H20" s="116"/>
      <c r="I20" s="116"/>
      <c r="J20" s="116"/>
      <c r="K20" s="116"/>
      <c r="L20" s="116"/>
      <c r="M20" s="188">
        <v>1695.59</v>
      </c>
      <c r="N20" s="188">
        <v>0</v>
      </c>
      <c r="O20" s="189">
        <v>1695.59</v>
      </c>
    </row>
    <row r="21" spans="1:15" ht="51">
      <c r="A21" s="114">
        <v>225</v>
      </c>
      <c r="B21" s="208">
        <v>2</v>
      </c>
      <c r="C21" s="90" t="s">
        <v>106</v>
      </c>
      <c r="D21" s="115">
        <v>43560</v>
      </c>
      <c r="E21" s="114">
        <v>1806</v>
      </c>
      <c r="F21" s="114" t="s">
        <v>12460</v>
      </c>
      <c r="G21" s="116" t="s">
        <v>12461</v>
      </c>
      <c r="H21" s="116"/>
      <c r="I21" s="116"/>
      <c r="J21" s="116"/>
      <c r="K21" s="116"/>
      <c r="L21" s="116"/>
      <c r="M21" s="188">
        <v>0.09</v>
      </c>
      <c r="N21" s="188">
        <v>0</v>
      </c>
      <c r="O21" s="189">
        <v>0.09</v>
      </c>
    </row>
    <row r="22" spans="1:15" ht="51">
      <c r="A22" s="114" t="s">
        <v>554</v>
      </c>
      <c r="B22" s="208">
        <v>1</v>
      </c>
      <c r="C22" s="90" t="s">
        <v>616</v>
      </c>
      <c r="D22" s="115">
        <v>43570</v>
      </c>
      <c r="E22" s="114">
        <v>1920</v>
      </c>
      <c r="F22" s="114" t="s">
        <v>749</v>
      </c>
      <c r="G22" s="116" t="s">
        <v>12462</v>
      </c>
      <c r="H22" s="116"/>
      <c r="I22" s="116"/>
      <c r="J22" s="116"/>
      <c r="K22" s="116"/>
      <c r="L22" s="116"/>
      <c r="M22" s="188">
        <v>3006.98</v>
      </c>
      <c r="N22" s="188">
        <v>0</v>
      </c>
      <c r="O22" s="189">
        <v>3006.98</v>
      </c>
    </row>
    <row r="23" spans="1:15" ht="51">
      <c r="A23" s="114" t="s">
        <v>554</v>
      </c>
      <c r="B23" s="208">
        <v>1</v>
      </c>
      <c r="C23" s="90" t="s">
        <v>616</v>
      </c>
      <c r="D23" s="115">
        <v>43570</v>
      </c>
      <c r="E23" s="114">
        <v>1923</v>
      </c>
      <c r="F23" s="114" t="s">
        <v>749</v>
      </c>
      <c r="G23" s="116" t="s">
        <v>12463</v>
      </c>
      <c r="H23" s="116"/>
      <c r="I23" s="116"/>
      <c r="J23" s="116"/>
      <c r="K23" s="116"/>
      <c r="L23" s="116"/>
      <c r="M23" s="188">
        <v>945.24</v>
      </c>
      <c r="N23" s="188">
        <v>0</v>
      </c>
      <c r="O23" s="189">
        <v>945.24</v>
      </c>
    </row>
    <row r="24" spans="1:15" ht="51">
      <c r="A24" s="114" t="s">
        <v>554</v>
      </c>
      <c r="B24" s="208">
        <v>1</v>
      </c>
      <c r="C24" s="90" t="s">
        <v>616</v>
      </c>
      <c r="D24" s="115">
        <v>43573</v>
      </c>
      <c r="E24" s="114">
        <v>2014</v>
      </c>
      <c r="F24" s="114" t="s">
        <v>749</v>
      </c>
      <c r="G24" s="116" t="s">
        <v>12464</v>
      </c>
      <c r="H24" s="116"/>
      <c r="I24" s="116"/>
      <c r="J24" s="116"/>
      <c r="K24" s="116"/>
      <c r="L24" s="116"/>
      <c r="M24" s="188">
        <v>1019.44</v>
      </c>
      <c r="N24" s="188">
        <v>0</v>
      </c>
      <c r="O24" s="189">
        <v>1019.44</v>
      </c>
    </row>
    <row r="25" spans="1:15" ht="51">
      <c r="A25" s="114" t="s">
        <v>554</v>
      </c>
      <c r="B25" s="208">
        <v>1</v>
      </c>
      <c r="C25" s="90" t="s">
        <v>616</v>
      </c>
      <c r="D25" s="115">
        <v>43573</v>
      </c>
      <c r="E25" s="114">
        <v>2016</v>
      </c>
      <c r="F25" s="114" t="s">
        <v>749</v>
      </c>
      <c r="G25" s="116" t="s">
        <v>12465</v>
      </c>
      <c r="H25" s="116"/>
      <c r="I25" s="116"/>
      <c r="J25" s="116"/>
      <c r="K25" s="116"/>
      <c r="L25" s="116"/>
      <c r="M25" s="188">
        <v>59.14</v>
      </c>
      <c r="N25" s="188">
        <v>0</v>
      </c>
      <c r="O25" s="189">
        <v>59.14</v>
      </c>
    </row>
    <row r="26" spans="1:15" ht="51">
      <c r="A26" s="114" t="s">
        <v>554</v>
      </c>
      <c r="B26" s="208">
        <v>1</v>
      </c>
      <c r="C26" s="90" t="s">
        <v>616</v>
      </c>
      <c r="D26" s="115">
        <v>43573</v>
      </c>
      <c r="E26" s="114">
        <v>2017</v>
      </c>
      <c r="F26" s="114" t="s">
        <v>749</v>
      </c>
      <c r="G26" s="116" t="s">
        <v>12466</v>
      </c>
      <c r="H26" s="116"/>
      <c r="I26" s="116"/>
      <c r="J26" s="116"/>
      <c r="K26" s="116"/>
      <c r="L26" s="116"/>
      <c r="M26" s="188">
        <v>2428.14</v>
      </c>
      <c r="N26" s="188">
        <v>0</v>
      </c>
      <c r="O26" s="189">
        <v>2428.14</v>
      </c>
    </row>
    <row r="27" spans="1:15" ht="51">
      <c r="A27" s="114" t="s">
        <v>554</v>
      </c>
      <c r="B27" s="208">
        <v>1</v>
      </c>
      <c r="C27" s="90" t="s">
        <v>616</v>
      </c>
      <c r="D27" s="115">
        <v>43573</v>
      </c>
      <c r="E27" s="114">
        <v>2018</v>
      </c>
      <c r="F27" s="114" t="s">
        <v>749</v>
      </c>
      <c r="G27" s="116" t="s">
        <v>12467</v>
      </c>
      <c r="H27" s="116"/>
      <c r="I27" s="116"/>
      <c r="J27" s="116"/>
      <c r="K27" s="116"/>
      <c r="L27" s="116"/>
      <c r="M27" s="188">
        <v>74.81</v>
      </c>
      <c r="N27" s="188">
        <v>0</v>
      </c>
      <c r="O27" s="189">
        <v>74.81</v>
      </c>
    </row>
    <row r="28" spans="1:15" ht="51">
      <c r="A28" s="114">
        <v>512</v>
      </c>
      <c r="B28" s="208">
        <v>1</v>
      </c>
      <c r="C28" s="90" t="s">
        <v>785</v>
      </c>
      <c r="D28" s="115">
        <v>43578</v>
      </c>
      <c r="E28" s="114">
        <v>2071</v>
      </c>
      <c r="F28" s="114" t="s">
        <v>1417</v>
      </c>
      <c r="G28" s="116" t="s">
        <v>12468</v>
      </c>
      <c r="H28" s="116"/>
      <c r="I28" s="116"/>
      <c r="J28" s="116"/>
      <c r="K28" s="116"/>
      <c r="L28" s="116"/>
      <c r="M28" s="188">
        <v>82738.33</v>
      </c>
      <c r="N28" s="188">
        <v>0</v>
      </c>
      <c r="O28" s="189">
        <v>82738.33</v>
      </c>
    </row>
    <row r="29" spans="1:15" ht="51">
      <c r="A29" s="114" t="s">
        <v>556</v>
      </c>
      <c r="B29" s="208">
        <v>2</v>
      </c>
      <c r="C29" s="90" t="s">
        <v>616</v>
      </c>
      <c r="D29" s="115">
        <v>43584</v>
      </c>
      <c r="E29" s="114">
        <v>2157</v>
      </c>
      <c r="F29" s="114" t="s">
        <v>12469</v>
      </c>
      <c r="G29" s="116" t="s">
        <v>12470</v>
      </c>
      <c r="H29" s="116"/>
      <c r="I29" s="116"/>
      <c r="J29" s="116"/>
      <c r="K29" s="116"/>
      <c r="L29" s="116"/>
      <c r="M29" s="188">
        <v>6048.1</v>
      </c>
      <c r="N29" s="188">
        <v>0</v>
      </c>
      <c r="O29" s="189">
        <v>6048.1</v>
      </c>
    </row>
    <row r="30" spans="1:15" ht="51">
      <c r="A30" s="114" t="s">
        <v>556</v>
      </c>
      <c r="B30" s="208">
        <v>2</v>
      </c>
      <c r="C30" s="90" t="s">
        <v>616</v>
      </c>
      <c r="D30" s="115">
        <v>43482</v>
      </c>
      <c r="E30" s="114">
        <v>239</v>
      </c>
      <c r="F30" s="114" t="s">
        <v>642</v>
      </c>
      <c r="G30" s="116" t="s">
        <v>3473</v>
      </c>
      <c r="H30" s="116"/>
      <c r="I30" s="116"/>
      <c r="J30" s="116"/>
      <c r="K30" s="116"/>
      <c r="L30" s="116"/>
      <c r="M30" s="188">
        <v>0</v>
      </c>
      <c r="N30" s="188">
        <v>0.02</v>
      </c>
      <c r="O30" s="189">
        <v>0.02</v>
      </c>
    </row>
    <row r="31" spans="1:15" ht="51">
      <c r="A31" s="114">
        <v>253</v>
      </c>
      <c r="B31" s="208">
        <v>1</v>
      </c>
      <c r="C31" s="90" t="s">
        <v>114</v>
      </c>
      <c r="D31" s="115">
        <v>43490</v>
      </c>
      <c r="E31" s="114">
        <v>308</v>
      </c>
      <c r="F31" s="114" t="s">
        <v>1426</v>
      </c>
      <c r="G31" s="116" t="s">
        <v>3475</v>
      </c>
      <c r="H31" s="116"/>
      <c r="I31" s="116"/>
      <c r="J31" s="116"/>
      <c r="K31" s="116"/>
      <c r="L31" s="116"/>
      <c r="M31" s="188">
        <v>0</v>
      </c>
      <c r="N31" s="188">
        <v>211020.26</v>
      </c>
      <c r="O31" s="189">
        <v>211020.26</v>
      </c>
    </row>
    <row r="32" spans="1:15" ht="51">
      <c r="A32" s="114">
        <v>592</v>
      </c>
      <c r="B32" s="208">
        <v>1</v>
      </c>
      <c r="C32" s="90" t="s">
        <v>645</v>
      </c>
      <c r="D32" s="115">
        <v>43493</v>
      </c>
      <c r="E32" s="114">
        <v>327</v>
      </c>
      <c r="F32" s="114" t="s">
        <v>3479</v>
      </c>
      <c r="G32" s="116" t="s">
        <v>3477</v>
      </c>
      <c r="H32" s="116"/>
      <c r="I32" s="116"/>
      <c r="J32" s="116"/>
      <c r="K32" s="116"/>
      <c r="L32" s="116"/>
      <c r="M32" s="188">
        <v>0</v>
      </c>
      <c r="N32" s="188">
        <v>509.44</v>
      </c>
      <c r="O32" s="189">
        <v>509.44</v>
      </c>
    </row>
    <row r="33" spans="1:15" ht="63.75">
      <c r="A33" s="114" t="s">
        <v>556</v>
      </c>
      <c r="B33" s="208">
        <v>2</v>
      </c>
      <c r="C33" s="90" t="s">
        <v>616</v>
      </c>
      <c r="D33" s="115">
        <v>43494</v>
      </c>
      <c r="E33" s="114">
        <v>351</v>
      </c>
      <c r="F33" s="114" t="s">
        <v>642</v>
      </c>
      <c r="G33" s="116" t="s">
        <v>3478</v>
      </c>
      <c r="H33" s="116"/>
      <c r="I33" s="116"/>
      <c r="J33" s="116"/>
      <c r="K33" s="116"/>
      <c r="L33" s="116"/>
      <c r="M33" s="188">
        <v>0</v>
      </c>
      <c r="N33" s="188">
        <v>82738.33</v>
      </c>
      <c r="O33" s="189">
        <v>82738.33</v>
      </c>
    </row>
    <row r="34" spans="1:15" ht="51">
      <c r="A34" s="114">
        <v>169</v>
      </c>
      <c r="B34" s="208">
        <v>1</v>
      </c>
      <c r="C34" s="90" t="s">
        <v>89</v>
      </c>
      <c r="D34" s="115">
        <v>43503</v>
      </c>
      <c r="E34" s="114">
        <v>658</v>
      </c>
      <c r="F34" s="114" t="s">
        <v>6063</v>
      </c>
      <c r="G34" s="116" t="s">
        <v>6060</v>
      </c>
      <c r="H34" s="116"/>
      <c r="I34" s="116"/>
      <c r="J34" s="116"/>
      <c r="K34" s="116"/>
      <c r="L34" s="116"/>
      <c r="M34" s="188">
        <v>0</v>
      </c>
      <c r="N34" s="188">
        <v>57.28</v>
      </c>
      <c r="O34" s="189">
        <v>57.28</v>
      </c>
    </row>
    <row r="35" spans="1:15" ht="63.75">
      <c r="A35" s="114" t="s">
        <v>556</v>
      </c>
      <c r="B35" s="208">
        <v>2</v>
      </c>
      <c r="C35" s="90" t="s">
        <v>616</v>
      </c>
      <c r="D35" s="115">
        <v>43524</v>
      </c>
      <c r="E35" s="114">
        <v>1130</v>
      </c>
      <c r="F35" s="114" t="s">
        <v>642</v>
      </c>
      <c r="G35" s="116" t="s">
        <v>6061</v>
      </c>
      <c r="H35" s="116"/>
      <c r="I35" s="116"/>
      <c r="J35" s="116"/>
      <c r="K35" s="116"/>
      <c r="L35" s="116"/>
      <c r="M35" s="188">
        <v>0</v>
      </c>
      <c r="N35" s="188">
        <v>82738.33</v>
      </c>
      <c r="O35" s="189">
        <v>82738.33</v>
      </c>
    </row>
    <row r="36" spans="1:15" ht="51">
      <c r="A36" s="114">
        <v>599</v>
      </c>
      <c r="B36" s="208">
        <v>2</v>
      </c>
      <c r="C36" s="90" t="s">
        <v>1372</v>
      </c>
      <c r="D36" s="115">
        <v>43524</v>
      </c>
      <c r="E36" s="114">
        <v>1198</v>
      </c>
      <c r="F36" s="114" t="s">
        <v>6064</v>
      </c>
      <c r="G36" s="116" t="s">
        <v>6062</v>
      </c>
      <c r="H36" s="116"/>
      <c r="I36" s="116"/>
      <c r="J36" s="116"/>
      <c r="K36" s="116"/>
      <c r="L36" s="116"/>
      <c r="M36" s="188">
        <v>0</v>
      </c>
      <c r="N36" s="188">
        <v>646.44000000000005</v>
      </c>
      <c r="O36" s="189">
        <v>646.44000000000005</v>
      </c>
    </row>
    <row r="37" spans="1:15" ht="51">
      <c r="A37" s="114">
        <v>253</v>
      </c>
      <c r="B37" s="208">
        <v>1</v>
      </c>
      <c r="C37" s="90" t="s">
        <v>114</v>
      </c>
      <c r="D37" s="115">
        <v>43560</v>
      </c>
      <c r="E37" s="114">
        <v>1803</v>
      </c>
      <c r="F37" s="114" t="s">
        <v>12471</v>
      </c>
      <c r="G37" s="116" t="s">
        <v>12457</v>
      </c>
      <c r="H37" s="116"/>
      <c r="I37" s="116"/>
      <c r="J37" s="116"/>
      <c r="K37" s="116"/>
      <c r="L37" s="116"/>
      <c r="M37" s="188">
        <v>0</v>
      </c>
      <c r="N37" s="188">
        <v>386037.08</v>
      </c>
      <c r="O37" s="189">
        <v>386037.08</v>
      </c>
    </row>
    <row r="38" spans="1:15" ht="38.25">
      <c r="A38" s="114" t="s">
        <v>556</v>
      </c>
      <c r="B38" s="208">
        <v>2</v>
      </c>
      <c r="C38" s="90" t="s">
        <v>616</v>
      </c>
      <c r="D38" s="115">
        <v>43560</v>
      </c>
      <c r="E38" s="114">
        <v>1805</v>
      </c>
      <c r="F38" s="114" t="s">
        <v>642</v>
      </c>
      <c r="G38" s="116" t="s">
        <v>12459</v>
      </c>
      <c r="H38" s="116"/>
      <c r="I38" s="116"/>
      <c r="J38" s="116"/>
      <c r="K38" s="116"/>
      <c r="L38" s="116"/>
      <c r="M38" s="188">
        <v>0</v>
      </c>
      <c r="N38" s="188">
        <v>1695.59</v>
      </c>
      <c r="O38" s="189">
        <v>1695.59</v>
      </c>
    </row>
    <row r="39" spans="1:15" ht="51">
      <c r="A39" s="114" t="s">
        <v>556</v>
      </c>
      <c r="B39" s="208">
        <v>2</v>
      </c>
      <c r="C39" s="90" t="s">
        <v>616</v>
      </c>
      <c r="D39" s="115">
        <v>43560</v>
      </c>
      <c r="E39" s="114">
        <v>1806</v>
      </c>
      <c r="F39" s="114" t="s">
        <v>642</v>
      </c>
      <c r="G39" s="116" t="s">
        <v>12461</v>
      </c>
      <c r="H39" s="116"/>
      <c r="I39" s="116"/>
      <c r="J39" s="116"/>
      <c r="K39" s="116"/>
      <c r="L39" s="116"/>
      <c r="M39" s="188">
        <v>0</v>
      </c>
      <c r="N39" s="188">
        <v>0.09</v>
      </c>
      <c r="O39" s="189">
        <v>0.09</v>
      </c>
    </row>
    <row r="40" spans="1:15" ht="51">
      <c r="A40" s="114">
        <v>293</v>
      </c>
      <c r="B40" s="208">
        <v>4</v>
      </c>
      <c r="C40" s="90" t="s">
        <v>131</v>
      </c>
      <c r="D40" s="115">
        <v>43570</v>
      </c>
      <c r="E40" s="114">
        <v>1920</v>
      </c>
      <c r="F40" s="114" t="s">
        <v>12472</v>
      </c>
      <c r="G40" s="116" t="s">
        <v>12462</v>
      </c>
      <c r="H40" s="116"/>
      <c r="I40" s="116"/>
      <c r="J40" s="116"/>
      <c r="K40" s="116"/>
      <c r="L40" s="116"/>
      <c r="M40" s="188">
        <v>0</v>
      </c>
      <c r="N40" s="188">
        <v>3006.98</v>
      </c>
      <c r="O40" s="189">
        <v>3006.98</v>
      </c>
    </row>
    <row r="41" spans="1:15" ht="51">
      <c r="A41" s="114">
        <v>573</v>
      </c>
      <c r="B41" s="208">
        <v>1</v>
      </c>
      <c r="C41" s="90" t="s">
        <v>178</v>
      </c>
      <c r="D41" s="115">
        <v>43570</v>
      </c>
      <c r="E41" s="114">
        <v>1923</v>
      </c>
      <c r="F41" s="114" t="s">
        <v>12473</v>
      </c>
      <c r="G41" s="116" t="s">
        <v>12463</v>
      </c>
      <c r="H41" s="116"/>
      <c r="I41" s="116"/>
      <c r="J41" s="116"/>
      <c r="K41" s="116"/>
      <c r="L41" s="116"/>
      <c r="M41" s="188">
        <v>0</v>
      </c>
      <c r="N41" s="188">
        <v>945.24</v>
      </c>
      <c r="O41" s="189">
        <v>945.24</v>
      </c>
    </row>
    <row r="42" spans="1:15" ht="51">
      <c r="A42" s="114">
        <v>599</v>
      </c>
      <c r="B42" s="208">
        <v>2</v>
      </c>
      <c r="C42" s="90" t="s">
        <v>1372</v>
      </c>
      <c r="D42" s="115">
        <v>43573</v>
      </c>
      <c r="E42" s="114">
        <v>2014</v>
      </c>
      <c r="F42" s="114" t="s">
        <v>6064</v>
      </c>
      <c r="G42" s="116" t="s">
        <v>12464</v>
      </c>
      <c r="H42" s="116"/>
      <c r="I42" s="116"/>
      <c r="J42" s="116"/>
      <c r="K42" s="116"/>
      <c r="L42" s="116"/>
      <c r="M42" s="188">
        <v>0</v>
      </c>
      <c r="N42" s="188">
        <v>1019.44</v>
      </c>
      <c r="O42" s="189">
        <v>1019.44</v>
      </c>
    </row>
    <row r="43" spans="1:15" ht="51">
      <c r="A43" s="114">
        <v>222</v>
      </c>
      <c r="B43" s="208">
        <v>1</v>
      </c>
      <c r="C43" s="90" t="s">
        <v>103</v>
      </c>
      <c r="D43" s="115">
        <v>43573</v>
      </c>
      <c r="E43" s="114">
        <v>2016</v>
      </c>
      <c r="F43" s="114" t="s">
        <v>12474</v>
      </c>
      <c r="G43" s="116" t="s">
        <v>12465</v>
      </c>
      <c r="H43" s="116"/>
      <c r="I43" s="116"/>
      <c r="J43" s="116"/>
      <c r="K43" s="116"/>
      <c r="L43" s="116"/>
      <c r="M43" s="188">
        <v>0</v>
      </c>
      <c r="N43" s="188">
        <v>59.14</v>
      </c>
      <c r="O43" s="189">
        <v>59.14</v>
      </c>
    </row>
    <row r="44" spans="1:15" ht="51">
      <c r="A44" s="114">
        <v>580</v>
      </c>
      <c r="B44" s="208">
        <v>1</v>
      </c>
      <c r="C44" s="90" t="s">
        <v>180</v>
      </c>
      <c r="D44" s="115">
        <v>43573</v>
      </c>
      <c r="E44" s="114">
        <v>2017</v>
      </c>
      <c r="F44" s="114" t="s">
        <v>12475</v>
      </c>
      <c r="G44" s="116" t="s">
        <v>12466</v>
      </c>
      <c r="H44" s="116"/>
      <c r="I44" s="116"/>
      <c r="J44" s="116"/>
      <c r="K44" s="116"/>
      <c r="L44" s="116"/>
      <c r="M44" s="188">
        <v>0</v>
      </c>
      <c r="N44" s="188">
        <v>2428.14</v>
      </c>
      <c r="O44" s="189">
        <v>2428.14</v>
      </c>
    </row>
    <row r="45" spans="1:15" ht="51">
      <c r="A45" s="114">
        <v>572</v>
      </c>
      <c r="B45" s="208">
        <v>1</v>
      </c>
      <c r="C45" s="90" t="s">
        <v>177</v>
      </c>
      <c r="D45" s="115">
        <v>43573</v>
      </c>
      <c r="E45" s="114">
        <v>2018</v>
      </c>
      <c r="F45" s="114" t="s">
        <v>12476</v>
      </c>
      <c r="G45" s="116" t="s">
        <v>12467</v>
      </c>
      <c r="H45" s="116"/>
      <c r="I45" s="116"/>
      <c r="J45" s="116"/>
      <c r="K45" s="116"/>
      <c r="L45" s="116"/>
      <c r="M45" s="188">
        <v>0</v>
      </c>
      <c r="N45" s="188">
        <v>74.81</v>
      </c>
      <c r="O45" s="189">
        <v>74.81</v>
      </c>
    </row>
    <row r="46" spans="1:15" ht="51">
      <c r="A46" s="114" t="s">
        <v>556</v>
      </c>
      <c r="B46" s="208">
        <v>2</v>
      </c>
      <c r="C46" s="90" t="s">
        <v>616</v>
      </c>
      <c r="D46" s="115">
        <v>43578</v>
      </c>
      <c r="E46" s="114">
        <v>2071</v>
      </c>
      <c r="F46" s="114" t="s">
        <v>642</v>
      </c>
      <c r="G46" s="116" t="s">
        <v>12468</v>
      </c>
      <c r="H46" s="116"/>
      <c r="I46" s="116"/>
      <c r="J46" s="116"/>
      <c r="K46" s="116"/>
      <c r="L46" s="116"/>
      <c r="M46" s="188">
        <v>0</v>
      </c>
      <c r="N46" s="188">
        <v>82738.33</v>
      </c>
      <c r="O46" s="189">
        <v>82738.33</v>
      </c>
    </row>
    <row r="47" spans="1:15" ht="51">
      <c r="A47" s="114">
        <v>373</v>
      </c>
      <c r="B47" s="208">
        <v>2</v>
      </c>
      <c r="C47" s="90" t="s">
        <v>636</v>
      </c>
      <c r="D47" s="115">
        <v>43584</v>
      </c>
      <c r="E47" s="114">
        <v>2157</v>
      </c>
      <c r="F47" s="114" t="s">
        <v>12477</v>
      </c>
      <c r="G47" s="116" t="s">
        <v>12470</v>
      </c>
      <c r="H47" s="116"/>
      <c r="I47" s="116"/>
      <c r="J47" s="116"/>
      <c r="K47" s="116"/>
      <c r="L47" s="116"/>
      <c r="M47" s="188">
        <v>0</v>
      </c>
      <c r="N47" s="188">
        <v>6048.1</v>
      </c>
      <c r="O47" s="189">
        <v>6048.1</v>
      </c>
    </row>
    <row r="48" spans="1:15" ht="51">
      <c r="A48" s="114">
        <v>46</v>
      </c>
      <c r="B48" s="208">
        <v>2</v>
      </c>
      <c r="C48" s="90" t="s">
        <v>48</v>
      </c>
      <c r="D48" s="115">
        <v>43480</v>
      </c>
      <c r="E48" s="114">
        <v>141</v>
      </c>
      <c r="F48" s="114" t="s">
        <v>1428</v>
      </c>
      <c r="G48" s="116" t="s">
        <v>3480</v>
      </c>
      <c r="H48" s="116"/>
      <c r="I48" s="116"/>
      <c r="J48" s="116"/>
      <c r="K48" s="116"/>
      <c r="L48" s="116"/>
      <c r="M48" s="188">
        <v>848022</v>
      </c>
      <c r="N48" s="188">
        <v>0</v>
      </c>
      <c r="O48" s="189">
        <v>848022</v>
      </c>
    </row>
    <row r="49" spans="1:15" ht="51">
      <c r="A49" s="114" t="s">
        <v>556</v>
      </c>
      <c r="B49" s="208">
        <v>2</v>
      </c>
      <c r="C49" s="90" t="s">
        <v>616</v>
      </c>
      <c r="D49" s="115">
        <v>43494</v>
      </c>
      <c r="E49" s="114">
        <v>359</v>
      </c>
      <c r="F49" s="114" t="s">
        <v>642</v>
      </c>
      <c r="G49" s="116" t="s">
        <v>3481</v>
      </c>
      <c r="H49" s="116"/>
      <c r="I49" s="116"/>
      <c r="J49" s="116"/>
      <c r="K49" s="116"/>
      <c r="L49" s="116"/>
      <c r="M49" s="188">
        <v>3610687.53</v>
      </c>
      <c r="N49" s="188">
        <v>0</v>
      </c>
      <c r="O49" s="189">
        <v>3610687.53</v>
      </c>
    </row>
    <row r="50" spans="1:15" ht="51">
      <c r="A50" s="114" t="s">
        <v>556</v>
      </c>
      <c r="B50" s="208">
        <v>2</v>
      </c>
      <c r="C50" s="90" t="s">
        <v>616</v>
      </c>
      <c r="D50" s="115">
        <v>43501</v>
      </c>
      <c r="E50" s="114">
        <v>543</v>
      </c>
      <c r="F50" s="114" t="s">
        <v>642</v>
      </c>
      <c r="G50" s="116" t="s">
        <v>6053</v>
      </c>
      <c r="H50" s="116"/>
      <c r="I50" s="116"/>
      <c r="J50" s="116"/>
      <c r="K50" s="116"/>
      <c r="L50" s="116"/>
      <c r="M50" s="188">
        <v>1805343.73</v>
      </c>
      <c r="N50" s="188">
        <v>0</v>
      </c>
      <c r="O50" s="189">
        <v>1805343.73</v>
      </c>
    </row>
    <row r="51" spans="1:15" ht="51">
      <c r="A51" s="114" t="s">
        <v>556</v>
      </c>
      <c r="B51" s="208">
        <v>2</v>
      </c>
      <c r="C51" s="90" t="s">
        <v>616</v>
      </c>
      <c r="D51" s="115">
        <v>43516</v>
      </c>
      <c r="E51" s="114">
        <v>895</v>
      </c>
      <c r="F51" s="114" t="s">
        <v>642</v>
      </c>
      <c r="G51" s="116" t="s">
        <v>6054</v>
      </c>
      <c r="H51" s="116"/>
      <c r="I51" s="116"/>
      <c r="J51" s="116"/>
      <c r="K51" s="116"/>
      <c r="L51" s="116"/>
      <c r="M51" s="188">
        <v>1821783.99</v>
      </c>
      <c r="N51" s="188">
        <v>0</v>
      </c>
      <c r="O51" s="189">
        <v>1821783.99</v>
      </c>
    </row>
    <row r="52" spans="1:15" ht="51">
      <c r="A52" s="114">
        <v>66</v>
      </c>
      <c r="B52" s="208">
        <v>1</v>
      </c>
      <c r="C52" s="90" t="s">
        <v>52</v>
      </c>
      <c r="D52" s="115">
        <v>43518</v>
      </c>
      <c r="E52" s="114">
        <v>962</v>
      </c>
      <c r="F52" s="114" t="s">
        <v>6055</v>
      </c>
      <c r="G52" s="116" t="s">
        <v>6056</v>
      </c>
      <c r="H52" s="116"/>
      <c r="I52" s="116"/>
      <c r="J52" s="116"/>
      <c r="K52" s="116"/>
      <c r="L52" s="116"/>
      <c r="M52" s="188">
        <v>20000000</v>
      </c>
      <c r="N52" s="188">
        <v>0</v>
      </c>
      <c r="O52" s="189">
        <v>20000000</v>
      </c>
    </row>
    <row r="53" spans="1:15" ht="51">
      <c r="A53" s="114">
        <v>47</v>
      </c>
      <c r="B53" s="208">
        <v>8</v>
      </c>
      <c r="C53" s="90" t="s">
        <v>49</v>
      </c>
      <c r="D53" s="115">
        <v>43537</v>
      </c>
      <c r="E53" s="114">
        <v>1293</v>
      </c>
      <c r="F53" s="114" t="s">
        <v>8812</v>
      </c>
      <c r="G53" s="116" t="s">
        <v>8813</v>
      </c>
      <c r="H53" s="116"/>
      <c r="I53" s="116"/>
      <c r="J53" s="116"/>
      <c r="K53" s="116"/>
      <c r="L53" s="116"/>
      <c r="M53" s="188">
        <v>79548.02</v>
      </c>
      <c r="N53" s="188">
        <v>0</v>
      </c>
      <c r="O53" s="189">
        <v>79548.02</v>
      </c>
    </row>
    <row r="54" spans="1:15" ht="51">
      <c r="A54" s="114">
        <v>47</v>
      </c>
      <c r="B54" s="208">
        <v>8</v>
      </c>
      <c r="C54" s="90" t="s">
        <v>49</v>
      </c>
      <c r="D54" s="115">
        <v>43537</v>
      </c>
      <c r="E54" s="114">
        <v>1294</v>
      </c>
      <c r="F54" s="114" t="s">
        <v>8812</v>
      </c>
      <c r="G54" s="116" t="s">
        <v>8814</v>
      </c>
      <c r="H54" s="116"/>
      <c r="I54" s="116"/>
      <c r="J54" s="116"/>
      <c r="K54" s="116"/>
      <c r="L54" s="116"/>
      <c r="M54" s="188">
        <v>29719</v>
      </c>
      <c r="N54" s="188">
        <v>0</v>
      </c>
      <c r="O54" s="189">
        <v>29719</v>
      </c>
    </row>
    <row r="55" spans="1:15" ht="51">
      <c r="A55" s="114">
        <v>47</v>
      </c>
      <c r="B55" s="208">
        <v>8</v>
      </c>
      <c r="C55" s="90" t="s">
        <v>49</v>
      </c>
      <c r="D55" s="115">
        <v>43537</v>
      </c>
      <c r="E55" s="114">
        <v>1295</v>
      </c>
      <c r="F55" s="114" t="s">
        <v>8812</v>
      </c>
      <c r="G55" s="116" t="s">
        <v>8815</v>
      </c>
      <c r="H55" s="116"/>
      <c r="I55" s="116"/>
      <c r="J55" s="116"/>
      <c r="K55" s="116"/>
      <c r="L55" s="116"/>
      <c r="M55" s="188">
        <v>413506.64</v>
      </c>
      <c r="N55" s="188">
        <v>0</v>
      </c>
      <c r="O55" s="189">
        <v>413506.64</v>
      </c>
    </row>
    <row r="56" spans="1:15" ht="51">
      <c r="A56" s="114">
        <v>47</v>
      </c>
      <c r="B56" s="208">
        <v>8</v>
      </c>
      <c r="C56" s="90" t="s">
        <v>49</v>
      </c>
      <c r="D56" s="115">
        <v>43537</v>
      </c>
      <c r="E56" s="114">
        <v>1296</v>
      </c>
      <c r="F56" s="114" t="s">
        <v>8812</v>
      </c>
      <c r="G56" s="116" t="s">
        <v>8816</v>
      </c>
      <c r="H56" s="116"/>
      <c r="I56" s="116"/>
      <c r="J56" s="116"/>
      <c r="K56" s="116"/>
      <c r="L56" s="116"/>
      <c r="M56" s="188">
        <v>22002.86</v>
      </c>
      <c r="N56" s="188">
        <v>0</v>
      </c>
      <c r="O56" s="189">
        <v>22002.86</v>
      </c>
    </row>
    <row r="57" spans="1:15" ht="51">
      <c r="A57" s="114" t="s">
        <v>556</v>
      </c>
      <c r="B57" s="208">
        <v>2</v>
      </c>
      <c r="C57" s="90" t="s">
        <v>616</v>
      </c>
      <c r="D57" s="115">
        <v>43545</v>
      </c>
      <c r="E57" s="114">
        <v>1472</v>
      </c>
      <c r="F57" s="114" t="s">
        <v>642</v>
      </c>
      <c r="G57" s="116" t="s">
        <v>8818</v>
      </c>
      <c r="H57" s="116"/>
      <c r="I57" s="116"/>
      <c r="J57" s="116"/>
      <c r="K57" s="116"/>
      <c r="L57" s="116"/>
      <c r="M57" s="188">
        <v>2708015.6</v>
      </c>
      <c r="N57" s="188">
        <v>0</v>
      </c>
      <c r="O57" s="189">
        <v>2708015.6</v>
      </c>
    </row>
    <row r="58" spans="1:15" ht="51">
      <c r="A58" s="114" t="s">
        <v>556</v>
      </c>
      <c r="B58" s="208">
        <v>2</v>
      </c>
      <c r="C58" s="90" t="s">
        <v>616</v>
      </c>
      <c r="D58" s="115">
        <v>43545</v>
      </c>
      <c r="E58" s="114">
        <v>1474</v>
      </c>
      <c r="F58" s="114" t="s">
        <v>642</v>
      </c>
      <c r="G58" s="116" t="s">
        <v>8820</v>
      </c>
      <c r="H58" s="116"/>
      <c r="I58" s="116"/>
      <c r="J58" s="116"/>
      <c r="K58" s="116"/>
      <c r="L58" s="116"/>
      <c r="M58" s="188">
        <v>9929390.5199999996</v>
      </c>
      <c r="N58" s="188">
        <v>0</v>
      </c>
      <c r="O58" s="189">
        <v>9929390.5199999996</v>
      </c>
    </row>
    <row r="59" spans="1:15" ht="51">
      <c r="A59" s="114">
        <v>81</v>
      </c>
      <c r="B59" s="208">
        <v>1</v>
      </c>
      <c r="C59" s="90" t="s">
        <v>55</v>
      </c>
      <c r="D59" s="115">
        <v>43551</v>
      </c>
      <c r="E59" s="114">
        <v>1642</v>
      </c>
      <c r="F59" s="114" t="s">
        <v>8821</v>
      </c>
      <c r="G59" s="116" t="s">
        <v>8822</v>
      </c>
      <c r="H59" s="116"/>
      <c r="I59" s="116"/>
      <c r="J59" s="116"/>
      <c r="K59" s="116"/>
      <c r="L59" s="116"/>
      <c r="M59" s="188">
        <v>5000000</v>
      </c>
      <c r="N59" s="188">
        <v>0</v>
      </c>
      <c r="O59" s="189">
        <v>5000000</v>
      </c>
    </row>
    <row r="60" spans="1:15" ht="51">
      <c r="A60" s="114">
        <v>10</v>
      </c>
      <c r="B60" s="208">
        <v>1</v>
      </c>
      <c r="C60" s="90" t="s">
        <v>41</v>
      </c>
      <c r="D60" s="115">
        <v>43556</v>
      </c>
      <c r="E60" s="114">
        <v>1740</v>
      </c>
      <c r="F60" s="114" t="s">
        <v>12478</v>
      </c>
      <c r="G60" s="116" t="s">
        <v>12479</v>
      </c>
      <c r="H60" s="116"/>
      <c r="I60" s="116"/>
      <c r="J60" s="116"/>
      <c r="K60" s="116"/>
      <c r="L60" s="116"/>
      <c r="M60" s="188">
        <v>355511.54</v>
      </c>
      <c r="N60" s="188">
        <v>0</v>
      </c>
      <c r="O60" s="189">
        <v>355511.54</v>
      </c>
    </row>
    <row r="61" spans="1:15" ht="51">
      <c r="A61" s="114">
        <v>47</v>
      </c>
      <c r="B61" s="208">
        <v>36</v>
      </c>
      <c r="C61" s="90" t="s">
        <v>49</v>
      </c>
      <c r="D61" s="115">
        <v>43564</v>
      </c>
      <c r="E61" s="114">
        <v>1830</v>
      </c>
      <c r="F61" s="114" t="s">
        <v>12480</v>
      </c>
      <c r="G61" s="116" t="s">
        <v>12481</v>
      </c>
      <c r="H61" s="116"/>
      <c r="I61" s="116"/>
      <c r="J61" s="116"/>
      <c r="K61" s="116"/>
      <c r="L61" s="116"/>
      <c r="M61" s="188">
        <v>169.27</v>
      </c>
      <c r="N61" s="188">
        <v>0</v>
      </c>
      <c r="O61" s="189">
        <v>169.27</v>
      </c>
    </row>
    <row r="62" spans="1:15" ht="51">
      <c r="A62" s="114" t="s">
        <v>556</v>
      </c>
      <c r="B62" s="208">
        <v>2</v>
      </c>
      <c r="C62" s="90" t="s">
        <v>616</v>
      </c>
      <c r="D62" s="115">
        <v>43564</v>
      </c>
      <c r="E62" s="114">
        <v>1831</v>
      </c>
      <c r="F62" s="114" t="s">
        <v>642</v>
      </c>
      <c r="G62" s="116" t="s">
        <v>12482</v>
      </c>
      <c r="H62" s="116"/>
      <c r="I62" s="116"/>
      <c r="J62" s="116"/>
      <c r="K62" s="116"/>
      <c r="L62" s="116"/>
      <c r="M62" s="188">
        <v>9763.19</v>
      </c>
      <c r="N62" s="188">
        <v>0</v>
      </c>
      <c r="O62" s="189">
        <v>9763.19</v>
      </c>
    </row>
    <row r="63" spans="1:15" ht="51">
      <c r="A63" s="114">
        <v>46</v>
      </c>
      <c r="B63" s="208">
        <v>2</v>
      </c>
      <c r="C63" s="90" t="s">
        <v>48</v>
      </c>
      <c r="D63" s="115">
        <v>43565</v>
      </c>
      <c r="E63" s="114">
        <v>1873</v>
      </c>
      <c r="F63" s="114" t="s">
        <v>12483</v>
      </c>
      <c r="G63" s="116" t="s">
        <v>12484</v>
      </c>
      <c r="H63" s="116"/>
      <c r="I63" s="116"/>
      <c r="J63" s="116"/>
      <c r="K63" s="116"/>
      <c r="L63" s="116"/>
      <c r="M63" s="188">
        <v>4287670.7699999996</v>
      </c>
      <c r="N63" s="188">
        <v>0</v>
      </c>
      <c r="O63" s="189">
        <v>4287670.7699999996</v>
      </c>
    </row>
    <row r="64" spans="1:15" ht="51">
      <c r="A64" s="114">
        <v>66</v>
      </c>
      <c r="B64" s="208">
        <v>4</v>
      </c>
      <c r="C64" s="90" t="s">
        <v>52</v>
      </c>
      <c r="D64" s="115">
        <v>43573</v>
      </c>
      <c r="E64" s="114">
        <v>2046</v>
      </c>
      <c r="F64" s="114" t="s">
        <v>12485</v>
      </c>
      <c r="G64" s="116" t="s">
        <v>12486</v>
      </c>
      <c r="H64" s="116"/>
      <c r="I64" s="116"/>
      <c r="J64" s="116"/>
      <c r="K64" s="116"/>
      <c r="L64" s="116"/>
      <c r="M64" s="188">
        <v>3567385.53</v>
      </c>
      <c r="N64" s="188">
        <v>0</v>
      </c>
      <c r="O64" s="189">
        <v>3567385.53</v>
      </c>
    </row>
    <row r="65" spans="1:15" ht="51">
      <c r="A65" s="114">
        <v>81</v>
      </c>
      <c r="B65" s="208">
        <v>9</v>
      </c>
      <c r="C65" s="90" t="s">
        <v>55</v>
      </c>
      <c r="D65" s="115">
        <v>43580</v>
      </c>
      <c r="E65" s="114">
        <v>2092</v>
      </c>
      <c r="F65" s="114" t="s">
        <v>12487</v>
      </c>
      <c r="G65" s="116" t="s">
        <v>12488</v>
      </c>
      <c r="H65" s="116"/>
      <c r="I65" s="116"/>
      <c r="J65" s="116"/>
      <c r="K65" s="116"/>
      <c r="L65" s="116"/>
      <c r="M65" s="188">
        <v>72396.600000000006</v>
      </c>
      <c r="N65" s="188">
        <v>0</v>
      </c>
      <c r="O65" s="189">
        <v>72396.600000000006</v>
      </c>
    </row>
    <row r="66" spans="1:15" ht="51">
      <c r="A66" s="114">
        <v>20</v>
      </c>
      <c r="B66" s="208">
        <v>4</v>
      </c>
      <c r="C66" s="90" t="s">
        <v>44</v>
      </c>
      <c r="D66" s="115">
        <v>43480</v>
      </c>
      <c r="E66" s="114">
        <v>141</v>
      </c>
      <c r="F66" s="114" t="s">
        <v>1429</v>
      </c>
      <c r="G66" s="116" t="s">
        <v>3480</v>
      </c>
      <c r="H66" s="116"/>
      <c r="I66" s="116"/>
      <c r="J66" s="116"/>
      <c r="K66" s="116"/>
      <c r="L66" s="116"/>
      <c r="M66" s="188">
        <v>0</v>
      </c>
      <c r="N66" s="188">
        <v>848022</v>
      </c>
      <c r="O66" s="189">
        <v>848022</v>
      </c>
    </row>
    <row r="67" spans="1:15" ht="51">
      <c r="A67" s="114">
        <v>15</v>
      </c>
      <c r="B67" s="208">
        <v>1</v>
      </c>
      <c r="C67" s="90" t="s">
        <v>42</v>
      </c>
      <c r="D67" s="115">
        <v>43494</v>
      </c>
      <c r="E67" s="114">
        <v>359</v>
      </c>
      <c r="F67" s="114" t="s">
        <v>3482</v>
      </c>
      <c r="G67" s="116" t="s">
        <v>3481</v>
      </c>
      <c r="H67" s="116"/>
      <c r="I67" s="116"/>
      <c r="J67" s="116"/>
      <c r="K67" s="116"/>
      <c r="L67" s="116"/>
      <c r="M67" s="188">
        <v>0</v>
      </c>
      <c r="N67" s="188">
        <v>3610687.53</v>
      </c>
      <c r="O67" s="189">
        <v>3610687.53</v>
      </c>
    </row>
    <row r="68" spans="1:15" ht="51">
      <c r="A68" s="114">
        <v>15</v>
      </c>
      <c r="B68" s="208">
        <v>6</v>
      </c>
      <c r="C68" s="90" t="s">
        <v>42</v>
      </c>
      <c r="D68" s="115">
        <v>43501</v>
      </c>
      <c r="E68" s="114">
        <v>543</v>
      </c>
      <c r="F68" s="114" t="s">
        <v>6057</v>
      </c>
      <c r="G68" s="116" t="s">
        <v>6053</v>
      </c>
      <c r="H68" s="116"/>
      <c r="I68" s="116"/>
      <c r="J68" s="116"/>
      <c r="K68" s="116"/>
      <c r="L68" s="116"/>
      <c r="M68" s="188">
        <v>0</v>
      </c>
      <c r="N68" s="188">
        <v>1805343.73</v>
      </c>
      <c r="O68" s="189">
        <v>1805343.73</v>
      </c>
    </row>
    <row r="69" spans="1:15" ht="51">
      <c r="A69" s="114">
        <v>81</v>
      </c>
      <c r="B69" s="208">
        <v>1</v>
      </c>
      <c r="C69" s="90" t="s">
        <v>55</v>
      </c>
      <c r="D69" s="115">
        <v>43516</v>
      </c>
      <c r="E69" s="114">
        <v>895</v>
      </c>
      <c r="F69" s="114" t="s">
        <v>6058</v>
      </c>
      <c r="G69" s="116" t="s">
        <v>6054</v>
      </c>
      <c r="H69" s="116"/>
      <c r="I69" s="116"/>
      <c r="J69" s="116"/>
      <c r="K69" s="116"/>
      <c r="L69" s="116"/>
      <c r="M69" s="188">
        <v>0</v>
      </c>
      <c r="N69" s="188">
        <v>1821783.99</v>
      </c>
      <c r="O69" s="189">
        <v>1821783.99</v>
      </c>
    </row>
    <row r="70" spans="1:15" ht="51">
      <c r="A70" s="114">
        <v>48</v>
      </c>
      <c r="B70" s="208">
        <v>1</v>
      </c>
      <c r="C70" s="90" t="s">
        <v>50</v>
      </c>
      <c r="D70" s="115">
        <v>43518</v>
      </c>
      <c r="E70" s="114">
        <v>962</v>
      </c>
      <c r="F70" s="114" t="s">
        <v>6059</v>
      </c>
      <c r="G70" s="116" t="s">
        <v>6056</v>
      </c>
      <c r="H70" s="116"/>
      <c r="I70" s="116"/>
      <c r="J70" s="116"/>
      <c r="K70" s="116"/>
      <c r="L70" s="116"/>
      <c r="M70" s="188">
        <v>0</v>
      </c>
      <c r="N70" s="188">
        <v>20000000</v>
      </c>
      <c r="O70" s="189">
        <v>20000000</v>
      </c>
    </row>
    <row r="71" spans="1:15" ht="51">
      <c r="A71" s="114" t="s">
        <v>554</v>
      </c>
      <c r="B71" s="208">
        <v>1</v>
      </c>
      <c r="C71" s="90" t="s">
        <v>616</v>
      </c>
      <c r="D71" s="115">
        <v>43537</v>
      </c>
      <c r="E71" s="114">
        <v>1293</v>
      </c>
      <c r="F71" s="114" t="s">
        <v>8823</v>
      </c>
      <c r="G71" s="116" t="s">
        <v>8813</v>
      </c>
      <c r="H71" s="116"/>
      <c r="I71" s="116"/>
      <c r="J71" s="116"/>
      <c r="K71" s="116"/>
      <c r="L71" s="116"/>
      <c r="M71" s="188">
        <v>0</v>
      </c>
      <c r="N71" s="188">
        <v>79548.02</v>
      </c>
      <c r="O71" s="189">
        <v>79548.02</v>
      </c>
    </row>
    <row r="72" spans="1:15" ht="51">
      <c r="A72" s="114" t="s">
        <v>554</v>
      </c>
      <c r="B72" s="208">
        <v>1</v>
      </c>
      <c r="C72" s="90" t="s">
        <v>616</v>
      </c>
      <c r="D72" s="115">
        <v>43537</v>
      </c>
      <c r="E72" s="114">
        <v>1294</v>
      </c>
      <c r="F72" s="114" t="s">
        <v>8823</v>
      </c>
      <c r="G72" s="116" t="s">
        <v>8814</v>
      </c>
      <c r="H72" s="116"/>
      <c r="I72" s="116"/>
      <c r="J72" s="116"/>
      <c r="K72" s="116"/>
      <c r="L72" s="116"/>
      <c r="M72" s="188">
        <v>0</v>
      </c>
      <c r="N72" s="188">
        <v>29719</v>
      </c>
      <c r="O72" s="189">
        <v>29719</v>
      </c>
    </row>
    <row r="73" spans="1:15" ht="51">
      <c r="A73" s="114" t="s">
        <v>554</v>
      </c>
      <c r="B73" s="208">
        <v>1</v>
      </c>
      <c r="C73" s="90" t="s">
        <v>616</v>
      </c>
      <c r="D73" s="115">
        <v>43537</v>
      </c>
      <c r="E73" s="114">
        <v>1295</v>
      </c>
      <c r="F73" s="114" t="s">
        <v>8824</v>
      </c>
      <c r="G73" s="116" t="s">
        <v>8815</v>
      </c>
      <c r="H73" s="116"/>
      <c r="I73" s="116"/>
      <c r="J73" s="116"/>
      <c r="K73" s="116"/>
      <c r="L73" s="116"/>
      <c r="M73" s="188">
        <v>0</v>
      </c>
      <c r="N73" s="188">
        <v>413506.64</v>
      </c>
      <c r="O73" s="189">
        <v>413506.64</v>
      </c>
    </row>
    <row r="74" spans="1:15" ht="51">
      <c r="A74" s="114" t="s">
        <v>554</v>
      </c>
      <c r="B74" s="208">
        <v>1</v>
      </c>
      <c r="C74" s="90" t="s">
        <v>616</v>
      </c>
      <c r="D74" s="115">
        <v>43537</v>
      </c>
      <c r="E74" s="114">
        <v>1296</v>
      </c>
      <c r="F74" s="114" t="s">
        <v>8823</v>
      </c>
      <c r="G74" s="116" t="s">
        <v>8816</v>
      </c>
      <c r="H74" s="116"/>
      <c r="I74" s="116"/>
      <c r="J74" s="116"/>
      <c r="K74" s="116"/>
      <c r="L74" s="116"/>
      <c r="M74" s="188">
        <v>0</v>
      </c>
      <c r="N74" s="188">
        <v>22002.86</v>
      </c>
      <c r="O74" s="189">
        <v>22002.86</v>
      </c>
    </row>
    <row r="75" spans="1:15" ht="51">
      <c r="A75" s="114">
        <v>15</v>
      </c>
      <c r="B75" s="208">
        <v>1</v>
      </c>
      <c r="C75" s="90" t="s">
        <v>42</v>
      </c>
      <c r="D75" s="115">
        <v>43545</v>
      </c>
      <c r="E75" s="114">
        <v>1472</v>
      </c>
      <c r="F75" s="114" t="s">
        <v>3482</v>
      </c>
      <c r="G75" s="116" t="s">
        <v>8818</v>
      </c>
      <c r="H75" s="116"/>
      <c r="I75" s="116"/>
      <c r="J75" s="116"/>
      <c r="K75" s="116"/>
      <c r="L75" s="116"/>
      <c r="M75" s="188">
        <v>0</v>
      </c>
      <c r="N75" s="188">
        <v>2708015.6</v>
      </c>
      <c r="O75" s="189">
        <v>2708015.6</v>
      </c>
    </row>
    <row r="76" spans="1:15" ht="51">
      <c r="A76" s="114">
        <v>15</v>
      </c>
      <c r="B76" s="208">
        <v>1</v>
      </c>
      <c r="C76" s="90" t="s">
        <v>42</v>
      </c>
      <c r="D76" s="115">
        <v>43545</v>
      </c>
      <c r="E76" s="114">
        <v>1474</v>
      </c>
      <c r="F76" s="114" t="s">
        <v>3482</v>
      </c>
      <c r="G76" s="116" t="s">
        <v>8820</v>
      </c>
      <c r="H76" s="116"/>
      <c r="I76" s="116"/>
      <c r="J76" s="116"/>
      <c r="K76" s="116"/>
      <c r="L76" s="116"/>
      <c r="M76" s="188">
        <v>0</v>
      </c>
      <c r="N76" s="188">
        <v>9929390.5199999996</v>
      </c>
      <c r="O76" s="189">
        <v>9929390.5199999996</v>
      </c>
    </row>
    <row r="77" spans="1:15" ht="51">
      <c r="A77" s="114">
        <v>46</v>
      </c>
      <c r="B77" s="208">
        <v>2</v>
      </c>
      <c r="C77" s="90" t="s">
        <v>48</v>
      </c>
      <c r="D77" s="115">
        <v>43551</v>
      </c>
      <c r="E77" s="114">
        <v>1642</v>
      </c>
      <c r="F77" s="114" t="s">
        <v>8825</v>
      </c>
      <c r="G77" s="116" t="s">
        <v>8822</v>
      </c>
      <c r="H77" s="116"/>
      <c r="I77" s="116"/>
      <c r="J77" s="116"/>
      <c r="K77" s="116"/>
      <c r="L77" s="116"/>
      <c r="M77" s="188">
        <v>0</v>
      </c>
      <c r="N77" s="188">
        <v>5000000</v>
      </c>
      <c r="O77" s="189">
        <v>5000000</v>
      </c>
    </row>
    <row r="78" spans="1:15" ht="51">
      <c r="A78" s="114" t="s">
        <v>556</v>
      </c>
      <c r="B78" s="208">
        <v>2</v>
      </c>
      <c r="C78" s="90" t="s">
        <v>616</v>
      </c>
      <c r="D78" s="115">
        <v>43556</v>
      </c>
      <c r="E78" s="114">
        <v>1740</v>
      </c>
      <c r="F78" s="114" t="s">
        <v>642</v>
      </c>
      <c r="G78" s="116" t="s">
        <v>12479</v>
      </c>
      <c r="H78" s="116"/>
      <c r="I78" s="116"/>
      <c r="J78" s="116"/>
      <c r="K78" s="116"/>
      <c r="L78" s="116"/>
      <c r="M78" s="188">
        <v>0</v>
      </c>
      <c r="N78" s="188">
        <v>355511.54</v>
      </c>
      <c r="O78" s="189">
        <v>355511.54</v>
      </c>
    </row>
    <row r="79" spans="1:15" ht="51">
      <c r="A79" s="114" t="s">
        <v>556</v>
      </c>
      <c r="B79" s="208">
        <v>2</v>
      </c>
      <c r="C79" s="90" t="s">
        <v>616</v>
      </c>
      <c r="D79" s="115">
        <v>43564</v>
      </c>
      <c r="E79" s="114">
        <v>1830</v>
      </c>
      <c r="F79" s="114" t="s">
        <v>642</v>
      </c>
      <c r="G79" s="116" t="s">
        <v>12481</v>
      </c>
      <c r="H79" s="116"/>
      <c r="I79" s="116"/>
      <c r="J79" s="116"/>
      <c r="K79" s="116"/>
      <c r="L79" s="116"/>
      <c r="M79" s="188">
        <v>0</v>
      </c>
      <c r="N79" s="188">
        <v>169.27</v>
      </c>
      <c r="O79" s="189">
        <v>169.27</v>
      </c>
    </row>
    <row r="80" spans="1:15" ht="51">
      <c r="A80" s="114">
        <v>47</v>
      </c>
      <c r="B80" s="208">
        <v>36</v>
      </c>
      <c r="C80" s="90" t="s">
        <v>49</v>
      </c>
      <c r="D80" s="115">
        <v>43564</v>
      </c>
      <c r="E80" s="114">
        <v>1831</v>
      </c>
      <c r="F80" s="114" t="s">
        <v>12480</v>
      </c>
      <c r="G80" s="116" t="s">
        <v>12482</v>
      </c>
      <c r="H80" s="116"/>
      <c r="I80" s="116"/>
      <c r="J80" s="116"/>
      <c r="K80" s="116"/>
      <c r="L80" s="116"/>
      <c r="M80" s="188">
        <v>0</v>
      </c>
      <c r="N80" s="188">
        <v>9763.19</v>
      </c>
      <c r="O80" s="189">
        <v>9763.19</v>
      </c>
    </row>
    <row r="81" spans="1:16" ht="51">
      <c r="A81" s="114" t="s">
        <v>554</v>
      </c>
      <c r="B81" s="208">
        <v>1</v>
      </c>
      <c r="C81" s="90" t="s">
        <v>616</v>
      </c>
      <c r="D81" s="115">
        <v>43565</v>
      </c>
      <c r="E81" s="114">
        <v>1873</v>
      </c>
      <c r="F81" s="114" t="s">
        <v>12489</v>
      </c>
      <c r="G81" s="116" t="s">
        <v>12484</v>
      </c>
      <c r="H81" s="116"/>
      <c r="I81" s="116"/>
      <c r="J81" s="116"/>
      <c r="K81" s="116"/>
      <c r="L81" s="116"/>
      <c r="M81" s="188">
        <v>0</v>
      </c>
      <c r="N81" s="188">
        <v>4287670.7699999996</v>
      </c>
      <c r="O81" s="189">
        <v>4287670.7699999996</v>
      </c>
    </row>
    <row r="82" spans="1:16" ht="51">
      <c r="A82" s="114">
        <v>86</v>
      </c>
      <c r="B82" s="208">
        <v>4</v>
      </c>
      <c r="C82" s="90" t="s">
        <v>56</v>
      </c>
      <c r="D82" s="115">
        <v>43573</v>
      </c>
      <c r="E82" s="114">
        <v>2046</v>
      </c>
      <c r="F82" s="114" t="s">
        <v>12490</v>
      </c>
      <c r="G82" s="116" t="s">
        <v>12486</v>
      </c>
      <c r="H82" s="116"/>
      <c r="I82" s="116"/>
      <c r="J82" s="116"/>
      <c r="K82" s="116"/>
      <c r="L82" s="116"/>
      <c r="M82" s="188">
        <v>0</v>
      </c>
      <c r="N82" s="188">
        <v>3567385.53</v>
      </c>
      <c r="O82" s="189">
        <v>3567385.53</v>
      </c>
    </row>
    <row r="83" spans="1:16" ht="51">
      <c r="A83" s="114" t="s">
        <v>556</v>
      </c>
      <c r="B83" s="208">
        <v>2</v>
      </c>
      <c r="C83" s="90" t="s">
        <v>616</v>
      </c>
      <c r="D83" s="115">
        <v>43580</v>
      </c>
      <c r="E83" s="114">
        <v>2092</v>
      </c>
      <c r="F83" s="114" t="s">
        <v>642</v>
      </c>
      <c r="G83" s="116" t="s">
        <v>12488</v>
      </c>
      <c r="H83" s="116"/>
      <c r="I83" s="116"/>
      <c r="J83" s="116"/>
      <c r="K83" s="116"/>
      <c r="L83" s="116"/>
      <c r="M83" s="188">
        <v>0</v>
      </c>
      <c r="N83" s="188">
        <v>72396.600000000006</v>
      </c>
      <c r="O83" s="189">
        <v>72396.600000000006</v>
      </c>
    </row>
    <row r="84" spans="1:16">
      <c r="A84" s="211"/>
      <c r="B84" s="219"/>
      <c r="C84" s="266"/>
      <c r="D84" s="218"/>
      <c r="E84" s="210"/>
      <c r="F84" s="211"/>
      <c r="G84" s="220"/>
      <c r="H84" s="99"/>
      <c r="I84" s="99"/>
      <c r="J84" s="99"/>
      <c r="K84" s="99"/>
      <c r="L84" s="99"/>
      <c r="M84" s="214"/>
      <c r="N84" s="214"/>
      <c r="O84" s="214"/>
    </row>
    <row r="85" spans="1:16">
      <c r="G85" s="366" t="s">
        <v>571</v>
      </c>
      <c r="H85" s="366"/>
      <c r="I85" s="366"/>
      <c r="J85" s="366"/>
      <c r="K85" s="366"/>
      <c r="L85" s="158"/>
      <c r="M85" s="158">
        <f>+SUBTOTAL(9,M9:M83)</f>
        <v>55511411.880000003</v>
      </c>
      <c r="N85" s="158">
        <f>+SUBTOTAL(9,N9:N83)</f>
        <v>55422679.830000006</v>
      </c>
      <c r="O85" s="158">
        <f>+SUBTOTAL(9,O9:O83)</f>
        <v>110934091.70999999</v>
      </c>
    </row>
    <row r="88" spans="1:16">
      <c r="A88" s="211"/>
      <c r="B88" s="211"/>
      <c r="C88" s="212"/>
      <c r="D88" s="211"/>
      <c r="E88" s="211"/>
      <c r="F88" s="211"/>
      <c r="G88" s="211"/>
      <c r="H88" s="211"/>
      <c r="I88" s="213"/>
      <c r="J88" s="211"/>
      <c r="K88" s="211"/>
      <c r="L88" s="211"/>
      <c r="M88" s="211"/>
      <c r="N88" s="214"/>
      <c r="O88" s="214"/>
      <c r="P88" s="211"/>
    </row>
    <row r="89" spans="1:16">
      <c r="A89" s="211"/>
      <c r="B89" s="211"/>
      <c r="C89" s="212"/>
      <c r="D89" s="211"/>
      <c r="E89" s="211"/>
      <c r="F89" s="211"/>
      <c r="G89" s="211"/>
      <c r="H89" s="211"/>
      <c r="I89" s="213"/>
      <c r="J89" s="211"/>
      <c r="K89" s="211"/>
      <c r="L89" s="211"/>
      <c r="M89" s="211"/>
      <c r="N89" s="214"/>
      <c r="O89" s="214"/>
      <c r="P89" s="211"/>
    </row>
    <row r="90" spans="1:16">
      <c r="A90" s="211"/>
      <c r="B90" s="211"/>
      <c r="C90" s="212"/>
      <c r="D90" s="211"/>
      <c r="E90" s="211"/>
      <c r="F90" s="211"/>
      <c r="G90" s="211"/>
      <c r="H90" s="211"/>
      <c r="I90" s="213"/>
      <c r="J90" s="211"/>
      <c r="K90" s="211"/>
      <c r="L90" s="211"/>
      <c r="M90" s="211"/>
      <c r="N90" s="214"/>
      <c r="O90" s="214"/>
      <c r="P90" s="211"/>
    </row>
    <row r="91" spans="1:16">
      <c r="A91" s="211"/>
      <c r="B91" s="211"/>
      <c r="C91" s="212"/>
      <c r="D91" s="211"/>
      <c r="E91" s="211"/>
      <c r="F91" s="211"/>
      <c r="G91" s="211"/>
      <c r="H91" s="211"/>
      <c r="I91" s="213"/>
      <c r="J91" s="211"/>
      <c r="K91" s="211"/>
      <c r="L91" s="211"/>
      <c r="M91" s="211"/>
      <c r="N91" s="214"/>
      <c r="O91" s="214"/>
      <c r="P91" s="211"/>
    </row>
    <row r="92" spans="1:16">
      <c r="A92" s="211"/>
      <c r="B92" s="211"/>
      <c r="C92" s="212"/>
      <c r="D92" s="211"/>
      <c r="E92" s="211"/>
      <c r="F92" s="211"/>
      <c r="G92" s="211"/>
      <c r="H92" s="211"/>
      <c r="I92" s="213"/>
      <c r="J92" s="211"/>
      <c r="K92" s="211"/>
      <c r="L92" s="211"/>
      <c r="M92" s="211"/>
      <c r="N92" s="214"/>
      <c r="O92" s="214"/>
      <c r="P92" s="211"/>
    </row>
    <row r="93" spans="1:16">
      <c r="A93" s="211"/>
      <c r="B93" s="211"/>
      <c r="C93" s="212"/>
      <c r="D93" s="211"/>
      <c r="E93" s="83"/>
      <c r="F93" s="211"/>
      <c r="G93" s="211"/>
      <c r="H93" s="211"/>
      <c r="I93" s="213"/>
      <c r="J93" s="211"/>
      <c r="K93" s="211"/>
      <c r="L93" s="211"/>
      <c r="M93" s="211"/>
      <c r="N93" s="214"/>
      <c r="O93" s="214"/>
      <c r="P93" s="211"/>
    </row>
    <row r="94" spans="1:16">
      <c r="A94" s="211"/>
      <c r="B94" s="211"/>
      <c r="C94" s="212"/>
      <c r="D94" s="211"/>
      <c r="E94" s="211"/>
      <c r="F94" s="211"/>
      <c r="G94" s="211"/>
      <c r="H94" s="211"/>
      <c r="I94" s="213"/>
      <c r="J94" s="211"/>
      <c r="K94" s="211"/>
      <c r="L94" s="211"/>
      <c r="M94" s="211"/>
      <c r="N94" s="214"/>
      <c r="O94" s="214"/>
      <c r="P94" s="211"/>
    </row>
    <row r="95" spans="1:16">
      <c r="A95" s="211"/>
      <c r="B95" s="211"/>
      <c r="C95" s="255"/>
      <c r="D95" s="255"/>
      <c r="E95" s="255"/>
      <c r="F95" s="251"/>
      <c r="G95" s="254"/>
      <c r="H95" s="251"/>
      <c r="I95" s="99"/>
      <c r="J95" s="251"/>
      <c r="K95" s="251"/>
      <c r="L95" s="251"/>
      <c r="M95" s="256"/>
      <c r="N95" s="256"/>
      <c r="O95" s="257"/>
    </row>
  </sheetData>
  <sheetProtection algorithmName="SHA-512" hashValue="Nij56KtSigyP7R3GKBNXaDS9m6g9B2K/t2cswRe6sBdnBQtc9sLxC7jEj+P89CVgn7dyFAsnnAB22PFfFgD3Bw==" saltValue="x28QWUcZ1u3FBWTGiDl0yg==" spinCount="100000" sheet="1" objects="1" scenarios="1" formatCells="0" formatColumns="0" formatRows="0" insertColumns="0" insertRows="0" insertHyperlinks="0" sort="0" autoFilter="0" pivotTables="0"/>
  <protectedRanges>
    <protectedRange sqref="H9:L83" name="Rango1"/>
  </protectedRanges>
  <autoFilter ref="A8:O26"/>
  <sortState ref="A9:J359">
    <sortCondition ref="A9:A359"/>
    <sortCondition ref="E9:E359"/>
  </sortState>
  <mergeCells count="3">
    <mergeCell ref="H7:I7"/>
    <mergeCell ref="J7:K7"/>
    <mergeCell ref="G85:K85"/>
  </mergeCells>
  <pageMargins left="0.39370078740157483" right="0.43307086614173229" top="0.55118110236220474" bottom="0.31496062992125984" header="0.31496062992125984" footer="0.31496062992125984"/>
  <pageSetup scale="59"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Q22"/>
  <sheetViews>
    <sheetView view="pageBreakPreview" zoomScaleNormal="100" zoomScaleSheetLayoutView="100" workbookViewId="0"/>
  </sheetViews>
  <sheetFormatPr baseColWidth="10" defaultRowHeight="12.75" outlineLevelCol="1"/>
  <cols>
    <col min="1" max="1" width="7.140625" style="83" customWidth="1"/>
    <col min="2" max="2" width="4.140625" style="83" bestFit="1" customWidth="1"/>
    <col min="3" max="3" width="30.7109375" style="83" customWidth="1"/>
    <col min="4" max="4" width="11.5703125" style="87" bestFit="1" customWidth="1"/>
    <col min="5" max="5" width="9.7109375" style="87" customWidth="1"/>
    <col min="6" max="6" width="11.7109375" style="87" customWidth="1"/>
    <col min="7" max="7" width="54.7109375" style="150" customWidth="1"/>
    <col min="8" max="9" width="7.28515625" style="83" customWidth="1"/>
    <col min="10" max="10" width="7.28515625" style="83" customWidth="1" outlineLevel="1"/>
    <col min="11" max="12" width="7.28515625" style="83" customWidth="1"/>
    <col min="13" max="13" width="14.42578125" style="83" bestFit="1" customWidth="1"/>
    <col min="14" max="14" width="14.42578125" style="83" bestFit="1" customWidth="1" outlineLevel="1"/>
    <col min="15" max="15" width="14.42578125" style="83" bestFit="1" customWidth="1"/>
    <col min="16" max="16" width="15.85546875" style="83" bestFit="1" customWidth="1"/>
    <col min="17" max="17" width="14.42578125" style="83" bestFit="1" customWidth="1"/>
    <col min="18" max="16384" width="11.42578125" style="83"/>
  </cols>
  <sheetData>
    <row r="1" spans="1:17">
      <c r="A1" s="161" t="s">
        <v>723</v>
      </c>
      <c r="B1" s="161"/>
      <c r="C1" s="161"/>
      <c r="D1" s="181"/>
      <c r="E1" s="181"/>
      <c r="F1" s="181"/>
      <c r="G1" s="191"/>
      <c r="H1" s="161"/>
      <c r="I1" s="161"/>
      <c r="J1" s="161"/>
      <c r="K1" s="161"/>
      <c r="L1" s="161"/>
      <c r="M1" s="161"/>
      <c r="N1" s="161"/>
      <c r="O1" s="161"/>
      <c r="P1" s="159"/>
      <c r="Q1" s="159"/>
    </row>
    <row r="2" spans="1:17">
      <c r="A2" s="161" t="s">
        <v>721</v>
      </c>
      <c r="B2" s="161"/>
      <c r="C2" s="161"/>
      <c r="D2" s="181"/>
      <c r="E2" s="181"/>
      <c r="F2" s="181"/>
      <c r="G2" s="191"/>
      <c r="H2" s="161"/>
      <c r="I2" s="161"/>
      <c r="J2" s="161"/>
      <c r="K2" s="161"/>
      <c r="L2" s="161"/>
      <c r="M2" s="161"/>
      <c r="N2" s="161"/>
      <c r="O2" s="161"/>
      <c r="P2" s="159"/>
      <c r="Q2" s="159"/>
    </row>
    <row r="3" spans="1:17">
      <c r="A3" s="161" t="s">
        <v>36</v>
      </c>
      <c r="B3" s="161"/>
      <c r="C3" s="161"/>
      <c r="D3" s="181"/>
      <c r="E3" s="181"/>
      <c r="F3" s="181"/>
      <c r="G3" s="191"/>
      <c r="H3" s="161"/>
      <c r="I3" s="161"/>
      <c r="J3" s="161"/>
      <c r="K3" s="161"/>
      <c r="L3" s="161"/>
      <c r="M3" s="161"/>
      <c r="N3" s="161"/>
      <c r="O3" s="161"/>
      <c r="P3" s="159"/>
      <c r="Q3" s="159"/>
    </row>
    <row r="4" spans="1:17">
      <c r="A4" s="161" t="str">
        <f>+'CUT MN'!A4</f>
        <v>CORRESPONDIENTE AL PERIODO DE ENERO A ABRIL DE 2019</v>
      </c>
      <c r="B4" s="161"/>
      <c r="C4" s="161"/>
      <c r="D4" s="181"/>
      <c r="E4" s="181"/>
      <c r="F4" s="181"/>
      <c r="G4" s="191"/>
      <c r="H4" s="161"/>
      <c r="I4" s="161"/>
      <c r="J4" s="161"/>
      <c r="K4" s="161"/>
      <c r="L4" s="161"/>
      <c r="M4" s="161"/>
      <c r="N4" s="161"/>
      <c r="O4" s="161"/>
      <c r="P4" s="159"/>
      <c r="Q4" s="159"/>
    </row>
    <row r="5" spans="1:17" ht="13.5" customHeight="1">
      <c r="A5" s="86" t="str">
        <f>+'CUT MN'!A5</f>
        <v>ACTUALIZADO AL : 7 de Mayo de 2019</v>
      </c>
      <c r="B5" s="269"/>
      <c r="C5" s="86"/>
      <c r="D5" s="182"/>
      <c r="E5" s="182"/>
      <c r="F5" s="182"/>
      <c r="G5" s="192"/>
      <c r="H5" s="86"/>
      <c r="I5" s="86"/>
      <c r="J5" s="86"/>
      <c r="K5" s="86"/>
      <c r="L5" s="86"/>
      <c r="M5" s="86"/>
      <c r="N5" s="86"/>
      <c r="O5" s="86"/>
      <c r="P5" s="159"/>
      <c r="Q5" s="159"/>
    </row>
    <row r="6" spans="1:17">
      <c r="A6" s="119"/>
      <c r="B6" s="119"/>
      <c r="C6" s="119"/>
      <c r="D6" s="106"/>
      <c r="E6" s="106"/>
      <c r="F6" s="106"/>
      <c r="G6" s="148"/>
      <c r="H6" s="108"/>
      <c r="I6" s="108"/>
      <c r="J6" s="108"/>
      <c r="K6" s="108"/>
      <c r="L6" s="108"/>
      <c r="M6" s="108"/>
      <c r="N6" s="108"/>
      <c r="P6" s="159"/>
      <c r="Q6" s="159"/>
    </row>
    <row r="7" spans="1:17">
      <c r="A7" s="106"/>
      <c r="B7" s="106"/>
      <c r="C7" s="106"/>
      <c r="D7" s="107"/>
      <c r="E7" s="106"/>
      <c r="F7" s="106"/>
      <c r="G7" s="148"/>
      <c r="H7" s="357" t="s">
        <v>691</v>
      </c>
      <c r="I7" s="357"/>
      <c r="J7" s="357" t="s">
        <v>690</v>
      </c>
      <c r="K7" s="365"/>
      <c r="L7" s="163"/>
      <c r="M7" s="109"/>
      <c r="N7" s="109"/>
      <c r="O7" s="110"/>
      <c r="P7" s="159"/>
      <c r="Q7" s="159"/>
    </row>
    <row r="8" spans="1:17" ht="25.5">
      <c r="A8" s="247" t="s">
        <v>692</v>
      </c>
      <c r="B8" s="247" t="s">
        <v>693</v>
      </c>
      <c r="C8" s="221" t="s">
        <v>703</v>
      </c>
      <c r="D8" s="112" t="s">
        <v>705</v>
      </c>
      <c r="E8" s="111" t="s">
        <v>567</v>
      </c>
      <c r="F8" s="111" t="s">
        <v>568</v>
      </c>
      <c r="G8" s="111" t="s">
        <v>39</v>
      </c>
      <c r="H8" s="247" t="s">
        <v>695</v>
      </c>
      <c r="I8" s="247" t="s">
        <v>696</v>
      </c>
      <c r="J8" s="247" t="s">
        <v>694</v>
      </c>
      <c r="K8" s="247" t="s">
        <v>697</v>
      </c>
      <c r="L8" s="162" t="s">
        <v>722</v>
      </c>
      <c r="M8" s="248" t="s">
        <v>700</v>
      </c>
      <c r="N8" s="246" t="s">
        <v>701</v>
      </c>
      <c r="O8" s="246" t="s">
        <v>709</v>
      </c>
      <c r="P8" s="246" t="s">
        <v>699</v>
      </c>
      <c r="Q8" s="113" t="s">
        <v>702</v>
      </c>
    </row>
    <row r="9" spans="1:17" ht="51">
      <c r="A9" s="89">
        <v>15</v>
      </c>
      <c r="B9" s="89">
        <v>1</v>
      </c>
      <c r="C9" s="90" t="s">
        <v>42</v>
      </c>
      <c r="D9" s="151">
        <v>43494</v>
      </c>
      <c r="E9" s="89">
        <v>357</v>
      </c>
      <c r="F9" s="89" t="s">
        <v>3483</v>
      </c>
      <c r="G9" s="149" t="s">
        <v>3484</v>
      </c>
      <c r="H9" s="209"/>
      <c r="I9" s="209"/>
      <c r="J9" s="209"/>
      <c r="K9" s="209"/>
      <c r="L9" s="209"/>
      <c r="M9" s="183">
        <v>526339.29</v>
      </c>
      <c r="N9" s="183">
        <v>0</v>
      </c>
      <c r="O9" s="183">
        <v>3610687.5294000003</v>
      </c>
      <c r="P9" s="183">
        <v>0</v>
      </c>
      <c r="Q9" s="190">
        <v>3610687.5294000003</v>
      </c>
    </row>
    <row r="10" spans="1:17" ht="51">
      <c r="A10" s="89">
        <v>15</v>
      </c>
      <c r="B10" s="89">
        <v>1</v>
      </c>
      <c r="C10" s="90" t="s">
        <v>42</v>
      </c>
      <c r="D10" s="151">
        <v>43494</v>
      </c>
      <c r="E10" s="89">
        <v>358</v>
      </c>
      <c r="F10" s="89" t="s">
        <v>3483</v>
      </c>
      <c r="G10" s="149" t="s">
        <v>3484</v>
      </c>
      <c r="H10" s="209"/>
      <c r="I10" s="209"/>
      <c r="J10" s="209"/>
      <c r="K10" s="209"/>
      <c r="L10" s="209"/>
      <c r="M10" s="183">
        <v>263169.64</v>
      </c>
      <c r="N10" s="183">
        <v>0</v>
      </c>
      <c r="O10" s="183">
        <v>1805343.7304000002</v>
      </c>
      <c r="P10" s="183">
        <v>0</v>
      </c>
      <c r="Q10" s="190">
        <v>1805343.7304000002</v>
      </c>
    </row>
    <row r="11" spans="1:17" ht="63.75">
      <c r="A11" s="89">
        <v>15</v>
      </c>
      <c r="B11" s="89">
        <v>1</v>
      </c>
      <c r="C11" s="90" t="s">
        <v>42</v>
      </c>
      <c r="D11" s="151">
        <v>43545</v>
      </c>
      <c r="E11" s="89">
        <v>1471</v>
      </c>
      <c r="F11" s="89" t="s">
        <v>3483</v>
      </c>
      <c r="G11" s="149" t="s">
        <v>8817</v>
      </c>
      <c r="H11" s="209"/>
      <c r="I11" s="209"/>
      <c r="J11" s="209"/>
      <c r="K11" s="209"/>
      <c r="L11" s="209"/>
      <c r="M11" s="183">
        <v>394754.46</v>
      </c>
      <c r="N11" s="183">
        <v>0</v>
      </c>
      <c r="O11" s="183">
        <v>2708015.5956000001</v>
      </c>
      <c r="P11" s="183">
        <v>0</v>
      </c>
      <c r="Q11" s="190">
        <v>2708015.5956000001</v>
      </c>
    </row>
    <row r="12" spans="1:17" ht="63.75">
      <c r="A12" s="89">
        <v>15</v>
      </c>
      <c r="B12" s="89">
        <v>1</v>
      </c>
      <c r="C12" s="90" t="s">
        <v>42</v>
      </c>
      <c r="D12" s="151">
        <v>43545</v>
      </c>
      <c r="E12" s="89">
        <v>1473</v>
      </c>
      <c r="F12" s="89" t="s">
        <v>3483</v>
      </c>
      <c r="G12" s="149" t="s">
        <v>8819</v>
      </c>
      <c r="H12" s="209"/>
      <c r="I12" s="209"/>
      <c r="J12" s="209"/>
      <c r="K12" s="209"/>
      <c r="L12" s="209"/>
      <c r="M12" s="183">
        <v>1447433.02</v>
      </c>
      <c r="N12" s="183">
        <v>0</v>
      </c>
      <c r="O12" s="183">
        <v>9929390.5172000006</v>
      </c>
      <c r="P12" s="183">
        <v>0</v>
      </c>
      <c r="Q12" s="190">
        <v>9929390.5172000006</v>
      </c>
    </row>
    <row r="13" spans="1:17" ht="51">
      <c r="A13" s="89" t="s">
        <v>556</v>
      </c>
      <c r="B13" s="89">
        <v>2</v>
      </c>
      <c r="C13" s="90" t="s">
        <v>616</v>
      </c>
      <c r="D13" s="151">
        <v>43494</v>
      </c>
      <c r="E13" s="89">
        <v>357</v>
      </c>
      <c r="F13" s="89" t="s">
        <v>642</v>
      </c>
      <c r="G13" s="149" t="s">
        <v>3484</v>
      </c>
      <c r="H13" s="209"/>
      <c r="I13" s="209"/>
      <c r="J13" s="209"/>
      <c r="K13" s="209"/>
      <c r="L13" s="209"/>
      <c r="M13" s="183">
        <v>0</v>
      </c>
      <c r="N13" s="183">
        <v>526339.29</v>
      </c>
      <c r="O13" s="183">
        <v>0</v>
      </c>
      <c r="P13" s="183">
        <v>3610687.5294000003</v>
      </c>
      <c r="Q13" s="190">
        <v>3610687.5294000003</v>
      </c>
    </row>
    <row r="14" spans="1:17" ht="51">
      <c r="A14" s="89" t="s">
        <v>556</v>
      </c>
      <c r="B14" s="89">
        <v>2</v>
      </c>
      <c r="C14" s="90" t="s">
        <v>616</v>
      </c>
      <c r="D14" s="151">
        <v>43494</v>
      </c>
      <c r="E14" s="89">
        <v>358</v>
      </c>
      <c r="F14" s="89" t="s">
        <v>642</v>
      </c>
      <c r="G14" s="149" t="s">
        <v>3484</v>
      </c>
      <c r="H14" s="209"/>
      <c r="I14" s="209"/>
      <c r="J14" s="209"/>
      <c r="K14" s="209"/>
      <c r="L14" s="209"/>
      <c r="M14" s="183">
        <v>0</v>
      </c>
      <c r="N14" s="183">
        <v>263169.64</v>
      </c>
      <c r="O14" s="183">
        <v>0</v>
      </c>
      <c r="P14" s="183">
        <v>1805343.7304000002</v>
      </c>
      <c r="Q14" s="190">
        <v>1805343.7304000002</v>
      </c>
    </row>
    <row r="15" spans="1:17" ht="63.75">
      <c r="A15" s="89" t="s">
        <v>556</v>
      </c>
      <c r="B15" s="89">
        <v>2</v>
      </c>
      <c r="C15" s="90" t="s">
        <v>616</v>
      </c>
      <c r="D15" s="151">
        <v>43545</v>
      </c>
      <c r="E15" s="89">
        <v>1471</v>
      </c>
      <c r="F15" s="89" t="s">
        <v>642</v>
      </c>
      <c r="G15" s="149" t="s">
        <v>8817</v>
      </c>
      <c r="H15" s="209"/>
      <c r="I15" s="209"/>
      <c r="J15" s="209"/>
      <c r="K15" s="209"/>
      <c r="L15" s="209"/>
      <c r="M15" s="183">
        <v>0</v>
      </c>
      <c r="N15" s="183">
        <v>394754.46</v>
      </c>
      <c r="O15" s="183">
        <v>0</v>
      </c>
      <c r="P15" s="183">
        <v>2708015.5956000001</v>
      </c>
      <c r="Q15" s="190">
        <v>2708015.5956000001</v>
      </c>
    </row>
    <row r="16" spans="1:17" ht="63.75">
      <c r="A16" s="89" t="s">
        <v>556</v>
      </c>
      <c r="B16" s="89">
        <v>2</v>
      </c>
      <c r="C16" s="90" t="s">
        <v>616</v>
      </c>
      <c r="D16" s="151">
        <v>43545</v>
      </c>
      <c r="E16" s="89">
        <v>1473</v>
      </c>
      <c r="F16" s="89" t="s">
        <v>642</v>
      </c>
      <c r="G16" s="149" t="s">
        <v>8819</v>
      </c>
      <c r="H16" s="209"/>
      <c r="I16" s="209"/>
      <c r="J16" s="209"/>
      <c r="K16" s="209"/>
      <c r="L16" s="209"/>
      <c r="M16" s="183">
        <v>0</v>
      </c>
      <c r="N16" s="183">
        <v>1447433.02</v>
      </c>
      <c r="O16" s="183">
        <v>0</v>
      </c>
      <c r="P16" s="183">
        <v>9929390.5172000006</v>
      </c>
      <c r="Q16" s="190">
        <v>9929390.5172000006</v>
      </c>
    </row>
    <row r="17" spans="1:17" s="127" customFormat="1">
      <c r="A17" s="98"/>
      <c r="B17" s="262">
        <v>0</v>
      </c>
      <c r="C17" s="123"/>
      <c r="D17" s="124"/>
      <c r="E17" s="125"/>
      <c r="F17" s="125"/>
      <c r="G17" s="125"/>
      <c r="H17" s="262">
        <v>0</v>
      </c>
      <c r="I17" s="262">
        <v>0</v>
      </c>
      <c r="J17" s="262">
        <v>0</v>
      </c>
      <c r="K17" s="262">
        <v>0</v>
      </c>
      <c r="L17" s="262">
        <v>0</v>
      </c>
      <c r="M17" s="126"/>
      <c r="N17" s="126"/>
      <c r="O17" s="121"/>
      <c r="P17" s="121"/>
      <c r="Q17" s="268"/>
    </row>
    <row r="18" spans="1:17" s="127" customFormat="1">
      <c r="A18" s="261"/>
      <c r="B18" s="261"/>
      <c r="C18" s="123"/>
      <c r="D18" s="124"/>
      <c r="E18" s="125"/>
      <c r="F18" s="125"/>
      <c r="G18" s="125"/>
      <c r="H18" s="261"/>
      <c r="I18" s="261"/>
      <c r="J18" s="261"/>
      <c r="K18" s="261"/>
      <c r="L18" s="261"/>
      <c r="M18" s="126"/>
      <c r="N18" s="126"/>
      <c r="O18" s="121"/>
      <c r="P18" s="121"/>
      <c r="Q18" s="122"/>
    </row>
    <row r="19" spans="1:17">
      <c r="A19" s="128"/>
      <c r="B19" s="128"/>
      <c r="C19" s="128"/>
      <c r="D19" s="258"/>
      <c r="E19" s="258"/>
      <c r="F19" s="258"/>
      <c r="G19" s="366" t="s">
        <v>571</v>
      </c>
      <c r="H19" s="366"/>
      <c r="I19" s="366"/>
      <c r="J19" s="366"/>
      <c r="K19" s="367"/>
      <c r="L19" s="160"/>
      <c r="M19" s="118">
        <f>+SUBTOTAL(9,M9:M16)</f>
        <v>2631696.41</v>
      </c>
      <c r="N19" s="118">
        <f>+SUBTOTAL(9,N9:N16)</f>
        <v>2631696.41</v>
      </c>
      <c r="O19" s="118">
        <f>+SUBTOTAL(9,O9:O16)</f>
        <v>18053437.3726</v>
      </c>
      <c r="P19" s="118">
        <f>+SUBTOTAL(9,P9:P16)</f>
        <v>18053437.3726</v>
      </c>
      <c r="Q19" s="118">
        <f>+SUBTOTAL(9,Q9:Q16)</f>
        <v>36106874.745200008</v>
      </c>
    </row>
    <row r="20" spans="1:17">
      <c r="A20" s="129"/>
      <c r="B20" s="129"/>
      <c r="C20" s="129"/>
      <c r="D20" s="259"/>
      <c r="E20" s="259"/>
      <c r="F20" s="259"/>
      <c r="G20" s="193"/>
      <c r="H20" s="120"/>
      <c r="I20" s="120"/>
      <c r="J20" s="120"/>
      <c r="K20" s="120"/>
      <c r="L20" s="120"/>
      <c r="M20" s="120"/>
      <c r="N20" s="120"/>
    </row>
    <row r="21" spans="1:17">
      <c r="A21" s="99"/>
      <c r="B21" s="99"/>
      <c r="C21" s="99"/>
      <c r="D21" s="211"/>
      <c r="E21" s="211"/>
      <c r="F21" s="211"/>
    </row>
    <row r="22" spans="1:17">
      <c r="A22" s="99"/>
      <c r="B22" s="99"/>
    </row>
  </sheetData>
  <sheetProtection formatCells="0" formatColumns="0" formatRows="0" sort="0" autoFilter="0" pivotTables="0"/>
  <protectedRanges>
    <protectedRange sqref="H9:L16" name="Rango1"/>
  </protectedRanges>
  <autoFilter ref="A8:Q17"/>
  <mergeCells count="3">
    <mergeCell ref="G19:K19"/>
    <mergeCell ref="H7:I7"/>
    <mergeCell ref="J7:K7"/>
  </mergeCells>
  <pageMargins left="0.39370078740157483" right="0.43307086614173229" top="0.74803149606299213" bottom="0.74803149606299213" header="0.31496062992125984" footer="0.31496062992125984"/>
  <pageSetup scale="54"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I78"/>
  <sheetViews>
    <sheetView showGridLines="0" view="pageBreakPreview" zoomScale="115" zoomScaleNormal="100" zoomScaleSheetLayoutView="115" workbookViewId="0">
      <pane ySplit="8" topLeftCell="A9" activePane="bottomLeft" state="frozen"/>
      <selection activeCell="G12" sqref="G12:K12"/>
      <selection pane="bottomLeft"/>
    </sheetView>
  </sheetViews>
  <sheetFormatPr baseColWidth="10" defaultRowHeight="12.75"/>
  <cols>
    <col min="1" max="1" width="7" style="138" customWidth="1"/>
    <col min="2" max="2" width="6.140625" style="138" customWidth="1"/>
    <col min="3" max="3" width="60" style="140" customWidth="1"/>
    <col min="4" max="4" width="16.5703125" style="180" bestFit="1" customWidth="1"/>
    <col min="5" max="5" width="15.85546875" style="180" bestFit="1" customWidth="1"/>
    <col min="6" max="6" width="15.42578125" style="180" bestFit="1" customWidth="1"/>
    <col min="7" max="7" width="18.42578125" style="180" bestFit="1" customWidth="1"/>
    <col min="8" max="8" width="18.28515625" style="180" bestFit="1" customWidth="1"/>
    <col min="9" max="16384" width="11.42578125" style="138"/>
  </cols>
  <sheetData>
    <row r="1" spans="1:9" s="130" customFormat="1">
      <c r="A1" s="164" t="s">
        <v>34</v>
      </c>
      <c r="B1" s="161"/>
      <c r="C1" s="161"/>
      <c r="D1" s="173"/>
      <c r="E1" s="173"/>
      <c r="F1" s="173"/>
      <c r="G1" s="173"/>
      <c r="H1" s="173"/>
      <c r="I1" s="171"/>
    </row>
    <row r="2" spans="1:9" s="130" customFormat="1">
      <c r="A2" s="164" t="s">
        <v>35</v>
      </c>
      <c r="B2" s="161"/>
      <c r="C2" s="161"/>
      <c r="D2" s="173"/>
      <c r="E2" s="173"/>
      <c r="F2" s="173"/>
      <c r="G2" s="173"/>
      <c r="H2" s="173"/>
      <c r="I2" s="171"/>
    </row>
    <row r="3" spans="1:9" s="130" customFormat="1">
      <c r="A3" s="161" t="s">
        <v>36</v>
      </c>
      <c r="B3" s="161"/>
      <c r="C3" s="161"/>
      <c r="D3" s="173"/>
      <c r="E3" s="173"/>
      <c r="F3" s="173"/>
      <c r="G3" s="173"/>
      <c r="H3" s="173"/>
      <c r="I3" s="171"/>
    </row>
    <row r="4" spans="1:9" s="130" customFormat="1">
      <c r="A4" s="165" t="str">
        <f>+'CUT MN'!A4</f>
        <v>CORRESPONDIENTE AL PERIODO DE ENERO A ABRIL DE 2019</v>
      </c>
      <c r="B4" s="172"/>
      <c r="C4" s="172"/>
      <c r="D4" s="174"/>
      <c r="E4" s="174"/>
      <c r="F4" s="174"/>
      <c r="G4" s="174"/>
      <c r="H4" s="174"/>
      <c r="I4" s="172"/>
    </row>
    <row r="5" spans="1:9" s="130" customFormat="1" ht="12" customHeight="1">
      <c r="A5" s="270" t="str">
        <f>+'CUT MN'!A5</f>
        <v>ACTUALIZADO AL : 7 de Mayo de 2019</v>
      </c>
      <c r="B5" s="100"/>
      <c r="C5" s="101"/>
      <c r="D5" s="104"/>
      <c r="E5" s="104"/>
      <c r="F5" s="175"/>
      <c r="G5" s="176"/>
      <c r="H5" s="176"/>
      <c r="I5" s="105"/>
    </row>
    <row r="6" spans="1:9" s="130" customFormat="1">
      <c r="A6" s="131"/>
      <c r="B6" s="132"/>
      <c r="C6" s="133"/>
      <c r="D6" s="177"/>
      <c r="E6" s="177"/>
      <c r="F6" s="177"/>
      <c r="G6" s="177"/>
      <c r="H6" s="184"/>
    </row>
    <row r="7" spans="1:9" s="130" customFormat="1">
      <c r="C7" s="134"/>
      <c r="D7" s="368" t="s">
        <v>646</v>
      </c>
      <c r="E7" s="368"/>
      <c r="F7" s="368"/>
      <c r="G7" s="368"/>
      <c r="H7" s="185"/>
    </row>
    <row r="8" spans="1:9" ht="18.75" customHeight="1">
      <c r="A8" s="135" t="s">
        <v>692</v>
      </c>
      <c r="B8" s="137" t="s">
        <v>693</v>
      </c>
      <c r="C8" s="136" t="s">
        <v>703</v>
      </c>
      <c r="D8" s="178" t="s">
        <v>666</v>
      </c>
      <c r="E8" s="178" t="s">
        <v>667</v>
      </c>
      <c r="F8" s="178" t="s">
        <v>668</v>
      </c>
      <c r="G8" s="178" t="s">
        <v>669</v>
      </c>
      <c r="H8" s="186" t="s">
        <v>704</v>
      </c>
    </row>
    <row r="9" spans="1:9">
      <c r="A9" s="276">
        <v>10</v>
      </c>
      <c r="B9" s="276">
        <v>1</v>
      </c>
      <c r="C9" s="277" t="s">
        <v>12491</v>
      </c>
      <c r="D9" s="139">
        <v>1779.08</v>
      </c>
      <c r="E9" s="139">
        <v>0</v>
      </c>
      <c r="F9" s="139">
        <v>0</v>
      </c>
      <c r="G9" s="139">
        <v>0</v>
      </c>
      <c r="H9" s="179">
        <v>1779.08</v>
      </c>
    </row>
    <row r="10" spans="1:9">
      <c r="A10" s="276">
        <v>15</v>
      </c>
      <c r="B10" s="276">
        <v>1</v>
      </c>
      <c r="C10" s="277" t="s">
        <v>42</v>
      </c>
      <c r="D10" s="139">
        <v>15578.91</v>
      </c>
      <c r="E10" s="139">
        <v>0</v>
      </c>
      <c r="F10" s="139">
        <v>0</v>
      </c>
      <c r="G10" s="139">
        <v>0</v>
      </c>
      <c r="H10" s="179">
        <v>15578.91</v>
      </c>
    </row>
    <row r="11" spans="1:9">
      <c r="A11" s="276">
        <v>15</v>
      </c>
      <c r="B11" s="276">
        <v>2</v>
      </c>
      <c r="C11" s="277" t="s">
        <v>42</v>
      </c>
      <c r="D11" s="139">
        <v>40165572</v>
      </c>
      <c r="E11" s="139">
        <v>0</v>
      </c>
      <c r="F11" s="139">
        <v>0</v>
      </c>
      <c r="G11" s="139">
        <v>0</v>
      </c>
      <c r="H11" s="179">
        <v>40165572</v>
      </c>
    </row>
    <row r="12" spans="1:9">
      <c r="A12" s="276">
        <v>16</v>
      </c>
      <c r="B12" s="276">
        <v>1</v>
      </c>
      <c r="C12" s="277" t="s">
        <v>43</v>
      </c>
      <c r="D12" s="139">
        <v>0</v>
      </c>
      <c r="E12" s="139">
        <v>0</v>
      </c>
      <c r="F12" s="139">
        <v>6422129.2699999996</v>
      </c>
      <c r="G12" s="139">
        <v>0</v>
      </c>
      <c r="H12" s="179">
        <v>6422129.2699999996</v>
      </c>
    </row>
    <row r="13" spans="1:9">
      <c r="A13" s="276">
        <v>16</v>
      </c>
      <c r="B13" s="276">
        <v>3</v>
      </c>
      <c r="C13" s="277" t="s">
        <v>43</v>
      </c>
      <c r="D13" s="139">
        <v>0</v>
      </c>
      <c r="E13" s="139">
        <v>0</v>
      </c>
      <c r="F13" s="139">
        <v>144835</v>
      </c>
      <c r="G13" s="139">
        <v>0</v>
      </c>
      <c r="H13" s="179">
        <v>144835</v>
      </c>
    </row>
    <row r="14" spans="1:9">
      <c r="A14" s="276">
        <v>16</v>
      </c>
      <c r="B14" s="276">
        <v>10</v>
      </c>
      <c r="C14" s="277" t="s">
        <v>43</v>
      </c>
      <c r="D14" s="139">
        <v>0</v>
      </c>
      <c r="E14" s="139">
        <v>0</v>
      </c>
      <c r="F14" s="139">
        <v>3525</v>
      </c>
      <c r="G14" s="139">
        <v>0</v>
      </c>
      <c r="H14" s="179">
        <v>3525</v>
      </c>
    </row>
    <row r="15" spans="1:9">
      <c r="A15" s="276">
        <v>20</v>
      </c>
      <c r="B15" s="276">
        <v>1</v>
      </c>
      <c r="C15" s="277" t="s">
        <v>44</v>
      </c>
      <c r="D15" s="139">
        <v>12000000</v>
      </c>
      <c r="E15" s="139">
        <v>0</v>
      </c>
      <c r="F15" s="139">
        <v>7768963.6800000006</v>
      </c>
      <c r="G15" s="139">
        <v>0</v>
      </c>
      <c r="H15" s="179">
        <v>19768963.68</v>
      </c>
    </row>
    <row r="16" spans="1:9">
      <c r="A16" s="276">
        <v>20</v>
      </c>
      <c r="B16" s="276">
        <v>2</v>
      </c>
      <c r="C16" s="277" t="s">
        <v>44</v>
      </c>
      <c r="D16" s="139">
        <v>0</v>
      </c>
      <c r="E16" s="139">
        <v>0</v>
      </c>
      <c r="F16" s="139">
        <v>280185</v>
      </c>
      <c r="G16" s="139">
        <v>0</v>
      </c>
      <c r="H16" s="179">
        <v>280185</v>
      </c>
    </row>
    <row r="17" spans="1:8">
      <c r="A17" s="276">
        <v>20</v>
      </c>
      <c r="B17" s="276">
        <v>3</v>
      </c>
      <c r="C17" s="277" t="s">
        <v>44</v>
      </c>
      <c r="D17" s="139">
        <v>0</v>
      </c>
      <c r="E17" s="139">
        <v>0</v>
      </c>
      <c r="F17" s="139">
        <v>1416376.93</v>
      </c>
      <c r="G17" s="139">
        <v>0</v>
      </c>
      <c r="H17" s="179">
        <v>1416376.93</v>
      </c>
    </row>
    <row r="18" spans="1:8">
      <c r="A18" s="276">
        <v>20</v>
      </c>
      <c r="B18" s="276">
        <v>4</v>
      </c>
      <c r="C18" s="277" t="s">
        <v>44</v>
      </c>
      <c r="D18" s="139">
        <v>0</v>
      </c>
      <c r="E18" s="139">
        <v>0</v>
      </c>
      <c r="F18" s="139">
        <v>1623259.2200000002</v>
      </c>
      <c r="G18" s="139">
        <v>0</v>
      </c>
      <c r="H18" s="179">
        <v>1623259.2200000002</v>
      </c>
    </row>
    <row r="19" spans="1:8">
      <c r="A19" s="276">
        <v>20</v>
      </c>
      <c r="B19" s="276">
        <v>5</v>
      </c>
      <c r="C19" s="277" t="s">
        <v>44</v>
      </c>
      <c r="D19" s="139">
        <v>0</v>
      </c>
      <c r="E19" s="139">
        <v>0</v>
      </c>
      <c r="F19" s="139">
        <v>1930383.65</v>
      </c>
      <c r="G19" s="139">
        <v>0</v>
      </c>
      <c r="H19" s="179">
        <v>1930383.65</v>
      </c>
    </row>
    <row r="20" spans="1:8">
      <c r="A20" s="276">
        <v>46</v>
      </c>
      <c r="B20" s="276">
        <v>2</v>
      </c>
      <c r="C20" s="277" t="s">
        <v>48</v>
      </c>
      <c r="D20" s="139">
        <v>8639307.4700000007</v>
      </c>
      <c r="E20" s="139">
        <v>0</v>
      </c>
      <c r="F20" s="139">
        <v>1525402.58</v>
      </c>
      <c r="G20" s="139">
        <v>0</v>
      </c>
      <c r="H20" s="179">
        <v>10164710.050000001</v>
      </c>
    </row>
    <row r="21" spans="1:8">
      <c r="A21" s="276">
        <v>47</v>
      </c>
      <c r="B21" s="276">
        <v>26</v>
      </c>
      <c r="C21" s="277" t="s">
        <v>49</v>
      </c>
      <c r="D21" s="139">
        <v>0</v>
      </c>
      <c r="E21" s="139">
        <v>0</v>
      </c>
      <c r="F21" s="139">
        <v>681870.8</v>
      </c>
      <c r="G21" s="139">
        <v>0</v>
      </c>
      <c r="H21" s="179">
        <v>681870.8</v>
      </c>
    </row>
    <row r="22" spans="1:8">
      <c r="A22" s="276">
        <v>47</v>
      </c>
      <c r="B22" s="276">
        <v>27</v>
      </c>
      <c r="C22" s="277" t="s">
        <v>49</v>
      </c>
      <c r="D22" s="139">
        <v>2519832.96</v>
      </c>
      <c r="E22" s="139">
        <v>0</v>
      </c>
      <c r="F22" s="139">
        <v>0</v>
      </c>
      <c r="G22" s="139">
        <v>0</v>
      </c>
      <c r="H22" s="179">
        <v>2519832.96</v>
      </c>
    </row>
    <row r="23" spans="1:8">
      <c r="A23" s="276">
        <v>48</v>
      </c>
      <c r="B23" s="276">
        <v>1</v>
      </c>
      <c r="C23" s="277" t="s">
        <v>50</v>
      </c>
      <c r="D23" s="139">
        <v>0</v>
      </c>
      <c r="E23" s="139">
        <v>0</v>
      </c>
      <c r="F23" s="139">
        <v>1498178.06</v>
      </c>
      <c r="G23" s="139">
        <v>0</v>
      </c>
      <c r="H23" s="179">
        <v>1498178.06</v>
      </c>
    </row>
    <row r="24" spans="1:8">
      <c r="A24" s="276">
        <v>52</v>
      </c>
      <c r="B24" s="276">
        <v>1</v>
      </c>
      <c r="C24" s="277" t="s">
        <v>51</v>
      </c>
      <c r="D24" s="166">
        <v>0</v>
      </c>
      <c r="E24" s="139">
        <v>0</v>
      </c>
      <c r="F24" s="166">
        <v>10863.8</v>
      </c>
      <c r="G24" s="166">
        <v>0</v>
      </c>
      <c r="H24" s="179">
        <v>10863.8</v>
      </c>
    </row>
    <row r="25" spans="1:8">
      <c r="A25" s="276">
        <v>66</v>
      </c>
      <c r="B25" s="276">
        <v>2</v>
      </c>
      <c r="C25" s="277" t="s">
        <v>52</v>
      </c>
      <c r="D25" s="166">
        <v>0</v>
      </c>
      <c r="E25" s="139">
        <v>0</v>
      </c>
      <c r="F25" s="166">
        <v>10440</v>
      </c>
      <c r="G25" s="166">
        <v>0</v>
      </c>
      <c r="H25" s="179">
        <v>10440</v>
      </c>
    </row>
    <row r="26" spans="1:8">
      <c r="A26" s="276">
        <v>70</v>
      </c>
      <c r="B26" s="276">
        <v>1</v>
      </c>
      <c r="C26" s="277" t="s">
        <v>53</v>
      </c>
      <c r="D26" s="166">
        <v>2271</v>
      </c>
      <c r="E26" s="139">
        <v>0</v>
      </c>
      <c r="F26" s="166">
        <v>0</v>
      </c>
      <c r="G26" s="166">
        <v>0</v>
      </c>
      <c r="H26" s="179">
        <v>2271</v>
      </c>
    </row>
    <row r="27" spans="1:8">
      <c r="A27" s="276">
        <v>78</v>
      </c>
      <c r="B27" s="276">
        <v>3</v>
      </c>
      <c r="C27" s="277" t="s">
        <v>3485</v>
      </c>
      <c r="D27" s="166">
        <v>0</v>
      </c>
      <c r="E27" s="139">
        <v>0</v>
      </c>
      <c r="F27" s="166">
        <v>1149304.99</v>
      </c>
      <c r="G27" s="166">
        <v>0</v>
      </c>
      <c r="H27" s="179">
        <v>1149304.99</v>
      </c>
    </row>
    <row r="28" spans="1:8">
      <c r="A28" s="276">
        <v>81</v>
      </c>
      <c r="B28" s="276">
        <v>16</v>
      </c>
      <c r="C28" s="277" t="s">
        <v>55</v>
      </c>
      <c r="D28" s="166">
        <v>0</v>
      </c>
      <c r="E28" s="139">
        <v>0</v>
      </c>
      <c r="F28" s="166">
        <v>25477</v>
      </c>
      <c r="G28" s="166">
        <v>0</v>
      </c>
      <c r="H28" s="179">
        <v>25477</v>
      </c>
    </row>
    <row r="29" spans="1:8">
      <c r="A29" s="276">
        <v>86</v>
      </c>
      <c r="B29" s="276">
        <v>1</v>
      </c>
      <c r="C29" s="277" t="s">
        <v>56</v>
      </c>
      <c r="D29" s="166">
        <v>1103203.22</v>
      </c>
      <c r="E29" s="139">
        <v>0</v>
      </c>
      <c r="F29" s="166">
        <v>0</v>
      </c>
      <c r="G29" s="166">
        <v>0</v>
      </c>
      <c r="H29" s="179">
        <v>1103203.22</v>
      </c>
    </row>
    <row r="30" spans="1:8" ht="12" customHeight="1">
      <c r="A30" s="276" t="s">
        <v>556</v>
      </c>
      <c r="B30" s="276">
        <v>2</v>
      </c>
      <c r="C30" s="277" t="s">
        <v>616</v>
      </c>
      <c r="D30" s="166">
        <v>68862743.679999992</v>
      </c>
      <c r="E30" s="139">
        <v>0</v>
      </c>
      <c r="F30" s="166">
        <v>0</v>
      </c>
      <c r="G30" s="166">
        <v>0</v>
      </c>
      <c r="H30" s="179">
        <v>68862743.679999992</v>
      </c>
    </row>
    <row r="31" spans="1:8">
      <c r="A31" s="276">
        <v>108</v>
      </c>
      <c r="B31" s="276">
        <v>1</v>
      </c>
      <c r="C31" s="277" t="s">
        <v>59</v>
      </c>
      <c r="D31" s="166">
        <v>0</v>
      </c>
      <c r="E31" s="139">
        <v>0</v>
      </c>
      <c r="F31" s="166">
        <v>0</v>
      </c>
      <c r="G31" s="166">
        <v>24025</v>
      </c>
      <c r="H31" s="179">
        <v>24025</v>
      </c>
    </row>
    <row r="32" spans="1:8">
      <c r="A32" s="276">
        <v>109</v>
      </c>
      <c r="B32" s="276">
        <v>1</v>
      </c>
      <c r="C32" s="277" t="s">
        <v>643</v>
      </c>
      <c r="D32" s="166">
        <v>0</v>
      </c>
      <c r="E32" s="139">
        <v>0</v>
      </c>
      <c r="F32" s="166">
        <v>0</v>
      </c>
      <c r="G32" s="166">
        <v>232511</v>
      </c>
      <c r="H32" s="179">
        <v>232511</v>
      </c>
    </row>
    <row r="33" spans="1:8">
      <c r="A33" s="276">
        <v>117</v>
      </c>
      <c r="B33" s="276">
        <v>1</v>
      </c>
      <c r="C33" s="277" t="s">
        <v>62</v>
      </c>
      <c r="D33" s="166">
        <v>0</v>
      </c>
      <c r="E33" s="139">
        <v>0</v>
      </c>
      <c r="F33" s="166">
        <v>0</v>
      </c>
      <c r="G33" s="166">
        <v>3610627.85</v>
      </c>
      <c r="H33" s="179">
        <v>3610627.85</v>
      </c>
    </row>
    <row r="34" spans="1:8">
      <c r="A34" s="276">
        <v>121</v>
      </c>
      <c r="B34" s="276">
        <v>1</v>
      </c>
      <c r="C34" s="277" t="s">
        <v>6065</v>
      </c>
      <c r="D34" s="166">
        <v>19550</v>
      </c>
      <c r="E34" s="166">
        <v>0</v>
      </c>
      <c r="F34" s="166">
        <v>0</v>
      </c>
      <c r="G34" s="166">
        <v>0</v>
      </c>
      <c r="H34" s="179">
        <v>19550</v>
      </c>
    </row>
    <row r="35" spans="1:8">
      <c r="A35" s="276">
        <v>129</v>
      </c>
      <c r="B35" s="276">
        <v>1</v>
      </c>
      <c r="C35" s="277" t="s">
        <v>66</v>
      </c>
      <c r="D35" s="166">
        <v>0</v>
      </c>
      <c r="E35" s="166">
        <v>0</v>
      </c>
      <c r="F35" s="166">
        <v>0</v>
      </c>
      <c r="G35" s="166">
        <v>702511.5</v>
      </c>
      <c r="H35" s="179">
        <v>702511.5</v>
      </c>
    </row>
    <row r="36" spans="1:8">
      <c r="A36" s="276">
        <v>130</v>
      </c>
      <c r="B36" s="276">
        <v>1</v>
      </c>
      <c r="C36" s="277" t="s">
        <v>67</v>
      </c>
      <c r="D36" s="166">
        <v>0</v>
      </c>
      <c r="E36" s="166">
        <v>0</v>
      </c>
      <c r="F36" s="166">
        <v>0</v>
      </c>
      <c r="G36" s="166">
        <v>1482222.98</v>
      </c>
      <c r="H36" s="179">
        <v>1482222.98</v>
      </c>
    </row>
    <row r="37" spans="1:8">
      <c r="A37" s="276">
        <v>132</v>
      </c>
      <c r="B37" s="276">
        <v>2</v>
      </c>
      <c r="C37" s="277" t="s">
        <v>68</v>
      </c>
      <c r="D37" s="166">
        <v>5000000</v>
      </c>
      <c r="E37" s="166">
        <v>0</v>
      </c>
      <c r="F37" s="166">
        <v>0</v>
      </c>
      <c r="G37" s="166">
        <v>0</v>
      </c>
      <c r="H37" s="179">
        <v>5000000</v>
      </c>
    </row>
    <row r="38" spans="1:8">
      <c r="A38" s="276">
        <v>132</v>
      </c>
      <c r="B38" s="276">
        <v>7</v>
      </c>
      <c r="C38" s="277" t="s">
        <v>68</v>
      </c>
      <c r="D38" s="166">
        <v>222</v>
      </c>
      <c r="E38" s="166">
        <v>0</v>
      </c>
      <c r="F38" s="166">
        <v>0</v>
      </c>
      <c r="G38" s="166">
        <v>0</v>
      </c>
      <c r="H38" s="179">
        <v>222</v>
      </c>
    </row>
    <row r="39" spans="1:8">
      <c r="A39" s="276">
        <v>133</v>
      </c>
      <c r="B39" s="276">
        <v>1</v>
      </c>
      <c r="C39" s="277" t="s">
        <v>69</v>
      </c>
      <c r="D39" s="166">
        <v>0</v>
      </c>
      <c r="E39" s="166">
        <v>0</v>
      </c>
      <c r="F39" s="166">
        <v>0</v>
      </c>
      <c r="G39" s="166">
        <v>1783839.65</v>
      </c>
      <c r="H39" s="179">
        <v>1783839.65</v>
      </c>
    </row>
    <row r="40" spans="1:8">
      <c r="A40" s="276">
        <v>134</v>
      </c>
      <c r="B40" s="276">
        <v>1</v>
      </c>
      <c r="C40" s="277" t="s">
        <v>70</v>
      </c>
      <c r="D40" s="166">
        <v>0</v>
      </c>
      <c r="E40" s="166">
        <v>0</v>
      </c>
      <c r="F40" s="166">
        <v>0</v>
      </c>
      <c r="G40" s="166">
        <v>63721309.349999987</v>
      </c>
      <c r="H40" s="179">
        <v>63721309.349999987</v>
      </c>
    </row>
    <row r="41" spans="1:8">
      <c r="A41" s="276">
        <v>149</v>
      </c>
      <c r="B41" s="276">
        <v>1</v>
      </c>
      <c r="C41" s="277" t="s">
        <v>80</v>
      </c>
      <c r="D41" s="166">
        <v>0</v>
      </c>
      <c r="E41" s="166">
        <v>0</v>
      </c>
      <c r="F41" s="166">
        <v>0</v>
      </c>
      <c r="G41" s="166">
        <v>5916</v>
      </c>
      <c r="H41" s="179">
        <v>5916</v>
      </c>
    </row>
    <row r="42" spans="1:8">
      <c r="A42" s="276">
        <v>163</v>
      </c>
      <c r="B42" s="276">
        <v>1</v>
      </c>
      <c r="C42" s="277" t="s">
        <v>88</v>
      </c>
      <c r="D42" s="166">
        <v>0</v>
      </c>
      <c r="E42" s="166">
        <v>0</v>
      </c>
      <c r="F42" s="166">
        <v>0</v>
      </c>
      <c r="G42" s="166">
        <v>1765453.61</v>
      </c>
      <c r="H42" s="179">
        <v>1765453.61</v>
      </c>
    </row>
    <row r="43" spans="1:8">
      <c r="A43" s="276">
        <v>203</v>
      </c>
      <c r="B43" s="276">
        <v>1</v>
      </c>
      <c r="C43" s="277" t="s">
        <v>96</v>
      </c>
      <c r="D43" s="166">
        <v>0</v>
      </c>
      <c r="E43" s="166">
        <v>0</v>
      </c>
      <c r="F43" s="166">
        <v>0</v>
      </c>
      <c r="G43" s="166">
        <v>27365711.460000001</v>
      </c>
      <c r="H43" s="179">
        <v>27365711.460000001</v>
      </c>
    </row>
    <row r="44" spans="1:8">
      <c r="A44" s="276">
        <v>222</v>
      </c>
      <c r="B44" s="276">
        <v>1</v>
      </c>
      <c r="C44" s="277" t="s">
        <v>103</v>
      </c>
      <c r="D44" s="166">
        <v>247249.01</v>
      </c>
      <c r="E44" s="166">
        <v>0</v>
      </c>
      <c r="F44" s="166">
        <v>0</v>
      </c>
      <c r="G44" s="166">
        <v>3239705.27</v>
      </c>
      <c r="H44" s="179">
        <v>3486954.2800000003</v>
      </c>
    </row>
    <row r="45" spans="1:8">
      <c r="A45" s="276">
        <v>225</v>
      </c>
      <c r="B45" s="276">
        <v>1</v>
      </c>
      <c r="C45" s="277" t="s">
        <v>106</v>
      </c>
      <c r="D45" s="166">
        <v>718360</v>
      </c>
      <c r="E45" s="166">
        <v>0</v>
      </c>
      <c r="F45" s="166">
        <v>0</v>
      </c>
      <c r="G45" s="166">
        <v>0</v>
      </c>
      <c r="H45" s="179">
        <v>718360</v>
      </c>
    </row>
    <row r="46" spans="1:8">
      <c r="A46" s="276">
        <v>234</v>
      </c>
      <c r="B46" s="276">
        <v>1</v>
      </c>
      <c r="C46" s="277" t="s">
        <v>644</v>
      </c>
      <c r="D46" s="166">
        <v>0</v>
      </c>
      <c r="E46" s="166">
        <v>0</v>
      </c>
      <c r="F46" s="166">
        <v>0</v>
      </c>
      <c r="G46" s="166">
        <v>327218.76</v>
      </c>
      <c r="H46" s="179">
        <v>327218.76</v>
      </c>
    </row>
    <row r="47" spans="1:8">
      <c r="A47" s="276">
        <v>249</v>
      </c>
      <c r="B47" s="276">
        <v>1</v>
      </c>
      <c r="C47" s="277" t="s">
        <v>112</v>
      </c>
      <c r="D47" s="166">
        <v>0</v>
      </c>
      <c r="E47" s="166">
        <v>0</v>
      </c>
      <c r="F47" s="166">
        <v>0</v>
      </c>
      <c r="G47" s="166">
        <v>14847</v>
      </c>
      <c r="H47" s="179">
        <v>14847</v>
      </c>
    </row>
    <row r="48" spans="1:8">
      <c r="A48" s="276">
        <v>253</v>
      </c>
      <c r="B48" s="276">
        <v>1</v>
      </c>
      <c r="C48" s="277" t="s">
        <v>114</v>
      </c>
      <c r="D48" s="166">
        <v>937341.09</v>
      </c>
      <c r="E48" s="166">
        <v>0</v>
      </c>
      <c r="F48" s="166">
        <v>0</v>
      </c>
      <c r="G48" s="166">
        <v>0</v>
      </c>
      <c r="H48" s="179">
        <v>937341.09</v>
      </c>
    </row>
    <row r="49" spans="1:8">
      <c r="A49" s="276">
        <v>265</v>
      </c>
      <c r="B49" s="276">
        <v>2</v>
      </c>
      <c r="C49" s="277" t="s">
        <v>12492</v>
      </c>
      <c r="D49" s="166">
        <v>5000</v>
      </c>
      <c r="E49" s="166">
        <v>0</v>
      </c>
      <c r="F49" s="166">
        <v>0</v>
      </c>
      <c r="G49" s="166">
        <v>0</v>
      </c>
      <c r="H49" s="179">
        <v>5000</v>
      </c>
    </row>
    <row r="50" spans="1:8">
      <c r="A50" s="276">
        <v>269</v>
      </c>
      <c r="B50" s="276">
        <v>2</v>
      </c>
      <c r="C50" s="277" t="s">
        <v>119</v>
      </c>
      <c r="D50" s="166">
        <v>0</v>
      </c>
      <c r="E50" s="166">
        <v>0</v>
      </c>
      <c r="F50" s="166">
        <v>0</v>
      </c>
      <c r="G50" s="166">
        <v>57173.95</v>
      </c>
      <c r="H50" s="179">
        <v>57173.95</v>
      </c>
    </row>
    <row r="51" spans="1:8">
      <c r="A51" s="276">
        <v>283</v>
      </c>
      <c r="B51" s="276">
        <v>1</v>
      </c>
      <c r="C51" s="277" t="s">
        <v>125</v>
      </c>
      <c r="D51" s="166">
        <v>1185217.72</v>
      </c>
      <c r="E51" s="166">
        <v>0</v>
      </c>
      <c r="F51" s="166">
        <v>0</v>
      </c>
      <c r="G51" s="166">
        <v>0</v>
      </c>
      <c r="H51" s="179">
        <v>1185217.72</v>
      </c>
    </row>
    <row r="52" spans="1:8">
      <c r="A52" s="276">
        <v>290</v>
      </c>
      <c r="B52" s="276">
        <v>1</v>
      </c>
      <c r="C52" s="277" t="s">
        <v>12493</v>
      </c>
      <c r="D52" s="166">
        <v>7542944.75</v>
      </c>
      <c r="E52" s="166">
        <v>0</v>
      </c>
      <c r="F52" s="166">
        <v>0</v>
      </c>
      <c r="G52" s="166">
        <v>0</v>
      </c>
      <c r="H52" s="179">
        <v>7542944.75</v>
      </c>
    </row>
    <row r="53" spans="1:8">
      <c r="A53" s="276">
        <v>291</v>
      </c>
      <c r="B53" s="276">
        <v>1</v>
      </c>
      <c r="C53" s="277" t="s">
        <v>129</v>
      </c>
      <c r="D53" s="166">
        <v>65401503.590000004</v>
      </c>
      <c r="E53" s="166">
        <v>0</v>
      </c>
      <c r="F53" s="166">
        <v>0</v>
      </c>
      <c r="G53" s="166">
        <v>0</v>
      </c>
      <c r="H53" s="179">
        <v>65401503.590000004</v>
      </c>
    </row>
    <row r="54" spans="1:8">
      <c r="A54" s="276">
        <v>292</v>
      </c>
      <c r="B54" s="276">
        <v>1</v>
      </c>
      <c r="C54" s="277" t="s">
        <v>130</v>
      </c>
      <c r="D54" s="166">
        <v>0</v>
      </c>
      <c r="E54" s="166">
        <v>0</v>
      </c>
      <c r="F54" s="166">
        <v>0</v>
      </c>
      <c r="G54" s="166">
        <v>2820</v>
      </c>
      <c r="H54" s="179">
        <v>2820</v>
      </c>
    </row>
    <row r="55" spans="1:8">
      <c r="A55" s="276">
        <v>293</v>
      </c>
      <c r="B55" s="276">
        <v>1</v>
      </c>
      <c r="C55" s="277" t="s">
        <v>131</v>
      </c>
      <c r="D55" s="166">
        <v>0</v>
      </c>
      <c r="E55" s="166">
        <v>0</v>
      </c>
      <c r="F55" s="166">
        <v>0</v>
      </c>
      <c r="G55" s="166">
        <v>6844</v>
      </c>
      <c r="H55" s="179">
        <v>6844</v>
      </c>
    </row>
    <row r="56" spans="1:8">
      <c r="A56" s="276">
        <v>293</v>
      </c>
      <c r="B56" s="276">
        <v>3</v>
      </c>
      <c r="C56" s="277" t="s">
        <v>131</v>
      </c>
      <c r="D56" s="166">
        <v>0</v>
      </c>
      <c r="E56" s="166">
        <v>0</v>
      </c>
      <c r="F56" s="166">
        <v>0</v>
      </c>
      <c r="G56" s="166">
        <v>8955</v>
      </c>
      <c r="H56" s="179">
        <v>8955</v>
      </c>
    </row>
    <row r="57" spans="1:8">
      <c r="A57" s="276">
        <v>293</v>
      </c>
      <c r="B57" s="276">
        <v>4</v>
      </c>
      <c r="C57" s="277" t="s">
        <v>131</v>
      </c>
      <c r="D57" s="166">
        <v>0</v>
      </c>
      <c r="E57" s="166">
        <v>0</v>
      </c>
      <c r="F57" s="166">
        <v>0</v>
      </c>
      <c r="G57" s="166">
        <v>17188</v>
      </c>
      <c r="H57" s="179">
        <v>17188</v>
      </c>
    </row>
    <row r="58" spans="1:8">
      <c r="A58" s="276">
        <v>310</v>
      </c>
      <c r="B58" s="276">
        <v>1</v>
      </c>
      <c r="C58" s="277" t="s">
        <v>141</v>
      </c>
      <c r="D58" s="166">
        <v>21912.68</v>
      </c>
      <c r="E58" s="166">
        <v>0</v>
      </c>
      <c r="F58" s="166">
        <v>0</v>
      </c>
      <c r="G58" s="166">
        <v>0</v>
      </c>
      <c r="H58" s="179">
        <v>21912.68</v>
      </c>
    </row>
    <row r="59" spans="1:8">
      <c r="A59" s="276">
        <v>312</v>
      </c>
      <c r="B59" s="276">
        <v>1</v>
      </c>
      <c r="C59" s="277" t="s">
        <v>143</v>
      </c>
      <c r="D59" s="166">
        <v>145869</v>
      </c>
      <c r="E59" s="166">
        <v>0</v>
      </c>
      <c r="F59" s="166">
        <v>0</v>
      </c>
      <c r="G59" s="166">
        <v>14762576.659999995</v>
      </c>
      <c r="H59" s="179">
        <v>14908445.659999995</v>
      </c>
    </row>
    <row r="60" spans="1:8">
      <c r="A60" s="276">
        <v>315</v>
      </c>
      <c r="B60" s="276">
        <v>1</v>
      </c>
      <c r="C60" s="277" t="s">
        <v>1358</v>
      </c>
      <c r="D60" s="166">
        <v>869842.75</v>
      </c>
      <c r="E60" s="166">
        <v>0</v>
      </c>
      <c r="F60" s="166">
        <v>0</v>
      </c>
      <c r="G60" s="166">
        <v>0</v>
      </c>
      <c r="H60" s="179">
        <v>869842.75</v>
      </c>
    </row>
    <row r="61" spans="1:8">
      <c r="A61" s="276">
        <v>324</v>
      </c>
      <c r="B61" s="276">
        <v>1</v>
      </c>
      <c r="C61" s="277" t="s">
        <v>146</v>
      </c>
      <c r="D61" s="166">
        <v>0</v>
      </c>
      <c r="E61" s="166">
        <v>0</v>
      </c>
      <c r="F61" s="166">
        <v>0</v>
      </c>
      <c r="G61" s="166">
        <v>8602</v>
      </c>
      <c r="H61" s="179">
        <v>8602</v>
      </c>
    </row>
    <row r="62" spans="1:8">
      <c r="A62" s="276">
        <v>343</v>
      </c>
      <c r="B62" s="276">
        <v>1</v>
      </c>
      <c r="C62" s="277" t="s">
        <v>149</v>
      </c>
      <c r="D62" s="166">
        <v>1788219</v>
      </c>
      <c r="E62" s="166">
        <v>0</v>
      </c>
      <c r="F62" s="166">
        <v>0</v>
      </c>
      <c r="G62" s="166">
        <v>0</v>
      </c>
      <c r="H62" s="179">
        <v>1788219</v>
      </c>
    </row>
    <row r="63" spans="1:8">
      <c r="A63" s="276">
        <v>347</v>
      </c>
      <c r="B63" s="276">
        <v>1</v>
      </c>
      <c r="C63" s="277" t="s">
        <v>153</v>
      </c>
      <c r="D63" s="166">
        <v>0</v>
      </c>
      <c r="E63" s="166">
        <v>0</v>
      </c>
      <c r="F63" s="166">
        <v>0</v>
      </c>
      <c r="G63" s="166">
        <v>1222060.19</v>
      </c>
      <c r="H63" s="179">
        <v>1222060.19</v>
      </c>
    </row>
    <row r="64" spans="1:8">
      <c r="A64" s="276">
        <v>522</v>
      </c>
      <c r="B64" s="276">
        <v>1</v>
      </c>
      <c r="C64" s="277" t="s">
        <v>174</v>
      </c>
      <c r="D64" s="166">
        <v>0</v>
      </c>
      <c r="E64" s="166">
        <v>0</v>
      </c>
      <c r="F64" s="166">
        <v>0</v>
      </c>
      <c r="G64" s="166">
        <v>901417.74</v>
      </c>
      <c r="H64" s="179">
        <v>901417.74</v>
      </c>
    </row>
    <row r="65" spans="1:8">
      <c r="A65" s="276">
        <v>525</v>
      </c>
      <c r="B65" s="276">
        <v>1</v>
      </c>
      <c r="C65" s="277" t="s">
        <v>175</v>
      </c>
      <c r="D65" s="166">
        <v>0</v>
      </c>
      <c r="E65" s="166">
        <v>0</v>
      </c>
      <c r="F65" s="166">
        <v>0</v>
      </c>
      <c r="G65" s="166">
        <v>14806.49</v>
      </c>
      <c r="H65" s="179">
        <v>14806.49</v>
      </c>
    </row>
    <row r="66" spans="1:8">
      <c r="A66" s="276">
        <v>576</v>
      </c>
      <c r="B66" s="276">
        <v>1</v>
      </c>
      <c r="C66" s="277" t="s">
        <v>1369</v>
      </c>
      <c r="D66" s="166">
        <v>0</v>
      </c>
      <c r="E66" s="166">
        <v>0</v>
      </c>
      <c r="F66" s="166">
        <v>0</v>
      </c>
      <c r="G66" s="166">
        <v>28091.25</v>
      </c>
      <c r="H66" s="179">
        <v>28091.25</v>
      </c>
    </row>
    <row r="67" spans="1:8">
      <c r="A67" s="276">
        <v>586</v>
      </c>
      <c r="B67" s="276">
        <v>1</v>
      </c>
      <c r="C67" s="277" t="s">
        <v>184</v>
      </c>
      <c r="D67" s="166">
        <v>0</v>
      </c>
      <c r="E67" s="166">
        <v>0</v>
      </c>
      <c r="F67" s="166">
        <v>0</v>
      </c>
      <c r="G67" s="166">
        <v>785676.59</v>
      </c>
      <c r="H67" s="179">
        <v>785676.59</v>
      </c>
    </row>
    <row r="68" spans="1:8">
      <c r="A68" s="276">
        <v>587</v>
      </c>
      <c r="B68" s="276">
        <v>1</v>
      </c>
      <c r="C68" s="277" t="s">
        <v>730</v>
      </c>
      <c r="D68" s="166">
        <v>26272872.620000001</v>
      </c>
      <c r="E68" s="166">
        <v>0</v>
      </c>
      <c r="F68" s="166">
        <v>0</v>
      </c>
      <c r="G68" s="166">
        <v>0</v>
      </c>
      <c r="H68" s="179">
        <v>26272872.620000001</v>
      </c>
    </row>
    <row r="69" spans="1:8" ht="12" customHeight="1">
      <c r="A69" s="276">
        <v>591</v>
      </c>
      <c r="B69" s="276">
        <v>1</v>
      </c>
      <c r="C69" s="277" t="s">
        <v>731</v>
      </c>
      <c r="D69" s="166">
        <v>0</v>
      </c>
      <c r="E69" s="166">
        <v>0</v>
      </c>
      <c r="F69" s="166">
        <v>0</v>
      </c>
      <c r="G69" s="166">
        <v>29377827.100000001</v>
      </c>
      <c r="H69" s="179">
        <v>29377827.100000001</v>
      </c>
    </row>
    <row r="70" spans="1:8" ht="12" customHeight="1">
      <c r="A70" s="276">
        <v>592</v>
      </c>
      <c r="B70" s="276">
        <v>1</v>
      </c>
      <c r="C70" s="277" t="s">
        <v>645</v>
      </c>
      <c r="D70" s="166">
        <v>1253511.3999999999</v>
      </c>
      <c r="E70" s="166">
        <v>0</v>
      </c>
      <c r="F70" s="166">
        <v>0</v>
      </c>
      <c r="G70" s="166">
        <v>14121066.719999999</v>
      </c>
      <c r="H70" s="179">
        <v>15374578.119999999</v>
      </c>
    </row>
    <row r="71" spans="1:8" ht="12" customHeight="1">
      <c r="A71" s="276">
        <v>596</v>
      </c>
      <c r="B71" s="276">
        <v>1</v>
      </c>
      <c r="C71" s="277" t="s">
        <v>1371</v>
      </c>
      <c r="D71" s="166">
        <v>10800000</v>
      </c>
      <c r="E71" s="166">
        <v>0</v>
      </c>
      <c r="F71" s="166">
        <v>0</v>
      </c>
      <c r="G71" s="166">
        <v>0</v>
      </c>
      <c r="H71" s="179">
        <v>10800000</v>
      </c>
    </row>
    <row r="72" spans="1:8" ht="12" customHeight="1">
      <c r="A72" s="276">
        <v>660</v>
      </c>
      <c r="B72" s="276">
        <v>1</v>
      </c>
      <c r="C72" s="277" t="s">
        <v>188</v>
      </c>
      <c r="D72" s="166">
        <v>20700000</v>
      </c>
      <c r="E72" s="166">
        <v>0</v>
      </c>
      <c r="F72" s="166">
        <v>0</v>
      </c>
      <c r="G72" s="166">
        <v>145928953.74000001</v>
      </c>
      <c r="H72" s="179">
        <v>166628953.74000001</v>
      </c>
    </row>
    <row r="73" spans="1:8" ht="12" customHeight="1">
      <c r="A73" s="276">
        <v>661</v>
      </c>
      <c r="B73" s="276">
        <v>1</v>
      </c>
      <c r="C73" s="277" t="s">
        <v>189</v>
      </c>
      <c r="D73" s="166">
        <v>0</v>
      </c>
      <c r="E73" s="166">
        <v>0</v>
      </c>
      <c r="F73" s="166">
        <v>0</v>
      </c>
      <c r="G73" s="166">
        <v>7691.6</v>
      </c>
      <c r="H73" s="179">
        <v>7691.6</v>
      </c>
    </row>
    <row r="74" spans="1:8" ht="12" customHeight="1">
      <c r="A74" s="276">
        <v>670</v>
      </c>
      <c r="B74" s="276">
        <v>1</v>
      </c>
      <c r="C74" s="277" t="s">
        <v>190</v>
      </c>
      <c r="D74" s="166">
        <v>1830000</v>
      </c>
      <c r="E74" s="166">
        <v>0</v>
      </c>
      <c r="F74" s="166">
        <v>0</v>
      </c>
      <c r="G74" s="166">
        <v>18780070</v>
      </c>
      <c r="H74" s="179">
        <v>20610070</v>
      </c>
    </row>
    <row r="75" spans="1:8">
      <c r="A75" s="215"/>
      <c r="B75" s="215"/>
      <c r="C75" s="216"/>
      <c r="D75" s="217"/>
      <c r="E75" s="217"/>
      <c r="F75" s="249"/>
      <c r="G75" s="217"/>
      <c r="H75" s="217"/>
    </row>
    <row r="76" spans="1:8">
      <c r="C76" s="197" t="s">
        <v>571</v>
      </c>
      <c r="D76" s="158">
        <f>+SUBTOTAL(9,D9:D74)</f>
        <v>278049903.93000001</v>
      </c>
      <c r="E76" s="158">
        <f>+SUBTOTAL(9,E9:E74)</f>
        <v>0</v>
      </c>
      <c r="F76" s="158">
        <f>+SUBTOTAL(9,F9:F74)</f>
        <v>24491194.979999997</v>
      </c>
      <c r="G76" s="158">
        <f>+SUBTOTAL(9,G9:G74)</f>
        <v>330307720.46000004</v>
      </c>
      <c r="H76" s="158">
        <f>+SUBTOTAL(9,H9:H74)</f>
        <v>632848819.37</v>
      </c>
    </row>
    <row r="78" spans="1:8" ht="15.75">
      <c r="A78" s="207"/>
    </row>
  </sheetData>
  <sheetProtection formatCells="0" formatColumns="0" formatRows="0" insertColumns="0" insertRows="0" insertHyperlinks="0" sort="0" autoFilter="0" pivotTables="0"/>
  <autoFilter ref="A8:H71"/>
  <mergeCells count="1">
    <mergeCell ref="D7:G7"/>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FORM. 9</vt:lpstr>
      <vt:lpstr>bd_lista</vt:lpstr>
      <vt:lpstr>CONCEPTOS.</vt:lpstr>
      <vt:lpstr>RESUMEN</vt:lpstr>
      <vt:lpstr>CUT MN</vt:lpstr>
      <vt:lpstr>CUT ME</vt:lpstr>
      <vt:lpstr>TRL MN</vt:lpstr>
      <vt:lpstr>TRL ME</vt:lpstr>
      <vt:lpstr>CDI</vt:lpstr>
      <vt:lpstr>TCR MN</vt:lpstr>
      <vt:lpstr>TCR ME</vt:lpstr>
      <vt:lpstr>CDI!Área_de_impresión</vt:lpstr>
      <vt:lpstr>CONCEPTOS.!Área_de_impresión</vt:lpstr>
      <vt:lpstr>'CUT ME'!Área_de_impresión</vt:lpstr>
      <vt:lpstr>'CUT MN'!Área_de_impresión</vt:lpstr>
      <vt:lpstr>'FORM. 9'!Área_de_impresión</vt:lpstr>
      <vt:lpstr>RESUMEN!Área_de_impresión</vt:lpstr>
      <vt:lpstr>'TCR ME'!Área_de_impresión</vt:lpstr>
      <vt:lpstr>'TCR MN'!Área_de_impresión</vt:lpstr>
      <vt:lpstr>'TRL ME'!Área_de_impresión</vt:lpstr>
      <vt:lpstr>'TRL MN'!Área_de_impresión</vt:lpstr>
      <vt:lpstr>CDI!Títulos_a_imprimir</vt:lpstr>
      <vt:lpstr>'CUT ME'!Títulos_a_imprimir</vt:lpstr>
      <vt:lpstr>'CUT MN'!Títulos_a_imprimir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 Cuba Calle</cp:lastModifiedBy>
  <cp:lastPrinted>2019-04-23T21:19:00Z</cp:lastPrinted>
  <dcterms:created xsi:type="dcterms:W3CDTF">2014-07-03T21:21:01Z</dcterms:created>
  <dcterms:modified xsi:type="dcterms:W3CDTF">2019-05-08T13:40:49Z</dcterms:modified>
</cp:coreProperties>
</file>